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>
    <definedName name="_xlnm.Print_Area" localSheetId="0">'Sheet1'!$A$1:$BA$65</definedName>
    <definedName name="_xlnm.Print_Titles" localSheetId="0">'Sheet1'!$A:$C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<sst xmlns="http://schemas.openxmlformats.org/spreadsheetml/2006/main" count="122" uniqueCount="79">
  <si>
    <t>UZA</t>
  </si>
  <si>
    <t>Atlanta, GA</t>
  </si>
  <si>
    <t>Baltimore, MD</t>
  </si>
  <si>
    <t>Cap.</t>
  </si>
  <si>
    <t>Op.</t>
  </si>
  <si>
    <t>Plng.</t>
  </si>
  <si>
    <t>Tot.</t>
  </si>
  <si>
    <t>Chicago, IL - NWIN</t>
  </si>
  <si>
    <t>Cleveland, OH</t>
  </si>
  <si>
    <t>Detroit, MI</t>
  </si>
  <si>
    <t>Ft. Laud-Hllywd-Pomp Bch, FL</t>
  </si>
  <si>
    <t>Houston, TX</t>
  </si>
  <si>
    <t>Kansas City, MO-KS</t>
  </si>
  <si>
    <t>Milwaukee, WI</t>
  </si>
  <si>
    <t>Minneapolis-St. Paul, MN</t>
  </si>
  <si>
    <t>New Orleans, LA</t>
  </si>
  <si>
    <t>New York City, NY</t>
  </si>
  <si>
    <t>Northeastern New Jersey</t>
  </si>
  <si>
    <t>Pittsburgh, PA</t>
  </si>
  <si>
    <t>Riverside-San Bernardino, CA</t>
  </si>
  <si>
    <t>Sacramento, CA</t>
  </si>
  <si>
    <t>San Antonio, TX</t>
  </si>
  <si>
    <t>San Diego, CA</t>
  </si>
  <si>
    <t>San Jose, CA</t>
  </si>
  <si>
    <t>San Juan, PR</t>
  </si>
  <si>
    <t>Seattle, WA</t>
  </si>
  <si>
    <t>Southwestern Connecticut</t>
  </si>
  <si>
    <t>St. Louis, MO-IL</t>
  </si>
  <si>
    <t>Tampa-St. Petersburg, FL</t>
  </si>
  <si>
    <t>Washington, DC-MD-VA</t>
  </si>
  <si>
    <t>TOTAL</t>
  </si>
  <si>
    <t>% of</t>
  </si>
  <si>
    <t>Cap. %</t>
  </si>
  <si>
    <t>Plng. %</t>
  </si>
  <si>
    <t>Op. %</t>
  </si>
  <si>
    <t xml:space="preserve">    FY 1994</t>
  </si>
  <si>
    <t xml:space="preserve">    FY 1995</t>
  </si>
  <si>
    <t xml:space="preserve">    FY 1996</t>
  </si>
  <si>
    <t xml:space="preserve">    FY 1997</t>
  </si>
  <si>
    <t xml:space="preserve">    FY 1998</t>
  </si>
  <si>
    <t xml:space="preserve">     (Millions of Dollars)</t>
  </si>
  <si>
    <t>% of Total  (by year)</t>
  </si>
  <si>
    <t>Rank</t>
  </si>
  <si>
    <t xml:space="preserve">                     table.  Beginning in FY93, Section 8 grants were made to states and cannot be tracked by UZA.</t>
  </si>
  <si>
    <t xml:space="preserve">    FY 1999</t>
  </si>
  <si>
    <t xml:space="preserve"> (Millions of Dollars)</t>
  </si>
  <si>
    <t xml:space="preserve">              Operating includes the Urb. Area Form. and Job Access and Reverse Commute Programs.</t>
  </si>
  <si>
    <t xml:space="preserve">    FY 2000</t>
  </si>
  <si>
    <t xml:space="preserve">    FY 2001</t>
  </si>
  <si>
    <t xml:space="preserve">    FY 2002</t>
  </si>
  <si>
    <t xml:space="preserve">              Capital includes Bus, Fixed Guideway, and New Starts obligations for the following programs:  Capital, Urb. Area Form., Interstate Sub., Job Access/Reverse Commute, </t>
  </si>
  <si>
    <t xml:space="preserve">              Obligations for Emergency Supplemental drills are not included in this table.</t>
  </si>
  <si>
    <t>TABLE 56</t>
  </si>
  <si>
    <t>NOTE:    Obligations do not include Washington DC MetroRail (Stark-Harris).</t>
  </si>
  <si>
    <t>CAPITAL, PLANNING, AND OPERATING OBLIGATIONS FOR UZAs OVER 1MILLION POPULATION  (FY 94-03)</t>
  </si>
  <si>
    <t xml:space="preserve">          FY 1994-03 Total</t>
  </si>
  <si>
    <t xml:space="preserve">    FY 2003</t>
  </si>
  <si>
    <t>Boston, MA(-NH-RI)</t>
  </si>
  <si>
    <t>Cincinnati, OH-KY(-IN)</t>
  </si>
  <si>
    <t>Columbus, OH</t>
  </si>
  <si>
    <t>Dallas-Ft. Worth(-Arlngtn), TX</t>
  </si>
  <si>
    <t>Denver(-Aurora), CO</t>
  </si>
  <si>
    <t>Indianapolis, IN</t>
  </si>
  <si>
    <t>Las Vegas, NV</t>
  </si>
  <si>
    <t>LA(-Long Bch-Santa Ana), CA</t>
  </si>
  <si>
    <t>Miami, FL</t>
  </si>
  <si>
    <t>Orlando, FL</t>
  </si>
  <si>
    <t>Philadelphia, PA-NJ(-DE-MD)</t>
  </si>
  <si>
    <t>Phoenix(-Mesa), AZ</t>
  </si>
  <si>
    <t>Portland, OR-WA</t>
  </si>
  <si>
    <t>Providence, RI-MA</t>
  </si>
  <si>
    <t>San Francisco-Oakland, CA</t>
  </si>
  <si>
    <t>Virginia Beach, VA</t>
  </si>
  <si>
    <t xml:space="preserve">              UZAs that moved into the &gt;1M population category according to the 2000 census were added to this table beginning with FY 2003 obligations.</t>
  </si>
  <si>
    <t xml:space="preserve">              Norfolk-VA Beach-Newport News, VA was renamed Virginia Beach, VA in the 2000 census.  Obligations under the previous UZA name now appear under Virgina Beach.</t>
  </si>
  <si>
    <t xml:space="preserve">                     Emergency Supplemental capital investment (beginning in FY02), Sec 330 projects, and Urban Systems.  There were no Urban System obligations after FY92.</t>
  </si>
  <si>
    <t xml:space="preserve">              Planning includes the following programs:  Urb. Area Form., Interstate Sub., Sec 330 projects, and Sec 8.  Sec 8 obligations were made directly to UZAs prior to FY93 and are included in this</t>
  </si>
  <si>
    <t xml:space="preserve">              Fort Lauderdale-Hollywood-Pomp Bch, FL was merged into the Miami, FL UZA in the 2000 census.  Carryover funds are still tracked under the previous UZA code and are shown as FY 2003 </t>
  </si>
  <si>
    <t xml:space="preserve">                    obligations under the previous UZA name.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</si>
</sst>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"/>
    <numFmt numFmtId="166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166" fontId="3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6" fontId="0" fillId="0" borderId="7" xfId="0" applyNumberForma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166" fontId="4" fillId="0" borderId="7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6" fontId="0" fillId="0" borderId="4" xfId="0" applyNumberFormat="1" applyBorder="1" applyAlignment="1">
      <alignment/>
    </xf>
    <xf numFmtId="166" fontId="4" fillId="0" borderId="4" xfId="0" applyNumberFormat="1" applyFont="1" applyBorder="1" applyAlignment="1">
      <alignment/>
    </xf>
    <xf numFmtId="166" fontId="3" fillId="0" borderId="4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1" xfId="0" applyNumberFormat="1" applyBorder="1" applyAlignment="1">
      <alignment/>
    </xf>
    <xf numFmtId="166" fontId="0" fillId="0" borderId="6" xfId="0" applyNumberFormat="1" applyBorder="1" applyAlignment="1">
      <alignment/>
    </xf>
    <xf numFmtId="166" fontId="0" fillId="0" borderId="2" xfId="0" applyNumberFormat="1" applyBorder="1" applyAlignment="1">
      <alignment/>
    </xf>
    <xf numFmtId="0" fontId="0" fillId="0" borderId="12" xfId="0" applyBorder="1" applyAlignment="1">
      <alignment/>
    </xf>
    <xf numFmtId="166" fontId="0" fillId="0" borderId="13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2" xfId="0" applyNumberFormat="1" applyBorder="1" applyAlignment="1">
      <alignment/>
    </xf>
    <xf numFmtId="166" fontId="4" fillId="0" borderId="13" xfId="0" applyNumberFormat="1" applyFont="1" applyBorder="1" applyAlignment="1">
      <alignment/>
    </xf>
    <xf numFmtId="166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66" fontId="0" fillId="0" borderId="16" xfId="0" applyNumberFormat="1" applyBorder="1" applyAlignment="1">
      <alignment/>
    </xf>
    <xf numFmtId="166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166" fontId="4" fillId="0" borderId="16" xfId="0" applyNumberFormat="1" applyFont="1" applyBorder="1" applyAlignment="1">
      <alignment/>
    </xf>
    <xf numFmtId="166" fontId="0" fillId="0" borderId="19" xfId="0" applyNumberFormat="1" applyBorder="1" applyAlignment="1">
      <alignment/>
    </xf>
    <xf numFmtId="0" fontId="6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7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66" fontId="0" fillId="0" borderId="9" xfId="0" applyNumberFormat="1" applyBorder="1" applyAlignment="1">
      <alignment/>
    </xf>
    <xf numFmtId="0" fontId="8" fillId="0" borderId="0" xfId="0" applyFont="1" applyAlignment="1">
      <alignment/>
    </xf>
    <xf numFmtId="166" fontId="0" fillId="0" borderId="0" xfId="0" applyNumberFormat="1" applyBorder="1" applyAlignment="1">
      <alignment/>
    </xf>
    <xf numFmtId="166" fontId="4" fillId="0" borderId="0" xfId="0" applyNumberFormat="1" applyFont="1" applyBorder="1" applyAlignment="1">
      <alignment/>
    </xf>
    <xf numFmtId="166" fontId="0" fillId="0" borderId="8" xfId="0" applyNumberFormat="1" applyBorder="1" applyAlignment="1">
      <alignment/>
    </xf>
    <xf numFmtId="0" fontId="0" fillId="0" borderId="4" xfId="0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C65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7" sqref="D7"/>
    </sheetView>
  </sheetViews>
  <sheetFormatPr defaultColWidth="9.140625" defaultRowHeight="12.75"/>
  <cols>
    <col min="1" max="1" width="1.421875" style="0" customWidth="1"/>
    <col min="2" max="2" width="1.7109375" style="0" customWidth="1"/>
    <col min="3" max="3" width="28.421875" style="0" customWidth="1"/>
    <col min="4" max="4" width="7.00390625" style="0" customWidth="1"/>
    <col min="5" max="5" width="4.8515625" style="0" customWidth="1"/>
    <col min="6" max="6" width="5.28125" style="0" customWidth="1"/>
    <col min="7" max="8" width="7.00390625" style="0" customWidth="1"/>
    <col min="9" max="9" width="4.8515625" style="0" customWidth="1"/>
    <col min="10" max="10" width="5.28125" style="0" customWidth="1"/>
    <col min="11" max="12" width="7.00390625" style="0" customWidth="1"/>
    <col min="13" max="13" width="4.8515625" style="0" customWidth="1"/>
    <col min="14" max="14" width="5.28125" style="0" customWidth="1"/>
    <col min="15" max="16" width="7.00390625" style="0" customWidth="1"/>
    <col min="17" max="17" width="4.8515625" style="0" customWidth="1"/>
    <col min="18" max="18" width="5.28125" style="0" customWidth="1"/>
    <col min="19" max="20" width="7.00390625" style="0" customWidth="1"/>
    <col min="21" max="21" width="4.8515625" style="0" customWidth="1"/>
    <col min="22" max="22" width="5.28125" style="0" customWidth="1"/>
    <col min="23" max="24" width="7.00390625" style="0" customWidth="1"/>
    <col min="25" max="25" width="4.8515625" style="0" customWidth="1"/>
    <col min="26" max="26" width="5.28125" style="0" customWidth="1"/>
    <col min="27" max="28" width="7.00390625" style="0" customWidth="1"/>
    <col min="29" max="29" width="4.8515625" style="0" customWidth="1"/>
    <col min="30" max="30" width="5.28125" style="0" customWidth="1"/>
    <col min="31" max="32" width="7.00390625" style="0" customWidth="1"/>
    <col min="33" max="33" width="4.8515625" style="0" customWidth="1"/>
    <col min="34" max="34" width="5.28125" style="0" customWidth="1"/>
    <col min="35" max="36" width="7.00390625" style="0" customWidth="1"/>
    <col min="37" max="37" width="4.8515625" style="0" customWidth="1"/>
    <col min="38" max="38" width="5.28125" style="0" customWidth="1"/>
    <col min="39" max="40" width="7.00390625" style="0" customWidth="1"/>
    <col min="41" max="41" width="4.8515625" style="0" customWidth="1"/>
    <col min="42" max="42" width="5.28125" style="0" customWidth="1"/>
    <col min="43" max="43" width="7.00390625" style="0" customWidth="1"/>
    <col min="44" max="44" width="8.140625" style="0" customWidth="1"/>
    <col min="45" max="45" width="6.7109375" style="0" customWidth="1"/>
    <col min="46" max="46" width="5.7109375" style="0" customWidth="1"/>
    <col min="47" max="47" width="7.28125" style="0" customWidth="1"/>
    <col min="48" max="48" width="7.140625" style="0" customWidth="1"/>
    <col min="49" max="49" width="5.8515625" style="0" customWidth="1"/>
    <col min="50" max="50" width="8.140625" style="0" customWidth="1"/>
    <col min="51" max="51" width="5.421875" style="0" customWidth="1"/>
    <col min="52" max="52" width="4.7109375" style="0" customWidth="1"/>
    <col min="53" max="53" width="1.7109375" style="0" customWidth="1"/>
  </cols>
  <sheetData>
    <row r="1" spans="4:53" ht="12.75">
      <c r="D1" s="63" t="s">
        <v>52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 t="s">
        <v>52</v>
      </c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</row>
    <row r="2" spans="4:53" ht="15.75">
      <c r="D2" s="62" t="s">
        <v>54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 t="s">
        <v>54</v>
      </c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</row>
    <row r="3" ht="7.5" customHeight="1">
      <c r="B3" s="49"/>
    </row>
    <row r="4" spans="20:50" ht="13.5" thickBot="1">
      <c r="T4" s="18"/>
      <c r="Y4" s="18" t="s">
        <v>45</v>
      </c>
      <c r="AC4" s="18"/>
      <c r="AW4" s="18" t="s">
        <v>40</v>
      </c>
      <c r="AX4" s="18"/>
    </row>
    <row r="5" spans="2:53" ht="12.75">
      <c r="B5" s="19"/>
      <c r="C5" s="53"/>
      <c r="D5" s="8"/>
      <c r="E5" s="8" t="s">
        <v>35</v>
      </c>
      <c r="F5" s="8"/>
      <c r="G5" s="9"/>
      <c r="H5" s="7"/>
      <c r="I5" s="8" t="s">
        <v>36</v>
      </c>
      <c r="J5" s="8"/>
      <c r="K5" s="9"/>
      <c r="L5" s="7"/>
      <c r="M5" s="8" t="s">
        <v>37</v>
      </c>
      <c r="N5" s="8"/>
      <c r="O5" s="9"/>
      <c r="P5" s="7"/>
      <c r="Q5" s="8" t="s">
        <v>38</v>
      </c>
      <c r="R5" s="8"/>
      <c r="S5" s="9"/>
      <c r="T5" s="7"/>
      <c r="U5" s="8" t="s">
        <v>39</v>
      </c>
      <c r="V5" s="8"/>
      <c r="W5" s="9"/>
      <c r="X5" s="7"/>
      <c r="Y5" s="8" t="s">
        <v>44</v>
      </c>
      <c r="Z5" s="8"/>
      <c r="AA5" s="9"/>
      <c r="AB5" s="7"/>
      <c r="AC5" s="8" t="s">
        <v>47</v>
      </c>
      <c r="AD5" s="8"/>
      <c r="AE5" s="9"/>
      <c r="AF5" s="7"/>
      <c r="AG5" s="8" t="s">
        <v>48</v>
      </c>
      <c r="AH5" s="8"/>
      <c r="AI5" s="9"/>
      <c r="AJ5" s="7"/>
      <c r="AK5" s="8" t="s">
        <v>49</v>
      </c>
      <c r="AL5" s="8"/>
      <c r="AM5" s="9"/>
      <c r="AN5" s="7"/>
      <c r="AO5" s="8" t="s">
        <v>56</v>
      </c>
      <c r="AP5" s="8"/>
      <c r="AQ5" s="9"/>
      <c r="AR5" s="60" t="s">
        <v>55</v>
      </c>
      <c r="AS5" s="61"/>
      <c r="AT5" s="61"/>
      <c r="AU5" s="61"/>
      <c r="AV5" s="61"/>
      <c r="AW5" s="61"/>
      <c r="AX5" s="8"/>
      <c r="AY5" s="13" t="s">
        <v>31</v>
      </c>
      <c r="AZ5" s="13"/>
      <c r="BA5" s="1"/>
    </row>
    <row r="6" spans="2:53" ht="13.5" thickBot="1">
      <c r="B6" s="20"/>
      <c r="C6" s="54" t="s">
        <v>0</v>
      </c>
      <c r="D6" s="11" t="s">
        <v>3</v>
      </c>
      <c r="E6" s="11" t="s">
        <v>5</v>
      </c>
      <c r="F6" s="11" t="s">
        <v>4</v>
      </c>
      <c r="G6" s="44" t="s">
        <v>6</v>
      </c>
      <c r="H6" s="10" t="s">
        <v>3</v>
      </c>
      <c r="I6" s="11" t="s">
        <v>5</v>
      </c>
      <c r="J6" s="11" t="s">
        <v>4</v>
      </c>
      <c r="K6" s="44" t="s">
        <v>6</v>
      </c>
      <c r="L6" s="10" t="s">
        <v>3</v>
      </c>
      <c r="M6" s="11" t="s">
        <v>5</v>
      </c>
      <c r="N6" s="11" t="s">
        <v>4</v>
      </c>
      <c r="O6" s="44" t="s">
        <v>6</v>
      </c>
      <c r="P6" s="10" t="s">
        <v>3</v>
      </c>
      <c r="Q6" s="11" t="s">
        <v>5</v>
      </c>
      <c r="R6" s="11" t="s">
        <v>4</v>
      </c>
      <c r="S6" s="44" t="s">
        <v>6</v>
      </c>
      <c r="T6" s="10" t="s">
        <v>3</v>
      </c>
      <c r="U6" s="11" t="s">
        <v>5</v>
      </c>
      <c r="V6" s="11" t="s">
        <v>4</v>
      </c>
      <c r="W6" s="44" t="s">
        <v>6</v>
      </c>
      <c r="X6" s="10" t="s">
        <v>3</v>
      </c>
      <c r="Y6" s="11" t="s">
        <v>5</v>
      </c>
      <c r="Z6" s="11" t="s">
        <v>4</v>
      </c>
      <c r="AA6" s="44" t="s">
        <v>6</v>
      </c>
      <c r="AB6" s="10" t="s">
        <v>3</v>
      </c>
      <c r="AC6" s="11" t="s">
        <v>5</v>
      </c>
      <c r="AD6" s="11" t="s">
        <v>4</v>
      </c>
      <c r="AE6" s="44" t="s">
        <v>6</v>
      </c>
      <c r="AF6" s="10" t="s">
        <v>3</v>
      </c>
      <c r="AG6" s="11" t="s">
        <v>5</v>
      </c>
      <c r="AH6" s="11" t="s">
        <v>4</v>
      </c>
      <c r="AI6" s="44" t="s">
        <v>6</v>
      </c>
      <c r="AJ6" s="10" t="s">
        <v>3</v>
      </c>
      <c r="AK6" s="11" t="s">
        <v>5</v>
      </c>
      <c r="AL6" s="11" t="s">
        <v>4</v>
      </c>
      <c r="AM6" s="44" t="s">
        <v>6</v>
      </c>
      <c r="AN6" s="10" t="s">
        <v>3</v>
      </c>
      <c r="AO6" s="11" t="s">
        <v>5</v>
      </c>
      <c r="AP6" s="11" t="s">
        <v>4</v>
      </c>
      <c r="AQ6" s="44" t="s">
        <v>6</v>
      </c>
      <c r="AR6" s="10" t="s">
        <v>3</v>
      </c>
      <c r="AS6" s="14" t="s">
        <v>32</v>
      </c>
      <c r="AT6" s="11" t="s">
        <v>5</v>
      </c>
      <c r="AU6" s="14" t="s">
        <v>33</v>
      </c>
      <c r="AV6" s="11" t="s">
        <v>4</v>
      </c>
      <c r="AW6" s="14" t="s">
        <v>34</v>
      </c>
      <c r="AX6" s="11" t="s">
        <v>6</v>
      </c>
      <c r="AY6" s="14" t="s">
        <v>6</v>
      </c>
      <c r="AZ6" s="14" t="s">
        <v>42</v>
      </c>
      <c r="BA6" s="4"/>
    </row>
    <row r="7" spans="2:53" ht="12.75">
      <c r="B7" s="19"/>
      <c r="C7" s="8"/>
      <c r="G7" s="31"/>
      <c r="K7" s="31"/>
      <c r="O7" s="31"/>
      <c r="S7" s="31"/>
      <c r="W7" s="31"/>
      <c r="AA7" s="31"/>
      <c r="AE7" s="31"/>
      <c r="AI7" s="31"/>
      <c r="AM7" s="31"/>
      <c r="AQ7" s="31"/>
      <c r="AS7" s="15"/>
      <c r="AU7" s="15"/>
      <c r="AW7" s="15"/>
      <c r="AX7" s="37"/>
      <c r="AY7" s="5"/>
      <c r="AZ7" s="5"/>
      <c r="BA7" s="1"/>
    </row>
    <row r="8" spans="2:55" ht="12.75">
      <c r="B8" s="21"/>
      <c r="C8" s="56" t="s">
        <v>1</v>
      </c>
      <c r="D8" s="3">
        <v>40.9</v>
      </c>
      <c r="E8" s="3">
        <v>1.1</v>
      </c>
      <c r="F8" s="3">
        <v>5.6</v>
      </c>
      <c r="G8" s="32">
        <f>SUM(D8:F8)</f>
        <v>47.6</v>
      </c>
      <c r="H8" s="3">
        <v>63</v>
      </c>
      <c r="I8" s="3">
        <v>3.1</v>
      </c>
      <c r="J8" s="3">
        <v>19.6</v>
      </c>
      <c r="K8" s="32">
        <f>SUM(H8:J8)</f>
        <v>85.69999999999999</v>
      </c>
      <c r="L8" s="3">
        <v>88.6</v>
      </c>
      <c r="M8" s="3">
        <v>3.5</v>
      </c>
      <c r="N8" s="3">
        <v>3.8</v>
      </c>
      <c r="O8" s="32">
        <f>SUM(L8:N8)</f>
        <v>95.89999999999999</v>
      </c>
      <c r="P8" s="3">
        <v>26.8</v>
      </c>
      <c r="Q8" s="3">
        <v>4.3</v>
      </c>
      <c r="R8" s="3">
        <v>2.6</v>
      </c>
      <c r="S8" s="32">
        <f>SUM(P8:R8)</f>
        <v>33.7</v>
      </c>
      <c r="T8" s="3">
        <v>152.1</v>
      </c>
      <c r="U8" s="3">
        <v>0.2</v>
      </c>
      <c r="V8" s="3">
        <v>0.8</v>
      </c>
      <c r="W8" s="32">
        <f>SUM(T8:V8)</f>
        <v>153.1</v>
      </c>
      <c r="X8" s="3">
        <v>98.5</v>
      </c>
      <c r="Y8" s="3">
        <v>3.6</v>
      </c>
      <c r="Z8" s="3">
        <v>0.1</v>
      </c>
      <c r="AA8" s="32">
        <f>SUM(X8:Z8)</f>
        <v>102.19999999999999</v>
      </c>
      <c r="AB8" s="3">
        <v>169.7</v>
      </c>
      <c r="AC8" s="3">
        <v>2.5</v>
      </c>
      <c r="AD8" s="3">
        <v>1.2</v>
      </c>
      <c r="AE8" s="32">
        <f>SUM(AB8:AD8)</f>
        <v>173.39999999999998</v>
      </c>
      <c r="AF8" s="3">
        <v>94.3</v>
      </c>
      <c r="AG8" s="3">
        <v>2.8</v>
      </c>
      <c r="AH8" s="3">
        <v>1.4</v>
      </c>
      <c r="AI8" s="32">
        <f>SUM(AF8:AH8)</f>
        <v>98.5</v>
      </c>
      <c r="AJ8" s="3">
        <v>166.8</v>
      </c>
      <c r="AK8" s="3">
        <v>11.7</v>
      </c>
      <c r="AL8" s="3">
        <v>2.4</v>
      </c>
      <c r="AM8" s="32">
        <f>SUM(AJ8:AL8)</f>
        <v>180.9</v>
      </c>
      <c r="AN8" s="3">
        <v>157.9</v>
      </c>
      <c r="AO8" s="3">
        <v>6.5</v>
      </c>
      <c r="AP8" s="3">
        <v>4.8</v>
      </c>
      <c r="AQ8" s="32">
        <f>SUM(AN8:AP8)</f>
        <v>169.20000000000002</v>
      </c>
      <c r="AR8" s="3">
        <f>AN8+AJ8+AF8+AB8+X8+T8+P8+L8+H8+D8</f>
        <v>1058.6000000000001</v>
      </c>
      <c r="AS8" s="16">
        <f aca="true" t="shared" si="0" ref="AS8:AS48">+(AR8/$AX8)*100</f>
        <v>92.8433608138923</v>
      </c>
      <c r="AT8" s="3">
        <f>AO8+AK8+AG8+AC8+Y8+U8+Q8+M8+I8+E8</f>
        <v>39.300000000000004</v>
      </c>
      <c r="AU8" s="16">
        <f aca="true" t="shared" si="1" ref="AU8:AU48">+(AT8/$AX8)*100</f>
        <v>3.446763725662165</v>
      </c>
      <c r="AV8" s="3">
        <f>AP8+AL8+AH8+AD8+Z8+V8+R8+N8+J8+F8</f>
        <v>42.300000000000004</v>
      </c>
      <c r="AW8" s="16">
        <f aca="true" t="shared" si="2" ref="AW8:AW48">+(AV8/$AX8)*100</f>
        <v>3.7098754604455357</v>
      </c>
      <c r="AX8" s="38">
        <f aca="true" t="shared" si="3" ref="AX8:AX48">+AR8+AT8+AV8</f>
        <v>1140.2</v>
      </c>
      <c r="AY8" s="16">
        <f aca="true" t="shared" si="4" ref="AY8:AY48">+(AX8/$AX$51)*100</f>
        <v>2.55445753063131</v>
      </c>
      <c r="AZ8" s="45">
        <f>RANK(AX8,AX$8:AX$48,0)</f>
        <v>10</v>
      </c>
      <c r="BA8" s="26"/>
      <c r="BB8" s="3"/>
      <c r="BC8" s="3"/>
    </row>
    <row r="9" spans="2:55" ht="12.75">
      <c r="B9" s="21"/>
      <c r="C9" s="56" t="s">
        <v>2</v>
      </c>
      <c r="D9" s="3">
        <v>70.4</v>
      </c>
      <c r="E9" s="3">
        <v>5</v>
      </c>
      <c r="F9" s="3">
        <v>9.7</v>
      </c>
      <c r="G9" s="32">
        <f>SUM(D9:F9)</f>
        <v>85.10000000000001</v>
      </c>
      <c r="H9" s="3">
        <v>99.6</v>
      </c>
      <c r="I9" s="3">
        <v>1.9</v>
      </c>
      <c r="J9" s="3">
        <v>8.6</v>
      </c>
      <c r="K9" s="32">
        <f>SUM(H9:J9)</f>
        <v>110.1</v>
      </c>
      <c r="L9" s="3">
        <v>91.3</v>
      </c>
      <c r="M9" s="3">
        <v>4.1</v>
      </c>
      <c r="N9" s="3">
        <v>4.5</v>
      </c>
      <c r="O9" s="32">
        <f>SUM(L9:N9)</f>
        <v>99.89999999999999</v>
      </c>
      <c r="P9" s="3">
        <v>86</v>
      </c>
      <c r="Q9" s="3">
        <v>1.2</v>
      </c>
      <c r="R9" s="3">
        <v>4.5</v>
      </c>
      <c r="S9" s="32">
        <f>SUM(P9:R9)</f>
        <v>91.7</v>
      </c>
      <c r="T9" s="3">
        <v>31</v>
      </c>
      <c r="U9" s="3">
        <v>0.4</v>
      </c>
      <c r="V9" s="3">
        <v>0.8</v>
      </c>
      <c r="W9" s="32">
        <f>SUM(T9:V9)</f>
        <v>32.199999999999996</v>
      </c>
      <c r="X9" s="3">
        <v>57.4</v>
      </c>
      <c r="Y9" s="3">
        <v>0</v>
      </c>
      <c r="Z9" s="3">
        <v>0</v>
      </c>
      <c r="AA9" s="32">
        <f>SUM(X9:Z9)</f>
        <v>57.4</v>
      </c>
      <c r="AB9" s="3">
        <v>58.3</v>
      </c>
      <c r="AC9" s="3">
        <v>0</v>
      </c>
      <c r="AD9" s="3">
        <v>0.8</v>
      </c>
      <c r="AE9" s="32">
        <f>SUM(AB9:AD9)</f>
        <v>59.099999999999994</v>
      </c>
      <c r="AF9" s="3">
        <v>80.9</v>
      </c>
      <c r="AG9" s="3">
        <v>3.3</v>
      </c>
      <c r="AH9" s="3">
        <v>1.3</v>
      </c>
      <c r="AI9" s="32">
        <f>SUM(AF9:AH9)</f>
        <v>85.5</v>
      </c>
      <c r="AJ9" s="3">
        <v>82.2</v>
      </c>
      <c r="AK9" s="3">
        <v>0.1</v>
      </c>
      <c r="AL9" s="3">
        <v>0.7</v>
      </c>
      <c r="AM9" s="32">
        <f>SUM(AJ9:AL9)</f>
        <v>83</v>
      </c>
      <c r="AN9" s="3">
        <v>89.6</v>
      </c>
      <c r="AO9" s="3">
        <v>0</v>
      </c>
      <c r="AP9" s="3">
        <v>2.4</v>
      </c>
      <c r="AQ9" s="32">
        <f>SUM(AN9:AP9)</f>
        <v>92</v>
      </c>
      <c r="AR9" s="3">
        <f aca="true" t="shared" si="5" ref="AR9:AR46">AN9+AJ9+AF9+AB9+X9+T9+P9+L9+H9+D9</f>
        <v>746.6999999999999</v>
      </c>
      <c r="AS9" s="16">
        <f t="shared" si="0"/>
        <v>93.80653266331659</v>
      </c>
      <c r="AT9" s="3">
        <f aca="true" t="shared" si="6" ref="AT9:AT46">AO9+AK9+AG9+AC9+Y9+U9+Q9+M9+I9+E9</f>
        <v>16</v>
      </c>
      <c r="AU9" s="16">
        <f t="shared" si="1"/>
        <v>2.0100502512562817</v>
      </c>
      <c r="AV9" s="3">
        <f aca="true" t="shared" si="7" ref="AV9:AV46">AP9+AL9+AH9+AD9+Z9+V9+R9+N9+J9+F9</f>
        <v>33.3</v>
      </c>
      <c r="AW9" s="16">
        <f t="shared" si="2"/>
        <v>4.183417085427136</v>
      </c>
      <c r="AX9" s="38">
        <f t="shared" si="3"/>
        <v>795.9999999999999</v>
      </c>
      <c r="AY9" s="16">
        <f t="shared" si="4"/>
        <v>1.7833259028087376</v>
      </c>
      <c r="AZ9" s="45">
        <f aca="true" t="shared" si="8" ref="AZ9:AZ47">RANK(AX9,AX$8:AX$48,0)</f>
        <v>15</v>
      </c>
      <c r="BA9" s="26"/>
      <c r="BB9" s="3"/>
      <c r="BC9" s="3"/>
    </row>
    <row r="10" spans="2:55" ht="12.75">
      <c r="B10" s="21"/>
      <c r="C10" s="56" t="s">
        <v>57</v>
      </c>
      <c r="D10" s="3">
        <v>232.1</v>
      </c>
      <c r="E10" s="3">
        <v>0</v>
      </c>
      <c r="F10" s="3">
        <v>18.3</v>
      </c>
      <c r="G10" s="32">
        <f aca="true" t="shared" si="9" ref="G10:G48">SUM(D10:F10)</f>
        <v>250.4</v>
      </c>
      <c r="H10" s="3">
        <v>171.4</v>
      </c>
      <c r="I10" s="3">
        <v>0</v>
      </c>
      <c r="J10" s="3">
        <v>16.2</v>
      </c>
      <c r="K10" s="32">
        <f aca="true" t="shared" si="10" ref="K10:K48">SUM(H10:J10)</f>
        <v>187.6</v>
      </c>
      <c r="L10" s="3">
        <v>116.7</v>
      </c>
      <c r="M10" s="3">
        <v>0</v>
      </c>
      <c r="N10" s="3">
        <v>8.8</v>
      </c>
      <c r="O10" s="32">
        <f aca="true" t="shared" si="11" ref="O10:O48">SUM(L10:N10)</f>
        <v>125.5</v>
      </c>
      <c r="P10" s="3">
        <v>133.6</v>
      </c>
      <c r="Q10" s="3">
        <v>0</v>
      </c>
      <c r="R10" s="3">
        <v>8.5</v>
      </c>
      <c r="S10" s="32">
        <f aca="true" t="shared" si="12" ref="S10:S48">SUM(P10:R10)</f>
        <v>142.1</v>
      </c>
      <c r="T10" s="3">
        <v>141.3</v>
      </c>
      <c r="U10" s="3">
        <v>0</v>
      </c>
      <c r="V10" s="3">
        <v>1.6</v>
      </c>
      <c r="W10" s="32">
        <f aca="true" t="shared" si="13" ref="W10:W48">SUM(T10:V10)</f>
        <v>142.9</v>
      </c>
      <c r="X10" s="3">
        <v>178.9</v>
      </c>
      <c r="Y10" s="3">
        <v>2.3</v>
      </c>
      <c r="Z10" s="3">
        <v>1.1</v>
      </c>
      <c r="AA10" s="32">
        <f aca="true" t="shared" si="14" ref="AA10:AA48">SUM(X10:Z10)</f>
        <v>182.3</v>
      </c>
      <c r="AB10" s="3">
        <v>199.5</v>
      </c>
      <c r="AC10" s="3">
        <v>0</v>
      </c>
      <c r="AD10" s="3">
        <v>0.6</v>
      </c>
      <c r="AE10" s="32">
        <f aca="true" t="shared" si="15" ref="AE10:AE48">SUM(AB10:AD10)</f>
        <v>200.1</v>
      </c>
      <c r="AF10" s="3">
        <v>151.4</v>
      </c>
      <c r="AG10" s="3">
        <v>0</v>
      </c>
      <c r="AH10" s="3">
        <v>2.3</v>
      </c>
      <c r="AI10" s="32">
        <f aca="true" t="shared" si="16" ref="AI10:AI48">SUM(AF10:AH10)</f>
        <v>153.70000000000002</v>
      </c>
      <c r="AJ10" s="3">
        <v>175.7</v>
      </c>
      <c r="AK10" s="3">
        <v>0</v>
      </c>
      <c r="AL10" s="3">
        <v>0.3</v>
      </c>
      <c r="AM10" s="32">
        <f aca="true" t="shared" si="17" ref="AM10:AM48">SUM(AJ10:AL10)</f>
        <v>176</v>
      </c>
      <c r="AN10" s="3">
        <v>172</v>
      </c>
      <c r="AO10" s="3">
        <v>0.1</v>
      </c>
      <c r="AP10" s="3">
        <v>2.9</v>
      </c>
      <c r="AQ10" s="32">
        <f aca="true" t="shared" si="18" ref="AQ10:AQ48">SUM(AN10:AP10)</f>
        <v>175</v>
      </c>
      <c r="AR10" s="3">
        <f t="shared" si="5"/>
        <v>1672.6</v>
      </c>
      <c r="AS10" s="16">
        <f t="shared" si="0"/>
        <v>96.37013136667434</v>
      </c>
      <c r="AT10" s="3">
        <f t="shared" si="6"/>
        <v>2.4</v>
      </c>
      <c r="AU10" s="16">
        <f t="shared" si="1"/>
        <v>0.13828070984097718</v>
      </c>
      <c r="AV10" s="3">
        <f t="shared" si="7"/>
        <v>60.599999999999994</v>
      </c>
      <c r="AW10" s="16">
        <f t="shared" si="2"/>
        <v>3.4915879234846736</v>
      </c>
      <c r="AX10" s="38">
        <f t="shared" si="3"/>
        <v>1735.6</v>
      </c>
      <c r="AY10" s="16">
        <f t="shared" si="4"/>
        <v>3.888367383058851</v>
      </c>
      <c r="AZ10" s="45">
        <f t="shared" si="8"/>
        <v>8</v>
      </c>
      <c r="BA10" s="26"/>
      <c r="BB10" s="3"/>
      <c r="BC10" s="3"/>
    </row>
    <row r="11" spans="2:55" ht="12.75">
      <c r="B11" s="21"/>
      <c r="C11" s="56" t="s">
        <v>7</v>
      </c>
      <c r="D11" s="3">
        <v>257.7</v>
      </c>
      <c r="E11" s="3">
        <v>3.1</v>
      </c>
      <c r="F11" s="3">
        <v>51.4</v>
      </c>
      <c r="G11" s="32">
        <f t="shared" si="9"/>
        <v>312.2</v>
      </c>
      <c r="H11" s="3">
        <v>337.1</v>
      </c>
      <c r="I11" s="3">
        <v>1.1</v>
      </c>
      <c r="J11" s="3">
        <v>47.3</v>
      </c>
      <c r="K11" s="32">
        <f t="shared" si="10"/>
        <v>385.50000000000006</v>
      </c>
      <c r="L11" s="3">
        <v>249.6</v>
      </c>
      <c r="M11" s="3">
        <v>0.6</v>
      </c>
      <c r="N11" s="3">
        <v>28.1</v>
      </c>
      <c r="O11" s="32">
        <f t="shared" si="11"/>
        <v>278.3</v>
      </c>
      <c r="P11" s="3">
        <v>255.4</v>
      </c>
      <c r="Q11" s="3">
        <v>0.1</v>
      </c>
      <c r="R11" s="3">
        <v>26.4</v>
      </c>
      <c r="S11" s="32">
        <f t="shared" si="12"/>
        <v>281.9</v>
      </c>
      <c r="T11" s="3">
        <v>276.5</v>
      </c>
      <c r="U11" s="3">
        <v>0.1</v>
      </c>
      <c r="V11" s="3">
        <v>5.3</v>
      </c>
      <c r="W11" s="32">
        <f t="shared" si="13"/>
        <v>281.90000000000003</v>
      </c>
      <c r="X11" s="3">
        <v>339.4</v>
      </c>
      <c r="Y11" s="3">
        <v>0.5</v>
      </c>
      <c r="Z11" s="3">
        <v>0.7</v>
      </c>
      <c r="AA11" s="32">
        <f t="shared" si="14"/>
        <v>340.59999999999997</v>
      </c>
      <c r="AB11" s="3">
        <v>362.1</v>
      </c>
      <c r="AC11" s="3">
        <v>0.9</v>
      </c>
      <c r="AD11" s="3">
        <v>1.6</v>
      </c>
      <c r="AE11" s="32">
        <f t="shared" si="15"/>
        <v>364.6</v>
      </c>
      <c r="AF11" s="3">
        <v>357.3</v>
      </c>
      <c r="AG11" s="3">
        <v>0.4</v>
      </c>
      <c r="AH11" s="3">
        <v>4.3</v>
      </c>
      <c r="AI11" s="32">
        <f t="shared" si="16"/>
        <v>362</v>
      </c>
      <c r="AJ11" s="3">
        <v>508.5</v>
      </c>
      <c r="AK11" s="3">
        <v>0.2</v>
      </c>
      <c r="AL11" s="3">
        <v>2.7</v>
      </c>
      <c r="AM11" s="32">
        <f t="shared" si="17"/>
        <v>511.4</v>
      </c>
      <c r="AN11" s="3">
        <v>523.2</v>
      </c>
      <c r="AO11" s="3">
        <v>6.9</v>
      </c>
      <c r="AP11" s="3">
        <v>2.3</v>
      </c>
      <c r="AQ11" s="32">
        <f t="shared" si="18"/>
        <v>532.4</v>
      </c>
      <c r="AR11" s="3">
        <f t="shared" si="5"/>
        <v>3466.7999999999997</v>
      </c>
      <c r="AS11" s="16">
        <f t="shared" si="0"/>
        <v>94.96000876520215</v>
      </c>
      <c r="AT11" s="3">
        <f t="shared" si="6"/>
        <v>13.899999999999999</v>
      </c>
      <c r="AU11" s="16">
        <f t="shared" si="1"/>
        <v>0.3807384682809247</v>
      </c>
      <c r="AV11" s="3">
        <f t="shared" si="7"/>
        <v>170.1</v>
      </c>
      <c r="AW11" s="16">
        <f t="shared" si="2"/>
        <v>4.6592527665169285</v>
      </c>
      <c r="AX11" s="38">
        <f t="shared" si="3"/>
        <v>3650.7999999999997</v>
      </c>
      <c r="AY11" s="16">
        <f t="shared" si="4"/>
        <v>8.179103273836859</v>
      </c>
      <c r="AZ11" s="45">
        <f t="shared" si="8"/>
        <v>3</v>
      </c>
      <c r="BA11" s="26"/>
      <c r="BB11" s="3"/>
      <c r="BC11" s="3"/>
    </row>
    <row r="12" spans="2:55" ht="12.75">
      <c r="B12" s="22"/>
      <c r="C12" s="57" t="s">
        <v>58</v>
      </c>
      <c r="D12" s="12">
        <v>15</v>
      </c>
      <c r="E12" s="12">
        <v>0</v>
      </c>
      <c r="F12" s="12">
        <v>5.3</v>
      </c>
      <c r="G12" s="33">
        <f t="shared" si="9"/>
        <v>20.3</v>
      </c>
      <c r="H12" s="12">
        <v>29.7</v>
      </c>
      <c r="I12" s="12">
        <v>0.9</v>
      </c>
      <c r="J12" s="12">
        <v>4.7</v>
      </c>
      <c r="K12" s="33">
        <f t="shared" si="10"/>
        <v>35.3</v>
      </c>
      <c r="L12" s="12">
        <v>20.5</v>
      </c>
      <c r="M12" s="12">
        <v>0.4</v>
      </c>
      <c r="N12" s="12">
        <v>2.4</v>
      </c>
      <c r="O12" s="33">
        <f t="shared" si="11"/>
        <v>23.299999999999997</v>
      </c>
      <c r="P12" s="12">
        <v>17.8</v>
      </c>
      <c r="Q12" s="12">
        <v>1</v>
      </c>
      <c r="R12" s="12">
        <v>2.4</v>
      </c>
      <c r="S12" s="33">
        <f t="shared" si="12"/>
        <v>21.2</v>
      </c>
      <c r="T12" s="12">
        <v>13.5</v>
      </c>
      <c r="U12" s="12">
        <v>1.3</v>
      </c>
      <c r="V12" s="12">
        <v>0.5</v>
      </c>
      <c r="W12" s="33">
        <f t="shared" si="13"/>
        <v>15.3</v>
      </c>
      <c r="X12" s="12">
        <v>15.3</v>
      </c>
      <c r="Y12" s="12">
        <v>1.4</v>
      </c>
      <c r="Z12" s="12">
        <v>0</v>
      </c>
      <c r="AA12" s="33">
        <f t="shared" si="14"/>
        <v>16.7</v>
      </c>
      <c r="AB12" s="12">
        <v>24.7</v>
      </c>
      <c r="AC12" s="12">
        <v>1.1</v>
      </c>
      <c r="AD12" s="12">
        <v>0.6</v>
      </c>
      <c r="AE12" s="33">
        <f t="shared" si="15"/>
        <v>26.400000000000002</v>
      </c>
      <c r="AF12" s="12">
        <v>18.2</v>
      </c>
      <c r="AG12" s="12">
        <v>1.3</v>
      </c>
      <c r="AH12" s="12">
        <v>0.9</v>
      </c>
      <c r="AI12" s="33">
        <f t="shared" si="16"/>
        <v>20.4</v>
      </c>
      <c r="AJ12" s="12">
        <v>18.2</v>
      </c>
      <c r="AK12" s="12">
        <v>1.3</v>
      </c>
      <c r="AL12" s="12">
        <v>0</v>
      </c>
      <c r="AM12" s="33">
        <f t="shared" si="17"/>
        <v>19.5</v>
      </c>
      <c r="AN12" s="12">
        <v>19.6</v>
      </c>
      <c r="AO12" s="12">
        <v>0.9</v>
      </c>
      <c r="AP12" s="12">
        <v>0</v>
      </c>
      <c r="AQ12" s="33">
        <f t="shared" si="18"/>
        <v>20.5</v>
      </c>
      <c r="AR12" s="48">
        <f t="shared" si="5"/>
        <v>192.5</v>
      </c>
      <c r="AS12" s="17">
        <f t="shared" si="0"/>
        <v>87.9396984924623</v>
      </c>
      <c r="AT12" s="12">
        <f t="shared" si="6"/>
        <v>9.600000000000001</v>
      </c>
      <c r="AU12" s="17">
        <f t="shared" si="1"/>
        <v>4.3855641845591595</v>
      </c>
      <c r="AV12" s="12">
        <f t="shared" si="7"/>
        <v>16.8</v>
      </c>
      <c r="AW12" s="17">
        <f t="shared" si="2"/>
        <v>7.67473732297853</v>
      </c>
      <c r="AX12" s="39">
        <f t="shared" si="3"/>
        <v>218.9</v>
      </c>
      <c r="AY12" s="17">
        <f t="shared" si="4"/>
        <v>0.4904146232724029</v>
      </c>
      <c r="AZ12" s="46">
        <f t="shared" si="8"/>
        <v>31</v>
      </c>
      <c r="BA12" s="27"/>
      <c r="BB12" s="3"/>
      <c r="BC12" s="3"/>
    </row>
    <row r="13" spans="2:55" ht="12.75">
      <c r="B13" s="21"/>
      <c r="C13" s="56" t="s">
        <v>8</v>
      </c>
      <c r="D13" s="3">
        <v>27.4</v>
      </c>
      <c r="E13" s="3">
        <v>0</v>
      </c>
      <c r="F13" s="3">
        <v>9.3</v>
      </c>
      <c r="G13" s="32">
        <f t="shared" si="9"/>
        <v>36.7</v>
      </c>
      <c r="H13" s="3">
        <v>51.6</v>
      </c>
      <c r="I13" s="3">
        <v>0</v>
      </c>
      <c r="J13" s="3">
        <v>8.5</v>
      </c>
      <c r="K13" s="32">
        <f t="shared" si="10"/>
        <v>60.1</v>
      </c>
      <c r="L13" s="3">
        <v>29.5</v>
      </c>
      <c r="M13" s="3">
        <v>0</v>
      </c>
      <c r="N13" s="3">
        <v>4.5</v>
      </c>
      <c r="O13" s="32">
        <f t="shared" si="11"/>
        <v>34</v>
      </c>
      <c r="P13" s="3">
        <v>34.1</v>
      </c>
      <c r="Q13" s="3">
        <v>0</v>
      </c>
      <c r="R13" s="3">
        <v>4.5</v>
      </c>
      <c r="S13" s="32">
        <f t="shared" si="12"/>
        <v>38.6</v>
      </c>
      <c r="T13" s="3">
        <v>19.6</v>
      </c>
      <c r="U13" s="3">
        <v>0</v>
      </c>
      <c r="V13" s="3">
        <v>0.8</v>
      </c>
      <c r="W13" s="32">
        <f t="shared" si="13"/>
        <v>20.400000000000002</v>
      </c>
      <c r="X13" s="3">
        <v>59.7</v>
      </c>
      <c r="Y13" s="3">
        <v>0</v>
      </c>
      <c r="Z13" s="3">
        <v>0</v>
      </c>
      <c r="AA13" s="32">
        <f t="shared" si="14"/>
        <v>59.7</v>
      </c>
      <c r="AB13" s="3">
        <v>45.8</v>
      </c>
      <c r="AC13" s="3">
        <v>0</v>
      </c>
      <c r="AD13" s="3">
        <v>0.2</v>
      </c>
      <c r="AE13" s="32">
        <f t="shared" si="15"/>
        <v>46</v>
      </c>
      <c r="AF13" s="3">
        <v>30.4</v>
      </c>
      <c r="AG13" s="3">
        <v>0</v>
      </c>
      <c r="AH13" s="3">
        <v>0</v>
      </c>
      <c r="AI13" s="32">
        <f t="shared" si="16"/>
        <v>30.4</v>
      </c>
      <c r="AJ13" s="3">
        <v>52.2</v>
      </c>
      <c r="AK13" s="3">
        <v>0.1</v>
      </c>
      <c r="AL13" s="3">
        <v>0.5</v>
      </c>
      <c r="AM13" s="32">
        <f t="shared" si="17"/>
        <v>52.800000000000004</v>
      </c>
      <c r="AN13" s="3">
        <v>39.7</v>
      </c>
      <c r="AO13" s="3">
        <v>0</v>
      </c>
      <c r="AP13" s="3">
        <v>0.5</v>
      </c>
      <c r="AQ13" s="32">
        <f t="shared" si="18"/>
        <v>40.2</v>
      </c>
      <c r="AR13" s="3">
        <f>AN13+AJ13+AF13+AB13+X13+T13+P13+L13+H13+D13</f>
        <v>390</v>
      </c>
      <c r="AS13" s="16">
        <f t="shared" si="0"/>
        <v>93.1009787538792</v>
      </c>
      <c r="AT13" s="3">
        <f>AO13+AK13+AG13+AC13+Y13+U13+Q13+M13+I13+E13</f>
        <v>0.1</v>
      </c>
      <c r="AU13" s="16">
        <f t="shared" si="1"/>
        <v>0.023872045834328</v>
      </c>
      <c r="AV13" s="3">
        <f>AP13+AL13+AH13+AD13+Z13+V13+R13+N13+J13+F13</f>
        <v>28.8</v>
      </c>
      <c r="AW13" s="16">
        <f t="shared" si="2"/>
        <v>6.875149200286463</v>
      </c>
      <c r="AX13" s="38">
        <f t="shared" si="3"/>
        <v>418.90000000000003</v>
      </c>
      <c r="AY13" s="16">
        <f t="shared" si="4"/>
        <v>0.9384864581489704</v>
      </c>
      <c r="AZ13" s="45">
        <f>RANK(AX13,AX$8:AX$48,0)</f>
        <v>25</v>
      </c>
      <c r="BA13" s="26"/>
      <c r="BB13" s="3"/>
      <c r="BC13" s="3"/>
    </row>
    <row r="14" spans="2:55" ht="12.75">
      <c r="B14" s="21"/>
      <c r="C14" s="56" t="s">
        <v>59</v>
      </c>
      <c r="D14" s="50">
        <v>0</v>
      </c>
      <c r="E14" s="50">
        <v>0</v>
      </c>
      <c r="F14" s="50">
        <v>0</v>
      </c>
      <c r="G14" s="32">
        <f t="shared" si="9"/>
        <v>0</v>
      </c>
      <c r="H14" s="50">
        <v>0</v>
      </c>
      <c r="I14" s="50">
        <v>0</v>
      </c>
      <c r="J14" s="50">
        <v>0</v>
      </c>
      <c r="K14" s="32">
        <f t="shared" si="10"/>
        <v>0</v>
      </c>
      <c r="L14" s="50">
        <v>0</v>
      </c>
      <c r="M14" s="50">
        <v>0</v>
      </c>
      <c r="N14" s="50">
        <v>0</v>
      </c>
      <c r="O14" s="32">
        <f t="shared" si="11"/>
        <v>0</v>
      </c>
      <c r="P14" s="50">
        <v>0</v>
      </c>
      <c r="Q14" s="50">
        <v>0</v>
      </c>
      <c r="R14" s="50">
        <v>0</v>
      </c>
      <c r="S14" s="32">
        <f t="shared" si="12"/>
        <v>0</v>
      </c>
      <c r="T14" s="50">
        <v>0</v>
      </c>
      <c r="U14" s="50">
        <v>0</v>
      </c>
      <c r="V14" s="50">
        <v>0</v>
      </c>
      <c r="W14" s="32">
        <f t="shared" si="13"/>
        <v>0</v>
      </c>
      <c r="X14" s="50">
        <v>0</v>
      </c>
      <c r="Y14" s="50">
        <v>0</v>
      </c>
      <c r="Z14" s="50">
        <v>0</v>
      </c>
      <c r="AA14" s="32">
        <f t="shared" si="14"/>
        <v>0</v>
      </c>
      <c r="AB14" s="50">
        <v>0</v>
      </c>
      <c r="AC14" s="50">
        <v>0</v>
      </c>
      <c r="AD14" s="50">
        <v>0</v>
      </c>
      <c r="AE14" s="32">
        <f t="shared" si="15"/>
        <v>0</v>
      </c>
      <c r="AF14" s="50">
        <v>0</v>
      </c>
      <c r="AG14" s="50">
        <v>0</v>
      </c>
      <c r="AH14" s="50">
        <v>0</v>
      </c>
      <c r="AI14" s="32">
        <f t="shared" si="16"/>
        <v>0</v>
      </c>
      <c r="AJ14" s="50">
        <v>0</v>
      </c>
      <c r="AK14" s="50">
        <v>0</v>
      </c>
      <c r="AL14" s="50">
        <v>0</v>
      </c>
      <c r="AM14" s="32">
        <f t="shared" si="17"/>
        <v>0</v>
      </c>
      <c r="AN14" s="50">
        <v>15.3</v>
      </c>
      <c r="AO14" s="50">
        <v>0</v>
      </c>
      <c r="AP14" s="50">
        <v>0</v>
      </c>
      <c r="AQ14" s="32">
        <f>SUM(AN14:AP14)</f>
        <v>15.3</v>
      </c>
      <c r="AR14" s="3">
        <f>AN14+AJ14+AF14+AB14+X14+T14+P14+L14+H14+D14</f>
        <v>15.3</v>
      </c>
      <c r="AS14" s="16">
        <f t="shared" si="0"/>
        <v>100</v>
      </c>
      <c r="AT14" s="3">
        <f>AO14+AK14+AG14+AC14+Y14+U14+Q14+M14+I14+E14</f>
        <v>0</v>
      </c>
      <c r="AU14" s="16">
        <f t="shared" si="1"/>
        <v>0</v>
      </c>
      <c r="AV14" s="3">
        <f>AP14+AL14+AH14+AD14+Z14+V14+R14+N14+J14+F14</f>
        <v>0</v>
      </c>
      <c r="AW14" s="16">
        <f t="shared" si="2"/>
        <v>0</v>
      </c>
      <c r="AX14" s="38">
        <f>+AR14+AT14+AV14</f>
        <v>15.3</v>
      </c>
      <c r="AY14" s="16">
        <f t="shared" si="4"/>
        <v>0.034277495368057395</v>
      </c>
      <c r="AZ14" s="45">
        <f t="shared" si="8"/>
        <v>40</v>
      </c>
      <c r="BA14" s="26"/>
      <c r="BB14" s="3"/>
      <c r="BC14" s="3"/>
    </row>
    <row r="15" spans="2:55" ht="12.75">
      <c r="B15" s="21"/>
      <c r="C15" s="56" t="s">
        <v>60</v>
      </c>
      <c r="D15" s="50">
        <v>52.2</v>
      </c>
      <c r="E15" s="50">
        <v>0</v>
      </c>
      <c r="F15" s="50">
        <v>5.3</v>
      </c>
      <c r="G15" s="32">
        <f t="shared" si="9"/>
        <v>57.5</v>
      </c>
      <c r="H15" s="50">
        <v>127.7</v>
      </c>
      <c r="I15" s="50">
        <v>0</v>
      </c>
      <c r="J15" s="50">
        <v>6.4</v>
      </c>
      <c r="K15" s="32">
        <f t="shared" si="10"/>
        <v>134.1</v>
      </c>
      <c r="L15" s="50">
        <v>89.1</v>
      </c>
      <c r="M15" s="50">
        <v>0</v>
      </c>
      <c r="N15" s="50">
        <v>5.6</v>
      </c>
      <c r="O15" s="32">
        <f t="shared" si="11"/>
        <v>94.69999999999999</v>
      </c>
      <c r="P15" s="50">
        <v>22.3</v>
      </c>
      <c r="Q15" s="50">
        <v>0</v>
      </c>
      <c r="R15" s="50">
        <v>4.5</v>
      </c>
      <c r="S15" s="32">
        <f t="shared" si="12"/>
        <v>26.8</v>
      </c>
      <c r="T15" s="50">
        <v>28.3</v>
      </c>
      <c r="U15" s="50">
        <v>0</v>
      </c>
      <c r="V15" s="50">
        <v>1.7</v>
      </c>
      <c r="W15" s="32">
        <f t="shared" si="13"/>
        <v>30</v>
      </c>
      <c r="X15" s="50">
        <v>55.2</v>
      </c>
      <c r="Y15" s="50">
        <v>0</v>
      </c>
      <c r="Z15" s="50">
        <v>1.1</v>
      </c>
      <c r="AA15" s="32">
        <f t="shared" si="14"/>
        <v>56.300000000000004</v>
      </c>
      <c r="AB15" s="50">
        <v>182.4</v>
      </c>
      <c r="AC15" s="50">
        <v>1.3</v>
      </c>
      <c r="AD15" s="50">
        <v>1.9</v>
      </c>
      <c r="AE15" s="32">
        <f t="shared" si="15"/>
        <v>185.60000000000002</v>
      </c>
      <c r="AF15" s="50">
        <v>126.1</v>
      </c>
      <c r="AG15" s="50">
        <v>0.1</v>
      </c>
      <c r="AH15" s="50">
        <v>4</v>
      </c>
      <c r="AI15" s="32">
        <f t="shared" si="16"/>
        <v>130.2</v>
      </c>
      <c r="AJ15" s="50">
        <v>89.3</v>
      </c>
      <c r="AK15" s="50">
        <v>0.1</v>
      </c>
      <c r="AL15" s="50">
        <v>4</v>
      </c>
      <c r="AM15" s="32">
        <f t="shared" si="17"/>
        <v>93.39999999999999</v>
      </c>
      <c r="AN15" s="50">
        <v>187.6</v>
      </c>
      <c r="AO15" s="50">
        <v>0</v>
      </c>
      <c r="AP15" s="50">
        <v>1.4</v>
      </c>
      <c r="AQ15" s="32">
        <f t="shared" si="18"/>
        <v>189</v>
      </c>
      <c r="AR15" s="50">
        <f t="shared" si="5"/>
        <v>960.2</v>
      </c>
      <c r="AS15" s="51">
        <f t="shared" si="0"/>
        <v>96.25100240577386</v>
      </c>
      <c r="AT15" s="50">
        <f t="shared" si="6"/>
        <v>1.5</v>
      </c>
      <c r="AU15" s="51">
        <f t="shared" si="1"/>
        <v>0.15036086607858862</v>
      </c>
      <c r="AV15" s="50">
        <f t="shared" si="7"/>
        <v>35.9</v>
      </c>
      <c r="AW15" s="51">
        <f t="shared" si="2"/>
        <v>3.5986367281475538</v>
      </c>
      <c r="AX15" s="38">
        <f t="shared" si="3"/>
        <v>997.6</v>
      </c>
      <c r="AY15" s="51">
        <f t="shared" si="4"/>
        <v>2.2349823123643175</v>
      </c>
      <c r="AZ15" s="45">
        <f t="shared" si="8"/>
        <v>11</v>
      </c>
      <c r="BA15" s="26"/>
      <c r="BB15" s="3"/>
      <c r="BC15" s="3"/>
    </row>
    <row r="16" spans="2:55" ht="12.75">
      <c r="B16" s="21"/>
      <c r="C16" s="56" t="s">
        <v>61</v>
      </c>
      <c r="D16" s="50">
        <v>6.4</v>
      </c>
      <c r="E16" s="50">
        <v>4.8</v>
      </c>
      <c r="F16" s="50">
        <v>5.9</v>
      </c>
      <c r="G16" s="32">
        <f t="shared" si="9"/>
        <v>17.1</v>
      </c>
      <c r="H16" s="50">
        <v>20.2</v>
      </c>
      <c r="I16" s="50">
        <v>0</v>
      </c>
      <c r="J16" s="50">
        <v>6.1</v>
      </c>
      <c r="K16" s="32">
        <f t="shared" si="10"/>
        <v>26.299999999999997</v>
      </c>
      <c r="L16" s="50">
        <v>12.2</v>
      </c>
      <c r="M16" s="50">
        <v>0</v>
      </c>
      <c r="N16" s="50">
        <v>3.5</v>
      </c>
      <c r="O16" s="32">
        <f t="shared" si="11"/>
        <v>15.7</v>
      </c>
      <c r="P16" s="50">
        <v>17.5</v>
      </c>
      <c r="Q16" s="50">
        <v>0</v>
      </c>
      <c r="R16" s="50">
        <v>2.7</v>
      </c>
      <c r="S16" s="32">
        <f t="shared" si="12"/>
        <v>20.2</v>
      </c>
      <c r="T16" s="50">
        <v>33.2</v>
      </c>
      <c r="U16" s="50">
        <v>0</v>
      </c>
      <c r="V16" s="50">
        <v>0</v>
      </c>
      <c r="W16" s="32">
        <f t="shared" si="13"/>
        <v>33.2</v>
      </c>
      <c r="X16" s="50">
        <v>88.9</v>
      </c>
      <c r="Y16" s="50">
        <v>0</v>
      </c>
      <c r="Z16" s="50">
        <v>0</v>
      </c>
      <c r="AA16" s="32">
        <f t="shared" si="14"/>
        <v>88.9</v>
      </c>
      <c r="AB16" s="50">
        <v>95.6</v>
      </c>
      <c r="AC16" s="50">
        <v>0</v>
      </c>
      <c r="AD16" s="50">
        <v>0</v>
      </c>
      <c r="AE16" s="32">
        <f t="shared" si="15"/>
        <v>95.6</v>
      </c>
      <c r="AF16" s="50">
        <v>57.2</v>
      </c>
      <c r="AG16" s="50">
        <v>2</v>
      </c>
      <c r="AH16" s="50">
        <v>0.3</v>
      </c>
      <c r="AI16" s="32">
        <f t="shared" si="16"/>
        <v>59.5</v>
      </c>
      <c r="AJ16" s="50">
        <v>93.2</v>
      </c>
      <c r="AK16" s="50">
        <v>0</v>
      </c>
      <c r="AL16" s="50">
        <v>2.9</v>
      </c>
      <c r="AM16" s="32">
        <f t="shared" si="17"/>
        <v>96.10000000000001</v>
      </c>
      <c r="AN16" s="50">
        <v>115.3</v>
      </c>
      <c r="AO16" s="50">
        <v>2.2</v>
      </c>
      <c r="AP16" s="50">
        <v>0.9</v>
      </c>
      <c r="AQ16" s="32">
        <f t="shared" si="18"/>
        <v>118.4</v>
      </c>
      <c r="AR16" s="50">
        <f t="shared" si="5"/>
        <v>539.6999999999999</v>
      </c>
      <c r="AS16" s="51">
        <f t="shared" si="0"/>
        <v>94.5183887915937</v>
      </c>
      <c r="AT16" s="50">
        <f t="shared" si="6"/>
        <v>9</v>
      </c>
      <c r="AU16" s="51">
        <f t="shared" si="1"/>
        <v>1.5761821366024522</v>
      </c>
      <c r="AV16" s="50">
        <f t="shared" si="7"/>
        <v>22.299999999999997</v>
      </c>
      <c r="AW16" s="51">
        <f t="shared" si="2"/>
        <v>3.905429071803853</v>
      </c>
      <c r="AX16" s="38">
        <f t="shared" si="3"/>
        <v>570.9999999999999</v>
      </c>
      <c r="AY16" s="51">
        <f t="shared" si="4"/>
        <v>1.2792450885725992</v>
      </c>
      <c r="AZ16" s="45">
        <f t="shared" si="8"/>
        <v>22</v>
      </c>
      <c r="BA16" s="26"/>
      <c r="BB16" s="3"/>
      <c r="BC16" s="3"/>
    </row>
    <row r="17" spans="2:55" ht="12.75">
      <c r="B17" s="22"/>
      <c r="C17" s="57" t="s">
        <v>9</v>
      </c>
      <c r="D17" s="12">
        <v>28</v>
      </c>
      <c r="E17" s="12">
        <v>0</v>
      </c>
      <c r="F17" s="12">
        <v>21.2</v>
      </c>
      <c r="G17" s="33">
        <f t="shared" si="9"/>
        <v>49.2</v>
      </c>
      <c r="H17" s="12">
        <v>29</v>
      </c>
      <c r="I17" s="12">
        <v>0</v>
      </c>
      <c r="J17" s="12">
        <v>18.9</v>
      </c>
      <c r="K17" s="33">
        <f t="shared" si="10"/>
        <v>47.9</v>
      </c>
      <c r="L17" s="12">
        <v>30.1</v>
      </c>
      <c r="M17" s="12">
        <v>0</v>
      </c>
      <c r="N17" s="12">
        <v>11.5</v>
      </c>
      <c r="O17" s="33">
        <f t="shared" si="11"/>
        <v>41.6</v>
      </c>
      <c r="P17" s="12">
        <v>16.8</v>
      </c>
      <c r="Q17" s="12">
        <v>0</v>
      </c>
      <c r="R17" s="12">
        <v>15.3</v>
      </c>
      <c r="S17" s="33">
        <f t="shared" si="12"/>
        <v>32.1</v>
      </c>
      <c r="T17" s="12">
        <v>23.9</v>
      </c>
      <c r="U17" s="12">
        <v>0</v>
      </c>
      <c r="V17" s="12">
        <v>1.9</v>
      </c>
      <c r="W17" s="33">
        <f t="shared" si="13"/>
        <v>25.799999999999997</v>
      </c>
      <c r="X17" s="12">
        <v>33.3</v>
      </c>
      <c r="Y17" s="12">
        <v>0.2</v>
      </c>
      <c r="Z17" s="12">
        <v>0</v>
      </c>
      <c r="AA17" s="33">
        <f t="shared" si="14"/>
        <v>33.5</v>
      </c>
      <c r="AB17" s="12">
        <v>52.2</v>
      </c>
      <c r="AC17" s="12">
        <v>0</v>
      </c>
      <c r="AD17" s="12">
        <v>5.1</v>
      </c>
      <c r="AE17" s="33">
        <f t="shared" si="15"/>
        <v>57.300000000000004</v>
      </c>
      <c r="AF17" s="12">
        <v>57.6</v>
      </c>
      <c r="AG17" s="12">
        <v>0.2</v>
      </c>
      <c r="AH17" s="12">
        <v>2.1</v>
      </c>
      <c r="AI17" s="33">
        <f t="shared" si="16"/>
        <v>59.900000000000006</v>
      </c>
      <c r="AJ17" s="12">
        <v>60.7</v>
      </c>
      <c r="AK17" s="12">
        <v>0</v>
      </c>
      <c r="AL17" s="12">
        <v>2.2</v>
      </c>
      <c r="AM17" s="33">
        <f t="shared" si="17"/>
        <v>62.900000000000006</v>
      </c>
      <c r="AN17" s="12">
        <v>61.5</v>
      </c>
      <c r="AO17" s="12">
        <v>0.3</v>
      </c>
      <c r="AP17" s="12">
        <v>4.1</v>
      </c>
      <c r="AQ17" s="33">
        <f t="shared" si="18"/>
        <v>65.89999999999999</v>
      </c>
      <c r="AR17" s="12">
        <f t="shared" si="5"/>
        <v>393.1</v>
      </c>
      <c r="AS17" s="17">
        <f t="shared" si="0"/>
        <v>82.56668767065743</v>
      </c>
      <c r="AT17" s="12">
        <f t="shared" si="6"/>
        <v>0.7</v>
      </c>
      <c r="AU17" s="17">
        <f t="shared" si="1"/>
        <v>0.14702793530770844</v>
      </c>
      <c r="AV17" s="12">
        <f t="shared" si="7"/>
        <v>82.3</v>
      </c>
      <c r="AW17" s="17">
        <f t="shared" si="2"/>
        <v>17.286284394034865</v>
      </c>
      <c r="AX17" s="39">
        <f t="shared" si="3"/>
        <v>476.1</v>
      </c>
      <c r="AY17" s="17">
        <f t="shared" si="4"/>
        <v>1.0666350029236686</v>
      </c>
      <c r="AZ17" s="46">
        <f t="shared" si="8"/>
        <v>24</v>
      </c>
      <c r="BA17" s="27"/>
      <c r="BB17" s="3"/>
      <c r="BC17" s="3"/>
    </row>
    <row r="18" spans="2:55" ht="12.75">
      <c r="B18" s="21"/>
      <c r="C18" s="56" t="s">
        <v>10</v>
      </c>
      <c r="D18" s="50">
        <v>16.6</v>
      </c>
      <c r="E18" s="50">
        <v>0</v>
      </c>
      <c r="F18" s="50">
        <v>5.2</v>
      </c>
      <c r="G18" s="32">
        <f t="shared" si="9"/>
        <v>21.8</v>
      </c>
      <c r="H18" s="50">
        <v>17.5</v>
      </c>
      <c r="I18" s="50">
        <v>0</v>
      </c>
      <c r="J18" s="50">
        <v>9</v>
      </c>
      <c r="K18" s="32">
        <f t="shared" si="10"/>
        <v>26.5</v>
      </c>
      <c r="L18" s="50">
        <v>27.3</v>
      </c>
      <c r="M18" s="50">
        <v>0</v>
      </c>
      <c r="N18" s="50">
        <v>2.9</v>
      </c>
      <c r="O18" s="32">
        <f t="shared" si="11"/>
        <v>30.2</v>
      </c>
      <c r="P18" s="50">
        <v>22.7</v>
      </c>
      <c r="Q18" s="50">
        <v>0</v>
      </c>
      <c r="R18" s="50">
        <v>3.4</v>
      </c>
      <c r="S18" s="32">
        <f t="shared" si="12"/>
        <v>26.099999999999998</v>
      </c>
      <c r="T18" s="50">
        <v>23.3</v>
      </c>
      <c r="U18" s="50">
        <v>0</v>
      </c>
      <c r="V18" s="50">
        <v>0</v>
      </c>
      <c r="W18" s="32">
        <f t="shared" si="13"/>
        <v>23.3</v>
      </c>
      <c r="X18" s="50">
        <v>24.1</v>
      </c>
      <c r="Y18" s="50">
        <v>0.5</v>
      </c>
      <c r="Z18" s="50">
        <v>0</v>
      </c>
      <c r="AA18" s="32">
        <f t="shared" si="14"/>
        <v>24.6</v>
      </c>
      <c r="AB18" s="50">
        <v>33.5</v>
      </c>
      <c r="AC18" s="50">
        <v>0</v>
      </c>
      <c r="AD18" s="50">
        <v>1.5</v>
      </c>
      <c r="AE18" s="32">
        <f t="shared" si="15"/>
        <v>35</v>
      </c>
      <c r="AF18" s="50">
        <v>56.4</v>
      </c>
      <c r="AG18" s="50">
        <v>0</v>
      </c>
      <c r="AH18" s="50">
        <v>1.3</v>
      </c>
      <c r="AI18" s="32">
        <f t="shared" si="16"/>
        <v>57.699999999999996</v>
      </c>
      <c r="AJ18" s="50">
        <v>56.8</v>
      </c>
      <c r="AK18" s="50">
        <v>0</v>
      </c>
      <c r="AL18" s="50">
        <v>2.5</v>
      </c>
      <c r="AM18" s="32">
        <f t="shared" si="17"/>
        <v>59.3</v>
      </c>
      <c r="AN18" s="50">
        <v>1.3</v>
      </c>
      <c r="AO18" s="50">
        <v>0</v>
      </c>
      <c r="AP18" s="50">
        <v>1.5</v>
      </c>
      <c r="AQ18" s="32">
        <f t="shared" si="18"/>
        <v>2.8</v>
      </c>
      <c r="AR18" s="52">
        <f t="shared" si="5"/>
        <v>279.5</v>
      </c>
      <c r="AS18" s="51">
        <f t="shared" si="0"/>
        <v>90.95346566872763</v>
      </c>
      <c r="AT18" s="50">
        <f t="shared" si="6"/>
        <v>0.5</v>
      </c>
      <c r="AU18" s="51">
        <f t="shared" si="1"/>
        <v>0.16270745200130166</v>
      </c>
      <c r="AV18" s="50">
        <f t="shared" si="7"/>
        <v>27.3</v>
      </c>
      <c r="AW18" s="51">
        <f t="shared" si="2"/>
        <v>8.88382687927107</v>
      </c>
      <c r="AX18" s="38">
        <f t="shared" si="3"/>
        <v>307.3</v>
      </c>
      <c r="AY18" s="51">
        <f t="shared" si="4"/>
        <v>0.6884623742878457</v>
      </c>
      <c r="AZ18" s="45">
        <f>RANK(AX18,AX$8:AX$48,0)</f>
        <v>28</v>
      </c>
      <c r="BA18" s="26"/>
      <c r="BB18" s="3"/>
      <c r="BC18" s="3"/>
    </row>
    <row r="19" spans="2:55" ht="12.75">
      <c r="B19" s="21"/>
      <c r="C19" s="56" t="s">
        <v>11</v>
      </c>
      <c r="D19" s="50">
        <v>15.5</v>
      </c>
      <c r="E19" s="50">
        <v>0</v>
      </c>
      <c r="F19" s="50">
        <v>0</v>
      </c>
      <c r="G19" s="32">
        <f t="shared" si="9"/>
        <v>15.5</v>
      </c>
      <c r="H19" s="50">
        <v>124.4</v>
      </c>
      <c r="I19" s="50">
        <v>0</v>
      </c>
      <c r="J19" s="50">
        <v>0</v>
      </c>
      <c r="K19" s="32">
        <f t="shared" si="10"/>
        <v>124.4</v>
      </c>
      <c r="L19" s="50">
        <v>53.3</v>
      </c>
      <c r="M19" s="50">
        <v>0.1</v>
      </c>
      <c r="N19" s="50">
        <v>0.9</v>
      </c>
      <c r="O19" s="32">
        <f t="shared" si="11"/>
        <v>54.3</v>
      </c>
      <c r="P19" s="50">
        <v>39.6</v>
      </c>
      <c r="Q19" s="50">
        <v>0.3</v>
      </c>
      <c r="R19" s="50">
        <v>1</v>
      </c>
      <c r="S19" s="32">
        <f t="shared" si="12"/>
        <v>40.9</v>
      </c>
      <c r="T19" s="50">
        <v>5.2</v>
      </c>
      <c r="U19" s="50">
        <v>0.1</v>
      </c>
      <c r="V19" s="50">
        <v>1.1</v>
      </c>
      <c r="W19" s="32">
        <f t="shared" si="13"/>
        <v>6.4</v>
      </c>
      <c r="X19" s="50">
        <v>144.6</v>
      </c>
      <c r="Y19" s="50">
        <v>0.3</v>
      </c>
      <c r="Z19" s="50">
        <v>3.5</v>
      </c>
      <c r="AA19" s="32">
        <f t="shared" si="14"/>
        <v>148.4</v>
      </c>
      <c r="AB19" s="50">
        <v>215.6</v>
      </c>
      <c r="AC19" s="50">
        <v>0.1</v>
      </c>
      <c r="AD19" s="50">
        <v>8.1</v>
      </c>
      <c r="AE19" s="32">
        <f t="shared" si="15"/>
        <v>223.79999999999998</v>
      </c>
      <c r="AF19" s="50">
        <v>57</v>
      </c>
      <c r="AG19" s="50">
        <v>0.4</v>
      </c>
      <c r="AH19" s="50">
        <v>19.2</v>
      </c>
      <c r="AI19" s="32">
        <f t="shared" si="16"/>
        <v>76.6</v>
      </c>
      <c r="AJ19" s="50">
        <v>94.4</v>
      </c>
      <c r="AK19" s="50">
        <v>0</v>
      </c>
      <c r="AL19" s="50">
        <v>4.8</v>
      </c>
      <c r="AM19" s="32">
        <f t="shared" si="17"/>
        <v>99.2</v>
      </c>
      <c r="AN19" s="50">
        <v>71.4</v>
      </c>
      <c r="AO19" s="50">
        <v>0.4</v>
      </c>
      <c r="AP19" s="50">
        <v>8.3</v>
      </c>
      <c r="AQ19" s="32">
        <f t="shared" si="18"/>
        <v>80.10000000000001</v>
      </c>
      <c r="AR19" s="50">
        <f>AN19+AJ19+AF19+AB19+X19+T19+P19+L19+H19+D19</f>
        <v>821</v>
      </c>
      <c r="AS19" s="51">
        <f t="shared" si="0"/>
        <v>94.41122355105796</v>
      </c>
      <c r="AT19" s="50">
        <f>AO19+AK19+AG19+AC19+Y19+U19+Q19+M19+I19+E19</f>
        <v>1.7000000000000002</v>
      </c>
      <c r="AU19" s="51">
        <f t="shared" si="1"/>
        <v>0.1954921803127875</v>
      </c>
      <c r="AV19" s="50">
        <f>AP19+AL19+AH19+AD19+Z19+V19+R19+N19+J19+F19</f>
        <v>46.9</v>
      </c>
      <c r="AW19" s="51">
        <f t="shared" si="2"/>
        <v>5.393284268629254</v>
      </c>
      <c r="AX19" s="38">
        <f t="shared" si="3"/>
        <v>869.6</v>
      </c>
      <c r="AY19" s="51">
        <f t="shared" si="4"/>
        <v>1.9482163380433146</v>
      </c>
      <c r="AZ19" s="45">
        <f t="shared" si="8"/>
        <v>14</v>
      </c>
      <c r="BA19" s="26"/>
      <c r="BB19" s="3"/>
      <c r="BC19" s="3"/>
    </row>
    <row r="20" spans="2:55" ht="12.75">
      <c r="B20" s="21"/>
      <c r="C20" s="56" t="s">
        <v>62</v>
      </c>
      <c r="D20" s="50">
        <v>0</v>
      </c>
      <c r="E20" s="50">
        <v>0</v>
      </c>
      <c r="F20" s="50">
        <v>0</v>
      </c>
      <c r="G20" s="32">
        <f t="shared" si="9"/>
        <v>0</v>
      </c>
      <c r="H20" s="50">
        <v>0</v>
      </c>
      <c r="I20" s="50">
        <v>0</v>
      </c>
      <c r="J20" s="50">
        <v>0</v>
      </c>
      <c r="K20" s="32">
        <f t="shared" si="10"/>
        <v>0</v>
      </c>
      <c r="L20" s="50">
        <v>0</v>
      </c>
      <c r="M20" s="50">
        <v>0</v>
      </c>
      <c r="N20" s="50">
        <v>0</v>
      </c>
      <c r="O20" s="32">
        <f t="shared" si="11"/>
        <v>0</v>
      </c>
      <c r="P20" s="50">
        <v>0</v>
      </c>
      <c r="Q20" s="50">
        <v>0</v>
      </c>
      <c r="R20" s="50">
        <v>0</v>
      </c>
      <c r="S20" s="32">
        <f t="shared" si="12"/>
        <v>0</v>
      </c>
      <c r="T20" s="50">
        <v>0</v>
      </c>
      <c r="U20" s="50">
        <v>0</v>
      </c>
      <c r="V20" s="50">
        <v>0</v>
      </c>
      <c r="W20" s="32">
        <f t="shared" si="13"/>
        <v>0</v>
      </c>
      <c r="X20" s="50">
        <v>0</v>
      </c>
      <c r="Y20" s="50">
        <v>0</v>
      </c>
      <c r="Z20" s="50">
        <v>0</v>
      </c>
      <c r="AA20" s="32">
        <f t="shared" si="14"/>
        <v>0</v>
      </c>
      <c r="AB20" s="50">
        <v>0</v>
      </c>
      <c r="AC20" s="50">
        <v>0</v>
      </c>
      <c r="AD20" s="50">
        <v>0</v>
      </c>
      <c r="AE20" s="32">
        <f t="shared" si="15"/>
        <v>0</v>
      </c>
      <c r="AF20" s="50">
        <v>0</v>
      </c>
      <c r="AG20" s="50">
        <v>0</v>
      </c>
      <c r="AH20" s="50">
        <v>0</v>
      </c>
      <c r="AI20" s="32">
        <f t="shared" si="16"/>
        <v>0</v>
      </c>
      <c r="AJ20" s="50">
        <v>0</v>
      </c>
      <c r="AK20" s="50">
        <v>0</v>
      </c>
      <c r="AL20" s="50">
        <v>0</v>
      </c>
      <c r="AM20" s="32">
        <f t="shared" si="17"/>
        <v>0</v>
      </c>
      <c r="AN20" s="50">
        <v>9.5</v>
      </c>
      <c r="AO20" s="50">
        <v>0</v>
      </c>
      <c r="AP20" s="50">
        <v>0</v>
      </c>
      <c r="AQ20" s="32">
        <f>SUM(AN20:AP20)</f>
        <v>9.5</v>
      </c>
      <c r="AR20" s="50">
        <f>AN20+AJ20+AF20+AB20+X20+T20+P20+L20+H20+D20</f>
        <v>9.5</v>
      </c>
      <c r="AS20" s="51">
        <f t="shared" si="0"/>
        <v>100</v>
      </c>
      <c r="AT20" s="50">
        <f>AO20+AK20+AG20+AC20+Y20+U20+Q20+M20+I20+E20</f>
        <v>0</v>
      </c>
      <c r="AU20" s="51">
        <f t="shared" si="1"/>
        <v>0</v>
      </c>
      <c r="AV20" s="50">
        <f>AP20+AL20+AH20+AD20+Z20+V20+R20+N20+J20+F20</f>
        <v>0</v>
      </c>
      <c r="AW20" s="51">
        <f t="shared" si="2"/>
        <v>0</v>
      </c>
      <c r="AX20" s="38">
        <f>+AR20+AT20+AV20</f>
        <v>9.5</v>
      </c>
      <c r="AY20" s="51">
        <f t="shared" si="4"/>
        <v>0.021283412156636945</v>
      </c>
      <c r="AZ20" s="45">
        <f t="shared" si="8"/>
        <v>41</v>
      </c>
      <c r="BA20" s="26"/>
      <c r="BB20" s="3"/>
      <c r="BC20" s="3"/>
    </row>
    <row r="21" spans="2:55" ht="12.75">
      <c r="B21" s="21"/>
      <c r="C21" s="56" t="s">
        <v>12</v>
      </c>
      <c r="D21" s="50">
        <v>14.9</v>
      </c>
      <c r="E21" s="50">
        <v>0.6</v>
      </c>
      <c r="F21" s="50">
        <v>4.5</v>
      </c>
      <c r="G21" s="32">
        <f t="shared" si="9"/>
        <v>20</v>
      </c>
      <c r="H21" s="50">
        <v>8.3</v>
      </c>
      <c r="I21" s="50">
        <v>0.6</v>
      </c>
      <c r="J21" s="50">
        <v>3.8</v>
      </c>
      <c r="K21" s="32">
        <f t="shared" si="10"/>
        <v>12.7</v>
      </c>
      <c r="L21" s="50">
        <v>6</v>
      </c>
      <c r="M21" s="50">
        <v>0.4</v>
      </c>
      <c r="N21" s="50">
        <v>2.1</v>
      </c>
      <c r="O21" s="32">
        <f t="shared" si="11"/>
        <v>8.5</v>
      </c>
      <c r="P21" s="50">
        <v>13.7</v>
      </c>
      <c r="Q21" s="50">
        <v>0.9</v>
      </c>
      <c r="R21" s="50">
        <v>2.6</v>
      </c>
      <c r="S21" s="32">
        <f t="shared" si="12"/>
        <v>17.2</v>
      </c>
      <c r="T21" s="50">
        <v>28.9</v>
      </c>
      <c r="U21" s="50">
        <v>0.5</v>
      </c>
      <c r="V21" s="50">
        <v>0.8</v>
      </c>
      <c r="W21" s="32">
        <f t="shared" si="13"/>
        <v>30.2</v>
      </c>
      <c r="X21" s="50">
        <v>22.2</v>
      </c>
      <c r="Y21" s="50">
        <v>0.2</v>
      </c>
      <c r="Z21" s="50">
        <v>0</v>
      </c>
      <c r="AA21" s="32">
        <f t="shared" si="14"/>
        <v>22.4</v>
      </c>
      <c r="AB21" s="50">
        <v>16.3</v>
      </c>
      <c r="AC21" s="50">
        <v>0.9</v>
      </c>
      <c r="AD21" s="50">
        <v>5.5</v>
      </c>
      <c r="AE21" s="32">
        <f t="shared" si="15"/>
        <v>22.7</v>
      </c>
      <c r="AF21" s="50">
        <v>18.7</v>
      </c>
      <c r="AG21" s="50">
        <v>1.3</v>
      </c>
      <c r="AH21" s="50">
        <v>3.6</v>
      </c>
      <c r="AI21" s="32">
        <f t="shared" si="16"/>
        <v>23.6</v>
      </c>
      <c r="AJ21" s="50">
        <v>19.6</v>
      </c>
      <c r="AK21" s="50">
        <v>0.2</v>
      </c>
      <c r="AL21" s="50">
        <v>1</v>
      </c>
      <c r="AM21" s="32">
        <f t="shared" si="17"/>
        <v>20.8</v>
      </c>
      <c r="AN21" s="50">
        <v>23.4</v>
      </c>
      <c r="AO21" s="50">
        <v>1.6</v>
      </c>
      <c r="AP21" s="50">
        <v>2.6</v>
      </c>
      <c r="AQ21" s="32">
        <f t="shared" si="18"/>
        <v>27.6</v>
      </c>
      <c r="AR21" s="50">
        <f t="shared" si="5"/>
        <v>172</v>
      </c>
      <c r="AS21" s="51">
        <f t="shared" si="0"/>
        <v>83.61691784151678</v>
      </c>
      <c r="AT21" s="50">
        <f t="shared" si="6"/>
        <v>7.2</v>
      </c>
      <c r="AU21" s="51">
        <f t="shared" si="1"/>
        <v>3.500243072435586</v>
      </c>
      <c r="AV21" s="50">
        <f t="shared" si="7"/>
        <v>26.500000000000004</v>
      </c>
      <c r="AW21" s="51">
        <f t="shared" si="2"/>
        <v>12.882839086047646</v>
      </c>
      <c r="AX21" s="38">
        <f t="shared" si="3"/>
        <v>205.7</v>
      </c>
      <c r="AY21" s="51">
        <f t="shared" si="4"/>
        <v>0.4608418821705494</v>
      </c>
      <c r="AZ21" s="45">
        <f t="shared" si="8"/>
        <v>33</v>
      </c>
      <c r="BA21" s="26"/>
      <c r="BB21" s="3"/>
      <c r="BC21" s="3"/>
    </row>
    <row r="22" spans="2:55" ht="12.75">
      <c r="B22" s="22"/>
      <c r="C22" s="57" t="s">
        <v>63</v>
      </c>
      <c r="D22" s="12">
        <v>0</v>
      </c>
      <c r="E22" s="12">
        <v>0</v>
      </c>
      <c r="F22" s="12">
        <v>0</v>
      </c>
      <c r="G22" s="33">
        <f t="shared" si="9"/>
        <v>0</v>
      </c>
      <c r="H22" s="12">
        <v>0</v>
      </c>
      <c r="I22" s="12">
        <v>0</v>
      </c>
      <c r="J22" s="12">
        <v>0</v>
      </c>
      <c r="K22" s="33">
        <f t="shared" si="10"/>
        <v>0</v>
      </c>
      <c r="L22" s="12">
        <v>0</v>
      </c>
      <c r="M22" s="12">
        <v>0</v>
      </c>
      <c r="N22" s="12">
        <v>0</v>
      </c>
      <c r="O22" s="33">
        <f t="shared" si="11"/>
        <v>0</v>
      </c>
      <c r="P22" s="12">
        <v>0</v>
      </c>
      <c r="Q22" s="12">
        <v>0</v>
      </c>
      <c r="R22" s="12">
        <v>0</v>
      </c>
      <c r="S22" s="33">
        <f t="shared" si="12"/>
        <v>0</v>
      </c>
      <c r="T22" s="12">
        <v>0</v>
      </c>
      <c r="U22" s="12">
        <v>0</v>
      </c>
      <c r="V22" s="12">
        <v>0</v>
      </c>
      <c r="W22" s="33">
        <f t="shared" si="13"/>
        <v>0</v>
      </c>
      <c r="X22" s="12">
        <v>0</v>
      </c>
      <c r="Y22" s="12">
        <v>0</v>
      </c>
      <c r="Z22" s="12">
        <v>0</v>
      </c>
      <c r="AA22" s="33">
        <f t="shared" si="14"/>
        <v>0</v>
      </c>
      <c r="AB22" s="12">
        <v>0</v>
      </c>
      <c r="AC22" s="12">
        <v>0</v>
      </c>
      <c r="AD22" s="12">
        <v>0</v>
      </c>
      <c r="AE22" s="33">
        <f t="shared" si="15"/>
        <v>0</v>
      </c>
      <c r="AF22" s="12">
        <v>0</v>
      </c>
      <c r="AG22" s="12">
        <v>0</v>
      </c>
      <c r="AH22" s="12">
        <v>0</v>
      </c>
      <c r="AI22" s="33">
        <f t="shared" si="16"/>
        <v>0</v>
      </c>
      <c r="AJ22" s="12">
        <v>0</v>
      </c>
      <c r="AK22" s="12">
        <v>0</v>
      </c>
      <c r="AL22" s="12">
        <v>0</v>
      </c>
      <c r="AM22" s="33">
        <f t="shared" si="17"/>
        <v>0</v>
      </c>
      <c r="AN22" s="12">
        <v>33.7</v>
      </c>
      <c r="AO22" s="12">
        <v>0</v>
      </c>
      <c r="AP22" s="12">
        <v>3.3</v>
      </c>
      <c r="AQ22" s="33">
        <f>SUM(AN22:AP22)</f>
        <v>37</v>
      </c>
      <c r="AR22" s="12">
        <f>AN22+AJ22+AF22+AB22+X22+T22+P22+L22+H22+D22</f>
        <v>33.7</v>
      </c>
      <c r="AS22" s="17">
        <f t="shared" si="0"/>
        <v>91.08108108108108</v>
      </c>
      <c r="AT22" s="12">
        <f>AO22+AK22+AG22+AC22+Y22+U22+Q22+M22+I22+E22</f>
        <v>0</v>
      </c>
      <c r="AU22" s="17">
        <f t="shared" si="1"/>
        <v>0</v>
      </c>
      <c r="AV22" s="12">
        <f>AP22+AL22+AH22+AD22+Z22+V22+R22+N22+J22+F22</f>
        <v>3.3</v>
      </c>
      <c r="AW22" s="17">
        <f t="shared" si="2"/>
        <v>8.918918918918918</v>
      </c>
      <c r="AX22" s="39">
        <f>+AR22+AT22+AV22</f>
        <v>37</v>
      </c>
      <c r="AY22" s="17">
        <f t="shared" si="4"/>
        <v>0.08289328945216494</v>
      </c>
      <c r="AZ22" s="46">
        <f t="shared" si="8"/>
        <v>38</v>
      </c>
      <c r="BA22" s="27"/>
      <c r="BB22" s="3"/>
      <c r="BC22" s="3"/>
    </row>
    <row r="23" spans="2:55" ht="12.75">
      <c r="B23" s="21"/>
      <c r="C23" s="56" t="s">
        <v>64</v>
      </c>
      <c r="D23" s="50">
        <v>46.8</v>
      </c>
      <c r="E23" s="50">
        <v>0</v>
      </c>
      <c r="F23" s="50">
        <v>56.9</v>
      </c>
      <c r="G23" s="32">
        <f t="shared" si="9"/>
        <v>103.69999999999999</v>
      </c>
      <c r="H23" s="50">
        <v>694.6</v>
      </c>
      <c r="I23" s="50">
        <v>0</v>
      </c>
      <c r="J23" s="50">
        <v>57.6</v>
      </c>
      <c r="K23" s="32">
        <f t="shared" si="10"/>
        <v>752.2</v>
      </c>
      <c r="L23" s="50">
        <v>223.8</v>
      </c>
      <c r="M23" s="50">
        <v>0</v>
      </c>
      <c r="N23" s="50">
        <v>4.1</v>
      </c>
      <c r="O23" s="32">
        <f t="shared" si="11"/>
        <v>227.9</v>
      </c>
      <c r="P23" s="50">
        <v>223.7</v>
      </c>
      <c r="Q23" s="50">
        <v>0</v>
      </c>
      <c r="R23" s="50">
        <v>48.3</v>
      </c>
      <c r="S23" s="32">
        <f t="shared" si="12"/>
        <v>272</v>
      </c>
      <c r="T23" s="50">
        <v>320.1</v>
      </c>
      <c r="U23" s="50">
        <v>0</v>
      </c>
      <c r="V23" s="50">
        <v>59.5</v>
      </c>
      <c r="W23" s="32">
        <f t="shared" si="13"/>
        <v>379.6</v>
      </c>
      <c r="X23" s="50">
        <v>504</v>
      </c>
      <c r="Y23" s="50">
        <v>0</v>
      </c>
      <c r="Z23" s="50">
        <v>0.7</v>
      </c>
      <c r="AA23" s="32">
        <f t="shared" si="14"/>
        <v>504.7</v>
      </c>
      <c r="AB23" s="50">
        <v>613.1</v>
      </c>
      <c r="AC23" s="50">
        <v>0</v>
      </c>
      <c r="AD23" s="50">
        <v>8.7</v>
      </c>
      <c r="AE23" s="32">
        <f t="shared" si="15"/>
        <v>621.8000000000001</v>
      </c>
      <c r="AF23" s="50">
        <v>407.2</v>
      </c>
      <c r="AG23" s="50">
        <v>0</v>
      </c>
      <c r="AH23" s="50">
        <v>38.8</v>
      </c>
      <c r="AI23" s="32">
        <f t="shared" si="16"/>
        <v>446</v>
      </c>
      <c r="AJ23" s="50">
        <v>371.7</v>
      </c>
      <c r="AK23" s="50">
        <v>0</v>
      </c>
      <c r="AL23" s="50">
        <v>4.2</v>
      </c>
      <c r="AM23" s="32">
        <f t="shared" si="17"/>
        <v>375.9</v>
      </c>
      <c r="AN23" s="50">
        <v>516.4</v>
      </c>
      <c r="AO23" s="50">
        <v>0</v>
      </c>
      <c r="AP23" s="50">
        <v>7.7</v>
      </c>
      <c r="AQ23" s="32">
        <f t="shared" si="18"/>
        <v>524.1</v>
      </c>
      <c r="AR23" s="50">
        <f t="shared" si="5"/>
        <v>3921.4</v>
      </c>
      <c r="AS23" s="51">
        <f t="shared" si="0"/>
        <v>93.19137812210367</v>
      </c>
      <c r="AT23" s="50">
        <f t="shared" si="6"/>
        <v>0</v>
      </c>
      <c r="AU23" s="51">
        <f t="shared" si="1"/>
        <v>0</v>
      </c>
      <c r="AV23" s="50">
        <f t="shared" si="7"/>
        <v>286.49999999999994</v>
      </c>
      <c r="AW23" s="51">
        <f t="shared" si="2"/>
        <v>6.808621877896337</v>
      </c>
      <c r="AX23" s="38">
        <f t="shared" si="3"/>
        <v>4207.9</v>
      </c>
      <c r="AY23" s="51">
        <f t="shared" si="4"/>
        <v>9.427207369885537</v>
      </c>
      <c r="AZ23" s="45">
        <f>RANK(AX23,AX$8:AX$48,0)</f>
        <v>2</v>
      </c>
      <c r="BA23" s="26"/>
      <c r="BB23" s="3"/>
      <c r="BC23" s="3"/>
    </row>
    <row r="24" spans="2:55" ht="12.75">
      <c r="B24" s="21"/>
      <c r="C24" s="56" t="s">
        <v>65</v>
      </c>
      <c r="D24" s="50">
        <v>35.7</v>
      </c>
      <c r="E24" s="50">
        <v>0.4</v>
      </c>
      <c r="F24" s="50">
        <v>8.4</v>
      </c>
      <c r="G24" s="32">
        <f t="shared" si="9"/>
        <v>44.5</v>
      </c>
      <c r="H24" s="50">
        <v>51.9</v>
      </c>
      <c r="I24" s="50">
        <v>1.3</v>
      </c>
      <c r="J24" s="50">
        <v>7.4</v>
      </c>
      <c r="K24" s="32">
        <f t="shared" si="10"/>
        <v>60.599999999999994</v>
      </c>
      <c r="L24" s="50">
        <v>37.3</v>
      </c>
      <c r="M24" s="50">
        <v>0.9</v>
      </c>
      <c r="N24" s="50">
        <v>3.9</v>
      </c>
      <c r="O24" s="32">
        <f t="shared" si="11"/>
        <v>42.099999999999994</v>
      </c>
      <c r="P24" s="50">
        <v>37.9</v>
      </c>
      <c r="Q24" s="50">
        <v>0.9</v>
      </c>
      <c r="R24" s="50">
        <v>3.9</v>
      </c>
      <c r="S24" s="32">
        <f t="shared" si="12"/>
        <v>42.699999999999996</v>
      </c>
      <c r="T24" s="50">
        <v>41.1</v>
      </c>
      <c r="U24" s="50">
        <v>0.8</v>
      </c>
      <c r="V24" s="50">
        <v>0</v>
      </c>
      <c r="W24" s="32">
        <f t="shared" si="13"/>
        <v>41.9</v>
      </c>
      <c r="X24" s="50">
        <v>70.9</v>
      </c>
      <c r="Y24" s="50">
        <v>1</v>
      </c>
      <c r="Z24" s="50">
        <v>0</v>
      </c>
      <c r="AA24" s="32">
        <f t="shared" si="14"/>
        <v>71.9</v>
      </c>
      <c r="AB24" s="50">
        <v>72.7</v>
      </c>
      <c r="AC24" s="50">
        <v>1.2</v>
      </c>
      <c r="AD24" s="50">
        <v>2.3</v>
      </c>
      <c r="AE24" s="32">
        <f t="shared" si="15"/>
        <v>76.2</v>
      </c>
      <c r="AF24" s="50">
        <v>74.3</v>
      </c>
      <c r="AG24" s="50">
        <v>0.4</v>
      </c>
      <c r="AH24" s="50">
        <v>0</v>
      </c>
      <c r="AI24" s="32">
        <f t="shared" si="16"/>
        <v>74.7</v>
      </c>
      <c r="AJ24" s="50">
        <v>68.3</v>
      </c>
      <c r="AK24" s="50">
        <v>0</v>
      </c>
      <c r="AL24" s="50">
        <v>2</v>
      </c>
      <c r="AM24" s="32">
        <f t="shared" si="17"/>
        <v>70.3</v>
      </c>
      <c r="AN24" s="50">
        <v>101.2</v>
      </c>
      <c r="AO24" s="50">
        <v>3.1</v>
      </c>
      <c r="AP24" s="50">
        <v>0.6</v>
      </c>
      <c r="AQ24" s="32">
        <f t="shared" si="18"/>
        <v>104.89999999999999</v>
      </c>
      <c r="AR24" s="50">
        <f t="shared" si="5"/>
        <v>591.3000000000001</v>
      </c>
      <c r="AS24" s="51">
        <f t="shared" si="0"/>
        <v>93.88694823753573</v>
      </c>
      <c r="AT24" s="50">
        <f t="shared" si="6"/>
        <v>10.000000000000002</v>
      </c>
      <c r="AU24" s="51">
        <f t="shared" si="1"/>
        <v>1.5878056525881232</v>
      </c>
      <c r="AV24" s="50">
        <f t="shared" si="7"/>
        <v>28.5</v>
      </c>
      <c r="AW24" s="51">
        <f t="shared" si="2"/>
        <v>4.525246109876151</v>
      </c>
      <c r="AX24" s="38">
        <f t="shared" si="3"/>
        <v>629.8000000000001</v>
      </c>
      <c r="AY24" s="51">
        <f t="shared" si="4"/>
        <v>1.4109782080263107</v>
      </c>
      <c r="AZ24" s="45">
        <f t="shared" si="8"/>
        <v>21</v>
      </c>
      <c r="BA24" s="26"/>
      <c r="BB24" s="3"/>
      <c r="BC24" s="3"/>
    </row>
    <row r="25" spans="2:55" ht="12.75">
      <c r="B25" s="21"/>
      <c r="C25" s="56" t="s">
        <v>13</v>
      </c>
      <c r="D25" s="50">
        <v>9.7</v>
      </c>
      <c r="E25" s="50">
        <v>0.5</v>
      </c>
      <c r="F25" s="50">
        <v>5.6</v>
      </c>
      <c r="G25" s="32">
        <f t="shared" si="9"/>
        <v>15.799999999999999</v>
      </c>
      <c r="H25" s="50">
        <v>11.8</v>
      </c>
      <c r="I25" s="50">
        <v>0.5</v>
      </c>
      <c r="J25" s="50">
        <v>5.3</v>
      </c>
      <c r="K25" s="32">
        <f t="shared" si="10"/>
        <v>17.6</v>
      </c>
      <c r="L25" s="50">
        <v>9.7</v>
      </c>
      <c r="M25" s="50">
        <v>0.5</v>
      </c>
      <c r="N25" s="50">
        <v>2.4</v>
      </c>
      <c r="O25" s="32">
        <f t="shared" si="11"/>
        <v>12.6</v>
      </c>
      <c r="P25" s="50">
        <v>18.2</v>
      </c>
      <c r="Q25" s="50">
        <v>0.5</v>
      </c>
      <c r="R25" s="50">
        <v>2.7</v>
      </c>
      <c r="S25" s="32">
        <f t="shared" si="12"/>
        <v>21.4</v>
      </c>
      <c r="T25" s="50">
        <v>11.1</v>
      </c>
      <c r="U25" s="50">
        <v>0.5</v>
      </c>
      <c r="V25" s="50">
        <v>0.5</v>
      </c>
      <c r="W25" s="32">
        <f t="shared" si="13"/>
        <v>12.1</v>
      </c>
      <c r="X25" s="50">
        <v>12.3</v>
      </c>
      <c r="Y25" s="50">
        <v>0.2</v>
      </c>
      <c r="Z25" s="50">
        <v>1</v>
      </c>
      <c r="AA25" s="32">
        <f t="shared" si="14"/>
        <v>13.5</v>
      </c>
      <c r="AB25" s="50">
        <v>16.1</v>
      </c>
      <c r="AC25" s="50">
        <v>3.2</v>
      </c>
      <c r="AD25" s="50">
        <v>0</v>
      </c>
      <c r="AE25" s="32">
        <f t="shared" si="15"/>
        <v>19.3</v>
      </c>
      <c r="AF25" s="50">
        <v>23.4</v>
      </c>
      <c r="AG25" s="50">
        <v>1.2</v>
      </c>
      <c r="AH25" s="50">
        <v>8.2</v>
      </c>
      <c r="AI25" s="32">
        <f t="shared" si="16"/>
        <v>32.8</v>
      </c>
      <c r="AJ25" s="50">
        <v>28.6</v>
      </c>
      <c r="AK25" s="50">
        <v>0.7</v>
      </c>
      <c r="AL25" s="50">
        <v>0</v>
      </c>
      <c r="AM25" s="32">
        <f t="shared" si="17"/>
        <v>29.3</v>
      </c>
      <c r="AN25" s="50">
        <v>30.7</v>
      </c>
      <c r="AO25" s="50">
        <v>0.5</v>
      </c>
      <c r="AP25" s="50">
        <v>0</v>
      </c>
      <c r="AQ25" s="32">
        <f t="shared" si="18"/>
        <v>31.2</v>
      </c>
      <c r="AR25" s="52">
        <f t="shared" si="5"/>
        <v>171.59999999999997</v>
      </c>
      <c r="AS25" s="51">
        <f t="shared" si="0"/>
        <v>83.46303501945525</v>
      </c>
      <c r="AT25" s="50">
        <f t="shared" si="6"/>
        <v>8.3</v>
      </c>
      <c r="AU25" s="51">
        <f t="shared" si="1"/>
        <v>4.036964980544748</v>
      </c>
      <c r="AV25" s="50">
        <f t="shared" si="7"/>
        <v>25.699999999999996</v>
      </c>
      <c r="AW25" s="51">
        <f t="shared" si="2"/>
        <v>12.5</v>
      </c>
      <c r="AX25" s="38">
        <f t="shared" si="3"/>
        <v>205.59999999999997</v>
      </c>
      <c r="AY25" s="51">
        <f t="shared" si="4"/>
        <v>0.46061784625311114</v>
      </c>
      <c r="AZ25" s="45">
        <f t="shared" si="8"/>
        <v>34</v>
      </c>
      <c r="BA25" s="26"/>
      <c r="BB25" s="3"/>
      <c r="BC25" s="3"/>
    </row>
    <row r="26" spans="2:55" ht="12.75">
      <c r="B26" s="21"/>
      <c r="C26" s="56" t="s">
        <v>14</v>
      </c>
      <c r="D26" s="50">
        <v>16.4</v>
      </c>
      <c r="E26" s="50">
        <v>0</v>
      </c>
      <c r="F26" s="50">
        <v>12.1</v>
      </c>
      <c r="G26" s="32">
        <f t="shared" si="9"/>
        <v>28.5</v>
      </c>
      <c r="H26" s="50">
        <v>25.6</v>
      </c>
      <c r="I26" s="50">
        <v>0</v>
      </c>
      <c r="J26" s="50">
        <v>6.4</v>
      </c>
      <c r="K26" s="32">
        <f t="shared" si="10"/>
        <v>32</v>
      </c>
      <c r="L26" s="50">
        <v>0</v>
      </c>
      <c r="M26" s="50">
        <v>0</v>
      </c>
      <c r="N26" s="50">
        <v>3.4</v>
      </c>
      <c r="O26" s="32">
        <f t="shared" si="11"/>
        <v>3.4</v>
      </c>
      <c r="P26" s="50">
        <v>47</v>
      </c>
      <c r="Q26" s="50">
        <v>0</v>
      </c>
      <c r="R26" s="50">
        <v>3.4</v>
      </c>
      <c r="S26" s="32">
        <f t="shared" si="12"/>
        <v>50.4</v>
      </c>
      <c r="T26" s="50">
        <v>1.5</v>
      </c>
      <c r="U26" s="50">
        <v>0</v>
      </c>
      <c r="V26" s="50">
        <v>0</v>
      </c>
      <c r="W26" s="32">
        <f t="shared" si="13"/>
        <v>1.5</v>
      </c>
      <c r="X26" s="50">
        <v>42.7</v>
      </c>
      <c r="Y26" s="50">
        <v>5.6</v>
      </c>
      <c r="Z26" s="50">
        <v>0</v>
      </c>
      <c r="AA26" s="32">
        <f t="shared" si="14"/>
        <v>48.300000000000004</v>
      </c>
      <c r="AB26" s="50">
        <v>135.5</v>
      </c>
      <c r="AC26" s="50">
        <v>0</v>
      </c>
      <c r="AD26" s="50">
        <v>1.4</v>
      </c>
      <c r="AE26" s="32">
        <f t="shared" si="15"/>
        <v>136.9</v>
      </c>
      <c r="AF26" s="50">
        <v>143.3</v>
      </c>
      <c r="AG26" s="50">
        <v>0.5</v>
      </c>
      <c r="AH26" s="50">
        <v>9.7</v>
      </c>
      <c r="AI26" s="32">
        <f t="shared" si="16"/>
        <v>153.5</v>
      </c>
      <c r="AJ26" s="50">
        <v>121.7</v>
      </c>
      <c r="AK26" s="50">
        <v>0.2</v>
      </c>
      <c r="AL26" s="50">
        <v>3.5</v>
      </c>
      <c r="AM26" s="32">
        <f t="shared" si="17"/>
        <v>125.4</v>
      </c>
      <c r="AN26" s="50">
        <v>127.1</v>
      </c>
      <c r="AO26" s="50">
        <v>0</v>
      </c>
      <c r="AP26" s="50">
        <v>6.8</v>
      </c>
      <c r="AQ26" s="32">
        <f t="shared" si="18"/>
        <v>133.9</v>
      </c>
      <c r="AR26" s="50">
        <f>AN26+AJ26+AF26+AB26+X26+T26+P26+L26+H26+D26</f>
        <v>660.8000000000001</v>
      </c>
      <c r="AS26" s="51">
        <f t="shared" si="0"/>
        <v>92.57495096665733</v>
      </c>
      <c r="AT26" s="50">
        <f>AO26+AK26+AG26+AC26+Y26+U26+Q26+M26+I26+E26</f>
        <v>6.3</v>
      </c>
      <c r="AU26" s="51">
        <f t="shared" si="1"/>
        <v>0.8826001681143176</v>
      </c>
      <c r="AV26" s="50">
        <f>AP26+AL26+AH26+AD26+Z26+V26+R26+N26+J26+F26</f>
        <v>46.699999999999996</v>
      </c>
      <c r="AW26" s="51">
        <f t="shared" si="2"/>
        <v>6.542448865228353</v>
      </c>
      <c r="AX26" s="38">
        <f t="shared" si="3"/>
        <v>713.8000000000001</v>
      </c>
      <c r="AY26" s="51">
        <f t="shared" si="4"/>
        <v>1.599168378674469</v>
      </c>
      <c r="AZ26" s="45">
        <f t="shared" si="8"/>
        <v>19</v>
      </c>
      <c r="BA26" s="26"/>
      <c r="BB26" s="3"/>
      <c r="BC26" s="3"/>
    </row>
    <row r="27" spans="2:55" ht="12.75">
      <c r="B27" s="22"/>
      <c r="C27" s="57" t="s">
        <v>15</v>
      </c>
      <c r="D27" s="12">
        <v>21.3</v>
      </c>
      <c r="E27" s="12">
        <v>0.2</v>
      </c>
      <c r="F27" s="12">
        <v>6.4</v>
      </c>
      <c r="G27" s="33">
        <f t="shared" si="9"/>
        <v>27.9</v>
      </c>
      <c r="H27" s="12">
        <v>26</v>
      </c>
      <c r="I27" s="12">
        <v>0.4</v>
      </c>
      <c r="J27" s="12">
        <v>5.5</v>
      </c>
      <c r="K27" s="33">
        <f t="shared" si="10"/>
        <v>31.9</v>
      </c>
      <c r="L27" s="12">
        <v>16.6</v>
      </c>
      <c r="M27" s="12">
        <v>0.8</v>
      </c>
      <c r="N27" s="12">
        <v>3.6</v>
      </c>
      <c r="O27" s="33">
        <f t="shared" si="11"/>
        <v>21.000000000000004</v>
      </c>
      <c r="P27" s="12">
        <v>24.6</v>
      </c>
      <c r="Q27" s="12">
        <v>0.7</v>
      </c>
      <c r="R27" s="12">
        <v>3</v>
      </c>
      <c r="S27" s="33">
        <f t="shared" si="12"/>
        <v>28.3</v>
      </c>
      <c r="T27" s="12">
        <v>24.1</v>
      </c>
      <c r="U27" s="12">
        <v>0.9</v>
      </c>
      <c r="V27" s="12">
        <v>0.9</v>
      </c>
      <c r="W27" s="33">
        <f t="shared" si="13"/>
        <v>25.9</v>
      </c>
      <c r="X27" s="12">
        <v>28.1</v>
      </c>
      <c r="Y27" s="12">
        <v>0.3</v>
      </c>
      <c r="Z27" s="12">
        <v>0</v>
      </c>
      <c r="AA27" s="33">
        <f t="shared" si="14"/>
        <v>28.400000000000002</v>
      </c>
      <c r="AB27" s="12">
        <v>68.4</v>
      </c>
      <c r="AC27" s="12">
        <v>0.4</v>
      </c>
      <c r="AD27" s="12">
        <v>0.1</v>
      </c>
      <c r="AE27" s="33">
        <f t="shared" si="15"/>
        <v>68.9</v>
      </c>
      <c r="AF27" s="12">
        <v>20.1</v>
      </c>
      <c r="AG27" s="12">
        <v>0.4</v>
      </c>
      <c r="AH27" s="12">
        <v>0</v>
      </c>
      <c r="AI27" s="33">
        <f t="shared" si="16"/>
        <v>20.5</v>
      </c>
      <c r="AJ27" s="12">
        <v>26.5</v>
      </c>
      <c r="AK27" s="12">
        <v>0.8</v>
      </c>
      <c r="AL27" s="12">
        <v>0</v>
      </c>
      <c r="AM27" s="33">
        <f t="shared" si="17"/>
        <v>27.3</v>
      </c>
      <c r="AN27" s="12">
        <v>36.9</v>
      </c>
      <c r="AO27" s="12">
        <v>0.8</v>
      </c>
      <c r="AP27" s="12">
        <v>0</v>
      </c>
      <c r="AQ27" s="33">
        <f t="shared" si="18"/>
        <v>37.699999999999996</v>
      </c>
      <c r="AR27" s="12">
        <f t="shared" si="5"/>
        <v>292.59999999999997</v>
      </c>
      <c r="AS27" s="17">
        <f t="shared" si="0"/>
        <v>92.07048458149781</v>
      </c>
      <c r="AT27" s="12">
        <f t="shared" si="6"/>
        <v>5.7</v>
      </c>
      <c r="AU27" s="17">
        <f t="shared" si="1"/>
        <v>1.7935808684707364</v>
      </c>
      <c r="AV27" s="12">
        <f t="shared" si="7"/>
        <v>19.5</v>
      </c>
      <c r="AW27" s="17">
        <f t="shared" si="2"/>
        <v>6.135934550031467</v>
      </c>
      <c r="AX27" s="39">
        <f t="shared" si="3"/>
        <v>317.79999999999995</v>
      </c>
      <c r="AY27" s="17">
        <f t="shared" si="4"/>
        <v>0.7119861456188653</v>
      </c>
      <c r="AZ27" s="46">
        <f t="shared" si="8"/>
        <v>27</v>
      </c>
      <c r="BA27" s="27"/>
      <c r="BB27" s="3"/>
      <c r="BC27" s="3"/>
    </row>
    <row r="28" spans="2:55" ht="12.75">
      <c r="B28" s="21"/>
      <c r="C28" s="56" t="s">
        <v>16</v>
      </c>
      <c r="D28" s="50">
        <v>819.5</v>
      </c>
      <c r="E28" s="50">
        <v>0</v>
      </c>
      <c r="F28" s="50">
        <v>102.2</v>
      </c>
      <c r="G28" s="32">
        <f t="shared" si="9"/>
        <v>921.7</v>
      </c>
      <c r="H28" s="50">
        <v>808.8</v>
      </c>
      <c r="I28" s="50">
        <v>0.3</v>
      </c>
      <c r="J28" s="50">
        <v>91.9</v>
      </c>
      <c r="K28" s="32">
        <f t="shared" si="10"/>
        <v>900.9999999999999</v>
      </c>
      <c r="L28" s="50">
        <v>826.1</v>
      </c>
      <c r="M28" s="50">
        <v>0.1</v>
      </c>
      <c r="N28" s="50">
        <v>47.3</v>
      </c>
      <c r="O28" s="32">
        <f t="shared" si="11"/>
        <v>873.5</v>
      </c>
      <c r="P28" s="50">
        <v>699.4</v>
      </c>
      <c r="Q28" s="50">
        <v>0.3</v>
      </c>
      <c r="R28" s="50">
        <v>47.3</v>
      </c>
      <c r="S28" s="32">
        <f t="shared" si="12"/>
        <v>746.9999999999999</v>
      </c>
      <c r="T28" s="50">
        <v>682.2</v>
      </c>
      <c r="U28" s="50">
        <v>0.3</v>
      </c>
      <c r="V28" s="50">
        <v>4.4</v>
      </c>
      <c r="W28" s="32">
        <f t="shared" si="13"/>
        <v>686.9</v>
      </c>
      <c r="X28" s="50">
        <v>808.5</v>
      </c>
      <c r="Y28" s="50">
        <v>1.4</v>
      </c>
      <c r="Z28" s="50">
        <v>0.1</v>
      </c>
      <c r="AA28" s="32">
        <f t="shared" si="14"/>
        <v>810</v>
      </c>
      <c r="AB28" s="50">
        <v>849.9</v>
      </c>
      <c r="AC28" s="50">
        <v>0.4</v>
      </c>
      <c r="AD28" s="50">
        <v>0.5</v>
      </c>
      <c r="AE28" s="32">
        <f t="shared" si="15"/>
        <v>850.8</v>
      </c>
      <c r="AF28" s="50">
        <v>995.5</v>
      </c>
      <c r="AG28" s="50">
        <v>0.3</v>
      </c>
      <c r="AH28" s="50">
        <v>2</v>
      </c>
      <c r="AI28" s="32">
        <f t="shared" si="16"/>
        <v>997.8</v>
      </c>
      <c r="AJ28" s="50">
        <v>1009</v>
      </c>
      <c r="AK28" s="50">
        <v>0.5</v>
      </c>
      <c r="AL28" s="50">
        <v>1</v>
      </c>
      <c r="AM28" s="32">
        <f t="shared" si="17"/>
        <v>1010.5</v>
      </c>
      <c r="AN28" s="50">
        <v>1035.7</v>
      </c>
      <c r="AO28" s="50">
        <v>0.1</v>
      </c>
      <c r="AP28" s="50">
        <v>1.1</v>
      </c>
      <c r="AQ28" s="32">
        <f t="shared" si="18"/>
        <v>1036.8999999999999</v>
      </c>
      <c r="AR28" s="50">
        <f t="shared" si="5"/>
        <v>8534.6</v>
      </c>
      <c r="AS28" s="51">
        <f t="shared" si="0"/>
        <v>96.58786116046673</v>
      </c>
      <c r="AT28" s="50">
        <f t="shared" si="6"/>
        <v>3.6999999999999993</v>
      </c>
      <c r="AU28" s="51">
        <f t="shared" si="1"/>
        <v>0.04187367730107173</v>
      </c>
      <c r="AV28" s="50">
        <f t="shared" si="7"/>
        <v>297.8</v>
      </c>
      <c r="AW28" s="51">
        <f t="shared" si="2"/>
        <v>3.370265162232206</v>
      </c>
      <c r="AX28" s="38">
        <f t="shared" si="3"/>
        <v>8836.1</v>
      </c>
      <c r="AY28" s="51">
        <f t="shared" si="4"/>
        <v>19.79603770076418</v>
      </c>
      <c r="AZ28" s="45">
        <f>RANK(AX28,AX$8:AX$48,0)</f>
        <v>1</v>
      </c>
      <c r="BA28" s="26"/>
      <c r="BB28" s="3"/>
      <c r="BC28" s="3"/>
    </row>
    <row r="29" spans="2:55" ht="12.75">
      <c r="B29" s="21"/>
      <c r="C29" s="56" t="s">
        <v>17</v>
      </c>
      <c r="D29" s="50">
        <v>277.7</v>
      </c>
      <c r="E29" s="50">
        <v>4.4</v>
      </c>
      <c r="F29" s="50">
        <v>37.4</v>
      </c>
      <c r="G29" s="32">
        <f t="shared" si="9"/>
        <v>319.49999999999994</v>
      </c>
      <c r="H29" s="50">
        <v>456</v>
      </c>
      <c r="I29" s="50">
        <v>0.2</v>
      </c>
      <c r="J29" s="50">
        <v>35.7</v>
      </c>
      <c r="K29" s="32">
        <f t="shared" si="10"/>
        <v>491.9</v>
      </c>
      <c r="L29" s="50">
        <v>257.9</v>
      </c>
      <c r="M29" s="50">
        <v>2.8</v>
      </c>
      <c r="N29" s="50">
        <v>20.4</v>
      </c>
      <c r="O29" s="32">
        <f t="shared" si="11"/>
        <v>281.09999999999997</v>
      </c>
      <c r="P29" s="50">
        <v>299.8</v>
      </c>
      <c r="Q29" s="50">
        <v>1.6</v>
      </c>
      <c r="R29" s="50">
        <v>25</v>
      </c>
      <c r="S29" s="32">
        <f t="shared" si="12"/>
        <v>326.40000000000003</v>
      </c>
      <c r="T29" s="50">
        <v>275.4</v>
      </c>
      <c r="U29" s="50">
        <v>1.2</v>
      </c>
      <c r="V29" s="50">
        <v>4.3</v>
      </c>
      <c r="W29" s="32">
        <f t="shared" si="13"/>
        <v>280.9</v>
      </c>
      <c r="X29" s="50">
        <v>190.4</v>
      </c>
      <c r="Y29" s="50">
        <v>0.1</v>
      </c>
      <c r="Z29" s="50">
        <v>0</v>
      </c>
      <c r="AA29" s="32">
        <f t="shared" si="14"/>
        <v>190.5</v>
      </c>
      <c r="AB29" s="50">
        <v>409.8</v>
      </c>
      <c r="AC29" s="50">
        <v>0.7</v>
      </c>
      <c r="AD29" s="50">
        <v>1.1</v>
      </c>
      <c r="AE29" s="32">
        <f t="shared" si="15"/>
        <v>411.6</v>
      </c>
      <c r="AF29" s="50">
        <v>368.5</v>
      </c>
      <c r="AG29" s="50">
        <v>0</v>
      </c>
      <c r="AH29" s="50">
        <v>2.9</v>
      </c>
      <c r="AI29" s="32">
        <f t="shared" si="16"/>
        <v>371.4</v>
      </c>
      <c r="AJ29" s="50">
        <v>466.3</v>
      </c>
      <c r="AK29" s="50">
        <v>0</v>
      </c>
      <c r="AL29" s="50">
        <v>0.9</v>
      </c>
      <c r="AM29" s="32">
        <f t="shared" si="17"/>
        <v>467.2</v>
      </c>
      <c r="AN29" s="50">
        <v>502.1</v>
      </c>
      <c r="AO29" s="50">
        <v>0</v>
      </c>
      <c r="AP29" s="50">
        <v>2.7</v>
      </c>
      <c r="AQ29" s="32">
        <f t="shared" si="18"/>
        <v>504.8</v>
      </c>
      <c r="AR29" s="52">
        <f t="shared" si="5"/>
        <v>3503.9</v>
      </c>
      <c r="AS29" s="51">
        <f t="shared" si="0"/>
        <v>96.12103256247771</v>
      </c>
      <c r="AT29" s="50">
        <f t="shared" si="6"/>
        <v>11</v>
      </c>
      <c r="AU29" s="51">
        <f t="shared" si="1"/>
        <v>0.3017584286615642</v>
      </c>
      <c r="AV29" s="50">
        <f t="shared" si="7"/>
        <v>130.4</v>
      </c>
      <c r="AW29" s="51">
        <f t="shared" si="2"/>
        <v>3.5772090088607245</v>
      </c>
      <c r="AX29" s="38">
        <f t="shared" si="3"/>
        <v>3645.3</v>
      </c>
      <c r="AY29" s="51">
        <f t="shared" si="4"/>
        <v>8.166781298377753</v>
      </c>
      <c r="AZ29" s="45">
        <f t="shared" si="8"/>
        <v>4</v>
      </c>
      <c r="BA29" s="26"/>
      <c r="BB29" s="3"/>
      <c r="BC29" s="3"/>
    </row>
    <row r="30" spans="2:55" ht="12.75">
      <c r="B30" s="21"/>
      <c r="C30" s="56" t="s">
        <v>66</v>
      </c>
      <c r="D30" s="50">
        <v>0</v>
      </c>
      <c r="E30" s="50">
        <v>0</v>
      </c>
      <c r="F30" s="50">
        <v>0</v>
      </c>
      <c r="G30" s="32">
        <f t="shared" si="9"/>
        <v>0</v>
      </c>
      <c r="H30" s="50">
        <v>0</v>
      </c>
      <c r="I30" s="50">
        <v>0</v>
      </c>
      <c r="J30" s="50">
        <v>0</v>
      </c>
      <c r="K30" s="32">
        <f t="shared" si="10"/>
        <v>0</v>
      </c>
      <c r="L30" s="50">
        <v>0</v>
      </c>
      <c r="M30" s="50">
        <v>0</v>
      </c>
      <c r="N30" s="50">
        <v>0</v>
      </c>
      <c r="O30" s="32">
        <f t="shared" si="11"/>
        <v>0</v>
      </c>
      <c r="P30" s="50">
        <v>0</v>
      </c>
      <c r="Q30" s="50">
        <v>0</v>
      </c>
      <c r="R30" s="50">
        <v>0</v>
      </c>
      <c r="S30" s="32">
        <f t="shared" si="12"/>
        <v>0</v>
      </c>
      <c r="T30" s="50">
        <v>0</v>
      </c>
      <c r="U30" s="50">
        <v>0</v>
      </c>
      <c r="V30" s="50">
        <v>0</v>
      </c>
      <c r="W30" s="32">
        <f t="shared" si="13"/>
        <v>0</v>
      </c>
      <c r="X30" s="50">
        <v>0</v>
      </c>
      <c r="Y30" s="50">
        <v>0</v>
      </c>
      <c r="Z30" s="50">
        <v>0</v>
      </c>
      <c r="AA30" s="32">
        <f t="shared" si="14"/>
        <v>0</v>
      </c>
      <c r="AB30" s="50">
        <v>0</v>
      </c>
      <c r="AC30" s="50">
        <v>0</v>
      </c>
      <c r="AD30" s="50">
        <v>0</v>
      </c>
      <c r="AE30" s="32">
        <f t="shared" si="15"/>
        <v>0</v>
      </c>
      <c r="AF30" s="50">
        <v>0</v>
      </c>
      <c r="AG30" s="50">
        <v>0</v>
      </c>
      <c r="AH30" s="50">
        <v>0</v>
      </c>
      <c r="AI30" s="32">
        <f t="shared" si="16"/>
        <v>0</v>
      </c>
      <c r="AJ30" s="50">
        <v>0</v>
      </c>
      <c r="AK30" s="50">
        <v>0</v>
      </c>
      <c r="AL30" s="50">
        <v>0</v>
      </c>
      <c r="AM30" s="32">
        <f t="shared" si="17"/>
        <v>0</v>
      </c>
      <c r="AN30" s="50">
        <v>20.8</v>
      </c>
      <c r="AO30" s="50">
        <v>0.2</v>
      </c>
      <c r="AP30" s="50">
        <v>0.7</v>
      </c>
      <c r="AQ30" s="32">
        <f>SUM(AN30:AP30)</f>
        <v>21.7</v>
      </c>
      <c r="AR30" s="52">
        <f>AN30+AJ30+AF30+AB30+X30+T30+P30+L30+H30+D30</f>
        <v>20.8</v>
      </c>
      <c r="AS30" s="51">
        <f t="shared" si="0"/>
        <v>95.85253456221199</v>
      </c>
      <c r="AT30" s="50">
        <f>AO30+AK30+AG30+AC30+Y30+U30+Q30+M30+I30+E30</f>
        <v>0.2</v>
      </c>
      <c r="AU30" s="51">
        <f t="shared" si="1"/>
        <v>0.9216589861751152</v>
      </c>
      <c r="AV30" s="50">
        <f>AP30+AL30+AH30+AD30+Z30+V30+R30+N30+J30+F30</f>
        <v>0.7</v>
      </c>
      <c r="AW30" s="51">
        <f t="shared" si="2"/>
        <v>3.225806451612903</v>
      </c>
      <c r="AX30" s="38">
        <f>+AR30+AT30+AV30</f>
        <v>21.7</v>
      </c>
      <c r="AY30" s="51">
        <f t="shared" si="4"/>
        <v>0.04861579408410755</v>
      </c>
      <c r="AZ30" s="45">
        <f t="shared" si="8"/>
        <v>39</v>
      </c>
      <c r="BA30" s="26"/>
      <c r="BB30" s="3"/>
      <c r="BC30" s="3"/>
    </row>
    <row r="31" spans="2:55" ht="12.75">
      <c r="B31" s="21"/>
      <c r="C31" s="56" t="s">
        <v>67</v>
      </c>
      <c r="D31" s="50">
        <v>160.1</v>
      </c>
      <c r="E31" s="50">
        <v>0.1</v>
      </c>
      <c r="F31" s="50">
        <v>30.1</v>
      </c>
      <c r="G31" s="32">
        <f t="shared" si="9"/>
        <v>190.29999999999998</v>
      </c>
      <c r="H31" s="50">
        <v>257</v>
      </c>
      <c r="I31" s="50">
        <v>0.1</v>
      </c>
      <c r="J31" s="50">
        <v>28.2</v>
      </c>
      <c r="K31" s="32">
        <f t="shared" si="10"/>
        <v>285.3</v>
      </c>
      <c r="L31" s="50">
        <v>146.8</v>
      </c>
      <c r="M31" s="50">
        <v>0</v>
      </c>
      <c r="N31" s="50">
        <v>14.7</v>
      </c>
      <c r="O31" s="32">
        <f t="shared" si="11"/>
        <v>161.5</v>
      </c>
      <c r="P31" s="50">
        <v>163</v>
      </c>
      <c r="Q31" s="50">
        <v>0</v>
      </c>
      <c r="R31" s="50">
        <v>14.7</v>
      </c>
      <c r="S31" s="32">
        <f t="shared" si="12"/>
        <v>177.7</v>
      </c>
      <c r="T31" s="50">
        <v>190.7</v>
      </c>
      <c r="U31" s="50">
        <v>0</v>
      </c>
      <c r="V31" s="50">
        <v>2.3</v>
      </c>
      <c r="W31" s="32">
        <f t="shared" si="13"/>
        <v>193</v>
      </c>
      <c r="X31" s="50">
        <v>212.3</v>
      </c>
      <c r="Y31" s="50">
        <v>0</v>
      </c>
      <c r="Z31" s="50">
        <v>0</v>
      </c>
      <c r="AA31" s="32">
        <f t="shared" si="14"/>
        <v>212.3</v>
      </c>
      <c r="AB31" s="50">
        <v>175.4</v>
      </c>
      <c r="AC31" s="50">
        <v>0</v>
      </c>
      <c r="AD31" s="50">
        <v>2.8</v>
      </c>
      <c r="AE31" s="32">
        <f t="shared" si="15"/>
        <v>178.20000000000002</v>
      </c>
      <c r="AF31" s="50">
        <v>268.5</v>
      </c>
      <c r="AG31" s="50">
        <v>0</v>
      </c>
      <c r="AH31" s="50">
        <v>3.9</v>
      </c>
      <c r="AI31" s="32">
        <f t="shared" si="16"/>
        <v>272.4</v>
      </c>
      <c r="AJ31" s="50">
        <v>257.9</v>
      </c>
      <c r="AK31" s="50">
        <v>0</v>
      </c>
      <c r="AL31" s="50">
        <v>0.4</v>
      </c>
      <c r="AM31" s="32">
        <f t="shared" si="17"/>
        <v>258.29999999999995</v>
      </c>
      <c r="AN31" s="50">
        <v>238.8</v>
      </c>
      <c r="AO31" s="50">
        <v>0</v>
      </c>
      <c r="AP31" s="50">
        <v>9.7</v>
      </c>
      <c r="AQ31" s="32">
        <f t="shared" si="18"/>
        <v>248.5</v>
      </c>
      <c r="AR31" s="50">
        <f>AN31+AJ31+AF31+AB31+X31+T31+P31+L31+H31+D31</f>
        <v>2070.5</v>
      </c>
      <c r="AS31" s="51">
        <f t="shared" si="0"/>
        <v>95.08610792192881</v>
      </c>
      <c r="AT31" s="50">
        <f>AO31+AK31+AG31+AC31+Y31+U31+Q31+M31+I31+E31</f>
        <v>0.2</v>
      </c>
      <c r="AU31" s="51">
        <f t="shared" si="1"/>
        <v>0.009184845005740528</v>
      </c>
      <c r="AV31" s="50">
        <f>AP31+AL31+AH31+AD31+Z31+V31+R31+N31+J31+F31</f>
        <v>106.80000000000001</v>
      </c>
      <c r="AW31" s="51">
        <f t="shared" si="2"/>
        <v>4.904707233065443</v>
      </c>
      <c r="AX31" s="38">
        <f t="shared" si="3"/>
        <v>2177.5</v>
      </c>
      <c r="AY31" s="51">
        <f t="shared" si="4"/>
        <v>4.878382102218627</v>
      </c>
      <c r="AZ31" s="45">
        <f t="shared" si="8"/>
        <v>6</v>
      </c>
      <c r="BA31" s="26"/>
      <c r="BB31" s="3"/>
      <c r="BC31" s="3"/>
    </row>
    <row r="32" spans="2:55" ht="12.75">
      <c r="B32" s="22"/>
      <c r="C32" s="57" t="s">
        <v>68</v>
      </c>
      <c r="D32" s="12">
        <v>5.1</v>
      </c>
      <c r="E32" s="12">
        <v>0</v>
      </c>
      <c r="F32" s="12">
        <v>0</v>
      </c>
      <c r="G32" s="33">
        <f t="shared" si="9"/>
        <v>5.1</v>
      </c>
      <c r="H32" s="12">
        <v>42.9</v>
      </c>
      <c r="I32" s="12">
        <v>1</v>
      </c>
      <c r="J32" s="12">
        <v>8.9</v>
      </c>
      <c r="K32" s="33">
        <f t="shared" si="10"/>
        <v>52.8</v>
      </c>
      <c r="L32" s="12">
        <v>17.2</v>
      </c>
      <c r="M32" s="12">
        <v>0.6</v>
      </c>
      <c r="N32" s="12">
        <v>2.2</v>
      </c>
      <c r="O32" s="33">
        <f t="shared" si="11"/>
        <v>20</v>
      </c>
      <c r="P32" s="12">
        <v>18.7</v>
      </c>
      <c r="Q32" s="12">
        <v>1</v>
      </c>
      <c r="R32" s="12">
        <v>2.2</v>
      </c>
      <c r="S32" s="33">
        <f t="shared" si="12"/>
        <v>21.9</v>
      </c>
      <c r="T32" s="12">
        <v>18.6</v>
      </c>
      <c r="U32" s="12">
        <v>0.3</v>
      </c>
      <c r="V32" s="12">
        <v>0</v>
      </c>
      <c r="W32" s="33">
        <f t="shared" si="13"/>
        <v>18.900000000000002</v>
      </c>
      <c r="X32" s="12">
        <v>54.2</v>
      </c>
      <c r="Y32" s="12">
        <v>1</v>
      </c>
      <c r="Z32" s="12">
        <v>-0.2</v>
      </c>
      <c r="AA32" s="33">
        <f t="shared" si="14"/>
        <v>55</v>
      </c>
      <c r="AB32" s="12">
        <v>50.7</v>
      </c>
      <c r="AC32" s="12">
        <v>1</v>
      </c>
      <c r="AD32" s="12">
        <v>1</v>
      </c>
      <c r="AE32" s="33">
        <f t="shared" si="15"/>
        <v>52.7</v>
      </c>
      <c r="AF32" s="12">
        <v>19.8</v>
      </c>
      <c r="AG32" s="12">
        <v>0</v>
      </c>
      <c r="AH32" s="12">
        <v>0</v>
      </c>
      <c r="AI32" s="33">
        <f t="shared" si="16"/>
        <v>19.8</v>
      </c>
      <c r="AJ32" s="12">
        <v>42.9</v>
      </c>
      <c r="AK32" s="12">
        <v>0.5</v>
      </c>
      <c r="AL32" s="12">
        <v>0</v>
      </c>
      <c r="AM32" s="33">
        <f t="shared" si="17"/>
        <v>43.4</v>
      </c>
      <c r="AN32" s="12">
        <v>0</v>
      </c>
      <c r="AO32" s="12">
        <v>0</v>
      </c>
      <c r="AP32" s="12">
        <v>1.7</v>
      </c>
      <c r="AQ32" s="33">
        <f t="shared" si="18"/>
        <v>1.7</v>
      </c>
      <c r="AR32" s="12">
        <f t="shared" si="5"/>
        <v>270.1</v>
      </c>
      <c r="AS32" s="17">
        <f t="shared" si="0"/>
        <v>92.72227943700653</v>
      </c>
      <c r="AT32" s="12">
        <f t="shared" si="6"/>
        <v>5.3999999999999995</v>
      </c>
      <c r="AU32" s="17">
        <f t="shared" si="1"/>
        <v>1.853759011328527</v>
      </c>
      <c r="AV32" s="12">
        <f t="shared" si="7"/>
        <v>15.8</v>
      </c>
      <c r="AW32" s="17">
        <f t="shared" si="2"/>
        <v>5.42396155166495</v>
      </c>
      <c r="AX32" s="39">
        <f t="shared" si="3"/>
        <v>291.3</v>
      </c>
      <c r="AY32" s="17">
        <f t="shared" si="4"/>
        <v>0.6526166274977203</v>
      </c>
      <c r="AZ32" s="46">
        <f t="shared" si="8"/>
        <v>29</v>
      </c>
      <c r="BA32" s="27"/>
      <c r="BB32" s="3"/>
      <c r="BC32" s="3"/>
    </row>
    <row r="33" spans="2:55" ht="12.75">
      <c r="B33" s="21"/>
      <c r="C33" s="56" t="s">
        <v>18</v>
      </c>
      <c r="D33" s="50">
        <v>29.9</v>
      </c>
      <c r="E33" s="50">
        <v>1.6</v>
      </c>
      <c r="F33" s="50">
        <v>9.5</v>
      </c>
      <c r="G33" s="32">
        <f t="shared" si="9"/>
        <v>41</v>
      </c>
      <c r="H33" s="50">
        <v>231</v>
      </c>
      <c r="I33" s="50">
        <v>1.8</v>
      </c>
      <c r="J33" s="50">
        <v>8.4</v>
      </c>
      <c r="K33" s="32">
        <f t="shared" si="10"/>
        <v>241.20000000000002</v>
      </c>
      <c r="L33" s="50">
        <v>89</v>
      </c>
      <c r="M33" s="50">
        <v>0.6</v>
      </c>
      <c r="N33" s="50">
        <v>4.4</v>
      </c>
      <c r="O33" s="32">
        <f t="shared" si="11"/>
        <v>94</v>
      </c>
      <c r="P33" s="50">
        <v>47.4</v>
      </c>
      <c r="Q33" s="50">
        <v>0</v>
      </c>
      <c r="R33" s="50">
        <v>4.4</v>
      </c>
      <c r="S33" s="32">
        <f t="shared" si="12"/>
        <v>51.8</v>
      </c>
      <c r="T33" s="50">
        <v>32.6</v>
      </c>
      <c r="U33" s="50">
        <v>0.8</v>
      </c>
      <c r="V33" s="50">
        <v>0.8</v>
      </c>
      <c r="W33" s="32">
        <f t="shared" si="13"/>
        <v>34.199999999999996</v>
      </c>
      <c r="X33" s="50">
        <v>41</v>
      </c>
      <c r="Y33" s="50">
        <v>0</v>
      </c>
      <c r="Z33" s="50">
        <v>0</v>
      </c>
      <c r="AA33" s="32">
        <f t="shared" si="14"/>
        <v>41</v>
      </c>
      <c r="AB33" s="50">
        <v>97.8</v>
      </c>
      <c r="AC33" s="50">
        <v>0.1</v>
      </c>
      <c r="AD33" s="50">
        <v>1</v>
      </c>
      <c r="AE33" s="32">
        <f t="shared" si="15"/>
        <v>98.89999999999999</v>
      </c>
      <c r="AF33" s="50">
        <v>87.1</v>
      </c>
      <c r="AG33" s="50">
        <v>2.4</v>
      </c>
      <c r="AH33" s="50">
        <v>1</v>
      </c>
      <c r="AI33" s="32">
        <f t="shared" si="16"/>
        <v>90.5</v>
      </c>
      <c r="AJ33" s="50">
        <v>92.5</v>
      </c>
      <c r="AK33" s="50">
        <v>0.9</v>
      </c>
      <c r="AL33" s="50">
        <v>2</v>
      </c>
      <c r="AM33" s="32">
        <f t="shared" si="17"/>
        <v>95.4</v>
      </c>
      <c r="AN33" s="50">
        <v>97.7</v>
      </c>
      <c r="AO33" s="50">
        <v>0.6</v>
      </c>
      <c r="AP33" s="50">
        <v>4</v>
      </c>
      <c r="AQ33" s="32">
        <f t="shared" si="18"/>
        <v>102.3</v>
      </c>
      <c r="AR33" s="50">
        <f t="shared" si="5"/>
        <v>845.9999999999999</v>
      </c>
      <c r="AS33" s="51">
        <f t="shared" si="0"/>
        <v>95.02414916320342</v>
      </c>
      <c r="AT33" s="50">
        <f t="shared" si="6"/>
        <v>8.799999999999999</v>
      </c>
      <c r="AU33" s="51">
        <f t="shared" si="1"/>
        <v>0.9884308660002247</v>
      </c>
      <c r="AV33" s="50">
        <f t="shared" si="7"/>
        <v>35.5</v>
      </c>
      <c r="AW33" s="51">
        <f t="shared" si="2"/>
        <v>3.9874199707963616</v>
      </c>
      <c r="AX33" s="38">
        <f t="shared" si="3"/>
        <v>890.2999999999998</v>
      </c>
      <c r="AY33" s="51">
        <f t="shared" si="4"/>
        <v>1.9945917729530387</v>
      </c>
      <c r="AZ33" s="45">
        <f>RANK(AX33,AX$8:AX$48,0)</f>
        <v>13</v>
      </c>
      <c r="BA33" s="26"/>
      <c r="BB33" s="3"/>
      <c r="BC33" s="3"/>
    </row>
    <row r="34" spans="2:55" ht="12.75">
      <c r="B34" s="21"/>
      <c r="C34" s="56" t="s">
        <v>69</v>
      </c>
      <c r="D34" s="50">
        <v>122.5</v>
      </c>
      <c r="E34" s="50">
        <v>1.6</v>
      </c>
      <c r="F34" s="50">
        <v>4.4</v>
      </c>
      <c r="G34" s="32">
        <f t="shared" si="9"/>
        <v>128.5</v>
      </c>
      <c r="H34" s="50">
        <v>142.6</v>
      </c>
      <c r="I34" s="50">
        <v>0</v>
      </c>
      <c r="J34" s="50">
        <v>3.9</v>
      </c>
      <c r="K34" s="32">
        <f t="shared" si="10"/>
        <v>146.5</v>
      </c>
      <c r="L34" s="50">
        <v>180.8</v>
      </c>
      <c r="M34" s="50">
        <v>13.7</v>
      </c>
      <c r="N34" s="50">
        <v>2.7</v>
      </c>
      <c r="O34" s="32">
        <f t="shared" si="11"/>
        <v>197.2</v>
      </c>
      <c r="P34" s="50">
        <v>180.1</v>
      </c>
      <c r="Q34" s="50">
        <v>0.4</v>
      </c>
      <c r="R34" s="50">
        <v>2</v>
      </c>
      <c r="S34" s="32">
        <f t="shared" si="12"/>
        <v>182.5</v>
      </c>
      <c r="T34" s="50">
        <v>85.5</v>
      </c>
      <c r="U34" s="50">
        <v>0.1</v>
      </c>
      <c r="V34" s="50">
        <v>0.1</v>
      </c>
      <c r="W34" s="32">
        <f t="shared" si="13"/>
        <v>85.69999999999999</v>
      </c>
      <c r="X34" s="50">
        <v>55.1</v>
      </c>
      <c r="Y34" s="50">
        <v>1.2</v>
      </c>
      <c r="Z34" s="50">
        <v>0.8</v>
      </c>
      <c r="AA34" s="32">
        <f t="shared" si="14"/>
        <v>57.1</v>
      </c>
      <c r="AB34" s="50">
        <v>62</v>
      </c>
      <c r="AC34" s="50">
        <v>2.5</v>
      </c>
      <c r="AD34" s="50">
        <v>0</v>
      </c>
      <c r="AE34" s="32">
        <f t="shared" si="15"/>
        <v>64.5</v>
      </c>
      <c r="AF34" s="50">
        <v>65.2</v>
      </c>
      <c r="AG34" s="50">
        <v>0</v>
      </c>
      <c r="AH34" s="50">
        <v>2.9</v>
      </c>
      <c r="AI34" s="32">
        <f t="shared" si="16"/>
        <v>68.10000000000001</v>
      </c>
      <c r="AJ34" s="50">
        <v>139.1</v>
      </c>
      <c r="AK34" s="50">
        <v>4</v>
      </c>
      <c r="AL34" s="50">
        <v>2.1</v>
      </c>
      <c r="AM34" s="32">
        <f t="shared" si="17"/>
        <v>145.2</v>
      </c>
      <c r="AN34" s="50">
        <v>116.4</v>
      </c>
      <c r="AO34" s="50">
        <v>0</v>
      </c>
      <c r="AP34" s="50">
        <v>2.6</v>
      </c>
      <c r="AQ34" s="32">
        <f t="shared" si="18"/>
        <v>119</v>
      </c>
      <c r="AR34" s="50">
        <f t="shared" si="5"/>
        <v>1149.3</v>
      </c>
      <c r="AS34" s="51">
        <f t="shared" si="0"/>
        <v>96.23210248681235</v>
      </c>
      <c r="AT34" s="50">
        <f t="shared" si="6"/>
        <v>23.5</v>
      </c>
      <c r="AU34" s="51">
        <f t="shared" si="1"/>
        <v>1.9676798124424348</v>
      </c>
      <c r="AV34" s="50">
        <f t="shared" si="7"/>
        <v>21.5</v>
      </c>
      <c r="AW34" s="51">
        <f t="shared" si="2"/>
        <v>1.8002177007452065</v>
      </c>
      <c r="AX34" s="38">
        <f t="shared" si="3"/>
        <v>1194.3</v>
      </c>
      <c r="AY34" s="51">
        <f t="shared" si="4"/>
        <v>2.6756609619654212</v>
      </c>
      <c r="AZ34" s="45">
        <f t="shared" si="8"/>
        <v>9</v>
      </c>
      <c r="BA34" s="26"/>
      <c r="BB34" s="3"/>
      <c r="BC34" s="3"/>
    </row>
    <row r="35" spans="2:55" ht="12.75">
      <c r="B35" s="21"/>
      <c r="C35" s="56" t="s">
        <v>70</v>
      </c>
      <c r="D35" s="50">
        <v>0</v>
      </c>
      <c r="E35" s="50">
        <v>0</v>
      </c>
      <c r="F35" s="50">
        <v>0</v>
      </c>
      <c r="G35" s="32">
        <f t="shared" si="9"/>
        <v>0</v>
      </c>
      <c r="H35" s="50">
        <v>0</v>
      </c>
      <c r="I35" s="50">
        <v>0</v>
      </c>
      <c r="J35" s="50">
        <v>0</v>
      </c>
      <c r="K35" s="32">
        <f t="shared" si="10"/>
        <v>0</v>
      </c>
      <c r="L35" s="50">
        <v>0</v>
      </c>
      <c r="M35" s="50">
        <v>0</v>
      </c>
      <c r="N35" s="50">
        <v>0</v>
      </c>
      <c r="O35" s="32">
        <f t="shared" si="11"/>
        <v>0</v>
      </c>
      <c r="P35" s="50">
        <v>0</v>
      </c>
      <c r="Q35" s="50">
        <v>0</v>
      </c>
      <c r="R35" s="50">
        <v>0</v>
      </c>
      <c r="S35" s="32">
        <f t="shared" si="12"/>
        <v>0</v>
      </c>
      <c r="T35" s="50">
        <v>0</v>
      </c>
      <c r="U35" s="50">
        <v>0</v>
      </c>
      <c r="V35" s="50">
        <v>0</v>
      </c>
      <c r="W35" s="32">
        <f t="shared" si="13"/>
        <v>0</v>
      </c>
      <c r="X35" s="50">
        <v>0</v>
      </c>
      <c r="Y35" s="50">
        <v>0</v>
      </c>
      <c r="Z35" s="50">
        <v>0</v>
      </c>
      <c r="AA35" s="32">
        <f t="shared" si="14"/>
        <v>0</v>
      </c>
      <c r="AB35" s="50">
        <v>0</v>
      </c>
      <c r="AC35" s="50">
        <v>0</v>
      </c>
      <c r="AD35" s="50">
        <v>0</v>
      </c>
      <c r="AE35" s="32">
        <f t="shared" si="15"/>
        <v>0</v>
      </c>
      <c r="AF35" s="50">
        <v>0</v>
      </c>
      <c r="AG35" s="50">
        <v>0</v>
      </c>
      <c r="AH35" s="50">
        <v>0</v>
      </c>
      <c r="AI35" s="32">
        <f t="shared" si="16"/>
        <v>0</v>
      </c>
      <c r="AJ35" s="50">
        <v>0</v>
      </c>
      <c r="AK35" s="50">
        <v>0</v>
      </c>
      <c r="AL35" s="50">
        <v>0</v>
      </c>
      <c r="AM35" s="32">
        <f t="shared" si="17"/>
        <v>0</v>
      </c>
      <c r="AN35" s="50">
        <v>38.1</v>
      </c>
      <c r="AO35" s="50">
        <v>0.3</v>
      </c>
      <c r="AP35" s="50">
        <v>0</v>
      </c>
      <c r="AQ35" s="32">
        <f>SUM(AN35:AP35)</f>
        <v>38.4</v>
      </c>
      <c r="AR35" s="50">
        <f>AN35+AJ35+AF35+AB35+X35+T35+P35+L35+H35+D35</f>
        <v>38.1</v>
      </c>
      <c r="AS35" s="51">
        <f t="shared" si="0"/>
        <v>99.21875000000001</v>
      </c>
      <c r="AT35" s="50">
        <f>AO35+AK35+AG35+AC35+Y35+U35+Q35+M35+I35+E35</f>
        <v>0.3</v>
      </c>
      <c r="AU35" s="51">
        <f t="shared" si="1"/>
        <v>0.78125</v>
      </c>
      <c r="AV35" s="50">
        <f>AP35+AL35+AH35+AD35+Z35+V35+R35+N35+J35+F35</f>
        <v>0</v>
      </c>
      <c r="AW35" s="51">
        <f t="shared" si="2"/>
        <v>0</v>
      </c>
      <c r="AX35" s="38">
        <f>+AR35+AT35+AV35</f>
        <v>38.4</v>
      </c>
      <c r="AY35" s="51">
        <f t="shared" si="4"/>
        <v>0.08602979229630092</v>
      </c>
      <c r="AZ35" s="45">
        <f t="shared" si="8"/>
        <v>37</v>
      </c>
      <c r="BA35" s="26"/>
      <c r="BB35" s="3"/>
      <c r="BC35" s="3"/>
    </row>
    <row r="36" spans="2:55" ht="12.75">
      <c r="B36" s="21"/>
      <c r="C36" s="56" t="s">
        <v>19</v>
      </c>
      <c r="D36" s="50">
        <v>2.8</v>
      </c>
      <c r="E36" s="50">
        <v>0</v>
      </c>
      <c r="F36" s="50">
        <v>2.9</v>
      </c>
      <c r="G36" s="32">
        <f t="shared" si="9"/>
        <v>5.699999999999999</v>
      </c>
      <c r="H36" s="50">
        <v>8.5</v>
      </c>
      <c r="I36" s="50">
        <v>0</v>
      </c>
      <c r="J36" s="50">
        <v>3.6</v>
      </c>
      <c r="K36" s="32">
        <f t="shared" si="10"/>
        <v>12.1</v>
      </c>
      <c r="L36" s="50">
        <v>1.2</v>
      </c>
      <c r="M36" s="50">
        <v>0</v>
      </c>
      <c r="N36" s="50">
        <v>0.1</v>
      </c>
      <c r="O36" s="32">
        <f t="shared" si="11"/>
        <v>1.3</v>
      </c>
      <c r="P36" s="50">
        <v>20.9</v>
      </c>
      <c r="Q36" s="50">
        <v>0.2</v>
      </c>
      <c r="R36" s="50">
        <v>2.2</v>
      </c>
      <c r="S36" s="32">
        <f t="shared" si="12"/>
        <v>23.299999999999997</v>
      </c>
      <c r="T36" s="50">
        <v>8.6</v>
      </c>
      <c r="U36" s="50">
        <v>0</v>
      </c>
      <c r="V36" s="50">
        <v>0.4</v>
      </c>
      <c r="W36" s="32">
        <f t="shared" si="13"/>
        <v>9</v>
      </c>
      <c r="X36" s="50">
        <v>6.4</v>
      </c>
      <c r="Y36" s="50">
        <v>0</v>
      </c>
      <c r="Z36" s="50">
        <v>0</v>
      </c>
      <c r="AA36" s="32">
        <f t="shared" si="14"/>
        <v>6.4</v>
      </c>
      <c r="AB36" s="50">
        <v>29.2</v>
      </c>
      <c r="AC36" s="50">
        <v>0</v>
      </c>
      <c r="AD36" s="50">
        <v>0</v>
      </c>
      <c r="AE36" s="32">
        <f t="shared" si="15"/>
        <v>29.2</v>
      </c>
      <c r="AF36" s="50">
        <v>25</v>
      </c>
      <c r="AG36" s="50">
        <v>0</v>
      </c>
      <c r="AH36" s="50">
        <v>0</v>
      </c>
      <c r="AI36" s="32">
        <f t="shared" si="16"/>
        <v>25</v>
      </c>
      <c r="AJ36" s="50">
        <v>37.8</v>
      </c>
      <c r="AK36" s="50">
        <v>0</v>
      </c>
      <c r="AL36" s="50">
        <v>0.6</v>
      </c>
      <c r="AM36" s="32">
        <f t="shared" si="17"/>
        <v>38.4</v>
      </c>
      <c r="AN36" s="50">
        <v>32.5</v>
      </c>
      <c r="AO36" s="50">
        <v>0</v>
      </c>
      <c r="AP36" s="50">
        <v>2</v>
      </c>
      <c r="AQ36" s="32">
        <f t="shared" si="18"/>
        <v>34.5</v>
      </c>
      <c r="AR36" s="52">
        <f t="shared" si="5"/>
        <v>172.9</v>
      </c>
      <c r="AS36" s="51">
        <f t="shared" si="0"/>
        <v>93.51000540832882</v>
      </c>
      <c r="AT36" s="50">
        <f t="shared" si="6"/>
        <v>0.2</v>
      </c>
      <c r="AU36" s="51">
        <f t="shared" si="1"/>
        <v>0.1081665765278529</v>
      </c>
      <c r="AV36" s="50">
        <f t="shared" si="7"/>
        <v>11.8</v>
      </c>
      <c r="AW36" s="51">
        <f t="shared" si="2"/>
        <v>6.38182801514332</v>
      </c>
      <c r="AX36" s="38">
        <f t="shared" si="3"/>
        <v>184.9</v>
      </c>
      <c r="AY36" s="51">
        <f t="shared" si="4"/>
        <v>0.4142424113433865</v>
      </c>
      <c r="AZ36" s="45">
        <f t="shared" si="8"/>
        <v>35</v>
      </c>
      <c r="BA36" s="26"/>
      <c r="BB36" s="3"/>
      <c r="BC36" s="3"/>
    </row>
    <row r="37" spans="2:55" ht="12.75">
      <c r="B37" s="22"/>
      <c r="C37" s="57" t="s">
        <v>20</v>
      </c>
      <c r="D37" s="12">
        <v>18.1</v>
      </c>
      <c r="E37" s="12">
        <v>0</v>
      </c>
      <c r="F37" s="12">
        <v>3.4</v>
      </c>
      <c r="G37" s="33">
        <f t="shared" si="9"/>
        <v>21.5</v>
      </c>
      <c r="H37" s="12">
        <v>23.5</v>
      </c>
      <c r="I37" s="12">
        <v>0</v>
      </c>
      <c r="J37" s="12">
        <v>3.1</v>
      </c>
      <c r="K37" s="33">
        <f t="shared" si="10"/>
        <v>26.6</v>
      </c>
      <c r="L37" s="12">
        <v>10.3</v>
      </c>
      <c r="M37" s="12">
        <v>0.1</v>
      </c>
      <c r="N37" s="12">
        <v>1.6</v>
      </c>
      <c r="O37" s="33">
        <f t="shared" si="11"/>
        <v>12</v>
      </c>
      <c r="P37" s="12">
        <v>15.2</v>
      </c>
      <c r="Q37" s="12">
        <v>0.2</v>
      </c>
      <c r="R37" s="12">
        <v>2.5</v>
      </c>
      <c r="S37" s="33">
        <f t="shared" si="12"/>
        <v>17.9</v>
      </c>
      <c r="T37" s="12">
        <v>40.2</v>
      </c>
      <c r="U37" s="12">
        <v>0.1</v>
      </c>
      <c r="V37" s="12">
        <v>0.3</v>
      </c>
      <c r="W37" s="33">
        <f t="shared" si="13"/>
        <v>40.6</v>
      </c>
      <c r="X37" s="12">
        <v>24.5</v>
      </c>
      <c r="Y37" s="12">
        <v>0</v>
      </c>
      <c r="Z37" s="12">
        <v>0.6</v>
      </c>
      <c r="AA37" s="33">
        <f t="shared" si="14"/>
        <v>25.1</v>
      </c>
      <c r="AB37" s="12">
        <v>48.5</v>
      </c>
      <c r="AC37" s="12">
        <v>1.4</v>
      </c>
      <c r="AD37" s="12">
        <v>0.8</v>
      </c>
      <c r="AE37" s="33">
        <f t="shared" si="15"/>
        <v>50.699999999999996</v>
      </c>
      <c r="AF37" s="12">
        <v>197.1</v>
      </c>
      <c r="AG37" s="12">
        <v>0.3</v>
      </c>
      <c r="AH37" s="12">
        <v>2.3</v>
      </c>
      <c r="AI37" s="33">
        <f t="shared" si="16"/>
        <v>199.70000000000002</v>
      </c>
      <c r="AJ37" s="12">
        <v>38.1</v>
      </c>
      <c r="AK37" s="12">
        <v>4.4</v>
      </c>
      <c r="AL37" s="12">
        <v>1.8</v>
      </c>
      <c r="AM37" s="33">
        <f t="shared" si="17"/>
        <v>44.3</v>
      </c>
      <c r="AN37" s="12">
        <v>37.6</v>
      </c>
      <c r="AO37" s="12">
        <v>0.1</v>
      </c>
      <c r="AP37" s="12">
        <v>3</v>
      </c>
      <c r="AQ37" s="33">
        <f t="shared" si="18"/>
        <v>40.7</v>
      </c>
      <c r="AR37" s="12">
        <f>AN37+AJ37+AF37+AB37+X37+T37+P37+L37+H37+D37</f>
        <v>453.1</v>
      </c>
      <c r="AS37" s="17">
        <f t="shared" si="0"/>
        <v>94.57315800459195</v>
      </c>
      <c r="AT37" s="12">
        <f>AO37+AK37+AG37+AC37+Y37+U37+Q37+M37+I37+E37</f>
        <v>6.599999999999999</v>
      </c>
      <c r="AU37" s="17">
        <f t="shared" si="1"/>
        <v>1.3775829680651217</v>
      </c>
      <c r="AV37" s="12">
        <f>AP37+AL37+AH37+AD37+Z37+V37+R37+N37+J37+F37</f>
        <v>19.4</v>
      </c>
      <c r="AW37" s="17">
        <f t="shared" si="2"/>
        <v>4.049259027342934</v>
      </c>
      <c r="AX37" s="39">
        <f t="shared" si="3"/>
        <v>479.1</v>
      </c>
      <c r="AY37" s="17">
        <f t="shared" si="4"/>
        <v>1.073356080446817</v>
      </c>
      <c r="AZ37" s="46">
        <f t="shared" si="8"/>
        <v>23</v>
      </c>
      <c r="BA37" s="27"/>
      <c r="BB37" s="3"/>
      <c r="BC37" s="3"/>
    </row>
    <row r="38" spans="2:55" ht="12.75">
      <c r="B38" s="21"/>
      <c r="C38" s="56" t="s">
        <v>21</v>
      </c>
      <c r="D38" s="50">
        <v>7.4</v>
      </c>
      <c r="E38" s="50">
        <v>0</v>
      </c>
      <c r="F38" s="50">
        <v>4.6</v>
      </c>
      <c r="G38" s="32">
        <f t="shared" si="9"/>
        <v>12</v>
      </c>
      <c r="H38" s="50">
        <v>20.2</v>
      </c>
      <c r="I38" s="50">
        <v>0</v>
      </c>
      <c r="J38" s="50">
        <v>4.1</v>
      </c>
      <c r="K38" s="32">
        <f t="shared" si="10"/>
        <v>24.299999999999997</v>
      </c>
      <c r="L38" s="50">
        <v>9.1</v>
      </c>
      <c r="M38" s="50">
        <v>0</v>
      </c>
      <c r="N38" s="50">
        <v>2.1</v>
      </c>
      <c r="O38" s="32">
        <f t="shared" si="11"/>
        <v>11.2</v>
      </c>
      <c r="P38" s="50">
        <v>7.2</v>
      </c>
      <c r="Q38" s="50">
        <v>0</v>
      </c>
      <c r="R38" s="50">
        <v>2.1</v>
      </c>
      <c r="S38" s="32">
        <f t="shared" si="12"/>
        <v>9.3</v>
      </c>
      <c r="T38" s="50">
        <v>22.8</v>
      </c>
      <c r="U38" s="50">
        <v>0</v>
      </c>
      <c r="V38" s="50">
        <v>0.4</v>
      </c>
      <c r="W38" s="32">
        <f t="shared" si="13"/>
        <v>23.2</v>
      </c>
      <c r="X38" s="50">
        <v>7.2</v>
      </c>
      <c r="Y38" s="50">
        <v>0</v>
      </c>
      <c r="Z38" s="50">
        <v>0</v>
      </c>
      <c r="AA38" s="32">
        <f t="shared" si="14"/>
        <v>7.2</v>
      </c>
      <c r="AB38" s="50">
        <v>32.1</v>
      </c>
      <c r="AC38" s="50">
        <v>0</v>
      </c>
      <c r="AD38" s="50">
        <v>0</v>
      </c>
      <c r="AE38" s="32">
        <f t="shared" si="15"/>
        <v>32.1</v>
      </c>
      <c r="AF38" s="50">
        <v>21</v>
      </c>
      <c r="AG38" s="50">
        <v>0.8</v>
      </c>
      <c r="AH38" s="50">
        <v>0.1</v>
      </c>
      <c r="AI38" s="32">
        <f t="shared" si="16"/>
        <v>21.900000000000002</v>
      </c>
      <c r="AJ38" s="50">
        <v>22.6</v>
      </c>
      <c r="AK38" s="50">
        <v>0.2</v>
      </c>
      <c r="AL38" s="50">
        <v>0</v>
      </c>
      <c r="AM38" s="32">
        <f t="shared" si="17"/>
        <v>22.8</v>
      </c>
      <c r="AN38" s="50">
        <v>15.4</v>
      </c>
      <c r="AO38" s="50">
        <v>0</v>
      </c>
      <c r="AP38" s="50">
        <v>0</v>
      </c>
      <c r="AQ38" s="32">
        <f t="shared" si="18"/>
        <v>15.4</v>
      </c>
      <c r="AR38" s="50">
        <f t="shared" si="5"/>
        <v>164.99999999999997</v>
      </c>
      <c r="AS38" s="51">
        <f t="shared" si="0"/>
        <v>91.97324414715719</v>
      </c>
      <c r="AT38" s="50">
        <f t="shared" si="6"/>
        <v>1</v>
      </c>
      <c r="AU38" s="51">
        <f t="shared" si="1"/>
        <v>0.5574136008918618</v>
      </c>
      <c r="AV38" s="50">
        <f t="shared" si="7"/>
        <v>13.4</v>
      </c>
      <c r="AW38" s="51">
        <f t="shared" si="2"/>
        <v>7.469342251950948</v>
      </c>
      <c r="AX38" s="38">
        <f t="shared" si="3"/>
        <v>179.39999999999998</v>
      </c>
      <c r="AY38" s="51">
        <f t="shared" si="4"/>
        <v>0.40192043588428084</v>
      </c>
      <c r="AZ38" s="45">
        <f>RANK(AX38,AX$8:AX$48,0)</f>
        <v>36</v>
      </c>
      <c r="BA38" s="26"/>
      <c r="BB38" s="3"/>
      <c r="BC38" s="3"/>
    </row>
    <row r="39" spans="2:55" ht="12.75">
      <c r="B39" s="21"/>
      <c r="C39" s="56" t="s">
        <v>22</v>
      </c>
      <c r="D39" s="50">
        <v>14.1</v>
      </c>
      <c r="E39" s="50">
        <v>0.8</v>
      </c>
      <c r="F39" s="50">
        <v>5.1</v>
      </c>
      <c r="G39" s="32">
        <f t="shared" si="9"/>
        <v>20</v>
      </c>
      <c r="H39" s="50">
        <v>22.1</v>
      </c>
      <c r="I39" s="50">
        <v>8.9</v>
      </c>
      <c r="J39" s="50">
        <v>8.8</v>
      </c>
      <c r="K39" s="32">
        <f t="shared" si="10"/>
        <v>39.8</v>
      </c>
      <c r="L39" s="50">
        <v>22.8</v>
      </c>
      <c r="M39" s="50">
        <v>1.8</v>
      </c>
      <c r="N39" s="50">
        <v>4.3</v>
      </c>
      <c r="O39" s="32">
        <f t="shared" si="11"/>
        <v>28.900000000000002</v>
      </c>
      <c r="P39" s="50">
        <v>24.8</v>
      </c>
      <c r="Q39" s="50">
        <v>1</v>
      </c>
      <c r="R39" s="50">
        <v>9.4</v>
      </c>
      <c r="S39" s="32">
        <f t="shared" si="12"/>
        <v>35.2</v>
      </c>
      <c r="T39" s="50">
        <v>40.7</v>
      </c>
      <c r="U39" s="50">
        <v>2.9</v>
      </c>
      <c r="V39" s="50">
        <v>0</v>
      </c>
      <c r="W39" s="32">
        <f t="shared" si="13"/>
        <v>43.6</v>
      </c>
      <c r="X39" s="50">
        <v>19.1</v>
      </c>
      <c r="Y39" s="50">
        <v>0.1</v>
      </c>
      <c r="Z39" s="50">
        <v>0</v>
      </c>
      <c r="AA39" s="32">
        <f t="shared" si="14"/>
        <v>19.200000000000003</v>
      </c>
      <c r="AB39" s="50">
        <v>139.8</v>
      </c>
      <c r="AC39" s="50">
        <v>2.7</v>
      </c>
      <c r="AD39" s="50">
        <v>4.7</v>
      </c>
      <c r="AE39" s="32">
        <f t="shared" si="15"/>
        <v>147.2</v>
      </c>
      <c r="AF39" s="50">
        <v>115.4</v>
      </c>
      <c r="AG39" s="50">
        <v>2.5</v>
      </c>
      <c r="AH39" s="50">
        <v>0</v>
      </c>
      <c r="AI39" s="32">
        <f t="shared" si="16"/>
        <v>117.9</v>
      </c>
      <c r="AJ39" s="50">
        <v>116.3</v>
      </c>
      <c r="AK39" s="50">
        <v>3.5</v>
      </c>
      <c r="AL39" s="50">
        <v>0</v>
      </c>
      <c r="AM39" s="32">
        <f t="shared" si="17"/>
        <v>119.8</v>
      </c>
      <c r="AN39" s="50">
        <v>148.1</v>
      </c>
      <c r="AO39" s="50">
        <v>2.5</v>
      </c>
      <c r="AP39" s="50">
        <v>1.2</v>
      </c>
      <c r="AQ39" s="32">
        <f t="shared" si="18"/>
        <v>151.79999999999998</v>
      </c>
      <c r="AR39" s="50">
        <f t="shared" si="5"/>
        <v>663.1999999999999</v>
      </c>
      <c r="AS39" s="51">
        <f t="shared" si="0"/>
        <v>91.6781863422726</v>
      </c>
      <c r="AT39" s="50">
        <f t="shared" si="6"/>
        <v>26.7</v>
      </c>
      <c r="AU39" s="51">
        <f t="shared" si="1"/>
        <v>3.6909040641415536</v>
      </c>
      <c r="AV39" s="50">
        <f t="shared" si="7"/>
        <v>33.5</v>
      </c>
      <c r="AW39" s="51">
        <f t="shared" si="2"/>
        <v>4.630909593585844</v>
      </c>
      <c r="AX39" s="38">
        <f t="shared" si="3"/>
        <v>723.4</v>
      </c>
      <c r="AY39" s="51">
        <f t="shared" si="4"/>
        <v>1.6206758267485437</v>
      </c>
      <c r="AZ39" s="45">
        <f t="shared" si="8"/>
        <v>17</v>
      </c>
      <c r="BA39" s="26"/>
      <c r="BB39" s="3"/>
      <c r="BC39" s="3"/>
    </row>
    <row r="40" spans="2:55" ht="12.75">
      <c r="B40" s="21"/>
      <c r="C40" s="56" t="s">
        <v>71</v>
      </c>
      <c r="D40" s="50">
        <v>98.4</v>
      </c>
      <c r="E40" s="50">
        <v>0</v>
      </c>
      <c r="F40" s="50">
        <v>13.4</v>
      </c>
      <c r="G40" s="32">
        <f t="shared" si="9"/>
        <v>111.80000000000001</v>
      </c>
      <c r="H40" s="50">
        <v>233.1</v>
      </c>
      <c r="I40" s="50">
        <v>2.3</v>
      </c>
      <c r="J40" s="50">
        <v>23.1</v>
      </c>
      <c r="K40" s="32">
        <f t="shared" si="10"/>
        <v>258.5</v>
      </c>
      <c r="L40" s="50">
        <v>177.1</v>
      </c>
      <c r="M40" s="50">
        <v>0</v>
      </c>
      <c r="N40" s="50">
        <v>14</v>
      </c>
      <c r="O40" s="32">
        <f t="shared" si="11"/>
        <v>191.1</v>
      </c>
      <c r="P40" s="50">
        <v>175.4</v>
      </c>
      <c r="Q40" s="50">
        <v>0</v>
      </c>
      <c r="R40" s="50">
        <v>6.1</v>
      </c>
      <c r="S40" s="32">
        <f t="shared" si="12"/>
        <v>181.5</v>
      </c>
      <c r="T40" s="50">
        <v>122.7</v>
      </c>
      <c r="U40" s="50">
        <v>0</v>
      </c>
      <c r="V40" s="50">
        <v>0.8</v>
      </c>
      <c r="W40" s="32">
        <f t="shared" si="13"/>
        <v>123.5</v>
      </c>
      <c r="X40" s="50">
        <v>428.4</v>
      </c>
      <c r="Y40" s="50">
        <v>2.6</v>
      </c>
      <c r="Z40" s="50">
        <v>6</v>
      </c>
      <c r="AA40" s="32">
        <f t="shared" si="14"/>
        <v>437</v>
      </c>
      <c r="AB40" s="50">
        <v>377.2</v>
      </c>
      <c r="AC40" s="50">
        <v>0</v>
      </c>
      <c r="AD40" s="50">
        <v>4</v>
      </c>
      <c r="AE40" s="32">
        <f t="shared" si="15"/>
        <v>381.2</v>
      </c>
      <c r="AF40" s="50">
        <v>329.7</v>
      </c>
      <c r="AG40" s="50">
        <v>0.6</v>
      </c>
      <c r="AH40" s="50">
        <v>4.1</v>
      </c>
      <c r="AI40" s="32">
        <f t="shared" si="16"/>
        <v>334.40000000000003</v>
      </c>
      <c r="AJ40" s="50">
        <v>427.4</v>
      </c>
      <c r="AK40" s="50">
        <v>0.1</v>
      </c>
      <c r="AL40" s="50">
        <v>3.7</v>
      </c>
      <c r="AM40" s="32">
        <f t="shared" si="17"/>
        <v>431.2</v>
      </c>
      <c r="AN40" s="50">
        <v>297.6</v>
      </c>
      <c r="AO40" s="50">
        <v>0.1</v>
      </c>
      <c r="AP40" s="50">
        <v>5.4</v>
      </c>
      <c r="AQ40" s="32">
        <f t="shared" si="18"/>
        <v>303.1</v>
      </c>
      <c r="AR40" s="50">
        <f t="shared" si="5"/>
        <v>2667</v>
      </c>
      <c r="AS40" s="51">
        <f t="shared" si="0"/>
        <v>96.86557948643447</v>
      </c>
      <c r="AT40" s="50">
        <f t="shared" si="6"/>
        <v>5.7</v>
      </c>
      <c r="AU40" s="51">
        <f t="shared" si="1"/>
        <v>0.2070242981149893</v>
      </c>
      <c r="AV40" s="50">
        <f t="shared" si="7"/>
        <v>80.60000000000001</v>
      </c>
      <c r="AW40" s="51">
        <f t="shared" si="2"/>
        <v>2.927396215450551</v>
      </c>
      <c r="AX40" s="38">
        <f t="shared" si="3"/>
        <v>2753.2999999999997</v>
      </c>
      <c r="AY40" s="51">
        <f t="shared" si="4"/>
        <v>6.168380914828263</v>
      </c>
      <c r="AZ40" s="45">
        <f t="shared" si="8"/>
        <v>5</v>
      </c>
      <c r="BA40" s="26"/>
      <c r="BB40" s="3"/>
      <c r="BC40" s="3"/>
    </row>
    <row r="41" spans="2:55" ht="12.75">
      <c r="B41" s="21"/>
      <c r="C41" s="56" t="s">
        <v>23</v>
      </c>
      <c r="D41" s="50">
        <v>10.1</v>
      </c>
      <c r="E41" s="50">
        <v>0</v>
      </c>
      <c r="F41" s="50">
        <v>6</v>
      </c>
      <c r="G41" s="32">
        <f t="shared" si="9"/>
        <v>16.1</v>
      </c>
      <c r="H41" s="50">
        <v>42.2</v>
      </c>
      <c r="I41" s="50">
        <v>0</v>
      </c>
      <c r="J41" s="50">
        <v>1.2</v>
      </c>
      <c r="K41" s="32">
        <f t="shared" si="10"/>
        <v>43.400000000000006</v>
      </c>
      <c r="L41" s="50">
        <v>66.9</v>
      </c>
      <c r="M41" s="50">
        <v>0</v>
      </c>
      <c r="N41" s="50">
        <v>3.6</v>
      </c>
      <c r="O41" s="32">
        <f t="shared" si="11"/>
        <v>70.5</v>
      </c>
      <c r="P41" s="50">
        <v>32.5</v>
      </c>
      <c r="Q41" s="50">
        <v>0</v>
      </c>
      <c r="R41" s="50">
        <v>3.1</v>
      </c>
      <c r="S41" s="32">
        <f t="shared" si="12"/>
        <v>35.6</v>
      </c>
      <c r="T41" s="50">
        <v>59.2</v>
      </c>
      <c r="U41" s="50">
        <v>0</v>
      </c>
      <c r="V41" s="50">
        <v>0</v>
      </c>
      <c r="W41" s="32">
        <f t="shared" si="13"/>
        <v>59.2</v>
      </c>
      <c r="X41" s="50">
        <v>26.8</v>
      </c>
      <c r="Y41" s="50">
        <v>0</v>
      </c>
      <c r="Z41" s="50">
        <v>0</v>
      </c>
      <c r="AA41" s="32">
        <f t="shared" si="14"/>
        <v>26.8</v>
      </c>
      <c r="AB41" s="50">
        <v>194.8</v>
      </c>
      <c r="AC41" s="50">
        <v>0</v>
      </c>
      <c r="AD41" s="50">
        <v>0.4</v>
      </c>
      <c r="AE41" s="32">
        <f t="shared" si="15"/>
        <v>195.20000000000002</v>
      </c>
      <c r="AF41" s="50">
        <v>122.1</v>
      </c>
      <c r="AG41" s="50">
        <v>0</v>
      </c>
      <c r="AH41" s="50">
        <v>0.6</v>
      </c>
      <c r="AI41" s="32">
        <f t="shared" si="16"/>
        <v>122.69999999999999</v>
      </c>
      <c r="AJ41" s="50">
        <v>81.5</v>
      </c>
      <c r="AK41" s="50">
        <v>0</v>
      </c>
      <c r="AL41" s="50">
        <v>0.5</v>
      </c>
      <c r="AM41" s="32">
        <f t="shared" si="17"/>
        <v>82</v>
      </c>
      <c r="AN41" s="50">
        <v>64.9</v>
      </c>
      <c r="AO41" s="50">
        <v>0</v>
      </c>
      <c r="AP41" s="50">
        <v>0.5</v>
      </c>
      <c r="AQ41" s="32">
        <f t="shared" si="18"/>
        <v>65.4</v>
      </c>
      <c r="AR41" s="52">
        <f t="shared" si="5"/>
        <v>701.0000000000001</v>
      </c>
      <c r="AS41" s="51">
        <f t="shared" si="0"/>
        <v>97.78211745013252</v>
      </c>
      <c r="AT41" s="50">
        <f t="shared" si="6"/>
        <v>0</v>
      </c>
      <c r="AU41" s="51">
        <f t="shared" si="1"/>
        <v>0</v>
      </c>
      <c r="AV41" s="50">
        <f t="shared" si="7"/>
        <v>15.899999999999999</v>
      </c>
      <c r="AW41" s="51">
        <f t="shared" si="2"/>
        <v>2.2178825498674843</v>
      </c>
      <c r="AX41" s="38">
        <f t="shared" si="3"/>
        <v>716.9000000000001</v>
      </c>
      <c r="AY41" s="51">
        <f t="shared" si="4"/>
        <v>1.6061134921150557</v>
      </c>
      <c r="AZ41" s="45">
        <f t="shared" si="8"/>
        <v>18</v>
      </c>
      <c r="BA41" s="26"/>
      <c r="BB41" s="3"/>
      <c r="BC41" s="3"/>
    </row>
    <row r="42" spans="2:55" ht="12.75">
      <c r="B42" s="22"/>
      <c r="C42" s="57" t="s">
        <v>24</v>
      </c>
      <c r="D42" s="12">
        <v>7.7</v>
      </c>
      <c r="E42" s="12">
        <v>0</v>
      </c>
      <c r="F42" s="12">
        <v>7.1</v>
      </c>
      <c r="G42" s="33">
        <f t="shared" si="9"/>
        <v>14.8</v>
      </c>
      <c r="H42" s="12">
        <v>7.7</v>
      </c>
      <c r="I42" s="12">
        <v>0</v>
      </c>
      <c r="J42" s="12">
        <v>6.6</v>
      </c>
      <c r="K42" s="33">
        <f t="shared" si="10"/>
        <v>14.3</v>
      </c>
      <c r="L42" s="12">
        <v>34.5</v>
      </c>
      <c r="M42" s="12">
        <v>10.2</v>
      </c>
      <c r="N42" s="12">
        <v>3.5</v>
      </c>
      <c r="O42" s="33">
        <f t="shared" si="11"/>
        <v>48.2</v>
      </c>
      <c r="P42" s="12">
        <v>25.3</v>
      </c>
      <c r="Q42" s="12">
        <v>1.1</v>
      </c>
      <c r="R42" s="12">
        <v>3.5</v>
      </c>
      <c r="S42" s="33">
        <f t="shared" si="12"/>
        <v>29.900000000000002</v>
      </c>
      <c r="T42" s="12">
        <v>32.9</v>
      </c>
      <c r="U42" s="12">
        <v>1.2</v>
      </c>
      <c r="V42" s="12">
        <v>0.6</v>
      </c>
      <c r="W42" s="33">
        <f t="shared" si="13"/>
        <v>34.7</v>
      </c>
      <c r="X42" s="12">
        <v>83.9</v>
      </c>
      <c r="Y42" s="12">
        <v>0</v>
      </c>
      <c r="Z42" s="12">
        <v>0</v>
      </c>
      <c r="AA42" s="33">
        <f t="shared" si="14"/>
        <v>83.9</v>
      </c>
      <c r="AB42" s="12">
        <v>147.9</v>
      </c>
      <c r="AC42" s="12">
        <v>-0.4</v>
      </c>
      <c r="AD42" s="12">
        <v>0</v>
      </c>
      <c r="AE42" s="33">
        <f t="shared" si="15"/>
        <v>147.5</v>
      </c>
      <c r="AF42" s="12">
        <v>64.4</v>
      </c>
      <c r="AG42" s="12">
        <v>0</v>
      </c>
      <c r="AH42" s="12">
        <v>0</v>
      </c>
      <c r="AI42" s="33">
        <f t="shared" si="16"/>
        <v>64.4</v>
      </c>
      <c r="AJ42" s="12">
        <v>178.1</v>
      </c>
      <c r="AK42" s="12">
        <v>0</v>
      </c>
      <c r="AL42" s="12">
        <v>0</v>
      </c>
      <c r="AM42" s="33">
        <f t="shared" si="17"/>
        <v>178.1</v>
      </c>
      <c r="AN42" s="12">
        <v>115.6</v>
      </c>
      <c r="AO42" s="12">
        <v>0</v>
      </c>
      <c r="AP42" s="12">
        <v>0</v>
      </c>
      <c r="AQ42" s="33">
        <f t="shared" si="18"/>
        <v>115.6</v>
      </c>
      <c r="AR42" s="12">
        <f>AN42+AJ42+AF42+AB42+X42+T42+P42+L42+H42+D42</f>
        <v>698</v>
      </c>
      <c r="AS42" s="17">
        <f t="shared" si="0"/>
        <v>95.43341536778782</v>
      </c>
      <c r="AT42" s="12">
        <f>AO42+AK42+AG42+AC42+Y42+U42+Q42+M42+I42+E42</f>
        <v>12.1</v>
      </c>
      <c r="AU42" s="17">
        <f t="shared" si="1"/>
        <v>1.654361498496035</v>
      </c>
      <c r="AV42" s="12">
        <f>AP42+AL42+AH42+AD42+Z42+V42+R42+N42+J42+F42</f>
        <v>21.299999999999997</v>
      </c>
      <c r="AW42" s="17">
        <f t="shared" si="2"/>
        <v>2.912223133716161</v>
      </c>
      <c r="AX42" s="39">
        <f t="shared" si="3"/>
        <v>731.4</v>
      </c>
      <c r="AY42" s="17">
        <f t="shared" si="4"/>
        <v>1.6385987001436064</v>
      </c>
      <c r="AZ42" s="46">
        <f t="shared" si="8"/>
        <v>16</v>
      </c>
      <c r="BA42" s="27"/>
      <c r="BB42" s="3"/>
      <c r="BC42" s="3"/>
    </row>
    <row r="43" spans="2:55" ht="12.75">
      <c r="B43" s="21"/>
      <c r="C43" s="56" t="s">
        <v>25</v>
      </c>
      <c r="D43" s="50">
        <v>36</v>
      </c>
      <c r="E43" s="50">
        <v>1.3</v>
      </c>
      <c r="F43" s="50">
        <v>7.4</v>
      </c>
      <c r="G43" s="32">
        <f t="shared" si="9"/>
        <v>44.699999999999996</v>
      </c>
      <c r="H43" s="50">
        <v>22.1</v>
      </c>
      <c r="I43" s="50">
        <v>1.2</v>
      </c>
      <c r="J43" s="50">
        <v>1</v>
      </c>
      <c r="K43" s="32">
        <f t="shared" si="10"/>
        <v>24.3</v>
      </c>
      <c r="L43" s="50">
        <v>64.6</v>
      </c>
      <c r="M43" s="50">
        <v>3</v>
      </c>
      <c r="N43" s="50">
        <v>6.8</v>
      </c>
      <c r="O43" s="32">
        <f t="shared" si="11"/>
        <v>74.39999999999999</v>
      </c>
      <c r="P43" s="50">
        <v>61.6</v>
      </c>
      <c r="Q43" s="50">
        <v>1.8</v>
      </c>
      <c r="R43" s="50">
        <v>5.9</v>
      </c>
      <c r="S43" s="32">
        <f t="shared" si="12"/>
        <v>69.3</v>
      </c>
      <c r="T43" s="50">
        <v>66.6</v>
      </c>
      <c r="U43" s="50">
        <v>0.3</v>
      </c>
      <c r="V43" s="50">
        <v>1.4</v>
      </c>
      <c r="W43" s="32">
        <f t="shared" si="13"/>
        <v>68.3</v>
      </c>
      <c r="X43" s="50">
        <v>63.5</v>
      </c>
      <c r="Y43" s="50">
        <v>0.1</v>
      </c>
      <c r="Z43" s="50">
        <v>0.7</v>
      </c>
      <c r="AA43" s="32">
        <f t="shared" si="14"/>
        <v>64.3</v>
      </c>
      <c r="AB43" s="50">
        <v>209.1</v>
      </c>
      <c r="AC43" s="50">
        <v>0.8</v>
      </c>
      <c r="AD43" s="50">
        <v>0</v>
      </c>
      <c r="AE43" s="32">
        <f t="shared" si="15"/>
        <v>209.9</v>
      </c>
      <c r="AF43" s="50">
        <v>160.2</v>
      </c>
      <c r="AG43" s="50">
        <v>2.5</v>
      </c>
      <c r="AH43" s="50">
        <v>3.6</v>
      </c>
      <c r="AI43" s="32">
        <f t="shared" si="16"/>
        <v>166.29999999999998</v>
      </c>
      <c r="AJ43" s="50">
        <v>90.3</v>
      </c>
      <c r="AK43" s="50">
        <v>0</v>
      </c>
      <c r="AL43" s="50">
        <v>0.9</v>
      </c>
      <c r="AM43" s="32">
        <f t="shared" si="17"/>
        <v>91.2</v>
      </c>
      <c r="AN43" s="50">
        <v>178.1</v>
      </c>
      <c r="AO43" s="50">
        <v>0.1</v>
      </c>
      <c r="AP43" s="50">
        <v>0.8</v>
      </c>
      <c r="AQ43" s="32">
        <f t="shared" si="18"/>
        <v>179</v>
      </c>
      <c r="AR43" s="50">
        <f t="shared" si="5"/>
        <v>952.1</v>
      </c>
      <c r="AS43" s="51">
        <f t="shared" si="0"/>
        <v>96.0068569123727</v>
      </c>
      <c r="AT43" s="50">
        <f t="shared" si="6"/>
        <v>11.100000000000001</v>
      </c>
      <c r="AU43" s="51">
        <f t="shared" si="1"/>
        <v>1.119290107895533</v>
      </c>
      <c r="AV43" s="50">
        <f t="shared" si="7"/>
        <v>28.5</v>
      </c>
      <c r="AW43" s="51">
        <f t="shared" si="2"/>
        <v>2.8738529797317733</v>
      </c>
      <c r="AX43" s="38">
        <f t="shared" si="3"/>
        <v>991.7</v>
      </c>
      <c r="AY43" s="51">
        <f t="shared" si="4"/>
        <v>2.221764193235459</v>
      </c>
      <c r="AZ43" s="45">
        <f>RANK(AX43,AX$8:AX$48,0)</f>
        <v>12</v>
      </c>
      <c r="BA43" s="26"/>
      <c r="BB43" s="3"/>
      <c r="BC43" s="3"/>
    </row>
    <row r="44" spans="2:55" ht="12.75">
      <c r="B44" s="21"/>
      <c r="C44" s="56" t="s">
        <v>26</v>
      </c>
      <c r="D44" s="50">
        <v>35.3</v>
      </c>
      <c r="E44" s="50">
        <v>0</v>
      </c>
      <c r="F44" s="50">
        <v>0</v>
      </c>
      <c r="G44" s="32">
        <f t="shared" si="9"/>
        <v>35.3</v>
      </c>
      <c r="H44" s="50">
        <v>33.5</v>
      </c>
      <c r="I44" s="50">
        <v>0</v>
      </c>
      <c r="J44" s="50">
        <v>0</v>
      </c>
      <c r="K44" s="32">
        <f t="shared" si="10"/>
        <v>33.5</v>
      </c>
      <c r="L44" s="50">
        <v>32.9</v>
      </c>
      <c r="M44" s="50">
        <v>0</v>
      </c>
      <c r="N44" s="50">
        <v>0</v>
      </c>
      <c r="O44" s="32">
        <f t="shared" si="11"/>
        <v>32.9</v>
      </c>
      <c r="P44" s="50">
        <v>18</v>
      </c>
      <c r="Q44" s="50">
        <v>0</v>
      </c>
      <c r="R44" s="50">
        <v>0</v>
      </c>
      <c r="S44" s="32">
        <f t="shared" si="12"/>
        <v>18</v>
      </c>
      <c r="T44" s="50">
        <v>49.5</v>
      </c>
      <c r="U44" s="50">
        <v>0</v>
      </c>
      <c r="V44" s="50">
        <v>0</v>
      </c>
      <c r="W44" s="32">
        <f t="shared" si="13"/>
        <v>49.5</v>
      </c>
      <c r="X44" s="50">
        <v>21</v>
      </c>
      <c r="Y44" s="50">
        <v>0</v>
      </c>
      <c r="Z44" s="50">
        <v>0</v>
      </c>
      <c r="AA44" s="32">
        <f t="shared" si="14"/>
        <v>21</v>
      </c>
      <c r="AB44" s="50">
        <v>51.6</v>
      </c>
      <c r="AC44" s="50">
        <v>0</v>
      </c>
      <c r="AD44" s="50">
        <v>0</v>
      </c>
      <c r="AE44" s="32">
        <f t="shared" si="15"/>
        <v>51.6</v>
      </c>
      <c r="AF44" s="50">
        <v>36</v>
      </c>
      <c r="AG44" s="50">
        <v>0</v>
      </c>
      <c r="AH44" s="50">
        <v>0</v>
      </c>
      <c r="AI44" s="32">
        <f t="shared" si="16"/>
        <v>36</v>
      </c>
      <c r="AJ44" s="50">
        <v>37.6</v>
      </c>
      <c r="AK44" s="50">
        <v>0</v>
      </c>
      <c r="AL44" s="50">
        <v>0</v>
      </c>
      <c r="AM44" s="32">
        <f t="shared" si="17"/>
        <v>37.6</v>
      </c>
      <c r="AN44" s="50">
        <v>46.7</v>
      </c>
      <c r="AO44" s="50">
        <v>0</v>
      </c>
      <c r="AP44" s="50">
        <v>0</v>
      </c>
      <c r="AQ44" s="32">
        <f t="shared" si="18"/>
        <v>46.7</v>
      </c>
      <c r="AR44" s="50">
        <f t="shared" si="5"/>
        <v>362.09999999999997</v>
      </c>
      <c r="AS44" s="51">
        <f t="shared" si="0"/>
        <v>100</v>
      </c>
      <c r="AT44" s="50">
        <f t="shared" si="6"/>
        <v>0</v>
      </c>
      <c r="AU44" s="51">
        <f t="shared" si="1"/>
        <v>0</v>
      </c>
      <c r="AV44" s="50">
        <f t="shared" si="7"/>
        <v>0</v>
      </c>
      <c r="AW44" s="51">
        <f t="shared" si="2"/>
        <v>0</v>
      </c>
      <c r="AX44" s="38">
        <f t="shared" si="3"/>
        <v>362.09999999999997</v>
      </c>
      <c r="AY44" s="51">
        <f t="shared" si="4"/>
        <v>0.811234057044025</v>
      </c>
      <c r="AZ44" s="45">
        <f t="shared" si="8"/>
        <v>26</v>
      </c>
      <c r="BA44" s="26"/>
      <c r="BB44" s="3"/>
      <c r="BC44" s="3"/>
    </row>
    <row r="45" spans="2:55" ht="12.75">
      <c r="B45" s="21"/>
      <c r="C45" s="56" t="s">
        <v>27</v>
      </c>
      <c r="D45" s="50">
        <v>24.2</v>
      </c>
      <c r="E45" s="50">
        <v>0</v>
      </c>
      <c r="F45" s="50">
        <v>9.6</v>
      </c>
      <c r="G45" s="32">
        <f t="shared" si="9"/>
        <v>33.8</v>
      </c>
      <c r="H45" s="50">
        <v>30.3</v>
      </c>
      <c r="I45" s="50">
        <v>0</v>
      </c>
      <c r="J45" s="50">
        <v>8.5</v>
      </c>
      <c r="K45" s="32">
        <f t="shared" si="10"/>
        <v>38.8</v>
      </c>
      <c r="L45" s="50">
        <v>33.7</v>
      </c>
      <c r="M45" s="50">
        <v>0</v>
      </c>
      <c r="N45" s="50">
        <v>5.6</v>
      </c>
      <c r="O45" s="32">
        <f t="shared" si="11"/>
        <v>39.300000000000004</v>
      </c>
      <c r="P45" s="50">
        <v>70.8</v>
      </c>
      <c r="Q45" s="50">
        <v>0</v>
      </c>
      <c r="R45" s="50">
        <v>4.4</v>
      </c>
      <c r="S45" s="32">
        <f t="shared" si="12"/>
        <v>75.2</v>
      </c>
      <c r="T45" s="50">
        <v>51.3</v>
      </c>
      <c r="U45" s="50">
        <v>0</v>
      </c>
      <c r="V45" s="50">
        <v>1</v>
      </c>
      <c r="W45" s="32">
        <f t="shared" si="13"/>
        <v>52.3</v>
      </c>
      <c r="X45" s="50">
        <v>76.5</v>
      </c>
      <c r="Y45" s="50">
        <v>0</v>
      </c>
      <c r="Z45" s="50">
        <v>0</v>
      </c>
      <c r="AA45" s="32">
        <f t="shared" si="14"/>
        <v>76.5</v>
      </c>
      <c r="AB45" s="50">
        <v>120.9</v>
      </c>
      <c r="AC45" s="50">
        <v>0</v>
      </c>
      <c r="AD45" s="50">
        <v>3</v>
      </c>
      <c r="AE45" s="32">
        <f t="shared" si="15"/>
        <v>123.9</v>
      </c>
      <c r="AF45" s="50">
        <v>103.2</v>
      </c>
      <c r="AG45" s="50">
        <v>0</v>
      </c>
      <c r="AH45" s="50">
        <v>0.7</v>
      </c>
      <c r="AI45" s="32">
        <f t="shared" si="16"/>
        <v>103.9</v>
      </c>
      <c r="AJ45" s="50">
        <v>77</v>
      </c>
      <c r="AK45" s="50">
        <v>0</v>
      </c>
      <c r="AL45" s="50">
        <v>0</v>
      </c>
      <c r="AM45" s="32">
        <f t="shared" si="17"/>
        <v>77</v>
      </c>
      <c r="AN45" s="50">
        <v>52.1</v>
      </c>
      <c r="AO45" s="50">
        <v>0</v>
      </c>
      <c r="AP45" s="50">
        <v>0</v>
      </c>
      <c r="AQ45" s="32">
        <f t="shared" si="18"/>
        <v>52.1</v>
      </c>
      <c r="AR45" s="50">
        <f t="shared" si="5"/>
        <v>640.0000000000001</v>
      </c>
      <c r="AS45" s="51">
        <f t="shared" si="0"/>
        <v>95.12485136741975</v>
      </c>
      <c r="AT45" s="50">
        <f t="shared" si="6"/>
        <v>0</v>
      </c>
      <c r="AU45" s="51">
        <f t="shared" si="1"/>
        <v>0</v>
      </c>
      <c r="AV45" s="50">
        <f t="shared" si="7"/>
        <v>32.800000000000004</v>
      </c>
      <c r="AW45" s="51">
        <f t="shared" si="2"/>
        <v>4.875148632580261</v>
      </c>
      <c r="AX45" s="38">
        <f t="shared" si="3"/>
        <v>672.8000000000001</v>
      </c>
      <c r="AY45" s="51">
        <f t="shared" si="4"/>
        <v>1.5073136525247726</v>
      </c>
      <c r="AZ45" s="45">
        <f t="shared" si="8"/>
        <v>20</v>
      </c>
      <c r="BA45" s="26"/>
      <c r="BB45" s="3"/>
      <c r="BC45" s="3"/>
    </row>
    <row r="46" spans="2:55" ht="12.75">
      <c r="B46" s="21"/>
      <c r="C46" s="56" t="s">
        <v>28</v>
      </c>
      <c r="D46" s="50">
        <v>10.7</v>
      </c>
      <c r="E46" s="50">
        <v>0.5</v>
      </c>
      <c r="F46" s="50">
        <v>5.2</v>
      </c>
      <c r="G46" s="32">
        <f t="shared" si="9"/>
        <v>16.4</v>
      </c>
      <c r="H46" s="50">
        <v>13.7</v>
      </c>
      <c r="I46" s="50">
        <v>0.6</v>
      </c>
      <c r="J46" s="50">
        <v>2.8</v>
      </c>
      <c r="K46" s="32">
        <f t="shared" si="10"/>
        <v>17.099999999999998</v>
      </c>
      <c r="L46" s="50">
        <v>11.7</v>
      </c>
      <c r="M46" s="50">
        <v>0.8</v>
      </c>
      <c r="N46" s="50">
        <v>3.9</v>
      </c>
      <c r="O46" s="32">
        <f t="shared" si="11"/>
        <v>16.4</v>
      </c>
      <c r="P46" s="50">
        <v>16.4</v>
      </c>
      <c r="Q46" s="50">
        <v>0.6</v>
      </c>
      <c r="R46" s="50">
        <v>3</v>
      </c>
      <c r="S46" s="32">
        <f t="shared" si="12"/>
        <v>20</v>
      </c>
      <c r="T46" s="50">
        <v>19.8</v>
      </c>
      <c r="U46" s="50">
        <v>0.9</v>
      </c>
      <c r="V46" s="50">
        <v>0.2</v>
      </c>
      <c r="W46" s="32">
        <f t="shared" si="13"/>
        <v>20.9</v>
      </c>
      <c r="X46" s="50">
        <v>24.4</v>
      </c>
      <c r="Y46" s="50">
        <v>1.3</v>
      </c>
      <c r="Z46" s="50">
        <v>0</v>
      </c>
      <c r="AA46" s="32">
        <f t="shared" si="14"/>
        <v>25.7</v>
      </c>
      <c r="AB46" s="50">
        <v>26.4</v>
      </c>
      <c r="AC46" s="50">
        <v>2.2</v>
      </c>
      <c r="AD46" s="50">
        <v>0</v>
      </c>
      <c r="AE46" s="32">
        <f t="shared" si="15"/>
        <v>28.599999999999998</v>
      </c>
      <c r="AF46" s="50">
        <v>22.9</v>
      </c>
      <c r="AG46" s="50">
        <v>1.5</v>
      </c>
      <c r="AH46" s="50">
        <v>0.5</v>
      </c>
      <c r="AI46" s="32">
        <f t="shared" si="16"/>
        <v>24.9</v>
      </c>
      <c r="AJ46" s="50">
        <v>28.4</v>
      </c>
      <c r="AK46" s="50">
        <v>2</v>
      </c>
      <c r="AL46" s="50">
        <v>2.8</v>
      </c>
      <c r="AM46" s="32">
        <f t="shared" si="17"/>
        <v>33.199999999999996</v>
      </c>
      <c r="AN46" s="50">
        <v>41.8</v>
      </c>
      <c r="AO46" s="50">
        <v>1.7</v>
      </c>
      <c r="AP46" s="50">
        <v>2</v>
      </c>
      <c r="AQ46" s="32">
        <f t="shared" si="18"/>
        <v>45.5</v>
      </c>
      <c r="AR46" s="52">
        <f t="shared" si="5"/>
        <v>216.2</v>
      </c>
      <c r="AS46" s="51">
        <f t="shared" si="0"/>
        <v>86.93204664254122</v>
      </c>
      <c r="AT46" s="50">
        <f t="shared" si="6"/>
        <v>12.100000000000001</v>
      </c>
      <c r="AU46" s="51">
        <f t="shared" si="1"/>
        <v>4.865299557700041</v>
      </c>
      <c r="AV46" s="50">
        <f t="shared" si="7"/>
        <v>20.4</v>
      </c>
      <c r="AW46" s="51">
        <f t="shared" si="2"/>
        <v>8.202653799758746</v>
      </c>
      <c r="AX46" s="38">
        <f t="shared" si="3"/>
        <v>248.7</v>
      </c>
      <c r="AY46" s="51">
        <f t="shared" si="4"/>
        <v>0.5571773266690114</v>
      </c>
      <c r="AZ46" s="45">
        <f t="shared" si="8"/>
        <v>30</v>
      </c>
      <c r="BA46" s="26"/>
      <c r="BB46" s="3"/>
      <c r="BC46" s="3"/>
    </row>
    <row r="47" spans="2:55" ht="12.75">
      <c r="B47" s="22"/>
      <c r="C47" s="57" t="s">
        <v>72</v>
      </c>
      <c r="D47" s="12">
        <v>6.9</v>
      </c>
      <c r="E47" s="12">
        <v>0.5</v>
      </c>
      <c r="F47" s="12">
        <v>4.9</v>
      </c>
      <c r="G47" s="33">
        <f>SUM(D47:F47)</f>
        <v>12.3</v>
      </c>
      <c r="H47" s="12">
        <v>2.8</v>
      </c>
      <c r="I47" s="12">
        <v>1.6</v>
      </c>
      <c r="J47" s="12">
        <v>3.7</v>
      </c>
      <c r="K47" s="33">
        <f>SUM(H47:J47)</f>
        <v>8.100000000000001</v>
      </c>
      <c r="L47" s="12">
        <v>5.2</v>
      </c>
      <c r="M47" s="12">
        <v>1.2</v>
      </c>
      <c r="N47" s="12">
        <v>4.2</v>
      </c>
      <c r="O47" s="33">
        <f>SUM(L47:N47)</f>
        <v>10.600000000000001</v>
      </c>
      <c r="P47" s="12">
        <v>7.9</v>
      </c>
      <c r="Q47" s="12">
        <v>2.3</v>
      </c>
      <c r="R47" s="12">
        <v>1.9</v>
      </c>
      <c r="S47" s="33">
        <f>SUM(P47:R47)</f>
        <v>12.1</v>
      </c>
      <c r="T47" s="12">
        <v>17.3</v>
      </c>
      <c r="U47" s="12">
        <v>1.9</v>
      </c>
      <c r="V47" s="12">
        <v>0.4</v>
      </c>
      <c r="W47" s="33">
        <f>SUM(T47:V47)</f>
        <v>19.599999999999998</v>
      </c>
      <c r="X47" s="12">
        <v>34</v>
      </c>
      <c r="Y47" s="12">
        <v>1.4</v>
      </c>
      <c r="Z47" s="12">
        <v>0</v>
      </c>
      <c r="AA47" s="33">
        <f>SUM(X47:Z47)</f>
        <v>35.4</v>
      </c>
      <c r="AB47" s="12">
        <v>19.8</v>
      </c>
      <c r="AC47" s="12">
        <v>0.2</v>
      </c>
      <c r="AD47" s="12">
        <v>0.9</v>
      </c>
      <c r="AE47" s="33">
        <f>SUM(AB47:AD47)</f>
        <v>20.9</v>
      </c>
      <c r="AF47" s="12">
        <v>23.9</v>
      </c>
      <c r="AG47" s="12">
        <v>3.5</v>
      </c>
      <c r="AH47" s="12">
        <v>1.8</v>
      </c>
      <c r="AI47" s="33">
        <f>SUM(AF47:AH47)</f>
        <v>29.2</v>
      </c>
      <c r="AJ47" s="12">
        <v>28.1</v>
      </c>
      <c r="AK47" s="12">
        <v>0.1</v>
      </c>
      <c r="AL47" s="12">
        <v>1</v>
      </c>
      <c r="AM47" s="33">
        <f>SUM(AJ47:AL47)</f>
        <v>29.200000000000003</v>
      </c>
      <c r="AN47" s="12">
        <v>25.1</v>
      </c>
      <c r="AO47" s="12">
        <v>1.7</v>
      </c>
      <c r="AP47" s="12">
        <v>2.7</v>
      </c>
      <c r="AQ47" s="33">
        <f>SUM(AN47:AP47)</f>
        <v>29.5</v>
      </c>
      <c r="AR47" s="12">
        <f>AN47+AJ47+AF47+AB47+X47+T47+P47+L47+H47+D47</f>
        <v>171</v>
      </c>
      <c r="AS47" s="17">
        <f t="shared" si="0"/>
        <v>82.64862252295795</v>
      </c>
      <c r="AT47" s="12">
        <f>AO47+AK47+AG47+AC47+Y47+U47+Q47+M47+I47+E47</f>
        <v>14.4</v>
      </c>
      <c r="AU47" s="17">
        <f t="shared" si="1"/>
        <v>6.959884001933301</v>
      </c>
      <c r="AV47" s="12">
        <f>AP47+AL47+AH47+AD47+Z47+V47+R47+N47+J47+F47</f>
        <v>21.5</v>
      </c>
      <c r="AW47" s="17">
        <f t="shared" si="2"/>
        <v>10.39149347510875</v>
      </c>
      <c r="AX47" s="39">
        <f>+AR47+AT47+AV47</f>
        <v>206.9</v>
      </c>
      <c r="AY47" s="17">
        <f t="shared" si="4"/>
        <v>0.46353031317980886</v>
      </c>
      <c r="AZ47" s="46">
        <f t="shared" si="8"/>
        <v>32</v>
      </c>
      <c r="BA47" s="27"/>
      <c r="BB47" s="3"/>
      <c r="BC47" s="3"/>
    </row>
    <row r="48" spans="2:55" ht="12.75">
      <c r="B48" s="21"/>
      <c r="C48" s="56" t="s">
        <v>29</v>
      </c>
      <c r="D48" s="50">
        <v>99.2</v>
      </c>
      <c r="E48" s="50">
        <v>0</v>
      </c>
      <c r="F48" s="50">
        <v>16.9</v>
      </c>
      <c r="G48" s="32">
        <f t="shared" si="9"/>
        <v>116.1</v>
      </c>
      <c r="H48" s="50">
        <v>101.6</v>
      </c>
      <c r="I48" s="50">
        <v>0</v>
      </c>
      <c r="J48" s="50">
        <v>15.4</v>
      </c>
      <c r="K48" s="32">
        <f t="shared" si="10"/>
        <v>117</v>
      </c>
      <c r="L48" s="50">
        <v>109.5</v>
      </c>
      <c r="M48" s="50">
        <v>0.4</v>
      </c>
      <c r="N48" s="50">
        <v>7.8</v>
      </c>
      <c r="O48" s="32">
        <f t="shared" si="11"/>
        <v>117.7</v>
      </c>
      <c r="P48" s="50">
        <v>90.8</v>
      </c>
      <c r="Q48" s="50">
        <v>0</v>
      </c>
      <c r="R48" s="50">
        <v>7.8</v>
      </c>
      <c r="S48" s="32">
        <f t="shared" si="12"/>
        <v>98.6</v>
      </c>
      <c r="T48" s="50">
        <v>78.8</v>
      </c>
      <c r="U48" s="50">
        <v>1.7</v>
      </c>
      <c r="V48" s="50">
        <v>0</v>
      </c>
      <c r="W48" s="32">
        <f t="shared" si="13"/>
        <v>80.5</v>
      </c>
      <c r="X48" s="50">
        <v>221.7</v>
      </c>
      <c r="Y48" s="50">
        <v>0.4</v>
      </c>
      <c r="Z48" s="50">
        <v>0</v>
      </c>
      <c r="AA48" s="32">
        <f t="shared" si="14"/>
        <v>222.1</v>
      </c>
      <c r="AB48" s="50">
        <v>220.2</v>
      </c>
      <c r="AC48" s="50">
        <v>4</v>
      </c>
      <c r="AD48" s="50">
        <v>2.6</v>
      </c>
      <c r="AE48" s="32">
        <f t="shared" si="15"/>
        <v>226.79999999999998</v>
      </c>
      <c r="AF48" s="50">
        <v>217.9</v>
      </c>
      <c r="AG48" s="50">
        <v>0</v>
      </c>
      <c r="AH48" s="50">
        <v>2.1</v>
      </c>
      <c r="AI48" s="32">
        <f t="shared" si="16"/>
        <v>220</v>
      </c>
      <c r="AJ48" s="50">
        <v>296.1</v>
      </c>
      <c r="AK48" s="50">
        <v>5.5</v>
      </c>
      <c r="AL48" s="50">
        <v>1.6</v>
      </c>
      <c r="AM48" s="32">
        <f t="shared" si="17"/>
        <v>303.20000000000005</v>
      </c>
      <c r="AN48" s="50">
        <v>254.1</v>
      </c>
      <c r="AO48" s="50">
        <v>4.5</v>
      </c>
      <c r="AP48" s="50">
        <v>5.2</v>
      </c>
      <c r="AQ48" s="32">
        <f t="shared" si="18"/>
        <v>263.8</v>
      </c>
      <c r="AR48" s="50">
        <f>AN48+AJ48+AF48+AB48+X48+T48+P48+L48+H48+D48</f>
        <v>1689.8999999999999</v>
      </c>
      <c r="AS48" s="51">
        <f t="shared" si="0"/>
        <v>95.70166496772</v>
      </c>
      <c r="AT48" s="50">
        <f>AO48+AK48+AG48+AC48+Y48+U48+Q48+M48+I48+E48</f>
        <v>16.5</v>
      </c>
      <c r="AU48" s="51">
        <f t="shared" si="1"/>
        <v>0.9344206591913015</v>
      </c>
      <c r="AV48" s="50">
        <f>AP48+AL48+AH48+AD48+Z48+V48+R48+N48+J48+F48</f>
        <v>59.4</v>
      </c>
      <c r="AW48" s="51">
        <f t="shared" si="2"/>
        <v>3.3639143730886847</v>
      </c>
      <c r="AX48" s="38">
        <f t="shared" si="3"/>
        <v>1765.8</v>
      </c>
      <c r="AY48" s="51">
        <f t="shared" si="4"/>
        <v>3.9560262301252127</v>
      </c>
      <c r="AZ48" s="45">
        <f>RANK(AX48,AX$8:AX$48,0)</f>
        <v>7</v>
      </c>
      <c r="BA48" s="26"/>
      <c r="BB48" s="3"/>
      <c r="BC48" s="3"/>
    </row>
    <row r="49" spans="2:55" ht="13.5" thickBot="1">
      <c r="B49" s="21"/>
      <c r="C49" s="56"/>
      <c r="D49" s="3"/>
      <c r="E49" s="3"/>
      <c r="F49" s="3"/>
      <c r="G49" s="32"/>
      <c r="H49" s="3"/>
      <c r="I49" s="3"/>
      <c r="J49" s="3"/>
      <c r="K49" s="32"/>
      <c r="L49" s="3"/>
      <c r="M49" s="3"/>
      <c r="N49" s="3"/>
      <c r="O49" s="32"/>
      <c r="P49" s="3"/>
      <c r="Q49" s="3"/>
      <c r="R49" s="3"/>
      <c r="S49" s="32"/>
      <c r="T49" s="3"/>
      <c r="U49" s="3"/>
      <c r="V49" s="3"/>
      <c r="W49" s="32"/>
      <c r="X49" s="3"/>
      <c r="Y49" s="3"/>
      <c r="Z49" s="3"/>
      <c r="AA49" s="32"/>
      <c r="AB49" s="3"/>
      <c r="AC49" s="3"/>
      <c r="AD49" s="3"/>
      <c r="AE49" s="32"/>
      <c r="AF49" s="3"/>
      <c r="AG49" s="3"/>
      <c r="AH49" s="3"/>
      <c r="AI49" s="32"/>
      <c r="AJ49" s="3"/>
      <c r="AK49" s="3"/>
      <c r="AL49" s="3"/>
      <c r="AM49" s="32"/>
      <c r="AN49" s="3"/>
      <c r="AO49" s="3"/>
      <c r="AP49" s="3"/>
      <c r="AQ49" s="32"/>
      <c r="AR49" s="3"/>
      <c r="AS49" s="16"/>
      <c r="AT49" s="3"/>
      <c r="AU49" s="16"/>
      <c r="AV49" s="3"/>
      <c r="AW49" s="16"/>
      <c r="AX49" s="38"/>
      <c r="AY49" s="6"/>
      <c r="AZ49" s="47"/>
      <c r="BA49" s="26"/>
      <c r="BB49" s="3"/>
      <c r="BC49" s="3"/>
    </row>
    <row r="50" spans="2:55" ht="12.75">
      <c r="B50" s="19"/>
      <c r="C50" s="53"/>
      <c r="D50" s="23"/>
      <c r="E50" s="23"/>
      <c r="F50" s="23"/>
      <c r="G50" s="34"/>
      <c r="H50" s="23"/>
      <c r="I50" s="23"/>
      <c r="J50" s="23"/>
      <c r="K50" s="34"/>
      <c r="L50" s="23"/>
      <c r="M50" s="23"/>
      <c r="N50" s="23"/>
      <c r="O50" s="34"/>
      <c r="P50" s="23"/>
      <c r="Q50" s="23"/>
      <c r="R50" s="23"/>
      <c r="S50" s="34"/>
      <c r="T50" s="23"/>
      <c r="U50" s="23"/>
      <c r="V50" s="23"/>
      <c r="W50" s="34"/>
      <c r="X50" s="23"/>
      <c r="Y50" s="23"/>
      <c r="Z50" s="23"/>
      <c r="AA50" s="34"/>
      <c r="AB50" s="23"/>
      <c r="AC50" s="23"/>
      <c r="AD50" s="23"/>
      <c r="AE50" s="34"/>
      <c r="AF50" s="23"/>
      <c r="AG50" s="23"/>
      <c r="AH50" s="23"/>
      <c r="AI50" s="34"/>
      <c r="AJ50" s="23"/>
      <c r="AK50" s="23"/>
      <c r="AL50" s="23"/>
      <c r="AM50" s="34"/>
      <c r="AN50" s="23"/>
      <c r="AO50" s="23"/>
      <c r="AP50" s="23"/>
      <c r="AQ50" s="34"/>
      <c r="AR50" s="23"/>
      <c r="AS50" s="24"/>
      <c r="AT50" s="23"/>
      <c r="AU50" s="24"/>
      <c r="AV50" s="23"/>
      <c r="AW50" s="24"/>
      <c r="AX50" s="40"/>
      <c r="AY50" s="25"/>
      <c r="AZ50" s="25"/>
      <c r="BA50" s="28"/>
      <c r="BB50" s="3"/>
      <c r="BC50" s="3"/>
    </row>
    <row r="51" spans="2:55" ht="12.75">
      <c r="B51" s="21"/>
      <c r="C51" s="55" t="s">
        <v>30</v>
      </c>
      <c r="D51" s="3">
        <f aca="true" t="shared" si="19" ref="D51:AM51">SUM(D8:D50)</f>
        <v>2692.7</v>
      </c>
      <c r="E51" s="3">
        <f t="shared" si="19"/>
        <v>26.500000000000007</v>
      </c>
      <c r="F51" s="3">
        <f t="shared" si="19"/>
        <v>501.19999999999993</v>
      </c>
      <c r="G51" s="32">
        <f t="shared" si="19"/>
        <v>3220.4000000000005</v>
      </c>
      <c r="H51" s="3">
        <f t="shared" si="19"/>
        <v>4389.000000000001</v>
      </c>
      <c r="I51" s="3">
        <f t="shared" si="19"/>
        <v>27.800000000000004</v>
      </c>
      <c r="J51" s="3">
        <f t="shared" si="19"/>
        <v>490.20000000000005</v>
      </c>
      <c r="K51" s="32">
        <f t="shared" si="19"/>
        <v>4907.000000000003</v>
      </c>
      <c r="L51" s="3">
        <f t="shared" si="19"/>
        <v>3198.8999999999996</v>
      </c>
      <c r="M51" s="3">
        <f t="shared" si="19"/>
        <v>46.6</v>
      </c>
      <c r="N51" s="3">
        <f t="shared" si="19"/>
        <v>245.2</v>
      </c>
      <c r="O51" s="32">
        <f t="shared" si="19"/>
        <v>3490.6999999999994</v>
      </c>
      <c r="P51" s="3">
        <f t="shared" si="19"/>
        <v>3012.9</v>
      </c>
      <c r="Q51" s="3">
        <f t="shared" si="19"/>
        <v>20.4</v>
      </c>
      <c r="R51" s="3">
        <f t="shared" si="19"/>
        <v>287.19999999999993</v>
      </c>
      <c r="S51" s="32">
        <f t="shared" si="19"/>
        <v>3320.5000000000005</v>
      </c>
      <c r="T51" s="3">
        <f t="shared" si="19"/>
        <v>3070.0999999999995</v>
      </c>
      <c r="U51" s="3">
        <f t="shared" si="19"/>
        <v>16.5</v>
      </c>
      <c r="V51" s="3">
        <f t="shared" si="19"/>
        <v>93.60000000000001</v>
      </c>
      <c r="W51" s="32">
        <f t="shared" si="19"/>
        <v>3180.1999999999994</v>
      </c>
      <c r="X51" s="3">
        <f t="shared" si="19"/>
        <v>4174.400000000001</v>
      </c>
      <c r="Y51" s="3">
        <f t="shared" si="19"/>
        <v>25.7</v>
      </c>
      <c r="Z51" s="3">
        <f t="shared" si="19"/>
        <v>16.2</v>
      </c>
      <c r="AA51" s="32">
        <f t="shared" si="19"/>
        <v>4216.3</v>
      </c>
      <c r="AB51" s="3">
        <f t="shared" si="19"/>
        <v>5624.599999999999</v>
      </c>
      <c r="AC51" s="3">
        <f t="shared" si="19"/>
        <v>27.199999999999996</v>
      </c>
      <c r="AD51" s="3">
        <f t="shared" si="19"/>
        <v>62.39999999999999</v>
      </c>
      <c r="AE51" s="32">
        <f t="shared" si="19"/>
        <v>5714.199999999999</v>
      </c>
      <c r="AF51" s="3">
        <f t="shared" si="19"/>
        <v>5017.199999999999</v>
      </c>
      <c r="AG51" s="3">
        <f t="shared" si="19"/>
        <v>28.700000000000003</v>
      </c>
      <c r="AH51" s="3">
        <f t="shared" si="19"/>
        <v>125.89999999999999</v>
      </c>
      <c r="AI51" s="32">
        <f t="shared" si="19"/>
        <v>5171.799999999998</v>
      </c>
      <c r="AJ51" s="3">
        <f t="shared" si="19"/>
        <v>5501.400000000002</v>
      </c>
      <c r="AK51" s="3">
        <f t="shared" si="19"/>
        <v>37.099999999999994</v>
      </c>
      <c r="AL51" s="3">
        <f t="shared" si="19"/>
        <v>53</v>
      </c>
      <c r="AM51" s="32">
        <f t="shared" si="19"/>
        <v>5591.5</v>
      </c>
      <c r="AN51" s="3">
        <f>SUM(AN8:AN50)</f>
        <v>5692.500000000002</v>
      </c>
      <c r="AO51" s="3">
        <f>SUM(AO8:AO50)</f>
        <v>35.20000000000001</v>
      </c>
      <c r="AP51" s="3">
        <f>SUM(AP8:AP50)</f>
        <v>95.40000000000002</v>
      </c>
      <c r="AQ51" s="32">
        <f>SUM(AQ8:AQ50)</f>
        <v>5823.099999999999</v>
      </c>
      <c r="AR51" s="3">
        <f>SUM(AR8:AR50)</f>
        <v>42373.69999999999</v>
      </c>
      <c r="AS51" s="16"/>
      <c r="AT51" s="3">
        <f>SUM(AT8:AT50)</f>
        <v>291.69999999999993</v>
      </c>
      <c r="AU51" s="16"/>
      <c r="AV51" s="3">
        <f>SUM(AV8:AV50)</f>
        <v>1970.3000000000002</v>
      </c>
      <c r="AW51" s="16"/>
      <c r="AX51" s="38">
        <f>SUM(AX8:AX50)</f>
        <v>44635.70000000001</v>
      </c>
      <c r="AY51" s="16">
        <f>SUM(AY8:AY50)</f>
        <v>99.99999999999993</v>
      </c>
      <c r="AZ51" s="16"/>
      <c r="BA51" s="26"/>
      <c r="BB51" s="3"/>
      <c r="BC51" s="3"/>
    </row>
    <row r="52" spans="2:55" ht="12.75">
      <c r="B52" s="21"/>
      <c r="C52" s="58" t="s">
        <v>41</v>
      </c>
      <c r="D52" s="16">
        <f>+(D51/$G51)*100</f>
        <v>83.6138367904608</v>
      </c>
      <c r="E52" s="16">
        <f>+(E51/$G51)*100</f>
        <v>0.8228791454477704</v>
      </c>
      <c r="F52" s="16">
        <f>+(F51/$G51)*100</f>
        <v>15.563284064091413</v>
      </c>
      <c r="G52" s="35"/>
      <c r="H52" s="16">
        <f>+(H51/$K51)*100</f>
        <v>89.44365192582022</v>
      </c>
      <c r="I52" s="16">
        <f>+(I51/$K51)*100</f>
        <v>0.5665375993478702</v>
      </c>
      <c r="J52" s="16">
        <f>+(J51/$K51)*100</f>
        <v>9.989810474831868</v>
      </c>
      <c r="K52" s="35"/>
      <c r="L52" s="16">
        <f>+(L51/$O51)*100</f>
        <v>91.64064514280804</v>
      </c>
      <c r="M52" s="16">
        <f>+(M51/$O51)*100</f>
        <v>1.3349757928209245</v>
      </c>
      <c r="N52" s="16">
        <f>+(N51/$O51)*100</f>
        <v>7.024379064371045</v>
      </c>
      <c r="O52" s="35"/>
      <c r="P52" s="16">
        <f>+(P51/$S51)*100</f>
        <v>90.73633488932389</v>
      </c>
      <c r="Q52" s="16">
        <f>+(Q51/$S51)*100</f>
        <v>0.6143653064297544</v>
      </c>
      <c r="R52" s="16">
        <f>+(R51/$S51)*100</f>
        <v>8.649299804246345</v>
      </c>
      <c r="S52" s="35"/>
      <c r="T52" s="16">
        <f>+(T51/$W51)*100</f>
        <v>96.53795358782466</v>
      </c>
      <c r="U52" s="16">
        <f>+(U51/$W51)*100</f>
        <v>0.5188352933777751</v>
      </c>
      <c r="V52" s="16">
        <f>+(V51/$W51)*100</f>
        <v>2.943211118797561</v>
      </c>
      <c r="W52" s="35"/>
      <c r="X52" s="16">
        <f>+(X51/$AA51)*100</f>
        <v>99.00623769655861</v>
      </c>
      <c r="Y52" s="16">
        <f>+(Y51/$AA51)*100</f>
        <v>0.6095391694139412</v>
      </c>
      <c r="Z52" s="16">
        <f>+(Z51/$AA51)*100</f>
        <v>0.38422313402746483</v>
      </c>
      <c r="AA52" s="35"/>
      <c r="AB52" s="16">
        <f>+(AB51/$AE51)*100</f>
        <v>98.4319764796472</v>
      </c>
      <c r="AC52" s="16">
        <f>+(AC51/$AE51)*100</f>
        <v>0.4760071401071016</v>
      </c>
      <c r="AD52" s="16">
        <f>+(AD51/$AE51)*100</f>
        <v>1.0920163802457037</v>
      </c>
      <c r="AE52" s="35"/>
      <c r="AF52" s="16">
        <f>+(AF51/$AI51)*100</f>
        <v>97.01071193781662</v>
      </c>
      <c r="AG52" s="16">
        <f>+(AG51/$AI51)*100</f>
        <v>0.5549325186588812</v>
      </c>
      <c r="AH52" s="16">
        <f>+(AH51/$AI51)*100</f>
        <v>2.434355543524499</v>
      </c>
      <c r="AI52" s="35"/>
      <c r="AJ52" s="16">
        <f>+(AJ51/$AM$51)*100</f>
        <v>98.3886255924171</v>
      </c>
      <c r="AK52" s="16">
        <f>+(AK51/$AM$51)*100</f>
        <v>0.6635071090047393</v>
      </c>
      <c r="AL52" s="16">
        <f>+(AL51/$AM$51)*100</f>
        <v>0.9478672985781991</v>
      </c>
      <c r="AM52" s="35"/>
      <c r="AN52" s="16">
        <f>+(AN51/$AQ$51)*100</f>
        <v>97.75720835980839</v>
      </c>
      <c r="AO52" s="16">
        <f>+(AO51/$AQ$51)*100</f>
        <v>0.604489017877076</v>
      </c>
      <c r="AP52" s="16">
        <f>+(AP51/$AQ$51)*100</f>
        <v>1.6383026223145754</v>
      </c>
      <c r="AQ52" s="35"/>
      <c r="AR52" s="16">
        <f>+(AR51/$AX$51)*100</f>
        <v>94.93230754754597</v>
      </c>
      <c r="AS52" s="16"/>
      <c r="AT52" s="16">
        <f>+(AT51/$AX$51)*100</f>
        <v>0.6535127711674732</v>
      </c>
      <c r="AU52" s="16"/>
      <c r="AV52" s="16">
        <f>+(AV51/$AX$51)*100</f>
        <v>4.414179681286503</v>
      </c>
      <c r="AW52" s="16"/>
      <c r="AX52" s="41"/>
      <c r="AY52" s="16"/>
      <c r="AZ52" s="16"/>
      <c r="BA52" s="26"/>
      <c r="BB52" s="3"/>
      <c r="BC52" s="3"/>
    </row>
    <row r="53" spans="2:55" ht="13.5" thickBot="1">
      <c r="B53" s="20"/>
      <c r="C53" s="59"/>
      <c r="D53" s="29"/>
      <c r="E53" s="29"/>
      <c r="F53" s="29"/>
      <c r="G53" s="36"/>
      <c r="H53" s="29"/>
      <c r="I53" s="29"/>
      <c r="J53" s="29"/>
      <c r="K53" s="36"/>
      <c r="L53" s="29"/>
      <c r="M53" s="29"/>
      <c r="N53" s="29"/>
      <c r="O53" s="36"/>
      <c r="P53" s="29"/>
      <c r="Q53" s="29"/>
      <c r="R53" s="29"/>
      <c r="S53" s="36"/>
      <c r="T53" s="29"/>
      <c r="U53" s="29"/>
      <c r="V53" s="29"/>
      <c r="W53" s="36"/>
      <c r="X53" s="29"/>
      <c r="Y53" s="29"/>
      <c r="Z53" s="29"/>
      <c r="AA53" s="36"/>
      <c r="AB53" s="29"/>
      <c r="AC53" s="29"/>
      <c r="AD53" s="29"/>
      <c r="AE53" s="36"/>
      <c r="AF53" s="29"/>
      <c r="AG53" s="29"/>
      <c r="AH53" s="29"/>
      <c r="AI53" s="36"/>
      <c r="AJ53" s="29"/>
      <c r="AK53" s="29"/>
      <c r="AL53" s="29"/>
      <c r="AM53" s="36"/>
      <c r="AN53" s="29"/>
      <c r="AO53" s="29"/>
      <c r="AP53" s="29"/>
      <c r="AQ53" s="36"/>
      <c r="AR53" s="29"/>
      <c r="AS53" s="29"/>
      <c r="AT53" s="29"/>
      <c r="AU53" s="29"/>
      <c r="AV53" s="29"/>
      <c r="AW53" s="29"/>
      <c r="AX53" s="42"/>
      <c r="AY53" s="29"/>
      <c r="AZ53" s="29"/>
      <c r="BA53" s="30"/>
      <c r="BB53" s="3"/>
      <c r="BC53" s="3"/>
    </row>
    <row r="54" spans="4:55" ht="12.75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3:55" ht="12.75">
      <c r="C55" s="43"/>
      <c r="D55" s="43" t="s">
        <v>53</v>
      </c>
      <c r="E55" s="4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3:55" ht="12.75">
      <c r="C56" s="43"/>
      <c r="D56" s="43" t="s">
        <v>50</v>
      </c>
      <c r="E56" s="4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3:55" ht="12.75">
      <c r="C57" s="43"/>
      <c r="D57" s="43" t="s">
        <v>75</v>
      </c>
      <c r="E57" s="4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3:55" ht="12.75">
      <c r="C58" s="43"/>
      <c r="D58" s="43" t="s">
        <v>76</v>
      </c>
      <c r="E58" s="4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3:55" ht="12.75">
      <c r="C59" s="43"/>
      <c r="D59" s="43" t="s">
        <v>43</v>
      </c>
      <c r="E59" s="4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3:55" ht="12.75">
      <c r="C60" s="43"/>
      <c r="D60" s="43" t="s">
        <v>46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3:55" ht="12.75">
      <c r="C61" s="43"/>
      <c r="D61" s="43" t="s">
        <v>51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3:55" ht="12.75">
      <c r="C62" s="43"/>
      <c r="D62" s="43" t="s">
        <v>73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3:4" ht="12.75">
      <c r="C63" s="43"/>
      <c r="D63" s="43" t="s">
        <v>74</v>
      </c>
    </row>
    <row r="64" spans="3:4" ht="12.75">
      <c r="C64" s="43"/>
      <c r="D64" s="43" t="s">
        <v>77</v>
      </c>
    </row>
    <row r="65" spans="3:4" ht="12.75">
      <c r="C65" s="43"/>
      <c r="D65" s="43" t="s">
        <v>78</v>
      </c>
    </row>
  </sheetData>
  <mergeCells count="5">
    <mergeCell ref="AR5:AW5"/>
    <mergeCell ref="D2:AA2"/>
    <mergeCell ref="D1:AA1"/>
    <mergeCell ref="AB2:BA2"/>
    <mergeCell ref="AB1:BA1"/>
  </mergeCells>
  <printOptions horizontalCentered="1"/>
  <pageMargins left="0.2" right="0.2" top="0.5" bottom="0.5" header="0.5" footer="0.5"/>
  <pageSetup horizontalDpi="300" verticalDpi="300" orientation="landscape" scale="66" r:id="rId1"/>
  <headerFooter alignWithMargins="0">
    <oddHeader>&amp;RPage &amp;P of &amp;N</oddHeader>
  </headerFooter>
  <colBreaks count="1" manualBreakCount="1">
    <brk id="27" min="2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</dc:creator>
  <cp:keywords/>
  <dc:description/>
  <cp:lastModifiedBy>GrubbN</cp:lastModifiedBy>
  <cp:lastPrinted>2004-02-28T15:04:27Z</cp:lastPrinted>
  <dcterms:created xsi:type="dcterms:W3CDTF">1998-05-08T20:20:39Z</dcterms:created>
  <dcterms:modified xsi:type="dcterms:W3CDTF">2004-03-13T14:01:21Z</dcterms:modified>
  <cp:category/>
  <cp:version/>
  <cp:contentType/>
  <cp:contentStatus/>
</cp:coreProperties>
</file>