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775" activeTab="0"/>
  </bookViews>
  <sheets>
    <sheet name="52722" sheetId="1" r:id="rId1"/>
  </sheets>
  <definedNames>
    <definedName name="_xlnm.Print_Area" localSheetId="0">'52722'!$A$1:$M$79</definedName>
  </definedNames>
  <calcPr fullCalcOnLoad="1"/>
</workbook>
</file>

<file path=xl/sharedStrings.xml><?xml version="1.0" encoding="utf-8"?>
<sst xmlns="http://schemas.openxmlformats.org/spreadsheetml/2006/main" count="86" uniqueCount="86">
  <si>
    <t>Operating Fund</t>
  </si>
  <si>
    <t>Total Consumption during 3-year Rolling Base period (Lines 02 + 03 + 04)</t>
  </si>
  <si>
    <t>Rolling Base Consumption (Line 06 + 07)</t>
  </si>
  <si>
    <t>Section 2 - Current consumption Level</t>
  </si>
  <si>
    <t>01a</t>
  </si>
  <si>
    <t>Unit of consumption (e.g., gallons, kWh, therms)</t>
  </si>
  <si>
    <t>Section 3 - Rolling Base consumption Level</t>
  </si>
  <si>
    <t>A</t>
  </si>
  <si>
    <t>B</t>
  </si>
  <si>
    <t>C</t>
  </si>
  <si>
    <t>D</t>
  </si>
  <si>
    <t>E</t>
  </si>
  <si>
    <t>F</t>
  </si>
  <si>
    <t>G</t>
  </si>
  <si>
    <t>H</t>
  </si>
  <si>
    <t>I</t>
  </si>
  <si>
    <t>Actual consumption for new units</t>
  </si>
  <si>
    <t>Base Consumption (lesser of Line 01 or 08)</t>
  </si>
  <si>
    <t>Section 5 - Utility Consumption Incentive</t>
  </si>
  <si>
    <t>Actual consumption &gt; rolling base (If Line 01 is greater than Line 08, enter the difference as positive; if not, enter 0)</t>
  </si>
  <si>
    <t>Actual consumption &lt; rolling base (If Line 01 is less than Line 08, enter the difference as positive; if not, enter 0)</t>
  </si>
  <si>
    <t>75%/25% Split (Line 10 x 0.25)</t>
  </si>
  <si>
    <t>75%/25% Split (Line 11 x 0.75)</t>
  </si>
  <si>
    <t>Section 6 - Payable Consumption</t>
  </si>
  <si>
    <t>Annualization of consumption for new units</t>
  </si>
  <si>
    <t>Payable consumption (Sum of Line 09, Line 12, Line 13, and Line 14)</t>
  </si>
  <si>
    <t>Section 7 - Actual Utility Costs and Average Rate</t>
  </si>
  <si>
    <t>Section 8 - Base Utilities and Inflation/Deflation Factor</t>
  </si>
  <si>
    <t>Base utilities expense level - whole dollars (Line 15 x Line 17)</t>
  </si>
  <si>
    <t>Base Utilities expense level minus surcharges (Line 18 minus Line 19)</t>
  </si>
  <si>
    <t>Section 9 - Calculation of Utilities Expense Level</t>
  </si>
  <si>
    <t>Utilities expense level adjusted for inflation/deflation - whole dollars (Line 20 x Line 21)</t>
  </si>
  <si>
    <t>Energy rate incentive</t>
  </si>
  <si>
    <t>Utilities expense level - whole dollars (Line 22 + Line 23)</t>
  </si>
  <si>
    <t>Eligible unit months (from the original form HUD-52723, Column B, Line 15 plus Line 17 minus Line 04)</t>
  </si>
  <si>
    <t>Section 10 - Remarks (provide section, part, and line numbers)</t>
  </si>
  <si>
    <t>Section 1 - General Information</t>
  </si>
  <si>
    <t>PHA-Owned Rental Housing</t>
  </si>
  <si>
    <t>Office of Public and Indian Housing</t>
  </si>
  <si>
    <t>Line No.</t>
  </si>
  <si>
    <t>Description</t>
  </si>
  <si>
    <t>Total</t>
  </si>
  <si>
    <t>01</t>
  </si>
  <si>
    <t>02</t>
  </si>
  <si>
    <t>03</t>
  </si>
  <si>
    <t>04</t>
  </si>
  <si>
    <t>05</t>
  </si>
  <si>
    <t>06</t>
  </si>
  <si>
    <t>07</t>
  </si>
  <si>
    <t>08</t>
  </si>
  <si>
    <t>09</t>
  </si>
  <si>
    <t>10</t>
  </si>
  <si>
    <t>11</t>
  </si>
  <si>
    <t>12</t>
  </si>
  <si>
    <t>13</t>
  </si>
  <si>
    <t>Fuel (Specify type e.g., oil, coal, wood)</t>
  </si>
  <si>
    <t xml:space="preserve">2. Funding Period: </t>
  </si>
  <si>
    <t>4. Unit Change Indicator:</t>
  </si>
  <si>
    <t>7. ACC Number:</t>
  </si>
  <si>
    <t>8. Operating Fund Project Number:</t>
  </si>
  <si>
    <t>9. Fiscal Year End:</t>
  </si>
  <si>
    <t>10. ROFO Code
(HUD Use Only):</t>
  </si>
  <si>
    <t>11. DUNS Number:</t>
  </si>
  <si>
    <t>6. Rate Reduction Incentive:</t>
  </si>
  <si>
    <t>5. Frozen Rolling Base:</t>
  </si>
  <si>
    <t>1. Name of Public Housing Agency:</t>
  </si>
  <si>
    <t>3. Type of Submission:</t>
  </si>
  <si>
    <t>Sewerage and Water</t>
  </si>
  <si>
    <t>Electricity</t>
  </si>
  <si>
    <t>Gas</t>
  </si>
  <si>
    <t>Utilities inflation/deflation factor</t>
  </si>
  <si>
    <r>
      <t xml:space="preserve">Average rolling base consumption (Line 05 </t>
    </r>
    <r>
      <rPr>
        <sz val="12"/>
        <rFont val="Symbol"/>
        <family val="1"/>
      </rPr>
      <t>¸</t>
    </r>
    <r>
      <rPr>
        <sz val="12"/>
        <rFont val="Arial"/>
        <family val="2"/>
      </rPr>
      <t xml:space="preserve"> 3)</t>
    </r>
  </si>
  <si>
    <r>
      <t xml:space="preserve">Actual average utility rate (Line 16 </t>
    </r>
    <r>
      <rPr>
        <sz val="12"/>
        <rFont val="Symbol"/>
        <family val="1"/>
      </rPr>
      <t>¸</t>
    </r>
    <r>
      <rPr>
        <sz val="12"/>
        <rFont val="Arial"/>
        <family val="2"/>
      </rPr>
      <t xml:space="preserve"> Line 01)</t>
    </r>
  </si>
  <si>
    <r>
      <t xml:space="preserve">Utilities Expense Level - PUM (Line 24 </t>
    </r>
    <r>
      <rPr>
        <sz val="12"/>
        <rFont val="Symbol"/>
        <family val="1"/>
      </rPr>
      <t>¸</t>
    </r>
    <r>
      <rPr>
        <sz val="12"/>
        <rFont val="Arial"/>
        <family val="2"/>
      </rPr>
      <t xml:space="preserve"> Line 25)</t>
    </r>
  </si>
  <si>
    <t>Public Reporting Burden for this collection of information is estimated to average .75 hours per response, including the time for reviewing instructions, searching existing data sources, gathering and maintaining data needed, and completing and reviewing the collection of information.  This agency may not collect this information, and you are not required to complete this form, unless it displays a currently valid OMB control number.  This information is required by Section 9(a) of the U.S. Housing Act of 1937, as amended, and by 24 CFR Part 990 HUD regulations.  HUD makes payments for the operation and maintenance of low-income housing projects to PHAs.  The Operating Fund determines the amount of operating subsidy to be paid to PHAs.  PHAs provide information on the Project Expense Level (PEL), Utilities Expense Level (UEL), Other Formula Expenses (Add-ons) and Formula Income - the major Operating Fund components.  HUD reviews the information to determine each PHA's Formula Amount and the funds to be obligated for the period to each PHA based on the appropriation by Congress.  HUD also uses the information as the basis for requesting annual appropriations from Congress.  Responses to the collection of information are required to obtain a benefit.  The information requested does not lend itself to confidentiality.</t>
  </si>
  <si>
    <t>Section 4 - Base Consumption</t>
  </si>
  <si>
    <t>Calculation of Utilities Expense Level</t>
  </si>
  <si>
    <t>Urban Development</t>
  </si>
  <si>
    <t>U.S. Department of Housing and</t>
  </si>
  <si>
    <t>1/1/2008   to  12/31/2008</t>
  </si>
  <si>
    <t>Rolling base year 3 - actual consumption (12-month period 7/1/2003 to 6/30/2004)</t>
  </si>
  <si>
    <t>Rolling base year 2 - actual consumption (12-month period 7/1/2004 to 6/30/2005)</t>
  </si>
  <si>
    <t>Rolling base year 1 - actual consumption (12-month period 7/1/2005 to 6/30/2006)</t>
  </si>
  <si>
    <t>Actual Consumption (12-month period 7/1/2006 to 6/30/2007</t>
  </si>
  <si>
    <t>Actual utility costs (12-month period 7/1/2006 to 6/30/2007)</t>
  </si>
  <si>
    <t>Surcharges for excess consumption of PHA-supplied utilities (12-month period 7/1/2006 to 6/30/2007) - whole dollars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</si>
</sst>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quot;#,##0.00;\(&quot;$&quot;#,##0.00\)"/>
    <numFmt numFmtId="166" formatCode="#,##0.000000000000"/>
    <numFmt numFmtId="167" formatCode="&quot;$&quot;#,##0.00"/>
    <numFmt numFmtId="168" formatCode="#,##0.0000"/>
    <numFmt numFmtId="169" formatCode="0.000_)"/>
    <numFmt numFmtId="170" formatCode="#,##0.000_);\(#,##0.000\)"/>
    <numFmt numFmtId="171" formatCode="&quot;$&quot;#,##0.000_);\(&quot;$&quot;#,##0.000\)"/>
    <numFmt numFmtId="172" formatCode="0.0%"/>
    <numFmt numFmtId="173" formatCode="_(* #,##0_);_(* \(#,##0\);_(* &quot;-&quot;??_);_(@_)"/>
    <numFmt numFmtId="174" formatCode="0.00_)"/>
    <numFmt numFmtId="175" formatCode="0.000"/>
    <numFmt numFmtId="176" formatCode="0.000%"/>
    <numFmt numFmtId="177" formatCode="mm/dd/yy"/>
    <numFmt numFmtId="178" formatCode="m/d/yy"/>
    <numFmt numFmtId="179" formatCode="0.0000"/>
    <numFmt numFmtId="180" formatCode="&quot;$&quot;#,##0"/>
    <numFmt numFmtId="181" formatCode="[$-409]dddd\,\ mmmm\ dd\,\ yyyy"/>
    <numFmt numFmtId="182" formatCode="&quot;Yes&quot;;&quot;Yes&quot;;&quot;No&quot;"/>
    <numFmt numFmtId="183" formatCode="&quot;True&quot;;&quot;True&quot;;&quot;False&quot;"/>
    <numFmt numFmtId="184" formatCode="&quot;On&quot;;&quot;On&quot;;&quot;Off&quot;"/>
    <numFmt numFmtId="185" formatCode="[$€-2]\ #,##0.00_);[Red]\([$€-2]\ #,##0.00\)"/>
  </numFmts>
  <fonts count="14">
    <font>
      <sz val="10"/>
      <name val="Arial"/>
      <family val="0"/>
    </font>
    <font>
      <b/>
      <sz val="14"/>
      <name val="Arial"/>
      <family val="2"/>
    </font>
    <font>
      <sz val="12"/>
      <name val="Arial"/>
      <family val="2"/>
    </font>
    <font>
      <sz val="11"/>
      <name val="Arial"/>
      <family val="2"/>
    </font>
    <font>
      <b/>
      <sz val="16"/>
      <name val="Arial"/>
      <family val="2"/>
    </font>
    <font>
      <sz val="14"/>
      <name val="Arial"/>
      <family val="2"/>
    </font>
    <font>
      <u val="single"/>
      <sz val="10"/>
      <color indexed="36"/>
      <name val="Arial"/>
      <family val="0"/>
    </font>
    <font>
      <u val="single"/>
      <sz val="10"/>
      <color indexed="12"/>
      <name val="Arial"/>
      <family val="0"/>
    </font>
    <font>
      <sz val="13"/>
      <name val="Arial"/>
      <family val="2"/>
    </font>
    <font>
      <b/>
      <sz val="13"/>
      <name val="Arial"/>
      <family val="2"/>
    </font>
    <font>
      <b/>
      <sz val="11"/>
      <name val="Arial"/>
      <family val="2"/>
    </font>
    <font>
      <sz val="12"/>
      <name val="Symbol"/>
      <family val="1"/>
    </font>
    <font>
      <sz val="8"/>
      <name val="Arial"/>
      <family val="2"/>
    </font>
    <font>
      <b/>
      <sz val="12"/>
      <name val="Arial"/>
      <family val="2"/>
    </font>
  </fonts>
  <fills count="4">
    <fill>
      <patternFill/>
    </fill>
    <fill>
      <patternFill patternType="gray125"/>
    </fill>
    <fill>
      <patternFill patternType="solid">
        <fgColor indexed="43"/>
        <bgColor indexed="64"/>
      </patternFill>
    </fill>
    <fill>
      <patternFill patternType="solid">
        <fgColor indexed="23"/>
        <bgColor indexed="64"/>
      </patternFill>
    </fill>
  </fills>
  <borders count="1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3" fillId="0" borderId="0" xfId="0" applyFont="1" applyAlignment="1" applyProtection="1">
      <alignment/>
      <protection hidden="1"/>
    </xf>
    <xf numFmtId="0" fontId="1" fillId="0" borderId="0" xfId="0" applyFont="1" applyAlignment="1" applyProtection="1">
      <alignment/>
      <protection hidden="1"/>
    </xf>
    <xf numFmtId="0" fontId="2" fillId="0" borderId="0" xfId="0" applyFont="1" applyAlignment="1" applyProtection="1">
      <alignment/>
      <protection hidden="1"/>
    </xf>
    <xf numFmtId="0" fontId="5" fillId="0" borderId="0" xfId="0" applyFont="1" applyAlignment="1" applyProtection="1">
      <alignment/>
      <protection hidden="1"/>
    </xf>
    <xf numFmtId="0" fontId="8" fillId="0" borderId="1" xfId="0" applyFont="1" applyBorder="1" applyAlignment="1" applyProtection="1">
      <alignment horizontal="center"/>
      <protection hidden="1"/>
    </xf>
    <xf numFmtId="0" fontId="8" fillId="0" borderId="1" xfId="0" applyFont="1" applyBorder="1" applyAlignment="1" applyProtection="1">
      <alignment/>
      <protection hidden="1"/>
    </xf>
    <xf numFmtId="0" fontId="8" fillId="0" borderId="2" xfId="0" applyFont="1" applyBorder="1" applyAlignment="1" applyProtection="1">
      <alignment/>
      <protection hidden="1"/>
    </xf>
    <xf numFmtId="0" fontId="8" fillId="0" borderId="0" xfId="0" applyFont="1" applyAlignment="1" applyProtection="1">
      <alignment/>
      <protection hidden="1"/>
    </xf>
    <xf numFmtId="0" fontId="8" fillId="0" borderId="3" xfId="0" applyFont="1" applyBorder="1" applyAlignment="1" applyProtection="1">
      <alignment/>
      <protection hidden="1"/>
    </xf>
    <xf numFmtId="0" fontId="8" fillId="0" borderId="4" xfId="0" applyFont="1" applyBorder="1" applyAlignment="1" applyProtection="1">
      <alignment/>
      <protection hidden="1"/>
    </xf>
    <xf numFmtId="0" fontId="8" fillId="0" borderId="5" xfId="0" applyFont="1" applyBorder="1" applyAlignment="1" applyProtection="1">
      <alignment/>
      <protection hidden="1"/>
    </xf>
    <xf numFmtId="0" fontId="8" fillId="0" borderId="6" xfId="0" applyFont="1" applyBorder="1" applyAlignment="1" applyProtection="1">
      <alignment/>
      <protection hidden="1"/>
    </xf>
    <xf numFmtId="0" fontId="8" fillId="0" borderId="7" xfId="0" applyFont="1" applyBorder="1" applyAlignment="1" applyProtection="1">
      <alignment/>
      <protection hidden="1"/>
    </xf>
    <xf numFmtId="180" fontId="8" fillId="0" borderId="8" xfId="0" applyNumberFormat="1" applyFont="1" applyBorder="1" applyAlignment="1" applyProtection="1">
      <alignment/>
      <protection hidden="1"/>
    </xf>
    <xf numFmtId="179" fontId="8" fillId="0" borderId="8" xfId="0" applyNumberFormat="1" applyFont="1" applyBorder="1" applyAlignment="1" applyProtection="1">
      <alignment/>
      <protection hidden="1"/>
    </xf>
    <xf numFmtId="167" fontId="8" fillId="0" borderId="8" xfId="0" applyNumberFormat="1" applyFont="1" applyBorder="1" applyAlignment="1" applyProtection="1">
      <alignment/>
      <protection hidden="1"/>
    </xf>
    <xf numFmtId="0" fontId="8" fillId="2" borderId="8" xfId="0" applyFont="1" applyFill="1" applyBorder="1" applyAlignment="1" applyProtection="1">
      <alignment/>
      <protection locked="0"/>
    </xf>
    <xf numFmtId="49" fontId="8" fillId="2" borderId="8" xfId="0" applyNumberFormat="1" applyFont="1" applyFill="1" applyBorder="1" applyAlignment="1" applyProtection="1">
      <alignment/>
      <protection locked="0"/>
    </xf>
    <xf numFmtId="180" fontId="8" fillId="2" borderId="8" xfId="0" applyNumberFormat="1" applyFont="1" applyFill="1" applyBorder="1" applyAlignment="1" applyProtection="1">
      <alignment/>
      <protection locked="0"/>
    </xf>
    <xf numFmtId="1" fontId="8" fillId="2" borderId="8" xfId="0" applyNumberFormat="1" applyFont="1" applyFill="1" applyBorder="1" applyAlignment="1" applyProtection="1">
      <alignment/>
      <protection locked="0"/>
    </xf>
    <xf numFmtId="0" fontId="8" fillId="3" borderId="8" xfId="0" applyFont="1" applyFill="1" applyBorder="1" applyAlignment="1" applyProtection="1">
      <alignment/>
      <protection hidden="1"/>
    </xf>
    <xf numFmtId="0" fontId="13" fillId="0" borderId="9" xfId="0" applyFont="1" applyBorder="1" applyAlignment="1" applyProtection="1">
      <alignment vertical="center"/>
      <protection hidden="1"/>
    </xf>
    <xf numFmtId="0" fontId="2" fillId="0" borderId="10" xfId="0" applyFont="1" applyBorder="1" applyAlignment="1" applyProtection="1" quotePrefix="1">
      <alignment horizontal="center" vertical="center"/>
      <protection hidden="1"/>
    </xf>
    <xf numFmtId="0" fontId="2" fillId="0" borderId="10"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12" fillId="0" borderId="10" xfId="0" applyFont="1" applyBorder="1" applyAlignment="1" applyProtection="1">
      <alignment vertical="top" wrapText="1"/>
      <protection hidden="1"/>
    </xf>
    <xf numFmtId="0" fontId="12" fillId="0" borderId="11" xfId="0" applyFont="1" applyBorder="1" applyAlignment="1" applyProtection="1">
      <alignment wrapText="1"/>
      <protection hidden="1"/>
    </xf>
    <xf numFmtId="0" fontId="12" fillId="0" borderId="12" xfId="0" applyFont="1" applyBorder="1" applyAlignment="1" applyProtection="1">
      <alignment wrapText="1"/>
      <protection hidden="1"/>
    </xf>
    <xf numFmtId="0" fontId="2" fillId="0" borderId="3" xfId="0" applyFont="1" applyBorder="1" applyAlignment="1" applyProtection="1" quotePrefix="1">
      <alignment horizontal="center" vertical="center"/>
      <protection hidden="1"/>
    </xf>
    <xf numFmtId="0" fontId="2" fillId="0" borderId="8" xfId="0" applyFont="1" applyBorder="1" applyAlignment="1" applyProtection="1" quotePrefix="1">
      <alignment horizontal="center" vertical="center"/>
      <protection hidden="1"/>
    </xf>
    <xf numFmtId="0" fontId="13" fillId="2" borderId="7" xfId="0" applyFont="1" applyFill="1" applyBorder="1" applyAlignment="1" applyProtection="1">
      <alignment horizontal="center" vertical="top"/>
      <protection locked="0"/>
    </xf>
    <xf numFmtId="0" fontId="10" fillId="2" borderId="7" xfId="0" applyFont="1" applyFill="1" applyBorder="1" applyAlignment="1" applyProtection="1">
      <alignment horizontal="center" vertical="center"/>
      <protection locked="0"/>
    </xf>
    <xf numFmtId="0" fontId="13" fillId="0" borderId="8" xfId="0" applyFont="1" applyBorder="1" applyAlignment="1" applyProtection="1">
      <alignment horizontal="center" vertical="center" wrapText="1"/>
      <protection hidden="1"/>
    </xf>
    <xf numFmtId="0" fontId="13" fillId="0" borderId="8" xfId="0" applyFont="1" applyBorder="1" applyAlignment="1" applyProtection="1">
      <alignment horizontal="center" vertical="center"/>
      <protection hidden="1"/>
    </xf>
    <xf numFmtId="1" fontId="8" fillId="0" borderId="7" xfId="0" applyNumberFormat="1" applyFont="1" applyBorder="1" applyAlignment="1" applyProtection="1">
      <alignment/>
      <protection hidden="1"/>
    </xf>
    <xf numFmtId="0" fontId="3" fillId="0" borderId="0" xfId="0" applyFont="1" applyAlignment="1" applyProtection="1">
      <alignment/>
      <protection hidden="1" locked="0"/>
    </xf>
    <xf numFmtId="1" fontId="8" fillId="0" borderId="8" xfId="0" applyNumberFormat="1" applyFont="1" applyBorder="1" applyAlignment="1" applyProtection="1">
      <alignment/>
      <protection hidden="1"/>
    </xf>
    <xf numFmtId="0" fontId="8" fillId="0" borderId="8" xfId="0" applyFont="1" applyBorder="1" applyAlignment="1">
      <alignment/>
    </xf>
    <xf numFmtId="0" fontId="13" fillId="0" borderId="13" xfId="0" applyFont="1" applyBorder="1" applyAlignment="1" applyProtection="1">
      <alignment vertical="center" wrapText="1"/>
      <protection hidden="1"/>
    </xf>
    <xf numFmtId="0" fontId="13" fillId="0" borderId="14" xfId="0" applyFont="1" applyBorder="1" applyAlignment="1" applyProtection="1">
      <alignment vertical="center" wrapText="1"/>
      <protection hidden="1"/>
    </xf>
    <xf numFmtId="0" fontId="13" fillId="0" borderId="1" xfId="0" applyFont="1" applyBorder="1" applyAlignment="1" applyProtection="1">
      <alignment/>
      <protection hidden="1"/>
    </xf>
    <xf numFmtId="0" fontId="13" fillId="0" borderId="2" xfId="0" applyFont="1" applyBorder="1" applyAlignment="1" applyProtection="1">
      <alignment/>
      <protection hidden="1"/>
    </xf>
    <xf numFmtId="0" fontId="2" fillId="0" borderId="14" xfId="0" applyFont="1" applyBorder="1" applyAlignment="1" applyProtection="1">
      <alignment/>
      <protection hidden="1"/>
    </xf>
    <xf numFmtId="0" fontId="2" fillId="0" borderId="13" xfId="0" applyFont="1" applyBorder="1" applyAlignment="1" applyProtection="1">
      <alignment horizontal="left" vertical="center" wrapText="1"/>
      <protection hidden="1"/>
    </xf>
    <xf numFmtId="0" fontId="2" fillId="0" borderId="15" xfId="0" applyFont="1" applyBorder="1" applyAlignment="1" applyProtection="1">
      <alignment/>
      <protection hidden="1"/>
    </xf>
    <xf numFmtId="49" fontId="3" fillId="0" borderId="13" xfId="0" applyNumberFormat="1" applyFont="1" applyBorder="1" applyAlignment="1" applyProtection="1">
      <alignment horizontal="center" wrapText="1"/>
      <protection locked="0"/>
    </xf>
    <xf numFmtId="49" fontId="3" fillId="0" borderId="15" xfId="0" applyNumberFormat="1" applyFont="1" applyBorder="1" applyAlignment="1" applyProtection="1">
      <alignment horizontal="center" wrapText="1"/>
      <protection locked="0"/>
    </xf>
    <xf numFmtId="49" fontId="3" fillId="0" borderId="14" xfId="0" applyNumberFormat="1" applyFont="1" applyBorder="1" applyAlignment="1" applyProtection="1">
      <alignment horizontal="center" wrapText="1"/>
      <protection locked="0"/>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wrapText="1"/>
      <protection locked="0"/>
    </xf>
    <xf numFmtId="49" fontId="3" fillId="0" borderId="2" xfId="0" applyNumberFormat="1" applyFont="1" applyBorder="1" applyAlignment="1" applyProtection="1">
      <alignment horizontal="center" wrapText="1"/>
      <protection locked="0"/>
    </xf>
    <xf numFmtId="49" fontId="3" fillId="0" borderId="3" xfId="0" applyNumberFormat="1" applyFont="1" applyBorder="1" applyAlignment="1" applyProtection="1">
      <alignment horizontal="center" wrapText="1"/>
      <protection locked="0"/>
    </xf>
    <xf numFmtId="49" fontId="3" fillId="0" borderId="4" xfId="0" applyNumberFormat="1" applyFont="1" applyBorder="1" applyAlignment="1" applyProtection="1">
      <alignment horizontal="center" wrapText="1"/>
      <protection locked="0"/>
    </xf>
    <xf numFmtId="49" fontId="3" fillId="0" borderId="5" xfId="0" applyNumberFormat="1" applyFont="1" applyBorder="1" applyAlignment="1" applyProtection="1">
      <alignment horizontal="center" wrapText="1"/>
      <protection locked="0"/>
    </xf>
    <xf numFmtId="180" fontId="8" fillId="2" borderId="10" xfId="0" applyNumberFormat="1" applyFont="1" applyFill="1" applyBorder="1" applyAlignment="1" applyProtection="1">
      <alignment/>
      <protection locked="0"/>
    </xf>
    <xf numFmtId="180" fontId="8" fillId="2" borderId="12" xfId="0" applyNumberFormat="1" applyFont="1" applyFill="1" applyBorder="1" applyAlignment="1" applyProtection="1">
      <alignment/>
      <protection locked="0"/>
    </xf>
    <xf numFmtId="179" fontId="8" fillId="0" borderId="10" xfId="0" applyNumberFormat="1" applyFont="1" applyBorder="1" applyAlignment="1" applyProtection="1">
      <alignment/>
      <protection hidden="1"/>
    </xf>
    <xf numFmtId="179" fontId="8" fillId="0" borderId="12" xfId="0" applyNumberFormat="1" applyFont="1" applyBorder="1" applyAlignment="1" applyProtection="1">
      <alignment/>
      <protection hidden="1"/>
    </xf>
    <xf numFmtId="180" fontId="8" fillId="0" borderId="10" xfId="0" applyNumberFormat="1" applyFont="1" applyBorder="1" applyAlignment="1" applyProtection="1">
      <alignment/>
      <protection hidden="1"/>
    </xf>
    <xf numFmtId="180" fontId="3" fillId="0" borderId="12" xfId="0" applyNumberFormat="1" applyFont="1" applyBorder="1" applyAlignment="1" applyProtection="1">
      <alignment/>
      <protection hidden="1"/>
    </xf>
    <xf numFmtId="0" fontId="2" fillId="0" borderId="10" xfId="0" applyFont="1" applyBorder="1" applyAlignment="1" applyProtection="1">
      <alignment horizontal="left" vertical="center" wrapText="1"/>
      <protection hidden="1"/>
    </xf>
    <xf numFmtId="0" fontId="2" fillId="0" borderId="11" xfId="0" applyFont="1" applyBorder="1" applyAlignment="1" applyProtection="1">
      <alignment/>
      <protection hidden="1"/>
    </xf>
    <xf numFmtId="0" fontId="2" fillId="0" borderId="12" xfId="0" applyFont="1" applyBorder="1" applyAlignment="1" applyProtection="1">
      <alignment/>
      <protection hidden="1"/>
    </xf>
    <xf numFmtId="0" fontId="13" fillId="0" borderId="10" xfId="0" applyFont="1" applyBorder="1" applyAlignment="1" applyProtection="1">
      <alignment horizontal="center"/>
      <protection hidden="1"/>
    </xf>
    <xf numFmtId="0" fontId="13" fillId="0" borderId="11" xfId="0" applyFont="1" applyBorder="1" applyAlignment="1" applyProtection="1">
      <alignment horizontal="center"/>
      <protection hidden="1"/>
    </xf>
    <xf numFmtId="0" fontId="13" fillId="0" borderId="12" xfId="0" applyFont="1" applyBorder="1" applyAlignment="1" applyProtection="1">
      <alignment horizontal="center"/>
      <protection hidden="1"/>
    </xf>
    <xf numFmtId="0" fontId="13" fillId="0" borderId="9" xfId="0" applyFont="1" applyBorder="1" applyAlignment="1" applyProtection="1">
      <alignment vertical="top" wrapText="1"/>
      <protection hidden="1"/>
    </xf>
    <xf numFmtId="0" fontId="13" fillId="0" borderId="6" xfId="0" applyFont="1" applyBorder="1" applyAlignment="1" applyProtection="1">
      <alignment vertical="top" wrapText="1"/>
      <protection hidden="1"/>
    </xf>
    <xf numFmtId="0" fontId="13" fillId="0" borderId="13" xfId="0" applyFont="1" applyBorder="1" applyAlignment="1" applyProtection="1">
      <alignment vertical="top" wrapText="1"/>
      <protection hidden="1"/>
    </xf>
    <xf numFmtId="0" fontId="2" fillId="0" borderId="15" xfId="0" applyFont="1" applyBorder="1" applyAlignment="1" applyProtection="1">
      <alignment vertical="top"/>
      <protection hidden="1"/>
    </xf>
    <xf numFmtId="0" fontId="2" fillId="0" borderId="14" xfId="0" applyFont="1" applyBorder="1" applyAlignment="1" applyProtection="1">
      <alignment vertical="top"/>
      <protection hidden="1"/>
    </xf>
    <xf numFmtId="0" fontId="2" fillId="0" borderId="3" xfId="0" applyFont="1" applyBorder="1" applyAlignment="1" applyProtection="1">
      <alignment vertical="top"/>
      <protection hidden="1"/>
    </xf>
    <xf numFmtId="0" fontId="2" fillId="0" borderId="4" xfId="0" applyFont="1" applyBorder="1" applyAlignment="1" applyProtection="1">
      <alignment vertical="top"/>
      <protection hidden="1"/>
    </xf>
    <xf numFmtId="0" fontId="2" fillId="0" borderId="5" xfId="0" applyFont="1" applyBorder="1" applyAlignment="1" applyProtection="1">
      <alignment vertical="top"/>
      <protection hidden="1"/>
    </xf>
    <xf numFmtId="1" fontId="8" fillId="2" borderId="10" xfId="0" applyNumberFormat="1" applyFont="1" applyFill="1" applyBorder="1" applyAlignment="1" applyProtection="1">
      <alignment/>
      <protection locked="0"/>
    </xf>
    <xf numFmtId="1" fontId="8" fillId="2" borderId="12" xfId="0" applyNumberFormat="1" applyFont="1" applyFill="1" applyBorder="1" applyAlignment="1" applyProtection="1">
      <alignment/>
      <protection locked="0"/>
    </xf>
    <xf numFmtId="0" fontId="10" fillId="0" borderId="13" xfId="0" applyFont="1" applyBorder="1" applyAlignment="1" applyProtection="1">
      <alignment vertical="top" wrapText="1"/>
      <protection hidden="1"/>
    </xf>
    <xf numFmtId="0" fontId="10" fillId="0" borderId="15" xfId="0" applyFont="1" applyBorder="1" applyAlignment="1" applyProtection="1">
      <alignment vertical="top"/>
      <protection hidden="1"/>
    </xf>
    <xf numFmtId="0" fontId="10" fillId="0" borderId="14" xfId="0" applyFont="1" applyBorder="1" applyAlignment="1" applyProtection="1">
      <alignment vertical="top"/>
      <protection hidden="1"/>
    </xf>
    <xf numFmtId="49" fontId="2" fillId="2" borderId="3" xfId="0" applyNumberFormat="1" applyFont="1" applyFill="1" applyBorder="1" applyAlignment="1" applyProtection="1">
      <alignment horizontal="center"/>
      <protection locked="0"/>
    </xf>
    <xf numFmtId="49" fontId="2" fillId="2" borderId="4" xfId="0" applyNumberFormat="1" applyFont="1" applyFill="1" applyBorder="1" applyAlignment="1" applyProtection="1">
      <alignment/>
      <protection locked="0"/>
    </xf>
    <xf numFmtId="49" fontId="2" fillId="2" borderId="5" xfId="0" applyNumberFormat="1" applyFont="1" applyFill="1" applyBorder="1" applyAlignment="1" applyProtection="1">
      <alignment/>
      <protection locked="0"/>
    </xf>
    <xf numFmtId="49" fontId="8" fillId="2" borderId="10" xfId="0" applyNumberFormat="1" applyFont="1" applyFill="1" applyBorder="1" applyAlignment="1" applyProtection="1">
      <alignment/>
      <protection locked="0"/>
    </xf>
    <xf numFmtId="49" fontId="8" fillId="2" borderId="12" xfId="0" applyNumberFormat="1" applyFont="1" applyFill="1" applyBorder="1" applyAlignment="1" applyProtection="1">
      <alignment/>
      <protection locked="0"/>
    </xf>
    <xf numFmtId="0" fontId="13" fillId="2" borderId="3" xfId="0" applyFont="1" applyFill="1" applyBorder="1" applyAlignment="1" applyProtection="1">
      <alignment horizontal="center" vertical="top"/>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13" fillId="0" borderId="8"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1" fontId="8" fillId="0" borderId="3" xfId="0" applyNumberFormat="1" applyFont="1" applyBorder="1" applyAlignment="1" applyProtection="1">
      <alignment/>
      <protection hidden="1"/>
    </xf>
    <xf numFmtId="1" fontId="3" fillId="0" borderId="5" xfId="0" applyNumberFormat="1" applyFont="1" applyBorder="1" applyAlignment="1" applyProtection="1">
      <alignment/>
      <protection hidden="1"/>
    </xf>
    <xf numFmtId="1" fontId="8" fillId="0" borderId="10" xfId="0" applyNumberFormat="1" applyFont="1" applyBorder="1" applyAlignment="1" applyProtection="1">
      <alignment/>
      <protection hidden="1"/>
    </xf>
    <xf numFmtId="1" fontId="8" fillId="0" borderId="12" xfId="0" applyNumberFormat="1" applyFont="1" applyBorder="1" applyAlignment="1" applyProtection="1">
      <alignment/>
      <protection hidden="1"/>
    </xf>
    <xf numFmtId="1" fontId="3" fillId="0" borderId="12" xfId="0" applyNumberFormat="1" applyFont="1" applyBorder="1" applyAlignment="1" applyProtection="1">
      <alignment/>
      <protection hidden="1"/>
    </xf>
    <xf numFmtId="0" fontId="2" fillId="0" borderId="11" xfId="0" applyFont="1" applyBorder="1" applyAlignment="1" applyProtection="1">
      <alignment wrapText="1"/>
      <protection hidden="1"/>
    </xf>
    <xf numFmtId="0" fontId="2" fillId="0" borderId="12" xfId="0" applyFont="1" applyBorder="1" applyAlignment="1" applyProtection="1">
      <alignment wrapText="1"/>
      <protection hidden="1"/>
    </xf>
    <xf numFmtId="0" fontId="13" fillId="0" borderId="13" xfId="0" applyFont="1" applyBorder="1" applyAlignment="1" applyProtection="1">
      <alignment vertical="top"/>
      <protection hidden="1"/>
    </xf>
    <xf numFmtId="0" fontId="13" fillId="0" borderId="15" xfId="0" applyFont="1" applyBorder="1" applyAlignment="1" applyProtection="1">
      <alignment vertical="top"/>
      <protection hidden="1"/>
    </xf>
    <xf numFmtId="0" fontId="13" fillId="0" borderId="14" xfId="0" applyFont="1" applyBorder="1" applyAlignment="1" applyProtection="1">
      <alignment vertical="top"/>
      <protection hidden="1"/>
    </xf>
    <xf numFmtId="0" fontId="13" fillId="2" borderId="1" xfId="0" applyFont="1" applyFill="1" applyBorder="1" applyAlignment="1" applyProtection="1">
      <alignment vertical="center"/>
      <protection locked="0"/>
    </xf>
    <xf numFmtId="0" fontId="13" fillId="2" borderId="0" xfId="0" applyFont="1" applyFill="1" applyAlignment="1" applyProtection="1">
      <alignment vertical="center"/>
      <protection locked="0"/>
    </xf>
    <xf numFmtId="0" fontId="13" fillId="2" borderId="2" xfId="0" applyFont="1" applyFill="1" applyBorder="1" applyAlignment="1" applyProtection="1">
      <alignment vertical="center"/>
      <protection locked="0"/>
    </xf>
    <xf numFmtId="0" fontId="13" fillId="0" borderId="13" xfId="0" applyFont="1" applyBorder="1" applyAlignment="1" applyProtection="1">
      <alignment horizontal="left" vertical="top" wrapText="1"/>
      <protection hidden="1"/>
    </xf>
    <xf numFmtId="0" fontId="13" fillId="2" borderId="3" xfId="0" applyFont="1" applyFill="1" applyBorder="1" applyAlignment="1" applyProtection="1">
      <alignment vertical="top"/>
      <protection locked="0"/>
    </xf>
    <xf numFmtId="0" fontId="13" fillId="2" borderId="4" xfId="0" applyFont="1" applyFill="1" applyBorder="1" applyAlignment="1" applyProtection="1">
      <alignment vertical="top"/>
      <protection locked="0"/>
    </xf>
    <xf numFmtId="0" fontId="13" fillId="2" borderId="5" xfId="0" applyFont="1" applyFill="1" applyBorder="1" applyAlignment="1" applyProtection="1">
      <alignment vertical="top"/>
      <protection locked="0"/>
    </xf>
    <xf numFmtId="0" fontId="10" fillId="2" borderId="10"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3" fillId="0" borderId="9" xfId="0" applyFont="1" applyBorder="1" applyAlignment="1" applyProtection="1">
      <alignment horizontal="center" vertical="center" wrapText="1"/>
      <protection hidden="1"/>
    </xf>
    <xf numFmtId="0" fontId="13" fillId="0" borderId="7"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5" fillId="0" borderId="4" xfId="0" applyFont="1" applyBorder="1" applyAlignment="1" applyProtection="1">
      <alignment vertical="top"/>
      <protection hidden="1"/>
    </xf>
    <xf numFmtId="0" fontId="8" fillId="0" borderId="1"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2" xfId="0" applyFont="1" applyBorder="1" applyAlignment="1" applyProtection="1">
      <alignment horizontal="left" vertical="center"/>
      <protection hidden="1"/>
    </xf>
    <xf numFmtId="0" fontId="8" fillId="0" borderId="5" xfId="0" applyFont="1" applyBorder="1" applyAlignment="1" applyProtection="1">
      <alignment horizontal="left" vertical="center"/>
      <protection hidden="1"/>
    </xf>
    <xf numFmtId="0" fontId="13" fillId="0" borderId="6" xfId="0" applyFont="1" applyBorder="1" applyAlignment="1" applyProtection="1">
      <alignment vertical="top"/>
      <protection hidden="1"/>
    </xf>
    <xf numFmtId="0" fontId="13" fillId="2" borderId="1" xfId="0" applyFont="1" applyFill="1" applyBorder="1" applyAlignment="1" applyProtection="1">
      <alignment vertical="top" wrapText="1"/>
      <protection locked="0"/>
    </xf>
    <xf numFmtId="0" fontId="13" fillId="2" borderId="0" xfId="0" applyFont="1" applyFill="1" applyAlignment="1" applyProtection="1">
      <alignment vertical="top" wrapText="1"/>
      <protection locked="0"/>
    </xf>
    <xf numFmtId="0" fontId="13" fillId="2" borderId="2" xfId="0" applyFont="1" applyFill="1" applyBorder="1" applyAlignment="1" applyProtection="1">
      <alignment vertical="top" wrapText="1"/>
      <protection locked="0"/>
    </xf>
    <xf numFmtId="0" fontId="9" fillId="0" borderId="10" xfId="0" applyFont="1" applyBorder="1" applyAlignment="1" applyProtection="1">
      <alignment horizontal="center"/>
      <protection hidden="1"/>
    </xf>
    <xf numFmtId="0" fontId="9" fillId="0" borderId="11" xfId="0" applyFont="1" applyBorder="1" applyAlignment="1" applyProtection="1">
      <alignment horizontal="center"/>
      <protection hidden="1"/>
    </xf>
    <xf numFmtId="0" fontId="9" fillId="0" borderId="12" xfId="0" applyFont="1" applyBorder="1" applyAlignment="1" applyProtection="1">
      <alignment horizontal="center"/>
      <protection hidden="1"/>
    </xf>
    <xf numFmtId="0" fontId="13" fillId="0" borderId="13" xfId="0" applyFont="1" applyBorder="1" applyAlignment="1" applyProtection="1">
      <alignment horizontal="center" vertical="center" wrapText="1"/>
      <protection hidden="1"/>
    </xf>
    <xf numFmtId="0" fontId="2" fillId="0" borderId="15" xfId="0" applyFont="1" applyBorder="1" applyAlignment="1" applyProtection="1">
      <alignment wrapText="1"/>
      <protection hidden="1"/>
    </xf>
    <xf numFmtId="0" fontId="2" fillId="0" borderId="14" xfId="0" applyFont="1" applyBorder="1" applyAlignment="1" applyProtection="1">
      <alignment wrapText="1"/>
      <protection hidden="1"/>
    </xf>
    <xf numFmtId="0" fontId="2" fillId="0" borderId="3" xfId="0" applyFont="1" applyBorder="1" applyAlignment="1" applyProtection="1">
      <alignment wrapText="1"/>
      <protection hidden="1"/>
    </xf>
    <xf numFmtId="0" fontId="2" fillId="0" borderId="4" xfId="0" applyFont="1" applyBorder="1" applyAlignment="1" applyProtection="1">
      <alignment wrapText="1"/>
      <protection hidden="1"/>
    </xf>
    <xf numFmtId="0" fontId="2" fillId="0" borderId="5" xfId="0" applyFont="1" applyBorder="1" applyAlignment="1" applyProtection="1">
      <alignment wrapText="1"/>
      <protection hidden="1"/>
    </xf>
    <xf numFmtId="0" fontId="13" fillId="0" borderId="8" xfId="0" applyFont="1" applyBorder="1" applyAlignment="1" applyProtection="1">
      <alignment horizontal="center" vertical="center" wrapText="1"/>
      <protection hidden="1"/>
    </xf>
    <xf numFmtId="0" fontId="2" fillId="0" borderId="11"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8" fillId="3" borderId="10" xfId="0" applyFont="1" applyFill="1" applyBorder="1" applyAlignment="1" applyProtection="1">
      <alignment/>
      <protection hidden="1"/>
    </xf>
    <xf numFmtId="0" fontId="8" fillId="3" borderId="12" xfId="0" applyFont="1" applyFill="1" applyBorder="1" applyAlignment="1" applyProtection="1">
      <alignment/>
      <protection hidden="1"/>
    </xf>
    <xf numFmtId="0" fontId="2" fillId="0" borderId="3" xfId="0" applyFont="1" applyBorder="1" applyAlignment="1" applyProtection="1">
      <alignment horizontal="left" vertical="center" wrapText="1"/>
      <protection hidden="1"/>
    </xf>
    <xf numFmtId="0" fontId="2" fillId="0" borderId="4" xfId="0" applyFont="1" applyBorder="1" applyAlignment="1" applyProtection="1">
      <alignment vertical="center"/>
      <protection hidden="1"/>
    </xf>
    <xf numFmtId="0" fontId="2" fillId="0" borderId="5" xfId="0" applyFont="1" applyBorder="1" applyAlignment="1" applyProtection="1">
      <alignment vertical="center"/>
      <protection hidden="1"/>
    </xf>
    <xf numFmtId="0" fontId="2" fillId="0" borderId="10" xfId="0" applyFont="1" applyBorder="1" applyAlignment="1" applyProtection="1" quotePrefix="1">
      <alignment horizontal="center" vertical="center"/>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10" fillId="0" borderId="10" xfId="0" applyFont="1" applyFill="1" applyBorder="1" applyAlignment="1" applyProtection="1">
      <alignment vertical="top" wrapText="1"/>
      <protection hidden="1"/>
    </xf>
    <xf numFmtId="0" fontId="10" fillId="0" borderId="12" xfId="0" applyFont="1" applyFill="1" applyBorder="1" applyAlignment="1" applyProtection="1">
      <alignment vertical="top" wrapText="1"/>
      <protection hidden="1"/>
    </xf>
    <xf numFmtId="0" fontId="4" fillId="0" borderId="0" xfId="0" applyFont="1" applyAlignment="1" applyProtection="1">
      <alignment/>
      <protection hidden="1"/>
    </xf>
    <xf numFmtId="0" fontId="0" fillId="0" borderId="0" xfId="0" applyAlignment="1">
      <alignment/>
    </xf>
    <xf numFmtId="0" fontId="12" fillId="0" borderId="10" xfId="0" applyFont="1" applyBorder="1" applyAlignment="1" applyProtection="1">
      <alignment vertical="top" wrapText="1"/>
      <protection hidden="1"/>
    </xf>
    <xf numFmtId="0" fontId="12" fillId="0" borderId="11" xfId="0" applyFont="1" applyBorder="1" applyAlignment="1" applyProtection="1">
      <alignment wrapText="1"/>
      <protection hidden="1"/>
    </xf>
    <xf numFmtId="0" fontId="12" fillId="0" borderId="12" xfId="0" applyFont="1" applyBorder="1" applyAlignment="1" applyProtection="1">
      <alignment wrapTex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4.emf" /><Relationship Id="rId5" Type="http://schemas.openxmlformats.org/officeDocument/2006/relationships/image" Target="../media/image10.emf" /><Relationship Id="rId6" Type="http://schemas.openxmlformats.org/officeDocument/2006/relationships/image" Target="../media/image7.emf" /><Relationship Id="rId7" Type="http://schemas.openxmlformats.org/officeDocument/2006/relationships/image" Target="../media/image2.emf" /><Relationship Id="rId8" Type="http://schemas.openxmlformats.org/officeDocument/2006/relationships/image" Target="../media/image6.emf" /><Relationship Id="rId9"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104775</xdr:colOff>
      <xdr:row>7</xdr:row>
      <xdr:rowOff>400050</xdr:rowOff>
    </xdr:from>
    <xdr:to>
      <xdr:col>7</xdr:col>
      <xdr:colOff>1066800</xdr:colOff>
      <xdr:row>9</xdr:row>
      <xdr:rowOff>76200</xdr:rowOff>
    </xdr:to>
    <xdr:pic>
      <xdr:nvPicPr>
        <xdr:cNvPr id="1" name="optOrig"/>
        <xdr:cNvPicPr preferRelativeResize="1">
          <a:picLocks noChangeAspect="1"/>
        </xdr:cNvPicPr>
      </xdr:nvPicPr>
      <xdr:blipFill>
        <a:blip r:embed="rId1"/>
        <a:stretch>
          <a:fillRect/>
        </a:stretch>
      </xdr:blipFill>
      <xdr:spPr>
        <a:xfrm>
          <a:off x="5314950" y="2581275"/>
          <a:ext cx="962025" cy="314325"/>
        </a:xfrm>
        <a:prstGeom prst="rect">
          <a:avLst/>
        </a:prstGeom>
        <a:noFill/>
        <a:ln w="9525" cmpd="sng">
          <a:noFill/>
        </a:ln>
      </xdr:spPr>
    </xdr:pic>
    <xdr:clientData/>
  </xdr:twoCellAnchor>
  <xdr:twoCellAnchor editAs="oneCell">
    <xdr:from>
      <xdr:col>7</xdr:col>
      <xdr:colOff>104775</xdr:colOff>
      <xdr:row>9</xdr:row>
      <xdr:rowOff>85725</xdr:rowOff>
    </xdr:from>
    <xdr:to>
      <xdr:col>7</xdr:col>
      <xdr:colOff>1171575</xdr:colOff>
      <xdr:row>10</xdr:row>
      <xdr:rowOff>152400</xdr:rowOff>
    </xdr:to>
    <xdr:pic>
      <xdr:nvPicPr>
        <xdr:cNvPr id="2" name="optRev"/>
        <xdr:cNvPicPr preferRelativeResize="1">
          <a:picLocks noChangeAspect="1"/>
        </xdr:cNvPicPr>
      </xdr:nvPicPr>
      <xdr:blipFill>
        <a:blip r:embed="rId2"/>
        <a:stretch>
          <a:fillRect/>
        </a:stretch>
      </xdr:blipFill>
      <xdr:spPr>
        <a:xfrm>
          <a:off x="5314950" y="2905125"/>
          <a:ext cx="1066800" cy="295275"/>
        </a:xfrm>
        <a:prstGeom prst="rect">
          <a:avLst/>
        </a:prstGeom>
        <a:noFill/>
        <a:ln w="9525" cmpd="sng">
          <a:noFill/>
        </a:ln>
      </xdr:spPr>
    </xdr:pic>
    <xdr:clientData/>
  </xdr:twoCellAnchor>
  <xdr:twoCellAnchor editAs="oneCell">
    <xdr:from>
      <xdr:col>9</xdr:col>
      <xdr:colOff>38100</xdr:colOff>
      <xdr:row>9</xdr:row>
      <xdr:rowOff>200025</xdr:rowOff>
    </xdr:from>
    <xdr:to>
      <xdr:col>10</xdr:col>
      <xdr:colOff>514350</xdr:colOff>
      <xdr:row>10</xdr:row>
      <xdr:rowOff>219075</xdr:rowOff>
    </xdr:to>
    <xdr:pic>
      <xdr:nvPicPr>
        <xdr:cNvPr id="3" name="optEPerfCont"/>
        <xdr:cNvPicPr preferRelativeResize="1">
          <a:picLocks noChangeAspect="1"/>
        </xdr:cNvPicPr>
      </xdr:nvPicPr>
      <xdr:blipFill>
        <a:blip r:embed="rId3"/>
        <a:stretch>
          <a:fillRect/>
        </a:stretch>
      </xdr:blipFill>
      <xdr:spPr>
        <a:xfrm>
          <a:off x="7600950" y="3019425"/>
          <a:ext cx="609600" cy="247650"/>
        </a:xfrm>
        <a:prstGeom prst="rect">
          <a:avLst/>
        </a:prstGeom>
        <a:noFill/>
        <a:ln w="9525" cmpd="sng">
          <a:noFill/>
        </a:ln>
      </xdr:spPr>
    </xdr:pic>
    <xdr:clientData/>
  </xdr:twoCellAnchor>
  <xdr:twoCellAnchor editAs="oneCell">
    <xdr:from>
      <xdr:col>12</xdr:col>
      <xdr:colOff>66675</xdr:colOff>
      <xdr:row>9</xdr:row>
      <xdr:rowOff>180975</xdr:rowOff>
    </xdr:from>
    <xdr:to>
      <xdr:col>12</xdr:col>
      <xdr:colOff>609600</xdr:colOff>
      <xdr:row>10</xdr:row>
      <xdr:rowOff>219075</xdr:rowOff>
    </xdr:to>
    <xdr:pic>
      <xdr:nvPicPr>
        <xdr:cNvPr id="4" name="optURateInc"/>
        <xdr:cNvPicPr preferRelativeResize="1">
          <a:picLocks noChangeAspect="1"/>
        </xdr:cNvPicPr>
      </xdr:nvPicPr>
      <xdr:blipFill>
        <a:blip r:embed="rId4"/>
        <a:stretch>
          <a:fillRect/>
        </a:stretch>
      </xdr:blipFill>
      <xdr:spPr>
        <a:xfrm>
          <a:off x="9563100" y="3000375"/>
          <a:ext cx="542925" cy="266700"/>
        </a:xfrm>
        <a:prstGeom prst="rect">
          <a:avLst/>
        </a:prstGeom>
        <a:noFill/>
        <a:ln w="9525" cmpd="sng">
          <a:noFill/>
        </a:ln>
      </xdr:spPr>
    </xdr:pic>
    <xdr:clientData/>
  </xdr:twoCellAnchor>
  <xdr:twoCellAnchor editAs="oneCell">
    <xdr:from>
      <xdr:col>6</xdr:col>
      <xdr:colOff>161925</xdr:colOff>
      <xdr:row>12</xdr:row>
      <xdr:rowOff>19050</xdr:rowOff>
    </xdr:from>
    <xdr:to>
      <xdr:col>6</xdr:col>
      <xdr:colOff>800100</xdr:colOff>
      <xdr:row>12</xdr:row>
      <xdr:rowOff>247650</xdr:rowOff>
    </xdr:to>
    <xdr:pic>
      <xdr:nvPicPr>
        <xdr:cNvPr id="5" name="opt1231"/>
        <xdr:cNvPicPr preferRelativeResize="1">
          <a:picLocks noChangeAspect="1"/>
        </xdr:cNvPicPr>
      </xdr:nvPicPr>
      <xdr:blipFill>
        <a:blip r:embed="rId5"/>
        <a:stretch>
          <a:fillRect/>
        </a:stretch>
      </xdr:blipFill>
      <xdr:spPr>
        <a:xfrm>
          <a:off x="4057650" y="3638550"/>
          <a:ext cx="638175" cy="228600"/>
        </a:xfrm>
        <a:prstGeom prst="rect">
          <a:avLst/>
        </a:prstGeom>
        <a:noFill/>
        <a:ln w="9525" cmpd="sng">
          <a:noFill/>
        </a:ln>
      </xdr:spPr>
    </xdr:pic>
    <xdr:clientData/>
  </xdr:twoCellAnchor>
  <xdr:twoCellAnchor editAs="oneCell">
    <xdr:from>
      <xdr:col>6</xdr:col>
      <xdr:colOff>1009650</xdr:colOff>
      <xdr:row>12</xdr:row>
      <xdr:rowOff>19050</xdr:rowOff>
    </xdr:from>
    <xdr:to>
      <xdr:col>7</xdr:col>
      <xdr:colOff>333375</xdr:colOff>
      <xdr:row>12</xdr:row>
      <xdr:rowOff>247650</xdr:rowOff>
    </xdr:to>
    <xdr:pic>
      <xdr:nvPicPr>
        <xdr:cNvPr id="6" name="opt0331"/>
        <xdr:cNvPicPr preferRelativeResize="1">
          <a:picLocks noChangeAspect="1"/>
        </xdr:cNvPicPr>
      </xdr:nvPicPr>
      <xdr:blipFill>
        <a:blip r:embed="rId6"/>
        <a:stretch>
          <a:fillRect/>
        </a:stretch>
      </xdr:blipFill>
      <xdr:spPr>
        <a:xfrm>
          <a:off x="4905375" y="3638550"/>
          <a:ext cx="638175" cy="228600"/>
        </a:xfrm>
        <a:prstGeom prst="rect">
          <a:avLst/>
        </a:prstGeom>
        <a:noFill/>
        <a:ln w="9525" cmpd="sng">
          <a:noFill/>
        </a:ln>
      </xdr:spPr>
    </xdr:pic>
    <xdr:clientData/>
  </xdr:twoCellAnchor>
  <xdr:twoCellAnchor editAs="oneCell">
    <xdr:from>
      <xdr:col>7</xdr:col>
      <xdr:colOff>685800</xdr:colOff>
      <xdr:row>12</xdr:row>
      <xdr:rowOff>19050</xdr:rowOff>
    </xdr:from>
    <xdr:to>
      <xdr:col>7</xdr:col>
      <xdr:colOff>1323975</xdr:colOff>
      <xdr:row>12</xdr:row>
      <xdr:rowOff>247650</xdr:rowOff>
    </xdr:to>
    <xdr:pic>
      <xdr:nvPicPr>
        <xdr:cNvPr id="7" name="opt0630"/>
        <xdr:cNvPicPr preferRelativeResize="1">
          <a:picLocks noChangeAspect="1"/>
        </xdr:cNvPicPr>
      </xdr:nvPicPr>
      <xdr:blipFill>
        <a:blip r:embed="rId7"/>
        <a:stretch>
          <a:fillRect/>
        </a:stretch>
      </xdr:blipFill>
      <xdr:spPr>
        <a:xfrm>
          <a:off x="5895975" y="3638550"/>
          <a:ext cx="638175" cy="228600"/>
        </a:xfrm>
        <a:prstGeom prst="rect">
          <a:avLst/>
        </a:prstGeom>
        <a:noFill/>
        <a:ln w="9525" cmpd="sng">
          <a:noFill/>
        </a:ln>
      </xdr:spPr>
    </xdr:pic>
    <xdr:clientData/>
  </xdr:twoCellAnchor>
  <xdr:twoCellAnchor editAs="oneCell">
    <xdr:from>
      <xdr:col>8</xdr:col>
      <xdr:colOff>276225</xdr:colOff>
      <xdr:row>12</xdr:row>
      <xdr:rowOff>19050</xdr:rowOff>
    </xdr:from>
    <xdr:to>
      <xdr:col>8</xdr:col>
      <xdr:colOff>914400</xdr:colOff>
      <xdr:row>12</xdr:row>
      <xdr:rowOff>247650</xdr:rowOff>
    </xdr:to>
    <xdr:pic>
      <xdr:nvPicPr>
        <xdr:cNvPr id="8" name="opt0930"/>
        <xdr:cNvPicPr preferRelativeResize="1">
          <a:picLocks noChangeAspect="1"/>
        </xdr:cNvPicPr>
      </xdr:nvPicPr>
      <xdr:blipFill>
        <a:blip r:embed="rId8"/>
        <a:stretch>
          <a:fillRect/>
        </a:stretch>
      </xdr:blipFill>
      <xdr:spPr>
        <a:xfrm>
          <a:off x="6810375" y="3638550"/>
          <a:ext cx="638175" cy="228600"/>
        </a:xfrm>
        <a:prstGeom prst="rect">
          <a:avLst/>
        </a:prstGeom>
        <a:noFill/>
        <a:ln w="9525" cmpd="sng">
          <a:noFill/>
        </a:ln>
      </xdr:spPr>
    </xdr:pic>
    <xdr:clientData/>
  </xdr:twoCellAnchor>
  <xdr:twoCellAnchor editAs="oneCell">
    <xdr:from>
      <xdr:col>11</xdr:col>
      <xdr:colOff>66675</xdr:colOff>
      <xdr:row>9</xdr:row>
      <xdr:rowOff>190500</xdr:rowOff>
    </xdr:from>
    <xdr:to>
      <xdr:col>11</xdr:col>
      <xdr:colOff>676275</xdr:colOff>
      <xdr:row>10</xdr:row>
      <xdr:rowOff>209550</xdr:rowOff>
    </xdr:to>
    <xdr:pic>
      <xdr:nvPicPr>
        <xdr:cNvPr id="9" name="CheckBox1"/>
        <xdr:cNvPicPr preferRelativeResize="1">
          <a:picLocks noChangeAspect="1"/>
        </xdr:cNvPicPr>
      </xdr:nvPicPr>
      <xdr:blipFill>
        <a:blip r:embed="rId9"/>
        <a:stretch>
          <a:fillRect/>
        </a:stretch>
      </xdr:blipFill>
      <xdr:spPr>
        <a:xfrm>
          <a:off x="8648700" y="3009900"/>
          <a:ext cx="6096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79"/>
  <sheetViews>
    <sheetView showGridLines="0" tabSelected="1" zoomScale="83" zoomScaleNormal="83" workbookViewId="0" topLeftCell="A1">
      <selection activeCell="M53" sqref="M53"/>
    </sheetView>
  </sheetViews>
  <sheetFormatPr defaultColWidth="9.140625" defaultRowHeight="12.75"/>
  <cols>
    <col min="1" max="1" width="6.140625" style="1" customWidth="1"/>
    <col min="2" max="2" width="3.421875" style="1" customWidth="1"/>
    <col min="3" max="4" width="12.7109375" style="1" customWidth="1"/>
    <col min="5" max="5" width="4.8515625" style="1" customWidth="1"/>
    <col min="6" max="6" width="18.57421875" style="1" customWidth="1"/>
    <col min="7" max="7" width="19.7109375" style="1" customWidth="1"/>
    <col min="8" max="8" width="19.8515625" style="1" customWidth="1"/>
    <col min="9" max="9" width="15.421875" style="1" customWidth="1"/>
    <col min="10" max="10" width="2.00390625" style="1" customWidth="1"/>
    <col min="11" max="11" width="13.28125" style="1" customWidth="1"/>
    <col min="12" max="12" width="13.7109375" style="1" customWidth="1"/>
    <col min="13" max="13" width="22.140625" style="1" customWidth="1"/>
    <col min="14" max="14" width="9.140625" style="1" hidden="1" customWidth="1"/>
    <col min="15" max="16384" width="9.140625" style="1" customWidth="1"/>
  </cols>
  <sheetData>
    <row r="1" spans="1:9" ht="20.25">
      <c r="A1" s="145" t="s">
        <v>0</v>
      </c>
      <c r="B1" s="145"/>
      <c r="C1" s="145"/>
      <c r="D1" s="145"/>
      <c r="E1" s="145"/>
      <c r="F1" s="146"/>
      <c r="I1" s="2" t="s">
        <v>78</v>
      </c>
    </row>
    <row r="2" spans="1:9" ht="20.25">
      <c r="A2" s="145" t="s">
        <v>76</v>
      </c>
      <c r="B2" s="145"/>
      <c r="C2" s="145"/>
      <c r="D2" s="145"/>
      <c r="E2" s="145"/>
      <c r="F2" s="146"/>
      <c r="I2" s="2" t="s">
        <v>77</v>
      </c>
    </row>
    <row r="3" spans="1:9" ht="18">
      <c r="A3" s="4" t="s">
        <v>37</v>
      </c>
      <c r="I3" s="4" t="s">
        <v>38</v>
      </c>
    </row>
    <row r="4" spans="1:9" ht="9.75" customHeight="1">
      <c r="A4" s="114"/>
      <c r="B4" s="114"/>
      <c r="C4" s="114"/>
      <c r="D4" s="114"/>
      <c r="E4" s="114"/>
      <c r="I4" s="3"/>
    </row>
    <row r="5" spans="1:13" ht="72.75" customHeight="1">
      <c r="A5" s="147" t="s">
        <v>74</v>
      </c>
      <c r="B5" s="148"/>
      <c r="C5" s="148"/>
      <c r="D5" s="148"/>
      <c r="E5" s="148"/>
      <c r="F5" s="148"/>
      <c r="G5" s="148"/>
      <c r="H5" s="148"/>
      <c r="I5" s="148"/>
      <c r="J5" s="148"/>
      <c r="K5" s="148"/>
      <c r="L5" s="148"/>
      <c r="M5" s="149"/>
    </row>
    <row r="6" spans="1:13" ht="12.75" customHeight="1">
      <c r="A6" s="26"/>
      <c r="B6" s="27"/>
      <c r="C6" s="27"/>
      <c r="D6" s="27"/>
      <c r="E6" s="27"/>
      <c r="F6" s="27"/>
      <c r="G6" s="27"/>
      <c r="H6" s="27"/>
      <c r="I6" s="27"/>
      <c r="J6" s="27"/>
      <c r="K6" s="27"/>
      <c r="L6" s="27"/>
      <c r="M6" s="28"/>
    </row>
    <row r="7" spans="1:13" ht="18" customHeight="1">
      <c r="A7" s="64" t="s">
        <v>36</v>
      </c>
      <c r="B7" s="65"/>
      <c r="C7" s="65"/>
      <c r="D7" s="65"/>
      <c r="E7" s="65"/>
      <c r="F7" s="65"/>
      <c r="G7" s="65"/>
      <c r="H7" s="65"/>
      <c r="I7" s="65"/>
      <c r="J7" s="65"/>
      <c r="K7" s="65"/>
      <c r="L7" s="65"/>
      <c r="M7" s="66"/>
    </row>
    <row r="8" spans="1:13" ht="32.25" customHeight="1">
      <c r="A8" s="97" t="s">
        <v>65</v>
      </c>
      <c r="B8" s="98"/>
      <c r="C8" s="98"/>
      <c r="D8" s="98"/>
      <c r="E8" s="99"/>
      <c r="F8" s="97" t="s">
        <v>56</v>
      </c>
      <c r="G8" s="99"/>
      <c r="H8" s="97" t="s">
        <v>66</v>
      </c>
      <c r="I8" s="99"/>
      <c r="J8" s="39" t="s">
        <v>57</v>
      </c>
      <c r="K8" s="40"/>
      <c r="L8" s="67" t="s">
        <v>64</v>
      </c>
      <c r="M8" s="67" t="s">
        <v>63</v>
      </c>
    </row>
    <row r="9" spans="1:13" ht="18" customHeight="1">
      <c r="A9" s="120"/>
      <c r="B9" s="121"/>
      <c r="C9" s="121"/>
      <c r="D9" s="121"/>
      <c r="E9" s="122"/>
      <c r="F9" s="115" t="s">
        <v>79</v>
      </c>
      <c r="G9" s="116"/>
      <c r="H9" s="6"/>
      <c r="I9" s="7"/>
      <c r="J9" s="41"/>
      <c r="K9" s="42"/>
      <c r="L9" s="68"/>
      <c r="M9" s="119"/>
    </row>
    <row r="10" spans="1:13" ht="18" customHeight="1">
      <c r="A10" s="100"/>
      <c r="B10" s="101"/>
      <c r="C10" s="101"/>
      <c r="D10" s="101"/>
      <c r="E10" s="102"/>
      <c r="F10" s="8"/>
      <c r="G10" s="8"/>
      <c r="H10" s="5"/>
      <c r="I10" s="117"/>
      <c r="J10" s="6"/>
      <c r="K10" s="7"/>
      <c r="M10" s="12"/>
    </row>
    <row r="11" spans="1:14" ht="18" customHeight="1">
      <c r="A11" s="104"/>
      <c r="B11" s="105"/>
      <c r="C11" s="105"/>
      <c r="D11" s="105"/>
      <c r="E11" s="106"/>
      <c r="F11" s="9"/>
      <c r="G11" s="10"/>
      <c r="H11" s="9"/>
      <c r="I11" s="118"/>
      <c r="J11" s="9"/>
      <c r="K11" s="11"/>
      <c r="M11" s="13"/>
      <c r="N11" s="36" t="b">
        <v>0</v>
      </c>
    </row>
    <row r="12" spans="1:13" ht="27" customHeight="1">
      <c r="A12" s="97" t="s">
        <v>58</v>
      </c>
      <c r="B12" s="98"/>
      <c r="C12" s="99"/>
      <c r="D12" s="77" t="s">
        <v>59</v>
      </c>
      <c r="E12" s="78"/>
      <c r="F12" s="79"/>
      <c r="G12" s="103" t="s">
        <v>60</v>
      </c>
      <c r="H12" s="98"/>
      <c r="I12" s="99"/>
      <c r="J12" s="69" t="s">
        <v>61</v>
      </c>
      <c r="K12" s="70"/>
      <c r="L12" s="71"/>
      <c r="M12" s="22" t="s">
        <v>62</v>
      </c>
    </row>
    <row r="13" spans="1:13" ht="25.5" customHeight="1">
      <c r="A13" s="85"/>
      <c r="B13" s="86"/>
      <c r="C13" s="87"/>
      <c r="D13" s="80"/>
      <c r="E13" s="81"/>
      <c r="F13" s="82"/>
      <c r="G13" s="9"/>
      <c r="H13" s="10"/>
      <c r="I13" s="11"/>
      <c r="J13" s="72"/>
      <c r="K13" s="73"/>
      <c r="L13" s="74"/>
      <c r="M13" s="31"/>
    </row>
    <row r="14" spans="1:13" ht="18" customHeight="1">
      <c r="A14" s="123"/>
      <c r="B14" s="124"/>
      <c r="C14" s="124"/>
      <c r="D14" s="124"/>
      <c r="E14" s="124"/>
      <c r="F14" s="124"/>
      <c r="G14" s="124"/>
      <c r="H14" s="124"/>
      <c r="I14" s="124"/>
      <c r="J14" s="124"/>
      <c r="K14" s="124"/>
      <c r="L14" s="124"/>
      <c r="M14" s="125"/>
    </row>
    <row r="15" spans="1:13" ht="30.75" customHeight="1">
      <c r="A15" s="109" t="s">
        <v>39</v>
      </c>
      <c r="B15" s="126" t="s">
        <v>40</v>
      </c>
      <c r="C15" s="127"/>
      <c r="D15" s="127"/>
      <c r="E15" s="128"/>
      <c r="F15" s="109" t="s">
        <v>67</v>
      </c>
      <c r="G15" s="109" t="s">
        <v>68</v>
      </c>
      <c r="H15" s="109" t="s">
        <v>69</v>
      </c>
      <c r="I15" s="111" t="s">
        <v>55</v>
      </c>
      <c r="J15" s="112"/>
      <c r="K15" s="112"/>
      <c r="L15" s="113"/>
      <c r="M15" s="109" t="s">
        <v>41</v>
      </c>
    </row>
    <row r="16" spans="1:13" ht="26.25" customHeight="1">
      <c r="A16" s="110"/>
      <c r="B16" s="129"/>
      <c r="C16" s="130"/>
      <c r="D16" s="130"/>
      <c r="E16" s="131"/>
      <c r="F16" s="110"/>
      <c r="G16" s="110"/>
      <c r="H16" s="110"/>
      <c r="I16" s="32"/>
      <c r="J16" s="107"/>
      <c r="K16" s="108"/>
      <c r="L16" s="32"/>
      <c r="M16" s="110"/>
    </row>
    <row r="17" spans="1:13" ht="26.25" customHeight="1">
      <c r="A17" s="33" t="s">
        <v>7</v>
      </c>
      <c r="B17" s="132" t="s">
        <v>8</v>
      </c>
      <c r="C17" s="132"/>
      <c r="D17" s="132"/>
      <c r="E17" s="132"/>
      <c r="F17" s="33" t="s">
        <v>9</v>
      </c>
      <c r="G17" s="33" t="s">
        <v>10</v>
      </c>
      <c r="H17" s="33" t="s">
        <v>11</v>
      </c>
      <c r="I17" s="34" t="s">
        <v>12</v>
      </c>
      <c r="J17" s="88" t="s">
        <v>13</v>
      </c>
      <c r="K17" s="89"/>
      <c r="L17" s="34" t="s">
        <v>14</v>
      </c>
      <c r="M17" s="33" t="s">
        <v>15</v>
      </c>
    </row>
    <row r="18" spans="1:13" ht="18.75" customHeight="1">
      <c r="A18" s="64" t="s">
        <v>3</v>
      </c>
      <c r="B18" s="65"/>
      <c r="C18" s="65"/>
      <c r="D18" s="65"/>
      <c r="E18" s="65"/>
      <c r="F18" s="65"/>
      <c r="G18" s="65"/>
      <c r="H18" s="65"/>
      <c r="I18" s="65"/>
      <c r="J18" s="65"/>
      <c r="K18" s="65"/>
      <c r="L18" s="65"/>
      <c r="M18" s="66"/>
    </row>
    <row r="19" spans="1:13" ht="35.25" customHeight="1">
      <c r="A19" s="23" t="s">
        <v>42</v>
      </c>
      <c r="B19" s="61" t="s">
        <v>83</v>
      </c>
      <c r="C19" s="95"/>
      <c r="D19" s="95"/>
      <c r="E19" s="96"/>
      <c r="F19" s="20">
        <v>0</v>
      </c>
      <c r="G19" s="20">
        <v>0</v>
      </c>
      <c r="H19" s="20">
        <v>0</v>
      </c>
      <c r="I19" s="20">
        <v>0</v>
      </c>
      <c r="J19" s="75">
        <v>0</v>
      </c>
      <c r="K19" s="76"/>
      <c r="L19" s="20">
        <v>0</v>
      </c>
      <c r="M19" s="21"/>
    </row>
    <row r="20" spans="1:13" ht="35.25" customHeight="1">
      <c r="A20" s="24" t="s">
        <v>4</v>
      </c>
      <c r="B20" s="61" t="s">
        <v>5</v>
      </c>
      <c r="C20" s="95"/>
      <c r="D20" s="95"/>
      <c r="E20" s="96"/>
      <c r="F20" s="17"/>
      <c r="G20" s="18"/>
      <c r="H20" s="18"/>
      <c r="I20" s="18"/>
      <c r="J20" s="83"/>
      <c r="K20" s="84"/>
      <c r="L20" s="18"/>
      <c r="M20" s="21"/>
    </row>
    <row r="21" spans="1:13" ht="18.75" customHeight="1">
      <c r="A21" s="64" t="s">
        <v>6</v>
      </c>
      <c r="B21" s="65"/>
      <c r="C21" s="65"/>
      <c r="D21" s="65"/>
      <c r="E21" s="65"/>
      <c r="F21" s="65"/>
      <c r="G21" s="65"/>
      <c r="H21" s="65"/>
      <c r="I21" s="65"/>
      <c r="J21" s="65"/>
      <c r="K21" s="65"/>
      <c r="L21" s="65"/>
      <c r="M21" s="66"/>
    </row>
    <row r="22" spans="1:13" ht="51" customHeight="1">
      <c r="A22" s="23" t="s">
        <v>43</v>
      </c>
      <c r="B22" s="61" t="s">
        <v>82</v>
      </c>
      <c r="C22" s="133"/>
      <c r="D22" s="133"/>
      <c r="E22" s="134"/>
      <c r="F22" s="20">
        <v>0</v>
      </c>
      <c r="G22" s="20">
        <f>IF(G19="Flat Rate","Flat Rate",0)</f>
        <v>0</v>
      </c>
      <c r="H22" s="20">
        <f>IF(H19="Flat Rate","Flat Rate",0)</f>
        <v>0</v>
      </c>
      <c r="I22" s="20">
        <f>IF(I19="Flat Rate","Flat Rate",0)</f>
        <v>0</v>
      </c>
      <c r="J22" s="75">
        <f>IF(J19="Flat Rate","Flat Rate",0)</f>
        <v>0</v>
      </c>
      <c r="K22" s="76"/>
      <c r="L22" s="20">
        <f>IF(L19="Flat Rate","Flat Rate",0)</f>
        <v>0</v>
      </c>
      <c r="M22" s="21"/>
    </row>
    <row r="23" spans="1:13" ht="51" customHeight="1">
      <c r="A23" s="23" t="s">
        <v>44</v>
      </c>
      <c r="B23" s="61" t="s">
        <v>81</v>
      </c>
      <c r="C23" s="133"/>
      <c r="D23" s="133"/>
      <c r="E23" s="134"/>
      <c r="F23" s="20">
        <v>0</v>
      </c>
      <c r="G23" s="20">
        <f>IF(G19="Flat Rate","Flat Rate",0)</f>
        <v>0</v>
      </c>
      <c r="H23" s="20">
        <f>IF(H19="Flat Rate","Flat Rate",0)</f>
        <v>0</v>
      </c>
      <c r="I23" s="20">
        <f>IF(I19="Flat Rate","Flat Rate",0)</f>
        <v>0</v>
      </c>
      <c r="J23" s="75">
        <f>IF(J19="Flat Rate","Flat Rate",0)</f>
        <v>0</v>
      </c>
      <c r="K23" s="76"/>
      <c r="L23" s="20">
        <f>IF(L19="Flat Rate","Flat Rate",0)</f>
        <v>0</v>
      </c>
      <c r="M23" s="21"/>
    </row>
    <row r="24" spans="1:13" ht="50.25" customHeight="1">
      <c r="A24" s="30" t="s">
        <v>45</v>
      </c>
      <c r="B24" s="61" t="s">
        <v>80</v>
      </c>
      <c r="C24" s="133"/>
      <c r="D24" s="133"/>
      <c r="E24" s="134"/>
      <c r="F24" s="20">
        <v>0</v>
      </c>
      <c r="G24" s="20">
        <f>IF(G19="Flat Rate","Flat Rate",0)</f>
        <v>0</v>
      </c>
      <c r="H24" s="20">
        <f>IF(H19="Flat Rate","Flat Rate",0)</f>
        <v>0</v>
      </c>
      <c r="I24" s="20">
        <f>IF(I19="Flat Rate","Flat Rate",0)</f>
        <v>0</v>
      </c>
      <c r="J24" s="75">
        <f>IF(J19="Flat Rate","Flat Rate",0)</f>
        <v>0</v>
      </c>
      <c r="K24" s="76"/>
      <c r="L24" s="20">
        <f>IF(L19="Flat Rate","Flat Rate",0)</f>
        <v>0</v>
      </c>
      <c r="M24" s="21"/>
    </row>
    <row r="25" spans="1:13" ht="49.5" customHeight="1">
      <c r="A25" s="29" t="s">
        <v>46</v>
      </c>
      <c r="B25" s="137" t="s">
        <v>1</v>
      </c>
      <c r="C25" s="138"/>
      <c r="D25" s="138"/>
      <c r="E25" s="139"/>
      <c r="F25" s="35">
        <f>IF(F19="Flat Rate","Flat Rate",SUM(ROUND(F22,0),ROUND(F23,0),ROUND(F24,0)))</f>
        <v>0</v>
      </c>
      <c r="G25" s="35">
        <f>IF(G19="Flat Rate","Flat Rate",SUM(ROUND(G22,0),ROUND(G23,0),ROUND(G24,0)))</f>
        <v>0</v>
      </c>
      <c r="H25" s="35">
        <f>IF(H19="Flat Rate","Flat Rate",SUM(ROUND(H22,0),ROUND(H23,0),ROUND(H24,0)))</f>
        <v>0</v>
      </c>
      <c r="I25" s="35">
        <f>IF(I19="Flat Rate","Flat Rate",SUM(ROUND(I22,0),ROUND(I23,0),ROUND(I24,0)))</f>
        <v>0</v>
      </c>
      <c r="J25" s="90">
        <f>IF(J19="Flat Rate","Flat Rate",SUM(ROUND(J22,0),ROUND(J23,0),ROUND(J24,0)))</f>
        <v>0</v>
      </c>
      <c r="K25" s="91"/>
      <c r="L25" s="35">
        <f>IF(L19="Flat Rate","Flat Rate",SUM(ROUND(L22,0),ROUND(L23,0),ROUND(L24,0)))</f>
        <v>0</v>
      </c>
      <c r="M25" s="21"/>
    </row>
    <row r="26" spans="1:13" ht="36" customHeight="1">
      <c r="A26" s="140"/>
      <c r="B26" s="141"/>
      <c r="C26" s="141"/>
      <c r="D26" s="141"/>
      <c r="E26" s="141"/>
      <c r="F26" s="141"/>
      <c r="G26" s="141"/>
      <c r="H26" s="141"/>
      <c r="I26" s="141"/>
      <c r="J26" s="141"/>
      <c r="K26" s="142"/>
      <c r="L26" s="143" t="str">
        <f>CONCATENATE("Operating Fund Project Number
",$D$13)</f>
        <v>Operating Fund Project Number
</v>
      </c>
      <c r="M26" s="144"/>
    </row>
    <row r="27" spans="1:13" ht="34.5" customHeight="1">
      <c r="A27" s="23" t="s">
        <v>47</v>
      </c>
      <c r="B27" s="61" t="s">
        <v>71</v>
      </c>
      <c r="C27" s="133"/>
      <c r="D27" s="133"/>
      <c r="E27" s="134"/>
      <c r="F27" s="37">
        <f>IF(F19="Flat Rate","Flat Rate",AVERAGE(ROUND(F22,0),ROUND(F23,0),ROUND(F24,0)))</f>
        <v>0</v>
      </c>
      <c r="G27" s="37">
        <f>IF(G19="Flat Rate","Flat Rate",AVERAGE(ROUND(G22,0),ROUND(G23,0),ROUND(G24,0)))</f>
        <v>0</v>
      </c>
      <c r="H27" s="37">
        <f>IF(H19="Flat Rate","Flat Rate",AVERAGE(ROUND(H22,0),ROUND(H23,0),ROUND(H24,0)))</f>
        <v>0</v>
      </c>
      <c r="I27" s="37">
        <f>IF(I19="Flat Rate","Flat Rate",AVERAGE(ROUND(I22,0),ROUND(I23,0),ROUND(I24,0)))</f>
        <v>0</v>
      </c>
      <c r="J27" s="92">
        <f>IF(J19="Flat Rate","Flat Rate",AVERAGE(ROUND(J22,0),ROUND(J23,0),ROUND(J24,0)))</f>
        <v>0</v>
      </c>
      <c r="K27" s="93"/>
      <c r="L27" s="37">
        <f>IF(L19="Flat Rate","Flat Rate",AVERAGE(ROUND(L22,0),ROUND(L23,0),ROUND(L24,0)))</f>
        <v>0</v>
      </c>
      <c r="M27" s="21"/>
    </row>
    <row r="28" spans="1:13" ht="32.25" customHeight="1">
      <c r="A28" s="23" t="s">
        <v>48</v>
      </c>
      <c r="B28" s="61" t="s">
        <v>16</v>
      </c>
      <c r="C28" s="133"/>
      <c r="D28" s="133"/>
      <c r="E28" s="134"/>
      <c r="F28" s="20">
        <f>IF(F19="Flat Rate","Flat Rate",0)</f>
        <v>0</v>
      </c>
      <c r="G28" s="20">
        <f>IF(G19="Flat Rate","Flat Rate",0)</f>
        <v>0</v>
      </c>
      <c r="H28" s="20">
        <f>IF(H19="Flat Rate","Flat Rate",0)</f>
        <v>0</v>
      </c>
      <c r="I28" s="20">
        <f>IF(I19="Flat Rate","Flat Rate",0)</f>
        <v>0</v>
      </c>
      <c r="J28" s="75">
        <f>IF(J19="Flat Rate","Flat Rate",0)</f>
        <v>0</v>
      </c>
      <c r="K28" s="76"/>
      <c r="L28" s="20">
        <f>IF(L19="Flat Rate","Flat Rate",0)</f>
        <v>0</v>
      </c>
      <c r="M28" s="21"/>
    </row>
    <row r="29" spans="1:13" ht="33" customHeight="1">
      <c r="A29" s="23" t="s">
        <v>49</v>
      </c>
      <c r="B29" s="44" t="s">
        <v>2</v>
      </c>
      <c r="C29" s="45"/>
      <c r="D29" s="45"/>
      <c r="E29" s="43"/>
      <c r="F29" s="37">
        <f>IF(F19="Flat Rate","Flat Rate",SUM(ROUND(F27,0),ROUND(F28,0)))</f>
        <v>0</v>
      </c>
      <c r="G29" s="37">
        <f>IF(G19="Flat Rate","Flat Rate",SUM(ROUND(G27,0),ROUND(G28,0)))</f>
        <v>0</v>
      </c>
      <c r="H29" s="37">
        <f>IF(H19="Flat Rate","Flat Rate",SUM(ROUND(H27,0),ROUND(H28,0)))</f>
        <v>0</v>
      </c>
      <c r="I29" s="37">
        <f>IF(I19="Flat Rate","Flat Rate",SUM(ROUND(I27,0),ROUND(I28,0)))</f>
        <v>0</v>
      </c>
      <c r="J29" s="92">
        <f>IF(J19="Flat Rate","Flat Rate",SUM(ROUND(J27,0),ROUND(J28,0)))</f>
        <v>0</v>
      </c>
      <c r="K29" s="94"/>
      <c r="L29" s="37">
        <f>IF(L19="Flat Rate","Flat Rate",SUM(ROUND(L27,0),ROUND(L28,0)))</f>
        <v>0</v>
      </c>
      <c r="M29" s="21"/>
    </row>
    <row r="30" spans="1:13" ht="18.75" customHeight="1">
      <c r="A30" s="64" t="s">
        <v>75</v>
      </c>
      <c r="B30" s="65"/>
      <c r="C30" s="65"/>
      <c r="D30" s="65"/>
      <c r="E30" s="65"/>
      <c r="F30" s="65"/>
      <c r="G30" s="65"/>
      <c r="H30" s="65"/>
      <c r="I30" s="65"/>
      <c r="J30" s="65"/>
      <c r="K30" s="65"/>
      <c r="L30" s="65"/>
      <c r="M30" s="66"/>
    </row>
    <row r="31" spans="1:13" ht="33.75" customHeight="1">
      <c r="A31" s="23" t="s">
        <v>50</v>
      </c>
      <c r="B31" s="44" t="s">
        <v>17</v>
      </c>
      <c r="C31" s="45"/>
      <c r="D31" s="45"/>
      <c r="E31" s="43"/>
      <c r="F31" s="37">
        <f>IF(F19="Flat Rate","Flat Rate",IF($N$11=TRUE,F29,MIN(F19,F29)))</f>
        <v>0</v>
      </c>
      <c r="G31" s="37">
        <f>IF(G19="Flat Rate","Flat Rate",IF($N$11=TRUE,G29,MIN(G19,G29)))</f>
        <v>0</v>
      </c>
      <c r="H31" s="37">
        <f>IF(H19="Flat Rate","Flat Rate",IF($N$11=TRUE,H29,MIN(H19,H29)))</f>
        <v>0</v>
      </c>
      <c r="I31" s="37">
        <f>IF(I19="Flat Rate","Flat Rate",IF($N$11=TRUE,I29,MIN(I19,I29)))</f>
        <v>0</v>
      </c>
      <c r="J31" s="92">
        <f>IF(J19="Flat Rate","Flat Rate",IF($N$11=TRUE,J29,MIN(J19,J29)))</f>
        <v>0</v>
      </c>
      <c r="K31" s="94"/>
      <c r="L31" s="37">
        <f>IF(L19="Flat Rate","Flat Rate",IF($N$11=TRUE,L29,MIN(L19,L29)))</f>
        <v>0</v>
      </c>
      <c r="M31" s="21"/>
    </row>
    <row r="32" spans="1:13" ht="18.75" customHeight="1">
      <c r="A32" s="64" t="s">
        <v>18</v>
      </c>
      <c r="B32" s="65"/>
      <c r="C32" s="65"/>
      <c r="D32" s="65"/>
      <c r="E32" s="65"/>
      <c r="F32" s="65"/>
      <c r="G32" s="65"/>
      <c r="H32" s="65"/>
      <c r="I32" s="65"/>
      <c r="J32" s="65"/>
      <c r="K32" s="65"/>
      <c r="L32" s="65"/>
      <c r="M32" s="66"/>
    </row>
    <row r="33" spans="1:13" ht="66.75" customHeight="1">
      <c r="A33" s="23" t="s">
        <v>51</v>
      </c>
      <c r="B33" s="44" t="s">
        <v>19</v>
      </c>
      <c r="C33" s="45"/>
      <c r="D33" s="45"/>
      <c r="E33" s="43"/>
      <c r="F33" s="37">
        <f>IF(F19="Flat Rate","Flat Rate",IF($N$11=FALSE,MAX(F19-F29,0),""))</f>
        <v>0</v>
      </c>
      <c r="G33" s="37">
        <f>IF(G19="Flat Rate","Flat Rate",IF($N$11=FALSE,MAX(G19-G29,0),""))</f>
        <v>0</v>
      </c>
      <c r="H33" s="37">
        <f>IF(H19="Flat Rate","Flat Rate",IF($N$11=FALSE,MAX(H19-H29,0),""))</f>
        <v>0</v>
      </c>
      <c r="I33" s="37">
        <f>IF(I19="Flat Rate","Flat Rate",IF($N$11=FALSE,MAX(I19-I29,0),""))</f>
        <v>0</v>
      </c>
      <c r="J33" s="92">
        <f>IF(J19="Flat Rate","Flat Rate",IF($N$11=FALSE,MAX(J19-J29,0),""))</f>
        <v>0</v>
      </c>
      <c r="K33" s="94"/>
      <c r="L33" s="37">
        <f>IF(L19="Flat Rate","Flat Rate",IF($N$11=FALSE,MAX(L19-L29,0),""))</f>
        <v>0</v>
      </c>
      <c r="M33" s="21"/>
    </row>
    <row r="34" spans="1:13" ht="66.75" customHeight="1">
      <c r="A34" s="23" t="s">
        <v>52</v>
      </c>
      <c r="B34" s="44" t="s">
        <v>20</v>
      </c>
      <c r="C34" s="45"/>
      <c r="D34" s="45"/>
      <c r="E34" s="43"/>
      <c r="F34" s="37">
        <f>IF(F19="Flat Rate","Flat Rate",IF($N$11=FALSE,MAX(F29-F19,0),""))</f>
        <v>0</v>
      </c>
      <c r="G34" s="37">
        <f>IF(G19="Flat Rate","Flat Rate",IF($N$11=FALSE,MAX(G29-G19,0),""))</f>
        <v>0</v>
      </c>
      <c r="H34" s="37">
        <f>IF(H19="Flat Rate","Flat Rate",IF($N$11=FALSE,MAX(H29-H19,0),""))</f>
        <v>0</v>
      </c>
      <c r="I34" s="37">
        <f>IF(I19="Flat Rate","Flat Rate",IF($N$11=FALSE,MAX(I29-I19,0),""))</f>
        <v>0</v>
      </c>
      <c r="J34" s="92">
        <f>IF(J19="Flat Rate","Flat Rate",IF($N$11=FALSE,MAX(J29-J19,0),""))</f>
        <v>0</v>
      </c>
      <c r="K34" s="94"/>
      <c r="L34" s="37">
        <f>IF(L19="Flat Rate","Flat Rate",IF($N$11=FALSE,MAX(L29-L19,0),""))</f>
        <v>0</v>
      </c>
      <c r="M34" s="21"/>
    </row>
    <row r="35" spans="1:13" ht="16.5">
      <c r="A35" s="23" t="s">
        <v>53</v>
      </c>
      <c r="B35" s="61" t="s">
        <v>21</v>
      </c>
      <c r="C35" s="62"/>
      <c r="D35" s="62"/>
      <c r="E35" s="63"/>
      <c r="F35" s="37">
        <f>IF(F19="Flat Rate","Flat Rate",IF($N$11=FALSE,ROUND(F33*0.25,0),""))</f>
        <v>0</v>
      </c>
      <c r="G35" s="37">
        <f>IF(G19="Flat Rate","Flat Rate",IF($N$11=FALSE,ROUND(G33*0.25,0),""))</f>
        <v>0</v>
      </c>
      <c r="H35" s="37">
        <f>IF(H19="Flat Rate","Flat Rate",IF($N$11=FALSE,ROUND(H33*0.25,0),""))</f>
        <v>0</v>
      </c>
      <c r="I35" s="37">
        <f>IF(I19="Flat Rate","Flat Rate",IF($N$11=FALSE,ROUND(I33*0.25,0),""))</f>
        <v>0</v>
      </c>
      <c r="J35" s="92">
        <f>IF(J19="Flat Rate","Flat Rate",IF($N$11=FALSE,ROUND(J33*0.25,0),""))</f>
        <v>0</v>
      </c>
      <c r="K35" s="94"/>
      <c r="L35" s="37">
        <f>IF(L19="Flat Rate","Flat Rate",IF($N$11=FALSE,ROUND(L33*0.25,0),""))</f>
        <v>0</v>
      </c>
      <c r="M35" s="21"/>
    </row>
    <row r="36" spans="1:13" ht="16.5">
      <c r="A36" s="23" t="s">
        <v>54</v>
      </c>
      <c r="B36" s="61" t="s">
        <v>22</v>
      </c>
      <c r="C36" s="62"/>
      <c r="D36" s="62"/>
      <c r="E36" s="63"/>
      <c r="F36" s="37">
        <f>IF(F19="Flat Rate","Flat Rate",IF($N$11=FALSE,ROUND(F34*0.75,0),""))</f>
        <v>0</v>
      </c>
      <c r="G36" s="37">
        <f>IF(G19="Flat Rate","Flat Rate",IF($N$11=FALSE,ROUND(G34*0.75,0),""))</f>
        <v>0</v>
      </c>
      <c r="H36" s="37">
        <f>IF(H19="Flat Rate","Flat Rate",IF($N$11=FALSE,ROUND(H34*0.75,0),""))</f>
        <v>0</v>
      </c>
      <c r="I36" s="37">
        <f>IF(I19="Flat Rate","Flat Rate",IF($N$11=FALSE,ROUND(I34*0.75,0),""))</f>
        <v>0</v>
      </c>
      <c r="J36" s="92">
        <f>IF(J19="Flat Rate","Flat Rate",IF($N$11=FALSE,ROUND(J34*0.75,0),""))</f>
        <v>0</v>
      </c>
      <c r="K36" s="94"/>
      <c r="L36" s="37">
        <f>IF(L19="Flat Rate","Flat Rate",IF($N$11=FALSE,ROUND(L34*0.75,0),""))</f>
        <v>0</v>
      </c>
      <c r="M36" s="21"/>
    </row>
    <row r="37" spans="1:13" ht="18.75" customHeight="1">
      <c r="A37" s="64" t="s">
        <v>23</v>
      </c>
      <c r="B37" s="65"/>
      <c r="C37" s="65"/>
      <c r="D37" s="65"/>
      <c r="E37" s="65"/>
      <c r="F37" s="65"/>
      <c r="G37" s="65"/>
      <c r="H37" s="65"/>
      <c r="I37" s="65"/>
      <c r="J37" s="65"/>
      <c r="K37" s="65"/>
      <c r="L37" s="65"/>
      <c r="M37" s="66"/>
    </row>
    <row r="38" spans="1:13" ht="35.25" customHeight="1">
      <c r="A38" s="23">
        <v>14</v>
      </c>
      <c r="B38" s="44" t="s">
        <v>24</v>
      </c>
      <c r="C38" s="45"/>
      <c r="D38" s="45"/>
      <c r="E38" s="43"/>
      <c r="F38" s="20">
        <f>IF(F19="Flat Rate","Flat Rate",0)</f>
        <v>0</v>
      </c>
      <c r="G38" s="20">
        <f>IF(G19="Flat Rate","Flat Rate",0)</f>
        <v>0</v>
      </c>
      <c r="H38" s="20">
        <f>IF(H19="Flat Rate","Flat Rate",0)</f>
        <v>0</v>
      </c>
      <c r="I38" s="20">
        <f>IF(I19="Flat Rate","Flat Rate",0)</f>
        <v>0</v>
      </c>
      <c r="J38" s="75">
        <f>IF(J19="Flat Rate","Flat Rate",0)</f>
        <v>0</v>
      </c>
      <c r="K38" s="76"/>
      <c r="L38" s="20">
        <f>IF(L19="Flat Rate","Flat Rate",0)</f>
        <v>0</v>
      </c>
      <c r="M38" s="21"/>
    </row>
    <row r="39" spans="1:13" ht="52.5" customHeight="1">
      <c r="A39" s="23">
        <v>15</v>
      </c>
      <c r="B39" s="44" t="s">
        <v>25</v>
      </c>
      <c r="C39" s="45"/>
      <c r="D39" s="45"/>
      <c r="E39" s="43"/>
      <c r="F39" s="37">
        <f>IF(F19="Flat Rate","Flat Rate",(SUM(IF(ISNUMBER(F31),ROUND(F31,0),0),IF(ISNUMBER(F35),ROUND(F35,0)),0,IF(ISNUMBER(F36),ROUND(F36,0),0),IF(ISNUMBER(F38),ROUND(F38,0),0))))</f>
        <v>0</v>
      </c>
      <c r="G39" s="37">
        <f>IF(G19="Flat Rate","Flat Rate",(SUM(IF(ISNUMBER(G31),ROUND(G31,0),0),IF(ISNUMBER(G35),ROUND(G35,0)),0,IF(ISNUMBER(G36),ROUND(G36,0),0),IF(ISNUMBER(G38),ROUND(G38,0),0))))</f>
        <v>0</v>
      </c>
      <c r="H39" s="37">
        <f>IF(H19="Flat Rate","Flat Rate",(SUM(IF(ISNUMBER(H31),ROUND(H31,0),0),IF(ISNUMBER(H35),ROUND(H35,0)),0,IF(ISNUMBER(H36),ROUND(H36,0),0),IF(ISNUMBER(H38),ROUND(H38,0),0))))</f>
        <v>0</v>
      </c>
      <c r="I39" s="37">
        <f>IF(I19="Flat Rate","Flat Rate",(SUM(IF(ISNUMBER(I31),ROUND(I31,0),0),IF(ISNUMBER(I35),ROUND(I35,0)),0,IF(ISNUMBER(I36),ROUND(I36,0),0),IF(ISNUMBER(I38),ROUND(I38,0),0))))</f>
        <v>0</v>
      </c>
      <c r="J39" s="92">
        <f>IF(J19="Flat Rate","Flat Rate",(SUM(IF(ISNUMBER(J31),ROUND(J31,0),0),IF(ISNUMBER(J35),ROUND(J35,0)),0,IF(ISNUMBER(J36),ROUND(J36,0),0),IF(ISNUMBER(J38),ROUND(J38,0),0))))</f>
        <v>0</v>
      </c>
      <c r="K39" s="94"/>
      <c r="L39" s="37">
        <f>IF(L19="Flat Rate","Flat Rate",(SUM(IF(ISNUMBER(L31),ROUND(L31,0),0),IF(ISNUMBER(L35),ROUND(L35,0)),0,IF(ISNUMBER(L36),ROUND(L36,0),0),IF(ISNUMBER(L38),ROUND(L38,0),0))))</f>
        <v>0</v>
      </c>
      <c r="M39" s="21"/>
    </row>
    <row r="40" spans="1:13" ht="21" customHeight="1">
      <c r="A40" s="64" t="s">
        <v>26</v>
      </c>
      <c r="B40" s="65"/>
      <c r="C40" s="65"/>
      <c r="D40" s="65"/>
      <c r="E40" s="65"/>
      <c r="F40" s="65"/>
      <c r="G40" s="65"/>
      <c r="H40" s="65"/>
      <c r="I40" s="65"/>
      <c r="J40" s="65"/>
      <c r="K40" s="65"/>
      <c r="L40" s="65"/>
      <c r="M40" s="66"/>
    </row>
    <row r="41" spans="1:13" ht="39" customHeight="1">
      <c r="A41" s="25">
        <v>16</v>
      </c>
      <c r="B41" s="44" t="s">
        <v>84</v>
      </c>
      <c r="C41" s="45"/>
      <c r="D41" s="45"/>
      <c r="E41" s="43"/>
      <c r="F41" s="19">
        <v>0</v>
      </c>
      <c r="G41" s="19">
        <v>0</v>
      </c>
      <c r="H41" s="19">
        <v>0</v>
      </c>
      <c r="I41" s="19">
        <v>0</v>
      </c>
      <c r="J41" s="55">
        <v>0</v>
      </c>
      <c r="K41" s="56"/>
      <c r="L41" s="19">
        <v>0</v>
      </c>
      <c r="M41" s="21"/>
    </row>
    <row r="42" spans="1:13" ht="34.5" customHeight="1">
      <c r="A42" s="25">
        <v>17</v>
      </c>
      <c r="B42" s="61" t="s">
        <v>72</v>
      </c>
      <c r="C42" s="62"/>
      <c r="D42" s="62"/>
      <c r="E42" s="63"/>
      <c r="F42" s="15">
        <f>IF(F19="Flat Rate","Flat Rate",IF(ISERROR(F41/F19),0,ROUND(F41/F19,4)))</f>
        <v>0</v>
      </c>
      <c r="G42" s="15">
        <f>IF(G19="Flat Rate","Flat Rate",IF(ISERROR(G41/G19),0,ROUND(G41/G19,4)))</f>
        <v>0</v>
      </c>
      <c r="H42" s="15">
        <f>IF(H19="Flat Rate","Flat Rate",IF(ISERROR(H41/H19),0,ROUND(H41/H19,4)))</f>
        <v>0</v>
      </c>
      <c r="I42" s="15">
        <f>IF(I19="Flat Rate","Flat Rate",IF(ISERROR(I41/I19),0,ROUND(I41/I19,4)))</f>
        <v>0</v>
      </c>
      <c r="J42" s="57">
        <f>IF(J19="Flat Rate","Flat Rate",IF(ISERROR(J41/J19),0,ROUND(J41/J19,4)))</f>
        <v>0</v>
      </c>
      <c r="K42" s="58"/>
      <c r="L42" s="15">
        <f>IF(L19="Flat Rate","Flat Rate",IF(ISERROR(L41/L19),0,ROUND(L41/L19,4)))</f>
        <v>0</v>
      </c>
      <c r="M42" s="21"/>
    </row>
    <row r="43" spans="1:13" ht="20.25" customHeight="1">
      <c r="A43" s="64" t="s">
        <v>27</v>
      </c>
      <c r="B43" s="65"/>
      <c r="C43" s="65"/>
      <c r="D43" s="65"/>
      <c r="E43" s="65"/>
      <c r="F43" s="65"/>
      <c r="G43" s="65"/>
      <c r="H43" s="65"/>
      <c r="I43" s="65"/>
      <c r="J43" s="65"/>
      <c r="K43" s="65"/>
      <c r="L43" s="65"/>
      <c r="M43" s="66"/>
    </row>
    <row r="44" spans="1:13" ht="37.5" customHeight="1">
      <c r="A44" s="25">
        <v>18</v>
      </c>
      <c r="B44" s="61" t="s">
        <v>28</v>
      </c>
      <c r="C44" s="62"/>
      <c r="D44" s="62"/>
      <c r="E44" s="63"/>
      <c r="F44" s="14">
        <f>IF(ISNUMBER(ROUND(F39*F42,0)),ROUND(F39*F42,0),ROUND(F41,0))</f>
        <v>0</v>
      </c>
      <c r="G44" s="14">
        <f>IF(ISNUMBER(ROUND(G39*G42,0)),ROUND(G39*G42,0),ROUND(G41,0))</f>
        <v>0</v>
      </c>
      <c r="H44" s="14">
        <f>IF(ISNUMBER(ROUND(H39*H42,0)),ROUND(H39*H42,0),ROUND(H41,0))</f>
        <v>0</v>
      </c>
      <c r="I44" s="14">
        <f>IF(ISNUMBER(ROUND(I39*I42,0)),ROUND(I39*I42,0),ROUND(I41,0))</f>
        <v>0</v>
      </c>
      <c r="J44" s="59">
        <f>IF(ISNUMBER(ROUND(J39*J42,0)),ROUND(J39*J42,0),ROUND(J41,0))</f>
        <v>0</v>
      </c>
      <c r="K44" s="60"/>
      <c r="L44" s="14">
        <f>IF(ISNUMBER(ROUND(L39*L42,0)),ROUND(L39*L42,0),ROUND(L41,0))</f>
        <v>0</v>
      </c>
      <c r="M44" s="14">
        <f>SUM(F44:L44)</f>
        <v>0</v>
      </c>
    </row>
    <row r="45" spans="1:13" ht="79.5" customHeight="1">
      <c r="A45" s="25">
        <v>19</v>
      </c>
      <c r="B45" s="44" t="s">
        <v>85</v>
      </c>
      <c r="C45" s="45"/>
      <c r="D45" s="45"/>
      <c r="E45" s="43"/>
      <c r="F45" s="21"/>
      <c r="G45" s="21"/>
      <c r="H45" s="21"/>
      <c r="I45" s="21"/>
      <c r="J45" s="135"/>
      <c r="K45" s="136"/>
      <c r="L45" s="21"/>
      <c r="M45" s="19">
        <v>0</v>
      </c>
    </row>
    <row r="46" spans="1:13" ht="33" customHeight="1">
      <c r="A46" s="140"/>
      <c r="B46" s="141"/>
      <c r="C46" s="141"/>
      <c r="D46" s="141"/>
      <c r="E46" s="141"/>
      <c r="F46" s="141"/>
      <c r="G46" s="141"/>
      <c r="H46" s="141"/>
      <c r="I46" s="141"/>
      <c r="J46" s="141"/>
      <c r="K46" s="142"/>
      <c r="L46" s="143" t="str">
        <f>CONCATENATE("Operating Fund Project Number
",$D$13)</f>
        <v>Operating Fund Project Number
</v>
      </c>
      <c r="M46" s="144"/>
    </row>
    <row r="47" spans="1:13" ht="52.5" customHeight="1">
      <c r="A47" s="25">
        <v>20</v>
      </c>
      <c r="B47" s="61" t="s">
        <v>29</v>
      </c>
      <c r="C47" s="62"/>
      <c r="D47" s="62"/>
      <c r="E47" s="63"/>
      <c r="F47" s="21"/>
      <c r="G47" s="21"/>
      <c r="H47" s="21"/>
      <c r="I47" s="21"/>
      <c r="J47" s="135"/>
      <c r="K47" s="136"/>
      <c r="L47" s="21"/>
      <c r="M47" s="14">
        <f>M44-ROUND(M45,0)</f>
        <v>0</v>
      </c>
    </row>
    <row r="48" spans="1:13" ht="30" customHeight="1">
      <c r="A48" s="25">
        <v>21</v>
      </c>
      <c r="B48" s="61" t="s">
        <v>70</v>
      </c>
      <c r="C48" s="62"/>
      <c r="D48" s="62"/>
      <c r="E48" s="63"/>
      <c r="F48" s="21"/>
      <c r="G48" s="21"/>
      <c r="H48" s="21"/>
      <c r="I48" s="21"/>
      <c r="J48" s="135"/>
      <c r="K48" s="136"/>
      <c r="L48" s="21"/>
      <c r="M48" s="38">
        <v>1.0346</v>
      </c>
    </row>
    <row r="49" spans="1:13" ht="20.25" customHeight="1">
      <c r="A49" s="64" t="s">
        <v>30</v>
      </c>
      <c r="B49" s="65"/>
      <c r="C49" s="65"/>
      <c r="D49" s="65"/>
      <c r="E49" s="65"/>
      <c r="F49" s="65"/>
      <c r="G49" s="65"/>
      <c r="H49" s="65"/>
      <c r="I49" s="65"/>
      <c r="J49" s="65"/>
      <c r="K49" s="65"/>
      <c r="L49" s="65"/>
      <c r="M49" s="66"/>
    </row>
    <row r="50" spans="1:13" ht="54" customHeight="1">
      <c r="A50" s="25">
        <v>22</v>
      </c>
      <c r="B50" s="44" t="s">
        <v>31</v>
      </c>
      <c r="C50" s="45"/>
      <c r="D50" s="45"/>
      <c r="E50" s="43"/>
      <c r="F50" s="21"/>
      <c r="G50" s="21"/>
      <c r="H50" s="21"/>
      <c r="I50" s="21"/>
      <c r="J50" s="135"/>
      <c r="K50" s="136"/>
      <c r="L50" s="21"/>
      <c r="M50" s="14">
        <f>ROUND(M47*M48,0)</f>
        <v>0</v>
      </c>
    </row>
    <row r="51" spans="1:13" ht="29.25" customHeight="1">
      <c r="A51" s="25">
        <v>23</v>
      </c>
      <c r="B51" s="44" t="s">
        <v>32</v>
      </c>
      <c r="C51" s="45"/>
      <c r="D51" s="45"/>
      <c r="E51" s="43"/>
      <c r="F51" s="21"/>
      <c r="G51" s="21"/>
      <c r="H51" s="21"/>
      <c r="I51" s="21"/>
      <c r="J51" s="135"/>
      <c r="K51" s="136"/>
      <c r="L51" s="21"/>
      <c r="M51" s="19">
        <v>0</v>
      </c>
    </row>
    <row r="52" spans="1:13" ht="36.75" customHeight="1">
      <c r="A52" s="25">
        <v>24</v>
      </c>
      <c r="B52" s="61" t="s">
        <v>33</v>
      </c>
      <c r="C52" s="62"/>
      <c r="D52" s="62"/>
      <c r="E52" s="63"/>
      <c r="F52" s="21"/>
      <c r="G52" s="21"/>
      <c r="H52" s="21"/>
      <c r="I52" s="21"/>
      <c r="J52" s="135"/>
      <c r="K52" s="136"/>
      <c r="L52" s="21"/>
      <c r="M52" s="14">
        <f>M50+ROUND(M51,0)</f>
        <v>0</v>
      </c>
    </row>
    <row r="53" spans="1:13" ht="72" customHeight="1">
      <c r="A53" s="25">
        <v>25</v>
      </c>
      <c r="B53" s="61" t="s">
        <v>34</v>
      </c>
      <c r="C53" s="62"/>
      <c r="D53" s="62"/>
      <c r="E53" s="63"/>
      <c r="F53" s="21"/>
      <c r="G53" s="21"/>
      <c r="H53" s="21"/>
      <c r="I53" s="21"/>
      <c r="J53" s="135"/>
      <c r="K53" s="136"/>
      <c r="L53" s="21"/>
      <c r="M53" s="20">
        <f>IF($N$11=TRUE,"",0)</f>
        <v>0</v>
      </c>
    </row>
    <row r="54" spans="1:13" ht="37.5" customHeight="1">
      <c r="A54" s="25">
        <v>26</v>
      </c>
      <c r="B54" s="61" t="s">
        <v>73</v>
      </c>
      <c r="C54" s="62"/>
      <c r="D54" s="62"/>
      <c r="E54" s="63"/>
      <c r="F54" s="21"/>
      <c r="G54" s="21"/>
      <c r="H54" s="21"/>
      <c r="I54" s="21"/>
      <c r="J54" s="135"/>
      <c r="K54" s="136"/>
      <c r="L54" s="21"/>
      <c r="M54" s="16">
        <f>IF($N$11=FALSE,IF(ISERROR(M52/M53),0,ROUND(M52/M53,2)),"")</f>
        <v>0</v>
      </c>
    </row>
    <row r="55" spans="1:13" ht="20.25" customHeight="1">
      <c r="A55" s="64" t="s">
        <v>35</v>
      </c>
      <c r="B55" s="65"/>
      <c r="C55" s="65"/>
      <c r="D55" s="65"/>
      <c r="E55" s="65"/>
      <c r="F55" s="65"/>
      <c r="G55" s="65"/>
      <c r="H55" s="65"/>
      <c r="I55" s="65"/>
      <c r="J55" s="65"/>
      <c r="K55" s="65"/>
      <c r="L55" s="65"/>
      <c r="M55" s="66"/>
    </row>
    <row r="56" spans="1:13" ht="13.5" customHeight="1">
      <c r="A56" s="46"/>
      <c r="B56" s="47"/>
      <c r="C56" s="47"/>
      <c r="D56" s="47"/>
      <c r="E56" s="47"/>
      <c r="F56" s="47"/>
      <c r="G56" s="47"/>
      <c r="H56" s="47"/>
      <c r="I56" s="47"/>
      <c r="J56" s="47"/>
      <c r="K56" s="47"/>
      <c r="L56" s="47"/>
      <c r="M56" s="48"/>
    </row>
    <row r="57" spans="1:13" ht="13.5" customHeight="1">
      <c r="A57" s="49"/>
      <c r="B57" s="50"/>
      <c r="C57" s="50"/>
      <c r="D57" s="50"/>
      <c r="E57" s="50"/>
      <c r="F57" s="50"/>
      <c r="G57" s="50"/>
      <c r="H57" s="50"/>
      <c r="I57" s="50"/>
      <c r="J57" s="50"/>
      <c r="K57" s="50"/>
      <c r="L57" s="50"/>
      <c r="M57" s="51"/>
    </row>
    <row r="58" spans="1:13" ht="13.5" customHeight="1">
      <c r="A58" s="49"/>
      <c r="B58" s="50"/>
      <c r="C58" s="50"/>
      <c r="D58" s="50"/>
      <c r="E58" s="50"/>
      <c r="F58" s="50"/>
      <c r="G58" s="50"/>
      <c r="H58" s="50"/>
      <c r="I58" s="50"/>
      <c r="J58" s="50"/>
      <c r="K58" s="50"/>
      <c r="L58" s="50"/>
      <c r="M58" s="51"/>
    </row>
    <row r="59" spans="1:13" ht="13.5" customHeight="1">
      <c r="A59" s="49"/>
      <c r="B59" s="50"/>
      <c r="C59" s="50"/>
      <c r="D59" s="50"/>
      <c r="E59" s="50"/>
      <c r="F59" s="50"/>
      <c r="G59" s="50"/>
      <c r="H59" s="50"/>
      <c r="I59" s="50"/>
      <c r="J59" s="50"/>
      <c r="K59" s="50"/>
      <c r="L59" s="50"/>
      <c r="M59" s="51"/>
    </row>
    <row r="60" spans="1:13" ht="13.5" customHeight="1">
      <c r="A60" s="49"/>
      <c r="B60" s="50"/>
      <c r="C60" s="50"/>
      <c r="D60" s="50"/>
      <c r="E60" s="50"/>
      <c r="F60" s="50"/>
      <c r="G60" s="50"/>
      <c r="H60" s="50"/>
      <c r="I60" s="50"/>
      <c r="J60" s="50"/>
      <c r="K60" s="50"/>
      <c r="L60" s="50"/>
      <c r="M60" s="51"/>
    </row>
    <row r="61" spans="1:13" ht="13.5" customHeight="1">
      <c r="A61" s="49"/>
      <c r="B61" s="50"/>
      <c r="C61" s="50"/>
      <c r="D61" s="50"/>
      <c r="E61" s="50"/>
      <c r="F61" s="50"/>
      <c r="G61" s="50"/>
      <c r="H61" s="50"/>
      <c r="I61" s="50"/>
      <c r="J61" s="50"/>
      <c r="K61" s="50"/>
      <c r="L61" s="50"/>
      <c r="M61" s="51"/>
    </row>
    <row r="62" spans="1:13" ht="13.5" customHeight="1">
      <c r="A62" s="49"/>
      <c r="B62" s="50"/>
      <c r="C62" s="50"/>
      <c r="D62" s="50"/>
      <c r="E62" s="50"/>
      <c r="F62" s="50"/>
      <c r="G62" s="50"/>
      <c r="H62" s="50"/>
      <c r="I62" s="50"/>
      <c r="J62" s="50"/>
      <c r="K62" s="50"/>
      <c r="L62" s="50"/>
      <c r="M62" s="51"/>
    </row>
    <row r="63" spans="1:13" ht="13.5" customHeight="1">
      <c r="A63" s="49"/>
      <c r="B63" s="50"/>
      <c r="C63" s="50"/>
      <c r="D63" s="50"/>
      <c r="E63" s="50"/>
      <c r="F63" s="50"/>
      <c r="G63" s="50"/>
      <c r="H63" s="50"/>
      <c r="I63" s="50"/>
      <c r="J63" s="50"/>
      <c r="K63" s="50"/>
      <c r="L63" s="50"/>
      <c r="M63" s="51"/>
    </row>
    <row r="64" spans="1:13" ht="13.5" customHeight="1">
      <c r="A64" s="49"/>
      <c r="B64" s="50"/>
      <c r="C64" s="50"/>
      <c r="D64" s="50"/>
      <c r="E64" s="50"/>
      <c r="F64" s="50"/>
      <c r="G64" s="50"/>
      <c r="H64" s="50"/>
      <c r="I64" s="50"/>
      <c r="J64" s="50"/>
      <c r="K64" s="50"/>
      <c r="L64" s="50"/>
      <c r="M64" s="51"/>
    </row>
    <row r="65" spans="1:13" ht="13.5" customHeight="1">
      <c r="A65" s="49"/>
      <c r="B65" s="50"/>
      <c r="C65" s="50"/>
      <c r="D65" s="50"/>
      <c r="E65" s="50"/>
      <c r="F65" s="50"/>
      <c r="G65" s="50"/>
      <c r="H65" s="50"/>
      <c r="I65" s="50"/>
      <c r="J65" s="50"/>
      <c r="K65" s="50"/>
      <c r="L65" s="50"/>
      <c r="M65" s="51"/>
    </row>
    <row r="66" spans="1:13" ht="13.5" customHeight="1">
      <c r="A66" s="49"/>
      <c r="B66" s="50"/>
      <c r="C66" s="50"/>
      <c r="D66" s="50"/>
      <c r="E66" s="50"/>
      <c r="F66" s="50"/>
      <c r="G66" s="50"/>
      <c r="H66" s="50"/>
      <c r="I66" s="50"/>
      <c r="J66" s="50"/>
      <c r="K66" s="50"/>
      <c r="L66" s="50"/>
      <c r="M66" s="51"/>
    </row>
    <row r="67" spans="1:13" ht="13.5" customHeight="1">
      <c r="A67" s="49"/>
      <c r="B67" s="50"/>
      <c r="C67" s="50"/>
      <c r="D67" s="50"/>
      <c r="E67" s="50"/>
      <c r="F67" s="50"/>
      <c r="G67" s="50"/>
      <c r="H67" s="50"/>
      <c r="I67" s="50"/>
      <c r="J67" s="50"/>
      <c r="K67" s="50"/>
      <c r="L67" s="50"/>
      <c r="M67" s="51"/>
    </row>
    <row r="68" spans="1:13" ht="13.5" customHeight="1">
      <c r="A68" s="49"/>
      <c r="B68" s="50"/>
      <c r="C68" s="50"/>
      <c r="D68" s="50"/>
      <c r="E68" s="50"/>
      <c r="F68" s="50"/>
      <c r="G68" s="50"/>
      <c r="H68" s="50"/>
      <c r="I68" s="50"/>
      <c r="J68" s="50"/>
      <c r="K68" s="50"/>
      <c r="L68" s="50"/>
      <c r="M68" s="51"/>
    </row>
    <row r="69" spans="1:13" ht="13.5" customHeight="1">
      <c r="A69" s="49"/>
      <c r="B69" s="50"/>
      <c r="C69" s="50"/>
      <c r="D69" s="50"/>
      <c r="E69" s="50"/>
      <c r="F69" s="50"/>
      <c r="G69" s="50"/>
      <c r="H69" s="50"/>
      <c r="I69" s="50"/>
      <c r="J69" s="50"/>
      <c r="K69" s="50"/>
      <c r="L69" s="50"/>
      <c r="M69" s="51"/>
    </row>
    <row r="70" spans="1:13" ht="13.5" customHeight="1">
      <c r="A70" s="49"/>
      <c r="B70" s="50"/>
      <c r="C70" s="50"/>
      <c r="D70" s="50"/>
      <c r="E70" s="50"/>
      <c r="F70" s="50"/>
      <c r="G70" s="50"/>
      <c r="H70" s="50"/>
      <c r="I70" s="50"/>
      <c r="J70" s="50"/>
      <c r="K70" s="50"/>
      <c r="L70" s="50"/>
      <c r="M70" s="51"/>
    </row>
    <row r="71" spans="1:13" ht="13.5" customHeight="1">
      <c r="A71" s="49"/>
      <c r="B71" s="50"/>
      <c r="C71" s="50"/>
      <c r="D71" s="50"/>
      <c r="E71" s="50"/>
      <c r="F71" s="50"/>
      <c r="G71" s="50"/>
      <c r="H71" s="50"/>
      <c r="I71" s="50"/>
      <c r="J71" s="50"/>
      <c r="K71" s="50"/>
      <c r="L71" s="50"/>
      <c r="M71" s="51"/>
    </row>
    <row r="72" spans="1:13" ht="13.5" customHeight="1">
      <c r="A72" s="49"/>
      <c r="B72" s="50"/>
      <c r="C72" s="50"/>
      <c r="D72" s="50"/>
      <c r="E72" s="50"/>
      <c r="F72" s="50"/>
      <c r="G72" s="50"/>
      <c r="H72" s="50"/>
      <c r="I72" s="50"/>
      <c r="J72" s="50"/>
      <c r="K72" s="50"/>
      <c r="L72" s="50"/>
      <c r="M72" s="51"/>
    </row>
    <row r="73" spans="1:13" ht="13.5" customHeight="1">
      <c r="A73" s="49"/>
      <c r="B73" s="50"/>
      <c r="C73" s="50"/>
      <c r="D73" s="50"/>
      <c r="E73" s="50"/>
      <c r="F73" s="50"/>
      <c r="G73" s="50"/>
      <c r="H73" s="50"/>
      <c r="I73" s="50"/>
      <c r="J73" s="50"/>
      <c r="K73" s="50"/>
      <c r="L73" s="50"/>
      <c r="M73" s="51"/>
    </row>
    <row r="74" spans="1:13" ht="13.5" customHeight="1">
      <c r="A74" s="49"/>
      <c r="B74" s="50"/>
      <c r="C74" s="50"/>
      <c r="D74" s="50"/>
      <c r="E74" s="50"/>
      <c r="F74" s="50"/>
      <c r="G74" s="50"/>
      <c r="H74" s="50"/>
      <c r="I74" s="50"/>
      <c r="J74" s="50"/>
      <c r="K74" s="50"/>
      <c r="L74" s="50"/>
      <c r="M74" s="51"/>
    </row>
    <row r="75" spans="1:13" ht="13.5" customHeight="1">
      <c r="A75" s="49"/>
      <c r="B75" s="50"/>
      <c r="C75" s="50"/>
      <c r="D75" s="50"/>
      <c r="E75" s="50"/>
      <c r="F75" s="50"/>
      <c r="G75" s="50"/>
      <c r="H75" s="50"/>
      <c r="I75" s="50"/>
      <c r="J75" s="50"/>
      <c r="K75" s="50"/>
      <c r="L75" s="50"/>
      <c r="M75" s="51"/>
    </row>
    <row r="76" spans="1:13" ht="13.5" customHeight="1">
      <c r="A76" s="49"/>
      <c r="B76" s="50"/>
      <c r="C76" s="50"/>
      <c r="D76" s="50"/>
      <c r="E76" s="50"/>
      <c r="F76" s="50"/>
      <c r="G76" s="50"/>
      <c r="H76" s="50"/>
      <c r="I76" s="50"/>
      <c r="J76" s="50"/>
      <c r="K76" s="50"/>
      <c r="L76" s="50"/>
      <c r="M76" s="51"/>
    </row>
    <row r="77" spans="1:13" ht="13.5" customHeight="1">
      <c r="A77" s="49"/>
      <c r="B77" s="50"/>
      <c r="C77" s="50"/>
      <c r="D77" s="50"/>
      <c r="E77" s="50"/>
      <c r="F77" s="50"/>
      <c r="G77" s="50"/>
      <c r="H77" s="50"/>
      <c r="I77" s="50"/>
      <c r="J77" s="50"/>
      <c r="K77" s="50"/>
      <c r="L77" s="50"/>
      <c r="M77" s="51"/>
    </row>
    <row r="78" spans="1:13" ht="13.5" customHeight="1">
      <c r="A78" s="49"/>
      <c r="B78" s="50"/>
      <c r="C78" s="50"/>
      <c r="D78" s="50"/>
      <c r="E78" s="50"/>
      <c r="F78" s="50"/>
      <c r="G78" s="50"/>
      <c r="H78" s="50"/>
      <c r="I78" s="50"/>
      <c r="J78" s="50"/>
      <c r="K78" s="50"/>
      <c r="L78" s="50"/>
      <c r="M78" s="51"/>
    </row>
    <row r="79" spans="1:13" ht="13.5" customHeight="1">
      <c r="A79" s="52"/>
      <c r="B79" s="53"/>
      <c r="C79" s="53"/>
      <c r="D79" s="53"/>
      <c r="E79" s="53"/>
      <c r="F79" s="53"/>
      <c r="G79" s="53"/>
      <c r="H79" s="53"/>
      <c r="I79" s="53"/>
      <c r="J79" s="53"/>
      <c r="K79" s="53"/>
      <c r="L79" s="53"/>
      <c r="M79" s="54"/>
    </row>
  </sheetData>
  <sheetProtection password="C1CE" sheet="1" objects="1" scenarios="1"/>
  <mergeCells count="101">
    <mergeCell ref="L46:M46"/>
    <mergeCell ref="A1:F1"/>
    <mergeCell ref="A2:F2"/>
    <mergeCell ref="A26:K26"/>
    <mergeCell ref="L26:M26"/>
    <mergeCell ref="A5:M5"/>
    <mergeCell ref="J36:K36"/>
    <mergeCell ref="J38:K38"/>
    <mergeCell ref="B39:E39"/>
    <mergeCell ref="J45:K45"/>
    <mergeCell ref="J47:K47"/>
    <mergeCell ref="J48:K48"/>
    <mergeCell ref="J50:K50"/>
    <mergeCell ref="A46:K46"/>
    <mergeCell ref="B44:E44"/>
    <mergeCell ref="B45:E45"/>
    <mergeCell ref="B54:E54"/>
    <mergeCell ref="B25:E25"/>
    <mergeCell ref="B27:E27"/>
    <mergeCell ref="B28:E28"/>
    <mergeCell ref="A30:M30"/>
    <mergeCell ref="J39:K39"/>
    <mergeCell ref="B35:E35"/>
    <mergeCell ref="B36:E36"/>
    <mergeCell ref="A55:M55"/>
    <mergeCell ref="B50:E50"/>
    <mergeCell ref="B51:E51"/>
    <mergeCell ref="B52:E52"/>
    <mergeCell ref="B53:E53"/>
    <mergeCell ref="J51:K51"/>
    <mergeCell ref="J52:K52"/>
    <mergeCell ref="J53:K53"/>
    <mergeCell ref="J54:K54"/>
    <mergeCell ref="B17:E17"/>
    <mergeCell ref="A18:M18"/>
    <mergeCell ref="B24:E24"/>
    <mergeCell ref="J24:K24"/>
    <mergeCell ref="J22:K22"/>
    <mergeCell ref="J23:K23"/>
    <mergeCell ref="A21:M21"/>
    <mergeCell ref="B22:E22"/>
    <mergeCell ref="B23:E23"/>
    <mergeCell ref="A14:M14"/>
    <mergeCell ref="A15:A16"/>
    <mergeCell ref="M15:M16"/>
    <mergeCell ref="H15:H16"/>
    <mergeCell ref="G15:G16"/>
    <mergeCell ref="B15:E16"/>
    <mergeCell ref="A4:E4"/>
    <mergeCell ref="H8:I8"/>
    <mergeCell ref="F9:G9"/>
    <mergeCell ref="I10:I11"/>
    <mergeCell ref="A7:M7"/>
    <mergeCell ref="A8:E8"/>
    <mergeCell ref="F8:G8"/>
    <mergeCell ref="M8:M9"/>
    <mergeCell ref="A9:E9"/>
    <mergeCell ref="B38:E38"/>
    <mergeCell ref="J16:K16"/>
    <mergeCell ref="F15:F16"/>
    <mergeCell ref="I15:L15"/>
    <mergeCell ref="J31:K31"/>
    <mergeCell ref="J33:K33"/>
    <mergeCell ref="J34:K34"/>
    <mergeCell ref="J35:K35"/>
    <mergeCell ref="A32:M32"/>
    <mergeCell ref="A37:M37"/>
    <mergeCell ref="A12:C12"/>
    <mergeCell ref="A10:E10"/>
    <mergeCell ref="G12:I12"/>
    <mergeCell ref="A11:E11"/>
    <mergeCell ref="A13:C13"/>
    <mergeCell ref="J17:K17"/>
    <mergeCell ref="B29:E29"/>
    <mergeCell ref="B31:E31"/>
    <mergeCell ref="J25:K25"/>
    <mergeCell ref="J27:K27"/>
    <mergeCell ref="J28:K28"/>
    <mergeCell ref="J29:K29"/>
    <mergeCell ref="B19:E19"/>
    <mergeCell ref="B20:E20"/>
    <mergeCell ref="A40:M40"/>
    <mergeCell ref="B33:E33"/>
    <mergeCell ref="B34:E34"/>
    <mergeCell ref="J8:K9"/>
    <mergeCell ref="L8:L9"/>
    <mergeCell ref="J12:L13"/>
    <mergeCell ref="J19:K19"/>
    <mergeCell ref="D12:F12"/>
    <mergeCell ref="D13:F13"/>
    <mergeCell ref="J20:K20"/>
    <mergeCell ref="A56:M79"/>
    <mergeCell ref="J41:K41"/>
    <mergeCell ref="J42:K42"/>
    <mergeCell ref="J44:K44"/>
    <mergeCell ref="B47:E47"/>
    <mergeCell ref="A43:M43"/>
    <mergeCell ref="B48:E48"/>
    <mergeCell ref="B41:E41"/>
    <mergeCell ref="A49:M49"/>
    <mergeCell ref="B42:E42"/>
  </mergeCells>
  <dataValidations count="1">
    <dataValidation allowBlank="1" showInputMessage="1" showErrorMessage="1" prompt="Selection of the &quot;Revision No.&quot; option box indicates a revision to an earlier submission. Please type in the revision number here." sqref="I10:I11"/>
  </dataValidations>
  <printOptions/>
  <pageMargins left="0.3" right="0.3" top="0.3" bottom="0.5" header="0.5" footer="0.35"/>
  <pageSetup fitToHeight="3" horizontalDpi="600" verticalDpi="600" orientation="landscape" scale="75" r:id="rId2"/>
  <headerFooter alignWithMargins="0">
    <oddFooter>&amp;LPrevious editions are obsolete&amp;CPage &amp;P of &amp;N&amp;Rform &amp;"Arial,Bold"HUD-52722 (08/2005)</oddFooter>
  </headerFooter>
  <rowBreaks count="2" manualBreakCount="2">
    <brk id="25" max="255" man="1"/>
    <brk id="4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Preferred User</cp:lastModifiedBy>
  <cp:lastPrinted>2008-06-09T19:36:28Z</cp:lastPrinted>
  <dcterms:created xsi:type="dcterms:W3CDTF">1996-10-14T23:33:28Z</dcterms:created>
  <dcterms:modified xsi:type="dcterms:W3CDTF">2008-06-09T19:52:15Z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-1174587762</vt:i4>
  </property>
  <property fmtid="{D5CDD505-2E9C-101B-9397-08002B2CF9AE}" pid="3" name="_NewReviewCycle">
    <vt:lpwstr/>
  </property>
  <property fmtid="{D5CDD505-2E9C-101B-9397-08002B2CF9AE}" pid="4" name="_EmailSubject">
    <vt:lpwstr> CY 2008 Subsidy Processing</vt:lpwstr>
  </property>
  <property fmtid="{D5CDD505-2E9C-101B-9397-08002B2CF9AE}" pid="5" name="_AuthorEmail">
    <vt:lpwstr>Andrea.D.Williamson@hud.gov</vt:lpwstr>
  </property>
  <property fmtid="{D5CDD505-2E9C-101B-9397-08002B2CF9AE}" pid="6" name="_AuthorEmailDisplayName">
    <vt:lpwstr>Williamson, Andrea D</vt:lpwstr>
  </property>
  <property fmtid="{D5CDD505-2E9C-101B-9397-08002B2CF9AE}" pid="7" name="_PreviousAdHocReviewCycleID">
    <vt:i4>-1229656817</vt:i4>
  </property>
</Properties>
</file>