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1"/>
  </bookViews>
  <sheets>
    <sheet name="Basis of Estimate" sheetId="1" r:id="rId1"/>
    <sheet name="Estimate" sheetId="2" r:id="rId2"/>
  </sheets>
  <definedNames/>
  <calcPr fullCalcOnLoad="1"/>
</workbook>
</file>

<file path=xl/sharedStrings.xml><?xml version="1.0" encoding="utf-8"?>
<sst xmlns="http://schemas.openxmlformats.org/spreadsheetml/2006/main" count="73" uniqueCount="71">
  <si>
    <t>Date:</t>
  </si>
  <si>
    <t>Reviewed By:</t>
  </si>
  <si>
    <t>Total</t>
  </si>
  <si>
    <t>Item No.</t>
  </si>
  <si>
    <t>Description</t>
  </si>
  <si>
    <t>Unit</t>
  </si>
  <si>
    <t>Cost/Unit</t>
  </si>
  <si>
    <t>SF</t>
  </si>
  <si>
    <t>Estimate By:</t>
  </si>
  <si>
    <t>RAM</t>
  </si>
  <si>
    <t>Total Direct Construction Costs</t>
  </si>
  <si>
    <t>Subtotal NET Construction Cost</t>
  </si>
  <si>
    <t>Estimated NET Construction Cost</t>
  </si>
  <si>
    <r>
      <t>Government General Conditions</t>
    </r>
    <r>
      <rPr>
        <sz val="10"/>
        <rFont val="Arial"/>
        <family val="0"/>
      </rPr>
      <t xml:space="preserve"> (10 Percent)</t>
    </r>
  </si>
  <si>
    <t>Basis of Estimate</t>
  </si>
  <si>
    <t>Date of Estimate:</t>
  </si>
  <si>
    <t>Estimated By:</t>
  </si>
  <si>
    <t>Cost Estimating Pros, LTD</t>
  </si>
  <si>
    <t>2235 Brookhaven Road</t>
  </si>
  <si>
    <t>Wesley, Wyoming</t>
  </si>
  <si>
    <t>(313) 244-9292</t>
  </si>
  <si>
    <t>Supporting Material:</t>
  </si>
  <si>
    <t>Cost Data:</t>
  </si>
  <si>
    <t>Unit Prices based on 2003 Cost data</t>
  </si>
  <si>
    <t>Comments:</t>
  </si>
  <si>
    <t>Mark-ups and Add-ons:</t>
  </si>
  <si>
    <r>
      <t xml:space="preserve">Overhead </t>
    </r>
    <r>
      <rPr>
        <sz val="10"/>
        <rFont val="Arial"/>
        <family val="0"/>
      </rPr>
      <t>(15 Percent)</t>
    </r>
  </si>
  <si>
    <r>
      <t>Profit</t>
    </r>
    <r>
      <rPr>
        <sz val="10"/>
        <rFont val="Arial"/>
        <family val="0"/>
      </rPr>
      <t xml:space="preserve"> (10 Percent)</t>
    </r>
  </si>
  <si>
    <r>
      <t>Contracting Method Adjustment</t>
    </r>
    <r>
      <rPr>
        <sz val="10"/>
        <rFont val="Arial"/>
        <family val="0"/>
      </rPr>
      <t xml:space="preserve"> (Sole Source)</t>
    </r>
  </si>
  <si>
    <t>be a sole source procurement.</t>
  </si>
  <si>
    <r>
      <t xml:space="preserve">Park: </t>
    </r>
    <r>
      <rPr>
        <sz val="10"/>
        <rFont val="Arial"/>
        <family val="2"/>
      </rPr>
      <t xml:space="preserve"> The Great National Park</t>
    </r>
  </si>
  <si>
    <t>Quantity</t>
  </si>
  <si>
    <t>Sitework</t>
  </si>
  <si>
    <t>Comfort Station, Vault Type</t>
  </si>
  <si>
    <t>LS</t>
  </si>
  <si>
    <t>Subtotal Direct Construction Costs</t>
  </si>
  <si>
    <r>
      <t xml:space="preserve">Published Location Factor </t>
    </r>
    <r>
      <rPr>
        <sz val="10"/>
        <rFont val="Arial"/>
        <family val="2"/>
      </rPr>
      <t>(-7 Percent)</t>
    </r>
  </si>
  <si>
    <r>
      <t xml:space="preserve">Remoteness Factor </t>
    </r>
    <r>
      <rPr>
        <sz val="10"/>
        <rFont val="Arial"/>
        <family val="2"/>
      </rPr>
      <t>(120 miles)</t>
    </r>
  </si>
  <si>
    <r>
      <t xml:space="preserve">Federal Wage Rate Factor </t>
    </r>
    <r>
      <rPr>
        <sz val="10"/>
        <rFont val="Arial"/>
        <family val="2"/>
      </rPr>
      <t>(6 Percent)</t>
    </r>
  </si>
  <si>
    <r>
      <t xml:space="preserve">Historic Preservation Factor </t>
    </r>
    <r>
      <rPr>
        <sz val="10"/>
        <rFont val="Arial"/>
        <family val="2"/>
      </rPr>
      <t>(N/A)</t>
    </r>
  </si>
  <si>
    <r>
      <t>Design Contingency</t>
    </r>
    <r>
      <rPr>
        <sz val="10"/>
        <rFont val="Arial"/>
        <family val="0"/>
      </rPr>
      <t xml:space="preserve"> (30 Percent)</t>
    </r>
  </si>
  <si>
    <t>Total Estimated NET Cost of Construction</t>
  </si>
  <si>
    <t>Square Foot Cost Data.</t>
  </si>
  <si>
    <t xml:space="preserve">Very little sitework detail provided. </t>
  </si>
  <si>
    <t>small and simple project. 30 percent or $12,750 seems appropriate.</t>
  </si>
  <si>
    <t>Class C Construction Cost Estimate</t>
  </si>
  <si>
    <r>
      <t xml:space="preserve">Project:  </t>
    </r>
    <r>
      <rPr>
        <sz val="10"/>
        <rFont val="Arial"/>
        <family val="2"/>
      </rPr>
      <t>Comfort Station - Bear Flats</t>
    </r>
  </si>
  <si>
    <r>
      <t xml:space="preserve">PMIS: </t>
    </r>
    <r>
      <rPr>
        <sz val="10"/>
        <rFont val="Arial"/>
        <family val="2"/>
      </rPr>
      <t>077698</t>
    </r>
  </si>
  <si>
    <t>Scoping Trip to Park 07/15/03</t>
  </si>
  <si>
    <t>Pre-Design Documents, 09/03</t>
  </si>
  <si>
    <t>BWW</t>
  </si>
  <si>
    <t>Estimate is based on 2003 costs</t>
  </si>
  <si>
    <r>
      <t xml:space="preserve">Standard General Conditions </t>
    </r>
    <r>
      <rPr>
        <sz val="10"/>
        <rFont val="Arial"/>
        <family val="2"/>
      </rPr>
      <t>(18 Percent)</t>
    </r>
  </si>
  <si>
    <r>
      <t>Inflation Escalation</t>
    </r>
    <r>
      <rPr>
        <sz val="10"/>
        <rFont val="Arial"/>
        <family val="0"/>
      </rPr>
      <t xml:space="preserve"> (14 Months)</t>
    </r>
  </si>
  <si>
    <t>2 month construction period. Inflation predictions indicate 4% per year.</t>
  </si>
  <si>
    <r>
      <t xml:space="preserve">Project:  </t>
    </r>
    <r>
      <rPr>
        <sz val="11"/>
        <rFont val="Arial"/>
        <family val="0"/>
      </rPr>
      <t>Comfort Station - Bear Flats</t>
    </r>
  </si>
  <si>
    <r>
      <t xml:space="preserve">Park: </t>
    </r>
    <r>
      <rPr>
        <sz val="11"/>
        <rFont val="Arial"/>
        <family val="0"/>
      </rPr>
      <t xml:space="preserve"> The Great National Park</t>
    </r>
  </si>
  <si>
    <r>
      <t xml:space="preserve">PMIS: </t>
    </r>
    <r>
      <rPr>
        <sz val="11"/>
        <rFont val="Arial"/>
        <family val="0"/>
      </rPr>
      <t>077698</t>
    </r>
  </si>
  <si>
    <r>
      <t>Published Location Factor:</t>
    </r>
    <r>
      <rPr>
        <sz val="11"/>
        <rFont val="Arial"/>
        <family val="0"/>
      </rPr>
      <t xml:space="preserve">  RS Means (Ely, Nevada).</t>
    </r>
  </si>
  <si>
    <r>
      <t>Project Remoteness:</t>
    </r>
    <r>
      <rPr>
        <sz val="11"/>
        <rFont val="Arial"/>
        <family val="0"/>
      </rPr>
      <t xml:space="preserve"> Site is 120 miles from nearest published commercial center.</t>
    </r>
  </si>
  <si>
    <r>
      <t>Federal Wage Rate Factor:</t>
    </r>
    <r>
      <rPr>
        <sz val="11"/>
        <rFont val="Arial"/>
        <family val="0"/>
      </rPr>
      <t xml:space="preserve">  6 Percent Guidance from NPS.</t>
    </r>
  </si>
  <si>
    <r>
      <t>Design Contingency:</t>
    </r>
    <r>
      <rPr>
        <sz val="11"/>
        <rFont val="Arial"/>
        <family val="0"/>
      </rPr>
      <t xml:space="preserve">  Limited Detail on Pre-Design Report, however a seemingly </t>
    </r>
  </si>
  <si>
    <r>
      <t xml:space="preserve">Taxes: </t>
    </r>
    <r>
      <rPr>
        <sz val="11"/>
        <rFont val="Arial"/>
        <family val="0"/>
      </rPr>
      <t xml:space="preserve"> 4.75 Percent Sales Tax included in Unit Costs</t>
    </r>
  </si>
  <si>
    <r>
      <t xml:space="preserve">Standard General Conditions: </t>
    </r>
    <r>
      <rPr>
        <sz val="11"/>
        <rFont val="Arial"/>
        <family val="0"/>
      </rPr>
      <t>Within</t>
    </r>
    <r>
      <rPr>
        <b/>
        <sz val="11"/>
        <rFont val="Arial"/>
        <family val="0"/>
      </rPr>
      <t xml:space="preserve"> </t>
    </r>
    <r>
      <rPr>
        <sz val="11"/>
        <rFont val="Arial"/>
        <family val="0"/>
      </rPr>
      <t>Normal Range 18 Percent.</t>
    </r>
  </si>
  <si>
    <r>
      <t xml:space="preserve">Government General Conditions: </t>
    </r>
    <r>
      <rPr>
        <sz val="11"/>
        <rFont val="Arial"/>
        <family val="0"/>
      </rPr>
      <t>10 Percent within NPS Guidance Recommendations.</t>
    </r>
  </si>
  <si>
    <r>
      <t xml:space="preserve">Bonds and Permits: </t>
    </r>
    <r>
      <rPr>
        <sz val="11"/>
        <rFont val="Arial"/>
        <family val="0"/>
      </rPr>
      <t>1.5 percent bond included in General Conditions.  No permit costs.</t>
    </r>
  </si>
  <si>
    <r>
      <t>Historic Preservation Factor:</t>
    </r>
    <r>
      <rPr>
        <sz val="11"/>
        <rFont val="Arial"/>
        <family val="0"/>
      </rPr>
      <t xml:space="preserve">  Not applicable.</t>
    </r>
  </si>
  <si>
    <r>
      <t xml:space="preserve">Overhead: </t>
    </r>
    <r>
      <rPr>
        <sz val="11"/>
        <rFont val="Arial"/>
        <family val="0"/>
      </rPr>
      <t xml:space="preserve"> Small Job, Limited sub-contractors.</t>
    </r>
  </si>
  <si>
    <r>
      <t>Profit:</t>
    </r>
    <r>
      <rPr>
        <sz val="11"/>
        <rFont val="Arial"/>
        <family val="0"/>
      </rPr>
      <t xml:space="preserve"> 10 Percent</t>
    </r>
  </si>
  <si>
    <r>
      <t>Contracting Method Adjustment:</t>
    </r>
    <r>
      <rPr>
        <sz val="11"/>
        <rFont val="Arial"/>
        <family val="0"/>
      </rPr>
      <t xml:space="preserve">  Early indication is that construction contract will </t>
    </r>
  </si>
  <si>
    <r>
      <t xml:space="preserve">Inflaton Escalation: </t>
    </r>
    <r>
      <rPr>
        <sz val="11"/>
        <rFont val="Arial"/>
        <family val="0"/>
      </rPr>
      <t xml:space="preserve"> Assume start of construction to be October, 2004.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</si>
</sst>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  <numFmt numFmtId="166" formatCode="&quot;$&quot;#,##0"/>
    <numFmt numFmtId="167" formatCode="&quot;$&quot;#,##0.0"/>
    <numFmt numFmtId="168" formatCode="[$-409]dddd\,\ mmmm\ dd\,\ yyyy"/>
    <numFmt numFmtId="169" formatCode="mm/dd/yy;@"/>
  </numFmts>
  <fonts count="10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5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4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166" fontId="1" fillId="2" borderId="12" xfId="0" applyNumberFormat="1" applyFont="1" applyFill="1" applyBorder="1" applyAlignment="1">
      <alignment/>
    </xf>
    <xf numFmtId="5" fontId="0" fillId="0" borderId="12" xfId="0" applyNumberFormat="1" applyBorder="1" applyAlignment="1">
      <alignment/>
    </xf>
    <xf numFmtId="0" fontId="0" fillId="3" borderId="2" xfId="0" applyFill="1" applyBorder="1" applyAlignment="1">
      <alignment horizontal="center"/>
    </xf>
    <xf numFmtId="165" fontId="0" fillId="3" borderId="2" xfId="0" applyNumberFormat="1" applyFill="1" applyBorder="1" applyAlignment="1">
      <alignment/>
    </xf>
    <xf numFmtId="166" fontId="1" fillId="3" borderId="12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2" borderId="14" xfId="0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2" fillId="3" borderId="16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69" fontId="0" fillId="0" borderId="17" xfId="0" applyNumberForma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169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5</xdr:row>
      <xdr:rowOff>47625</xdr:rowOff>
    </xdr:from>
    <xdr:to>
      <xdr:col>10</xdr:col>
      <xdr:colOff>419100</xdr:colOff>
      <xdr:row>34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009650"/>
          <a:ext cx="6505575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4</xdr:row>
      <xdr:rowOff>95250</xdr:rowOff>
    </xdr:from>
    <xdr:to>
      <xdr:col>5</xdr:col>
      <xdr:colOff>561975</xdr:colOff>
      <xdr:row>37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42950"/>
          <a:ext cx="6505575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1" sqref="A1:I1"/>
    </sheetView>
  </sheetViews>
  <sheetFormatPr defaultColWidth="9.140625" defaultRowHeight="12.75"/>
  <cols>
    <col min="1" max="1" width="20.57421875" style="0" bestFit="1" customWidth="1"/>
  </cols>
  <sheetData>
    <row r="1" spans="1:9" s="56" customFormat="1" ht="20.25">
      <c r="A1" s="57" t="s">
        <v>45</v>
      </c>
      <c r="B1" s="57"/>
      <c r="C1" s="57"/>
      <c r="D1" s="57"/>
      <c r="E1" s="57"/>
      <c r="F1" s="57"/>
      <c r="G1" s="57"/>
      <c r="H1" s="57"/>
      <c r="I1" s="57"/>
    </row>
    <row r="2" spans="1:7" ht="12.75">
      <c r="A2" s="43"/>
      <c r="B2" s="43"/>
      <c r="C2" s="43"/>
      <c r="D2" s="43"/>
      <c r="E2" s="43"/>
      <c r="F2" s="43"/>
      <c r="G2" s="43"/>
    </row>
    <row r="3" spans="1:7" ht="12.75">
      <c r="A3" s="43"/>
      <c r="B3" s="43"/>
      <c r="C3" s="43"/>
      <c r="D3" s="43"/>
      <c r="E3" s="43"/>
      <c r="F3" s="43"/>
      <c r="G3" s="43"/>
    </row>
    <row r="4" spans="1:4" s="49" customFormat="1" ht="15">
      <c r="A4" s="46" t="s">
        <v>55</v>
      </c>
      <c r="B4" s="47"/>
      <c r="C4" s="47"/>
      <c r="D4" s="48"/>
    </row>
    <row r="5" spans="1:4" s="49" customFormat="1" ht="15">
      <c r="A5" s="46" t="s">
        <v>56</v>
      </c>
      <c r="B5" s="50"/>
      <c r="C5" s="50"/>
      <c r="D5" s="51"/>
    </row>
    <row r="6" spans="1:4" s="49" customFormat="1" ht="15">
      <c r="A6" s="46" t="s">
        <v>57</v>
      </c>
      <c r="B6" s="47"/>
      <c r="C6" s="47"/>
      <c r="D6" s="51"/>
    </row>
    <row r="7" spans="1:4" ht="12.75">
      <c r="A7" s="4"/>
      <c r="B7" s="2"/>
      <c r="C7" s="2"/>
      <c r="D7" s="5"/>
    </row>
    <row r="8" spans="1:4" ht="12.75">
      <c r="A8" s="4"/>
      <c r="B8" s="2"/>
      <c r="C8" s="2"/>
      <c r="D8" s="5"/>
    </row>
    <row r="9" spans="1:3" s="52" customFormat="1" ht="15.75">
      <c r="A9" s="44" t="s">
        <v>14</v>
      </c>
      <c r="C9" s="42"/>
    </row>
    <row r="11" spans="1:2" s="49" customFormat="1" ht="14.25">
      <c r="A11" s="49" t="s">
        <v>15</v>
      </c>
      <c r="B11" s="53">
        <v>37896</v>
      </c>
    </row>
    <row r="12" s="49" customFormat="1" ht="14.25">
      <c r="B12" s="54"/>
    </row>
    <row r="13" spans="1:2" s="49" customFormat="1" ht="14.25">
      <c r="A13" s="49" t="s">
        <v>16</v>
      </c>
      <c r="B13" s="49" t="s">
        <v>9</v>
      </c>
    </row>
    <row r="14" s="49" customFormat="1" ht="14.25">
      <c r="B14" s="49" t="s">
        <v>17</v>
      </c>
    </row>
    <row r="15" s="49" customFormat="1" ht="14.25">
      <c r="B15" s="49" t="s">
        <v>18</v>
      </c>
    </row>
    <row r="16" s="49" customFormat="1" ht="14.25">
      <c r="B16" s="49" t="s">
        <v>19</v>
      </c>
    </row>
    <row r="17" s="49" customFormat="1" ht="14.25">
      <c r="B17" s="49" t="s">
        <v>20</v>
      </c>
    </row>
    <row r="18" s="49" customFormat="1" ht="14.25"/>
    <row r="19" spans="1:2" s="49" customFormat="1" ht="14.25">
      <c r="A19" s="49" t="s">
        <v>21</v>
      </c>
      <c r="B19" s="49" t="s">
        <v>49</v>
      </c>
    </row>
    <row r="20" s="49" customFormat="1" ht="14.25">
      <c r="B20" s="49" t="s">
        <v>48</v>
      </c>
    </row>
    <row r="21" s="49" customFormat="1" ht="14.25"/>
    <row r="22" s="49" customFormat="1" ht="14.25"/>
    <row r="23" s="49" customFormat="1" ht="14.25"/>
    <row r="24" spans="1:2" s="49" customFormat="1" ht="14.25">
      <c r="A24" s="49" t="s">
        <v>22</v>
      </c>
      <c r="B24" s="49" t="s">
        <v>42</v>
      </c>
    </row>
    <row r="25" s="49" customFormat="1" ht="14.25">
      <c r="B25" s="49" t="s">
        <v>23</v>
      </c>
    </row>
    <row r="26" s="49" customFormat="1" ht="14.25"/>
    <row r="27" s="49" customFormat="1" ht="14.25"/>
    <row r="28" s="49" customFormat="1" ht="14.25"/>
    <row r="29" spans="1:2" s="49" customFormat="1" ht="15">
      <c r="A29" s="49" t="s">
        <v>25</v>
      </c>
      <c r="B29" s="55" t="s">
        <v>58</v>
      </c>
    </row>
    <row r="30" s="49" customFormat="1" ht="15">
      <c r="B30" s="55" t="s">
        <v>59</v>
      </c>
    </row>
    <row r="31" s="49" customFormat="1" ht="15">
      <c r="B31" s="55" t="s">
        <v>60</v>
      </c>
    </row>
    <row r="32" s="49" customFormat="1" ht="15">
      <c r="B32" s="55" t="s">
        <v>61</v>
      </c>
    </row>
    <row r="33" s="49" customFormat="1" ht="14.25">
      <c r="B33" s="49" t="s">
        <v>44</v>
      </c>
    </row>
    <row r="34" s="49" customFormat="1" ht="15">
      <c r="B34" s="55" t="s">
        <v>62</v>
      </c>
    </row>
    <row r="35" s="49" customFormat="1" ht="15">
      <c r="B35" s="55" t="s">
        <v>63</v>
      </c>
    </row>
    <row r="36" s="49" customFormat="1" ht="15">
      <c r="B36" s="55" t="s">
        <v>64</v>
      </c>
    </row>
    <row r="37" s="49" customFormat="1" ht="15">
      <c r="B37" s="55" t="s">
        <v>65</v>
      </c>
    </row>
    <row r="38" s="49" customFormat="1" ht="15">
      <c r="B38" s="55" t="s">
        <v>66</v>
      </c>
    </row>
    <row r="39" s="49" customFormat="1" ht="15">
      <c r="B39" s="55" t="s">
        <v>67</v>
      </c>
    </row>
    <row r="40" s="49" customFormat="1" ht="15">
      <c r="B40" s="55" t="s">
        <v>68</v>
      </c>
    </row>
    <row r="41" s="49" customFormat="1" ht="15">
      <c r="B41" s="55" t="s">
        <v>69</v>
      </c>
    </row>
    <row r="42" s="49" customFormat="1" ht="14.25">
      <c r="B42" s="49" t="s">
        <v>29</v>
      </c>
    </row>
    <row r="43" s="49" customFormat="1" ht="15">
      <c r="B43" s="55" t="s">
        <v>70</v>
      </c>
    </row>
    <row r="44" s="49" customFormat="1" ht="14.25">
      <c r="B44" s="49" t="s">
        <v>54</v>
      </c>
    </row>
    <row r="45" s="49" customFormat="1" ht="14.25"/>
    <row r="46" spans="1:2" s="49" customFormat="1" ht="14.25">
      <c r="A46" s="49" t="s">
        <v>24</v>
      </c>
      <c r="B46" s="49" t="s">
        <v>43</v>
      </c>
    </row>
  </sheetData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scale="81" r:id="rId2"/>
  <headerFooter alignWithMargins="0">
    <oddFooter>&amp;L&amp;P&amp;C&amp;11Basis of Estimate&amp;RPrint Date: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1">
      <selection activeCell="F32" sqref="F32"/>
    </sheetView>
  </sheetViews>
  <sheetFormatPr defaultColWidth="9.140625" defaultRowHeight="12.75"/>
  <cols>
    <col min="2" max="2" width="50.140625" style="0" bestFit="1" customWidth="1"/>
    <col min="3" max="3" width="12.57421875" style="0" customWidth="1"/>
    <col min="4" max="4" width="11.8515625" style="0" customWidth="1"/>
    <col min="5" max="5" width="12.8515625" style="0" customWidth="1"/>
    <col min="6" max="6" width="13.28125" style="0" customWidth="1"/>
  </cols>
  <sheetData>
    <row r="1" spans="1:6" ht="12.75">
      <c r="A1" s="4" t="s">
        <v>46</v>
      </c>
      <c r="B1" s="2"/>
      <c r="E1" s="2" t="s">
        <v>8</v>
      </c>
      <c r="F1" s="3" t="s">
        <v>9</v>
      </c>
    </row>
    <row r="2" spans="1:6" ht="12.75">
      <c r="A2" s="4" t="s">
        <v>30</v>
      </c>
      <c r="B2" s="2"/>
      <c r="E2" s="2" t="s">
        <v>0</v>
      </c>
      <c r="F2" s="45">
        <v>37895</v>
      </c>
    </row>
    <row r="3" spans="1:6" ht="12.75">
      <c r="A3" s="4" t="s">
        <v>47</v>
      </c>
      <c r="B3" s="1"/>
      <c r="E3" s="1"/>
      <c r="F3" s="5"/>
    </row>
    <row r="4" spans="1:6" ht="12.75">
      <c r="A4" s="4"/>
      <c r="B4" s="2"/>
      <c r="E4" s="2" t="s">
        <v>1</v>
      </c>
      <c r="F4" s="3" t="s">
        <v>50</v>
      </c>
    </row>
    <row r="5" spans="1:6" ht="12.75">
      <c r="A5" s="58" t="s">
        <v>51</v>
      </c>
      <c r="B5" s="58"/>
      <c r="E5" s="2" t="s">
        <v>0</v>
      </c>
      <c r="F5" s="45">
        <v>37896</v>
      </c>
    </row>
    <row r="6" spans="1:4" ht="12.75">
      <c r="A6" s="6"/>
      <c r="B6" s="6"/>
      <c r="C6" s="6"/>
      <c r="D6" s="6"/>
    </row>
    <row r="7" spans="1:4" ht="13.5" thickBot="1">
      <c r="A7" s="6"/>
      <c r="B7" s="7"/>
      <c r="C7" s="6"/>
      <c r="D7" s="6"/>
    </row>
    <row r="8" spans="1:6" s="11" customFormat="1" ht="12.75">
      <c r="A8" s="13" t="s">
        <v>3</v>
      </c>
      <c r="B8" s="14" t="s">
        <v>4</v>
      </c>
      <c r="C8" s="14" t="s">
        <v>31</v>
      </c>
      <c r="D8" s="14" t="s">
        <v>5</v>
      </c>
      <c r="E8" s="14" t="s">
        <v>6</v>
      </c>
      <c r="F8" s="15" t="s">
        <v>2</v>
      </c>
    </row>
    <row r="9" spans="1:6" ht="12.75">
      <c r="A9" s="16">
        <v>1</v>
      </c>
      <c r="B9" s="12" t="s">
        <v>33</v>
      </c>
      <c r="C9" s="18">
        <v>90</v>
      </c>
      <c r="D9" s="18" t="s">
        <v>7</v>
      </c>
      <c r="E9" s="21">
        <v>250</v>
      </c>
      <c r="F9" s="24">
        <f>C9*E9</f>
        <v>22500</v>
      </c>
    </row>
    <row r="10" spans="1:6" ht="12.75">
      <c r="A10" s="17">
        <v>2</v>
      </c>
      <c r="B10" s="8" t="s">
        <v>32</v>
      </c>
      <c r="C10" s="19">
        <v>1</v>
      </c>
      <c r="D10" s="19" t="s">
        <v>34</v>
      </c>
      <c r="E10" s="22">
        <v>20000</v>
      </c>
      <c r="F10" s="24">
        <f>C10*E10</f>
        <v>20000</v>
      </c>
    </row>
    <row r="11" spans="1:6" ht="12.75">
      <c r="A11" s="17"/>
      <c r="B11" s="8"/>
      <c r="C11" s="19"/>
      <c r="D11" s="19"/>
      <c r="E11" s="22"/>
      <c r="F11" s="24"/>
    </row>
    <row r="12" spans="1:6" ht="12.75">
      <c r="A12" s="17"/>
      <c r="B12" s="8"/>
      <c r="C12" s="19"/>
      <c r="D12" s="19"/>
      <c r="E12" s="22"/>
      <c r="F12" s="24"/>
    </row>
    <row r="13" spans="1:6" ht="12.75">
      <c r="A13" s="17"/>
      <c r="B13" s="8"/>
      <c r="C13" s="19"/>
      <c r="D13" s="19"/>
      <c r="E13" s="22"/>
      <c r="F13" s="24"/>
    </row>
    <row r="14" spans="1:6" ht="12.75">
      <c r="A14" s="17"/>
      <c r="B14" s="8"/>
      <c r="C14" s="19"/>
      <c r="D14" s="19"/>
      <c r="E14" s="22"/>
      <c r="F14" s="24"/>
    </row>
    <row r="15" spans="1:6" ht="12.75">
      <c r="A15" s="17"/>
      <c r="B15" s="8"/>
      <c r="C15" s="19"/>
      <c r="D15" s="19"/>
      <c r="E15" s="22"/>
      <c r="F15" s="24"/>
    </row>
    <row r="16" spans="1:6" ht="12.75">
      <c r="A16" s="17"/>
      <c r="B16" s="8"/>
      <c r="C16" s="19"/>
      <c r="D16" s="19"/>
      <c r="E16" s="22"/>
      <c r="F16" s="24"/>
    </row>
    <row r="17" spans="1:6" ht="12.75">
      <c r="A17" s="27"/>
      <c r="B17" s="30" t="s">
        <v>35</v>
      </c>
      <c r="C17" s="28"/>
      <c r="D17" s="28"/>
      <c r="E17" s="29"/>
      <c r="F17" s="31">
        <f>F10+F9</f>
        <v>42500</v>
      </c>
    </row>
    <row r="18" spans="1:6" ht="12.75">
      <c r="A18" s="17"/>
      <c r="B18" s="36" t="s">
        <v>36</v>
      </c>
      <c r="C18" s="19"/>
      <c r="D18" s="19"/>
      <c r="E18" s="22"/>
      <c r="F18" s="32">
        <f>-0.07*F17</f>
        <v>-2975.0000000000005</v>
      </c>
    </row>
    <row r="19" spans="1:6" ht="12.75">
      <c r="A19" s="17"/>
      <c r="B19" s="36" t="s">
        <v>37</v>
      </c>
      <c r="C19" s="19"/>
      <c r="D19" s="19"/>
      <c r="E19" s="22"/>
      <c r="F19" s="25">
        <f>F17*0.12</f>
        <v>5100</v>
      </c>
    </row>
    <row r="20" spans="1:6" ht="12.75">
      <c r="A20" s="17"/>
      <c r="B20" s="36" t="s">
        <v>38</v>
      </c>
      <c r="C20" s="19"/>
      <c r="D20" s="19"/>
      <c r="E20" s="22"/>
      <c r="F20" s="25">
        <f>0.06*0.4*F17</f>
        <v>1020</v>
      </c>
    </row>
    <row r="21" spans="1:6" ht="12.75">
      <c r="A21" s="17"/>
      <c r="B21" s="36" t="s">
        <v>40</v>
      </c>
      <c r="C21" s="19"/>
      <c r="D21" s="19"/>
      <c r="E21" s="22"/>
      <c r="F21" s="25">
        <f>0.3*F17</f>
        <v>12750</v>
      </c>
    </row>
    <row r="22" spans="1:6" ht="12.75">
      <c r="A22" s="27"/>
      <c r="B22" s="30" t="s">
        <v>10</v>
      </c>
      <c r="C22" s="28"/>
      <c r="D22" s="28"/>
      <c r="E22" s="29"/>
      <c r="F22" s="31">
        <f>SUM(F17:F21)</f>
        <v>58395</v>
      </c>
    </row>
    <row r="23" spans="1:6" ht="12.75">
      <c r="A23" s="17"/>
      <c r="B23" s="36" t="s">
        <v>52</v>
      </c>
      <c r="C23" s="19"/>
      <c r="D23" s="19"/>
      <c r="E23" s="22"/>
      <c r="F23" s="25">
        <f>0.18*F22</f>
        <v>10511.1</v>
      </c>
    </row>
    <row r="24" spans="1:6" ht="12.75">
      <c r="A24" s="17"/>
      <c r="B24" s="36" t="s">
        <v>13</v>
      </c>
      <c r="C24" s="19"/>
      <c r="D24" s="19"/>
      <c r="E24" s="22"/>
      <c r="F24" s="25">
        <f>0.1*F22</f>
        <v>5839.5</v>
      </c>
    </row>
    <row r="25" spans="1:6" ht="12.75">
      <c r="A25" s="17"/>
      <c r="B25" s="36" t="s">
        <v>39</v>
      </c>
      <c r="C25" s="19"/>
      <c r="D25" s="19"/>
      <c r="E25" s="22"/>
      <c r="F25" s="25">
        <v>0</v>
      </c>
    </row>
    <row r="26" spans="1:6" ht="12.75">
      <c r="A26" s="27"/>
      <c r="B26" s="37" t="s">
        <v>11</v>
      </c>
      <c r="C26" s="28"/>
      <c r="D26" s="28"/>
      <c r="E26" s="29"/>
      <c r="F26" s="31">
        <f>SUM(F22:F25)</f>
        <v>74745.6</v>
      </c>
    </row>
    <row r="27" spans="1:6" ht="12.75">
      <c r="A27" s="17"/>
      <c r="B27" s="38" t="s">
        <v>26</v>
      </c>
      <c r="C27" s="19"/>
      <c r="D27" s="19"/>
      <c r="E27" s="22"/>
      <c r="F27" s="25">
        <f>0.15*F26</f>
        <v>11211.84</v>
      </c>
    </row>
    <row r="28" spans="1:6" ht="12.75">
      <c r="A28" s="17"/>
      <c r="B28" s="38" t="s">
        <v>27</v>
      </c>
      <c r="C28" s="19"/>
      <c r="D28" s="19"/>
      <c r="E28" s="22"/>
      <c r="F28" s="25">
        <f>0.1*F26</f>
        <v>7474.560000000001</v>
      </c>
    </row>
    <row r="29" spans="1:6" ht="12.75">
      <c r="A29" s="27"/>
      <c r="B29" s="37" t="s">
        <v>12</v>
      </c>
      <c r="C29" s="28"/>
      <c r="D29" s="28"/>
      <c r="E29" s="29"/>
      <c r="F29" s="31">
        <f>SUM(F26:F28)</f>
        <v>93432</v>
      </c>
    </row>
    <row r="30" spans="1:6" ht="12.75">
      <c r="A30" s="17"/>
      <c r="B30" s="38" t="s">
        <v>28</v>
      </c>
      <c r="C30" s="19"/>
      <c r="D30" s="19"/>
      <c r="E30" s="22"/>
      <c r="F30" s="25">
        <f>0.15*F29</f>
        <v>14014.8</v>
      </c>
    </row>
    <row r="31" spans="1:6" ht="13.5" thickBot="1">
      <c r="A31" s="40"/>
      <c r="B31" s="38" t="s">
        <v>53</v>
      </c>
      <c r="C31" s="19"/>
      <c r="D31" s="19"/>
      <c r="E31" s="22"/>
      <c r="F31" s="25">
        <f>0.04*(14/12)*F29</f>
        <v>4360.16</v>
      </c>
    </row>
    <row r="32" spans="1:6" ht="15.75">
      <c r="A32" s="41"/>
      <c r="B32" s="39" t="s">
        <v>41</v>
      </c>
      <c r="C32" s="33"/>
      <c r="D32" s="33"/>
      <c r="E32" s="34"/>
      <c r="F32" s="35">
        <f>SUM(F29:F31)</f>
        <v>111806.96</v>
      </c>
    </row>
    <row r="33" spans="1:6" ht="13.5" thickBot="1">
      <c r="A33" s="9"/>
      <c r="B33" s="10"/>
      <c r="C33" s="20"/>
      <c r="D33" s="20"/>
      <c r="E33" s="23"/>
      <c r="F33" s="26"/>
    </row>
  </sheetData>
  <mergeCells count="1">
    <mergeCell ref="A5:B5"/>
  </mergeCells>
  <printOptions/>
  <pageMargins left="0.75" right="0.75" top="1" bottom="1" header="0.5" footer="0.5"/>
  <pageSetup fitToHeight="1" fitToWidth="1" horizontalDpi="600" verticalDpi="600" orientation="landscape" r:id="rId2"/>
  <headerFooter alignWithMargins="0">
    <oddHeader>&amp;C&amp;11Class C Construction Cost Estimate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Park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merrick</dc:creator>
  <cp:keywords/>
  <dc:description/>
  <cp:lastModifiedBy>Administrator</cp:lastModifiedBy>
  <cp:lastPrinted>2006-03-29T15:40:28Z</cp:lastPrinted>
  <dcterms:created xsi:type="dcterms:W3CDTF">2005-10-20T20:58:47Z</dcterms:created>
  <dcterms:modified xsi:type="dcterms:W3CDTF">2007-09-28T19:37:45Z</dcterms:modified>
  <cp:category/>
  <cp:version/>
  <cp:contentType/>
  <cp:contentStatus/>
</cp:coreProperties>
</file>