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35" activeTab="0"/>
  </bookViews>
  <sheets>
    <sheet name="T&amp;M Proposal Template" sheetId="1" r:id="rId1"/>
    <sheet name="OH Indirect Submission Template" sheetId="2" r:id="rId2"/>
    <sheet name="G&amp;A Indirect Submission Templat" sheetId="3" r:id="rId3"/>
    <sheet name="Sample T&amp;M Proposal" sheetId="4" r:id="rId4"/>
    <sheet name="Sample OH Indirect Submission" sheetId="5" r:id="rId5"/>
    <sheet name="Sample G&amp;A Indirect Submission" sheetId="6" r:id="rId6"/>
  </sheets>
  <definedNames>
    <definedName name="_1" localSheetId="0">'T&amp;M Proposal Template'!$E$17</definedName>
    <definedName name="_1">'Sample T&amp;M Proposal'!$E$17</definedName>
    <definedName name="_2" localSheetId="0">'T&amp;M Proposal Template'!$I$16</definedName>
    <definedName name="_2">'Sample T&amp;M Proposal'!$I$16</definedName>
  </definedNames>
  <calcPr fullCalcOnLoad="1"/>
</workbook>
</file>

<file path=xl/comments1.xml><?xml version="1.0" encoding="utf-8"?>
<comments xmlns="http://schemas.openxmlformats.org/spreadsheetml/2006/main">
  <authors>
    <author>clburns</author>
  </authors>
  <commentList>
    <comment ref="I16" authorId="0">
      <text>
        <r>
          <rPr>
            <sz val="8"/>
            <rFont val="Tahoma"/>
            <family val="0"/>
          </rPr>
          <t xml:space="preserve">
See indirect Rate calculation</t>
        </r>
      </text>
    </comment>
    <comment ref="E17" authorId="0">
      <text>
        <r>
          <rPr>
            <sz val="8"/>
            <rFont val="Tahoma"/>
            <family val="0"/>
          </rPr>
          <t xml:space="preserve">
See Indirect Rate Calc</t>
        </r>
      </text>
    </comment>
  </commentList>
</comments>
</file>

<file path=xl/comments4.xml><?xml version="1.0" encoding="utf-8"?>
<comments xmlns="http://schemas.openxmlformats.org/spreadsheetml/2006/main">
  <authors>
    <author>clburns</author>
  </authors>
  <commentList>
    <comment ref="I16" authorId="0">
      <text>
        <r>
          <rPr>
            <sz val="8"/>
            <rFont val="Tahoma"/>
            <family val="0"/>
          </rPr>
          <t xml:space="preserve">
See indirect Rate calculation</t>
        </r>
      </text>
    </comment>
    <comment ref="E17" authorId="0">
      <text>
        <r>
          <rPr>
            <sz val="8"/>
            <rFont val="Tahoma"/>
            <family val="0"/>
          </rPr>
          <t xml:space="preserve">
See Indirect Rate Calc</t>
        </r>
      </text>
    </comment>
  </commentList>
</comments>
</file>

<file path=xl/sharedStrings.xml><?xml version="1.0" encoding="utf-8"?>
<sst xmlns="http://schemas.openxmlformats.org/spreadsheetml/2006/main" count="264" uniqueCount="114">
  <si>
    <t>Labor Category</t>
  </si>
  <si>
    <t>Direct</t>
  </si>
  <si>
    <t>Labor</t>
  </si>
  <si>
    <t>Rate</t>
  </si>
  <si>
    <t>Overhead</t>
  </si>
  <si>
    <t>Average</t>
  </si>
  <si>
    <t>Subtotal</t>
  </si>
  <si>
    <t>Corporate</t>
  </si>
  <si>
    <t>G&amp;A</t>
  </si>
  <si>
    <t xml:space="preserve">Total </t>
  </si>
  <si>
    <t>Before</t>
  </si>
  <si>
    <t>Profit</t>
  </si>
  <si>
    <t>Total</t>
  </si>
  <si>
    <t xml:space="preserve">Billing </t>
  </si>
  <si>
    <t>(As Quoted)</t>
  </si>
  <si>
    <t>Staff I</t>
  </si>
  <si>
    <t>Staff II</t>
  </si>
  <si>
    <t>Staff III</t>
  </si>
  <si>
    <t>Staff IV</t>
  </si>
  <si>
    <t>Project I</t>
  </si>
  <si>
    <t>Project II</t>
  </si>
  <si>
    <t>Project III</t>
  </si>
  <si>
    <t>Project IV</t>
  </si>
  <si>
    <t>Senior I</t>
  </si>
  <si>
    <t>Senior II</t>
  </si>
  <si>
    <t>Senior III</t>
  </si>
  <si>
    <t>Senior IV</t>
  </si>
  <si>
    <t>ABC Company</t>
  </si>
  <si>
    <t>Tech I</t>
  </si>
  <si>
    <t>Tech II</t>
  </si>
  <si>
    <t>Tech III</t>
  </si>
  <si>
    <t>Tech IV</t>
  </si>
  <si>
    <t xml:space="preserve">NOTE:  May be </t>
  </si>
  <si>
    <t>quoted by individual</t>
  </si>
  <si>
    <t xml:space="preserve">depending on method in </t>
  </si>
  <si>
    <t>which your company bids</t>
  </si>
  <si>
    <t>(A)</t>
  </si>
  <si>
    <t>Actuals half yr</t>
  </si>
  <si>
    <t>Annualized</t>
  </si>
  <si>
    <t>Account</t>
  </si>
  <si>
    <t>Overhead Pool Expenses</t>
  </si>
  <si>
    <t>Indirect Payrolls</t>
  </si>
  <si>
    <t>Fringe Benefits</t>
  </si>
  <si>
    <t>Indirect Materials</t>
  </si>
  <si>
    <t>Other Insurance</t>
  </si>
  <si>
    <t>Taxes Other than Income</t>
  </si>
  <si>
    <t>Rent - Furniture &amp; Fixtures</t>
  </si>
  <si>
    <t>Depreciation</t>
  </si>
  <si>
    <t>Utilities</t>
  </si>
  <si>
    <t>Janitorial</t>
  </si>
  <si>
    <t>Data Processing</t>
  </si>
  <si>
    <t>Misc.</t>
  </si>
  <si>
    <t>Total Expenses</t>
  </si>
  <si>
    <t>Less: Unallowable Entertainment</t>
  </si>
  <si>
    <t>Less: Materials recovered direct</t>
  </si>
  <si>
    <t>Overhead Exp Claimed</t>
  </si>
  <si>
    <t>Rates (Total Expenses/Base)</t>
  </si>
  <si>
    <t xml:space="preserve">Direct Labor </t>
  </si>
  <si>
    <t>Labor Overhead</t>
  </si>
  <si>
    <t>Direct Materials</t>
  </si>
  <si>
    <t>Direct Travel</t>
  </si>
  <si>
    <t>Subcontracts/ODC's</t>
  </si>
  <si>
    <t>Total Cost Input (Base)</t>
  </si>
  <si>
    <t xml:space="preserve">G&amp;A Proposed </t>
  </si>
  <si>
    <t>Base (Total Cost Input) see below</t>
  </si>
  <si>
    <t>G&amp;A Pool Expenses:</t>
  </si>
  <si>
    <t xml:space="preserve">Indirect Payrolls </t>
  </si>
  <si>
    <t>Office Supplies</t>
  </si>
  <si>
    <t>Insurance</t>
  </si>
  <si>
    <t>Bad Debt Expense</t>
  </si>
  <si>
    <t>Contributions/Donations</t>
  </si>
  <si>
    <t>Interest</t>
  </si>
  <si>
    <t>Less: Unallowable Bad Debt Exp</t>
  </si>
  <si>
    <t>Less: Unallowable Contributions</t>
  </si>
  <si>
    <t>Less: Interest</t>
  </si>
  <si>
    <t>G&amp;A Expenses Claimed</t>
  </si>
  <si>
    <t>Base Detail</t>
  </si>
  <si>
    <t>G&amp;A Total Cost Input Base (TCI) (Total Company)</t>
  </si>
  <si>
    <t>1/2 yr Actuals</t>
  </si>
  <si>
    <t>Unallowable Overhead Expenses</t>
  </si>
  <si>
    <t>(If not already included in amounts above)</t>
  </si>
  <si>
    <t>Regulations (FAR) from the pool before calculating your rate.</t>
  </si>
  <si>
    <t xml:space="preserve">(1) Eliminate all unallowable costs per the Federal Acquisition </t>
  </si>
  <si>
    <t>input (TCI) base.</t>
  </si>
  <si>
    <t xml:space="preserve">NOTE:  G&amp;A Unallowables DO NOT get put back into the total cost </t>
  </si>
  <si>
    <t>to the base and pool may be different for your company.</t>
  </si>
  <si>
    <t>(1) Provide separate rate calculation sheets for each</t>
  </si>
  <si>
    <t xml:space="preserve">overhead type that you are applying. Ex: Engineering </t>
  </si>
  <si>
    <t>Overhead, Manufacturing OH, On-Site vs Off-Site</t>
  </si>
  <si>
    <t xml:space="preserve">(2) Eliminate all unallowable costs per the Federal Acquisition </t>
  </si>
  <si>
    <t>included in the G&amp;A base if applicable.</t>
  </si>
  <si>
    <t xml:space="preserve">Keep in mind that these unallowable costs may need to be </t>
  </si>
  <si>
    <t xml:space="preserve">ONR, DHHS, that sets your rates, please provide us with </t>
  </si>
  <si>
    <t>copies of the rate sheets that your cognizant agency provided,</t>
  </si>
  <si>
    <t>NOTE:  If you have a cognizant agency such as DCAA,</t>
  </si>
  <si>
    <t>assignment to the base or pool may be different for your company.</t>
  </si>
  <si>
    <t>Profit @</t>
  </si>
  <si>
    <t>ABC Company Cost Proposal</t>
  </si>
  <si>
    <t>For use on T&amp;M/LH Contracts</t>
  </si>
  <si>
    <t>Proposed Contract or RFQ Number:</t>
  </si>
  <si>
    <t>Base</t>
  </si>
  <si>
    <t xml:space="preserve">as well as a contact name and phone number, instead of filling </t>
  </si>
  <si>
    <t>in this template.</t>
  </si>
  <si>
    <t xml:space="preserve">NOTE:  The above is for example only.  Cost categories, and </t>
  </si>
  <si>
    <t>Base (Total Direct Labor - Company Wide)</t>
  </si>
  <si>
    <t xml:space="preserve">NOTE: The above is for example only.  Cost categories and assignment </t>
  </si>
  <si>
    <t>Overhead Proposed</t>
  </si>
  <si>
    <t>(A)  NOTE:  Disclose any escalation factors included in the base direct labor rate quoted, if applicable.</t>
  </si>
  <si>
    <t>FY 07</t>
  </si>
  <si>
    <t>FY 2007</t>
  </si>
  <si>
    <t>This is a Sample T&amp;M Proposal</t>
  </si>
  <si>
    <t>This is a Sample Indirect Submission</t>
  </si>
  <si>
    <t>(1/1 - 6/30/07)</t>
  </si>
  <si>
    <t>See Sample Proposal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</si>
</sst>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\-??_);_(@_)"/>
    <numFmt numFmtId="165" formatCode="_(* #,##0.00_);_(* \(#,##0.00\);_(* \-??_);_(@_)"/>
    <numFmt numFmtId="166" formatCode="_(* #,##0.000_);_(* \(#,##0.000\);_(* &quot;-&quot;??_);_(@_)"/>
    <numFmt numFmtId="167" formatCode="_(* #,##0.0000_);_(* \(#,##0.0000\);_(* &quot;-&quot;??_);_(@_)"/>
    <numFmt numFmtId="168" formatCode="_(* #,##0.000_);_(* \(#,##0.000\);_(* \-??_);_(@_)"/>
    <numFmt numFmtId="169" formatCode="_(* #,##0.0000_);_(* \(#,##0.0000\);_(* \-??_);_(@_)"/>
    <numFmt numFmtId="170" formatCode="_(&quot;$&quot;* #,##0.0_);_(&quot;$&quot;* \(#,##0.0\);_(&quot;$&quot;* \-??_);_(@_)"/>
    <numFmt numFmtId="171" formatCode="_(&quot;$&quot;* #,##0_);_(&quot;$&quot;* \(#,##0\);_(&quot;$&quot;* \-??_);_(@_)"/>
    <numFmt numFmtId="172" formatCode="_(&quot;$&quot;* #,##0.000_);_(&quot;$&quot;* \(#,##0.000\);_(&quot;$&quot;* \-??_);_(@_)"/>
    <numFmt numFmtId="173" formatCode="_(&quot;$&quot;* #,##0.0000_);_(&quot;$&quot;* \(#,##0.0000\);_(&quot;$&quot;* \-??_);_(@_)"/>
    <numFmt numFmtId="174" formatCode="_(&quot;$&quot;* #,##0.00000_);_(&quot;$&quot;* \(#,##0.00000\);_(&quot;$&quot;* \-??_);_(@_)"/>
    <numFmt numFmtId="175" formatCode="_(&quot;$&quot;* #,##0.000000_);_(&quot;$&quot;* \(#,##0.000000\);_(&quot;$&quot;* \-??_);_(@_)"/>
    <numFmt numFmtId="176" formatCode="_(* #,##0.00000_);_(* \(#,##0.00000\);_(* &quot;-&quot;??_);_(@_)"/>
    <numFmt numFmtId="177" formatCode="\^\ \ \ \ \ 0.00%"/>
    <numFmt numFmtId="178" formatCode="\^\ \ \ \ \ _(* #,##0.00_);\^\ \ \ \ \ _(* \(#,##0.00\);\^\ \ \ \ \ _(* \-??_);\^\ \ \ \ \ _(@_)"/>
    <numFmt numFmtId="179" formatCode="0.000"/>
    <numFmt numFmtId="180" formatCode="0.0000"/>
    <numFmt numFmtId="181" formatCode="_(* #,##0.000_);_(* \(#,##0.000\);_(* &quot;-&quot;???_);_(@_)"/>
    <numFmt numFmtId="182" formatCode="_(* #,##0_);_(* \(#,##0\);_(* \-??_);_(@_)"/>
    <numFmt numFmtId="183" formatCode="0.0%"/>
    <numFmt numFmtId="184" formatCode="0.00000"/>
    <numFmt numFmtId="185" formatCode="_(* #,##0_);_(* \(#,##0\);_(* &quot;-&quot;??_);_(@_)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</numFmts>
  <fonts count="15">
    <font>
      <sz val="10"/>
      <name val="Arial"/>
      <family val="0"/>
    </font>
    <font>
      <sz val="14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7" fontId="7" fillId="0" borderId="0" xfId="21" applyNumberForma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21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9" fontId="4" fillId="0" borderId="0" xfId="22" applyFont="1" applyAlignment="1">
      <alignment horizontal="center"/>
    </xf>
    <xf numFmtId="7" fontId="0" fillId="0" borderId="0" xfId="21" applyNumberFormat="1" applyFont="1" applyBorder="1" applyProtection="1">
      <alignment/>
      <protection/>
    </xf>
    <xf numFmtId="0" fontId="0" fillId="0" borderId="0" xfId="21" applyFont="1" applyFill="1" applyBorder="1">
      <alignment/>
      <protection/>
    </xf>
    <xf numFmtId="7" fontId="0" fillId="0" borderId="0" xfId="21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2" borderId="0" xfId="21" applyFont="1" applyFill="1" applyBorder="1">
      <alignment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9" fillId="2" borderId="0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2" fillId="2" borderId="0" xfId="0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 quotePrefix="1">
      <alignment horizontal="center"/>
    </xf>
    <xf numFmtId="164" fontId="0" fillId="2" borderId="0" xfId="0" applyNumberFormat="1" applyFill="1" applyAlignment="1">
      <alignment/>
    </xf>
    <xf numFmtId="4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2" fontId="0" fillId="2" borderId="0" xfId="0" applyNumberFormat="1" applyFill="1" applyAlignment="1">
      <alignment/>
    </xf>
    <xf numFmtId="186" fontId="0" fillId="2" borderId="0" xfId="17" applyNumberFormat="1" applyFill="1" applyAlignment="1">
      <alignment/>
    </xf>
    <xf numFmtId="41" fontId="0" fillId="2" borderId="0" xfId="0" applyNumberFormat="1" applyFill="1" applyAlignment="1">
      <alignment/>
    </xf>
    <xf numFmtId="41" fontId="0" fillId="2" borderId="1" xfId="0" applyNumberFormat="1" applyFill="1" applyBorder="1" applyAlignment="1">
      <alignment/>
    </xf>
    <xf numFmtId="186" fontId="0" fillId="2" borderId="0" xfId="17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182" fontId="0" fillId="2" borderId="0" xfId="0" applyNumberFormat="1" applyFill="1" applyAlignment="1">
      <alignment/>
    </xf>
    <xf numFmtId="171" fontId="0" fillId="2" borderId="2" xfId="0" applyNumberFormat="1" applyFill="1" applyBorder="1" applyAlignment="1">
      <alignment/>
    </xf>
    <xf numFmtId="183" fontId="0" fillId="2" borderId="3" xfId="0" applyNumberFormat="1" applyFill="1" applyBorder="1" applyAlignment="1">
      <alignment/>
    </xf>
    <xf numFmtId="0" fontId="4" fillId="2" borderId="0" xfId="0" applyFont="1" applyFill="1" applyAlignment="1">
      <alignment/>
    </xf>
    <xf numFmtId="5" fontId="0" fillId="2" borderId="0" xfId="0" applyNumberFormat="1" applyFill="1" applyAlignment="1">
      <alignment/>
    </xf>
    <xf numFmtId="7" fontId="7" fillId="2" borderId="0" xfId="21" applyNumberFormat="1" applyFill="1" applyBorder="1" applyAlignment="1" applyProtection="1">
      <alignment horizontal="center"/>
      <protection/>
    </xf>
    <xf numFmtId="185" fontId="0" fillId="2" borderId="0" xfId="15" applyNumberFormat="1" applyFill="1" applyBorder="1" applyAlignment="1">
      <alignment/>
    </xf>
    <xf numFmtId="185" fontId="0" fillId="2" borderId="0" xfId="15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7" fontId="0" fillId="2" borderId="0" xfId="21" applyNumberFormat="1" applyFont="1" applyFill="1" applyBorder="1" applyProtection="1">
      <alignment/>
      <protection/>
    </xf>
    <xf numFmtId="7" fontId="0" fillId="2" borderId="0" xfId="21" applyNumberFormat="1" applyFont="1" applyFill="1" applyBorder="1" applyAlignment="1" applyProtection="1">
      <alignment horizontal="center"/>
      <protection/>
    </xf>
    <xf numFmtId="7" fontId="0" fillId="2" borderId="1" xfId="21" applyNumberFormat="1" applyFont="1" applyFill="1" applyBorder="1" applyAlignment="1" applyProtection="1">
      <alignment horizontal="center"/>
      <protection/>
    </xf>
    <xf numFmtId="5" fontId="0" fillId="2" borderId="0" xfId="21" applyNumberFormat="1" applyFont="1" applyFill="1" applyBorder="1" applyProtection="1">
      <alignment/>
      <protection/>
    </xf>
    <xf numFmtId="0" fontId="6" fillId="0" borderId="0" xfId="0" applyFont="1" applyFill="1" applyAlignment="1">
      <alignment horizontal="right"/>
    </xf>
    <xf numFmtId="185" fontId="0" fillId="2" borderId="0" xfId="15" applyNumberFormat="1" applyFont="1" applyFill="1" applyAlignment="1">
      <alignment/>
    </xf>
    <xf numFmtId="5" fontId="0" fillId="2" borderId="2" xfId="0" applyNumberFormat="1" applyFill="1" applyBorder="1" applyAlignment="1">
      <alignment/>
    </xf>
    <xf numFmtId="0" fontId="13" fillId="0" borderId="0" xfId="21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9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2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 quotePrefix="1">
      <alignment horizontal="center"/>
    </xf>
    <xf numFmtId="16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186" fontId="0" fillId="0" borderId="0" xfId="17" applyNumberFormat="1" applyFill="1" applyAlignment="1">
      <alignment/>
    </xf>
    <xf numFmtId="41" fontId="0" fillId="0" borderId="0" xfId="0" applyNumberForma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41" fontId="0" fillId="0" borderId="1" xfId="0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7" fontId="7" fillId="0" borderId="0" xfId="21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71" fontId="0" fillId="0" borderId="2" xfId="0" applyNumberFormat="1" applyFill="1" applyBorder="1" applyAlignment="1">
      <alignment/>
    </xf>
    <xf numFmtId="183" fontId="0" fillId="0" borderId="3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9" fontId="4" fillId="0" borderId="0" xfId="22" applyFont="1" applyFill="1" applyAlignment="1">
      <alignment horizontal="center"/>
    </xf>
    <xf numFmtId="7" fontId="0" fillId="0" borderId="0" xfId="21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7" fontId="0" fillId="0" borderId="0" xfId="21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5" fontId="0" fillId="0" borderId="0" xfId="0" applyNumberFormat="1" applyFill="1" applyAlignment="1">
      <alignment/>
    </xf>
    <xf numFmtId="185" fontId="0" fillId="0" borderId="0" xfId="15" applyNumberFormat="1" applyFill="1" applyBorder="1" applyAlignment="1">
      <alignment/>
    </xf>
    <xf numFmtId="185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7" fontId="0" fillId="0" borderId="1" xfId="21" applyNumberFormat="1" applyFont="1" applyFill="1" applyBorder="1" applyAlignment="1" applyProtection="1">
      <alignment horizontal="center"/>
      <protection/>
    </xf>
    <xf numFmtId="5" fontId="0" fillId="0" borderId="0" xfId="21" applyNumberFormat="1" applyFont="1" applyFill="1" applyBorder="1" applyProtection="1">
      <alignment/>
      <protection/>
    </xf>
    <xf numFmtId="185" fontId="0" fillId="0" borderId="0" xfId="15" applyNumberFormat="1" applyFont="1" applyFill="1" applyAlignment="1">
      <alignment/>
    </xf>
    <xf numFmtId="5" fontId="0" fillId="0" borderId="2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617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16.421875" style="3" customWidth="1"/>
    <col min="2" max="2" width="0.85546875" style="3" customWidth="1"/>
    <col min="3" max="3" width="12.57421875" style="3" customWidth="1"/>
    <col min="4" max="4" width="0.9921875" style="3" customWidth="1"/>
    <col min="5" max="5" width="10.8515625" style="3" customWidth="1"/>
    <col min="6" max="6" width="1.421875" style="3" customWidth="1"/>
    <col min="7" max="7" width="12.28125" style="3" bestFit="1" customWidth="1"/>
    <col min="8" max="8" width="0.9921875" style="3" customWidth="1"/>
    <col min="9" max="9" width="11.421875" style="3" customWidth="1"/>
    <col min="10" max="10" width="0.9921875" style="3" customWidth="1"/>
    <col min="11" max="11" width="12.28125" style="3" bestFit="1" customWidth="1"/>
    <col min="12" max="12" width="0.71875" style="3" customWidth="1"/>
    <col min="13" max="13" width="9.140625" style="3" customWidth="1"/>
    <col min="14" max="14" width="1.1484375" style="3" customWidth="1"/>
    <col min="15" max="15" width="11.00390625" style="3" bestFit="1" customWidth="1"/>
    <col min="16" max="16" width="0.9921875" style="3" customWidth="1"/>
    <col min="17" max="16384" width="9.140625" style="3" customWidth="1"/>
  </cols>
  <sheetData>
    <row r="1" ht="12.75"/>
    <row r="2" spans="9:15" ht="11.25" customHeight="1">
      <c r="I2" s="72"/>
      <c r="O2" s="73"/>
    </row>
    <row r="3" ht="19.5">
      <c r="A3" s="74" t="s">
        <v>97</v>
      </c>
    </row>
    <row r="4" ht="19.5">
      <c r="A4" s="74" t="s">
        <v>99</v>
      </c>
    </row>
    <row r="5" ht="19.5">
      <c r="A5" s="75" t="s">
        <v>98</v>
      </c>
    </row>
    <row r="6" ht="12.75"/>
    <row r="7" ht="12.75"/>
    <row r="8" spans="1:3" ht="12.75">
      <c r="A8" s="124" t="s">
        <v>32</v>
      </c>
      <c r="B8" s="124"/>
      <c r="C8" s="124"/>
    </row>
    <row r="9" spans="1:3" ht="12.75">
      <c r="A9" s="124" t="s">
        <v>33</v>
      </c>
      <c r="B9" s="124"/>
      <c r="C9" s="124"/>
    </row>
    <row r="10" spans="1:3" ht="12.75">
      <c r="A10" s="124" t="s">
        <v>34</v>
      </c>
      <c r="B10" s="124"/>
      <c r="C10" s="124"/>
    </row>
    <row r="11" spans="1:15" ht="12.75">
      <c r="A11" s="125" t="s">
        <v>35</v>
      </c>
      <c r="B11" s="125"/>
      <c r="C11" s="125"/>
      <c r="E11" s="77"/>
      <c r="O11" s="2"/>
    </row>
    <row r="12" spans="1:15" ht="12.75">
      <c r="A12" s="76"/>
      <c r="B12" s="76"/>
      <c r="C12" s="76"/>
      <c r="E12" s="77"/>
      <c r="O12" s="2"/>
    </row>
    <row r="13" spans="2:15" ht="12.75">
      <c r="B13" s="2"/>
      <c r="C13" s="2" t="s">
        <v>36</v>
      </c>
      <c r="E13" s="77"/>
      <c r="O13" s="2"/>
    </row>
    <row r="14" spans="3:15" ht="12.75">
      <c r="C14" s="2" t="s">
        <v>5</v>
      </c>
      <c r="O14" s="2" t="s">
        <v>14</v>
      </c>
    </row>
    <row r="15" spans="3:15" ht="12.75">
      <c r="C15" s="2" t="s">
        <v>100</v>
      </c>
      <c r="O15" s="2"/>
    </row>
    <row r="16" spans="3:15" ht="12.75">
      <c r="C16" s="2" t="s">
        <v>1</v>
      </c>
      <c r="E16" s="2"/>
      <c r="I16" s="77">
        <v>0.169</v>
      </c>
      <c r="K16" s="2" t="s">
        <v>9</v>
      </c>
      <c r="M16" s="78"/>
      <c r="O16" s="2" t="s">
        <v>12</v>
      </c>
    </row>
    <row r="17" spans="3:15" ht="12.75">
      <c r="C17" s="2" t="s">
        <v>2</v>
      </c>
      <c r="E17" s="77">
        <v>0.808</v>
      </c>
      <c r="I17" s="2" t="s">
        <v>7</v>
      </c>
      <c r="K17" s="2" t="s">
        <v>10</v>
      </c>
      <c r="M17" s="2" t="s">
        <v>96</v>
      </c>
      <c r="O17" s="2" t="s">
        <v>13</v>
      </c>
    </row>
    <row r="18" spans="1:15" ht="12.75">
      <c r="A18" s="79" t="s">
        <v>0</v>
      </c>
      <c r="C18" s="79" t="s">
        <v>3</v>
      </c>
      <c r="E18" s="79" t="s">
        <v>4</v>
      </c>
      <c r="G18" s="79" t="s">
        <v>6</v>
      </c>
      <c r="I18" s="79" t="s">
        <v>8</v>
      </c>
      <c r="K18" s="79" t="s">
        <v>11</v>
      </c>
      <c r="M18" s="80">
        <v>0.08</v>
      </c>
      <c r="O18" s="79" t="s">
        <v>3</v>
      </c>
    </row>
    <row r="19" ht="12.75"/>
    <row r="20" spans="1:15" ht="12.75">
      <c r="A20" s="85" t="s">
        <v>113</v>
      </c>
      <c r="C20" s="81"/>
      <c r="E20" s="82">
        <f>C20*_1</f>
        <v>0</v>
      </c>
      <c r="G20" s="81">
        <f>E20+C20</f>
        <v>0</v>
      </c>
      <c r="I20" s="83">
        <f>G20*_2</f>
        <v>0</v>
      </c>
      <c r="K20" s="81">
        <f>I20+G20</f>
        <v>0</v>
      </c>
      <c r="M20" s="82">
        <f>K20*M$18</f>
        <v>0</v>
      </c>
      <c r="O20" s="81">
        <f>M20+K20</f>
        <v>0</v>
      </c>
    </row>
    <row r="21" spans="5:13" ht="12.75">
      <c r="E21" s="82"/>
      <c r="I21" s="83"/>
      <c r="M21" s="82"/>
    </row>
    <row r="22" spans="1:15" ht="12.75">
      <c r="A22" s="2"/>
      <c r="C22" s="81"/>
      <c r="E22" s="82">
        <f>C22*_1</f>
        <v>0</v>
      </c>
      <c r="G22" s="81">
        <f>E22+C22</f>
        <v>0</v>
      </c>
      <c r="I22" s="83">
        <f>G22*_2</f>
        <v>0</v>
      </c>
      <c r="K22" s="81">
        <f>I22+G22</f>
        <v>0</v>
      </c>
      <c r="M22" s="82">
        <f>K22*M$18</f>
        <v>0</v>
      </c>
      <c r="O22" s="81">
        <f>M22+K22</f>
        <v>0</v>
      </c>
    </row>
    <row r="23" spans="1:13" ht="12.75">
      <c r="A23" s="2"/>
      <c r="E23" s="82"/>
      <c r="I23" s="83"/>
      <c r="M23" s="82"/>
    </row>
    <row r="24" spans="1:15" ht="12.75">
      <c r="A24" s="2"/>
      <c r="C24" s="81"/>
      <c r="E24" s="82">
        <f>C24*_1</f>
        <v>0</v>
      </c>
      <c r="G24" s="81">
        <f>E24+C24</f>
        <v>0</v>
      </c>
      <c r="I24" s="83">
        <f>G24*_2</f>
        <v>0</v>
      </c>
      <c r="K24" s="81">
        <f>I24+G24</f>
        <v>0</v>
      </c>
      <c r="M24" s="82">
        <f>K24*M$18</f>
        <v>0</v>
      </c>
      <c r="O24" s="81">
        <f>M24+K24</f>
        <v>0</v>
      </c>
    </row>
    <row r="25" spans="1:13" ht="12.75">
      <c r="A25" s="2"/>
      <c r="E25" s="82"/>
      <c r="I25" s="83"/>
      <c r="M25" s="82"/>
    </row>
    <row r="26" spans="1:15" ht="12.75">
      <c r="A26" s="2"/>
      <c r="C26" s="81"/>
      <c r="E26" s="82">
        <f>C26*_1</f>
        <v>0</v>
      </c>
      <c r="G26" s="81">
        <f>E26+C26</f>
        <v>0</v>
      </c>
      <c r="I26" s="83">
        <f>G26*_2</f>
        <v>0</v>
      </c>
      <c r="K26" s="81">
        <f>I26+G26</f>
        <v>0</v>
      </c>
      <c r="M26" s="82">
        <f>K26*M$18</f>
        <v>0</v>
      </c>
      <c r="O26" s="81">
        <f>M26+K26</f>
        <v>0</v>
      </c>
    </row>
    <row r="27" spans="1:13" ht="12.75">
      <c r="A27" s="2"/>
      <c r="E27" s="82"/>
      <c r="I27" s="83"/>
      <c r="M27" s="82"/>
    </row>
    <row r="28" spans="1:15" ht="12.75">
      <c r="A28" s="2"/>
      <c r="C28" s="81"/>
      <c r="E28" s="82">
        <f>C28*_1</f>
        <v>0</v>
      </c>
      <c r="G28" s="81">
        <f>E28+C28</f>
        <v>0</v>
      </c>
      <c r="I28" s="83">
        <f>G28*_2</f>
        <v>0</v>
      </c>
      <c r="K28" s="81">
        <f>I28+G28</f>
        <v>0</v>
      </c>
      <c r="M28" s="82">
        <f>K28*M$18</f>
        <v>0</v>
      </c>
      <c r="O28" s="81">
        <f>M28+K28</f>
        <v>0</v>
      </c>
    </row>
    <row r="29" spans="1:13" ht="12.75">
      <c r="A29" s="2"/>
      <c r="E29" s="82"/>
      <c r="I29" s="83"/>
      <c r="M29" s="82"/>
    </row>
    <row r="30" spans="1:15" ht="12.75">
      <c r="A30" s="2"/>
      <c r="C30" s="81"/>
      <c r="E30" s="82">
        <f>C30*_1</f>
        <v>0</v>
      </c>
      <c r="G30" s="81">
        <f>E30+C30</f>
        <v>0</v>
      </c>
      <c r="I30" s="83">
        <f>G30*_2</f>
        <v>0</v>
      </c>
      <c r="K30" s="81">
        <f>I30+G30</f>
        <v>0</v>
      </c>
      <c r="M30" s="82">
        <f>K30*M$18</f>
        <v>0</v>
      </c>
      <c r="O30" s="81">
        <f>M30+K30</f>
        <v>0</v>
      </c>
    </row>
    <row r="31" spans="1:13" ht="12.75">
      <c r="A31" s="2"/>
      <c r="E31" s="82"/>
      <c r="I31" s="83"/>
      <c r="M31" s="82"/>
    </row>
    <row r="32" spans="1:15" ht="12.75">
      <c r="A32" s="2"/>
      <c r="C32" s="81"/>
      <c r="E32" s="82">
        <f>C32*_1</f>
        <v>0</v>
      </c>
      <c r="G32" s="81">
        <f>E32+C32</f>
        <v>0</v>
      </c>
      <c r="I32" s="83">
        <f>G32*_2</f>
        <v>0</v>
      </c>
      <c r="K32" s="81">
        <f>I32+G32</f>
        <v>0</v>
      </c>
      <c r="M32" s="82">
        <f>K32*M$18</f>
        <v>0</v>
      </c>
      <c r="O32" s="81">
        <f>M32+K32</f>
        <v>0</v>
      </c>
    </row>
    <row r="33" spans="1:13" ht="12.75">
      <c r="A33" s="2"/>
      <c r="E33" s="82"/>
      <c r="I33" s="83"/>
      <c r="M33" s="82"/>
    </row>
    <row r="34" spans="1:15" ht="12.75">
      <c r="A34" s="2"/>
      <c r="C34" s="81"/>
      <c r="E34" s="82">
        <f>C34*_1</f>
        <v>0</v>
      </c>
      <c r="G34" s="81">
        <f>E34+C34</f>
        <v>0</v>
      </c>
      <c r="I34" s="83">
        <f>G34*_2</f>
        <v>0</v>
      </c>
      <c r="K34" s="81">
        <f>I34+G34</f>
        <v>0</v>
      </c>
      <c r="M34" s="82">
        <f>K34*M$18</f>
        <v>0</v>
      </c>
      <c r="O34" s="81">
        <f>M34+K34</f>
        <v>0</v>
      </c>
    </row>
    <row r="35" spans="1:13" ht="12.75">
      <c r="A35" s="2"/>
      <c r="E35" s="82"/>
      <c r="I35" s="83"/>
      <c r="M35" s="82"/>
    </row>
    <row r="36" spans="1:15" ht="12.75">
      <c r="A36" s="2"/>
      <c r="C36" s="81"/>
      <c r="E36" s="82">
        <f>C36*_1</f>
        <v>0</v>
      </c>
      <c r="G36" s="81">
        <f>E36+C36</f>
        <v>0</v>
      </c>
      <c r="I36" s="83">
        <f>G36*_2</f>
        <v>0</v>
      </c>
      <c r="K36" s="81">
        <f>I36+G36</f>
        <v>0</v>
      </c>
      <c r="M36" s="82">
        <f>K36*M$18</f>
        <v>0</v>
      </c>
      <c r="O36" s="81">
        <f>M36+K36</f>
        <v>0</v>
      </c>
    </row>
    <row r="37" spans="1:13" ht="12.75">
      <c r="A37" s="2"/>
      <c r="E37" s="82"/>
      <c r="I37" s="83"/>
      <c r="M37" s="82"/>
    </row>
    <row r="38" spans="1:15" ht="12.75">
      <c r="A38" s="2"/>
      <c r="C38" s="81"/>
      <c r="E38" s="82">
        <f>C38*_1</f>
        <v>0</v>
      </c>
      <c r="G38" s="81">
        <f>E38+C38</f>
        <v>0</v>
      </c>
      <c r="I38" s="83">
        <f>G38*_2</f>
        <v>0</v>
      </c>
      <c r="K38" s="81">
        <f>I38+G38</f>
        <v>0</v>
      </c>
      <c r="M38" s="82">
        <f>K38*M$18</f>
        <v>0</v>
      </c>
      <c r="O38" s="81">
        <f>M38+K38</f>
        <v>0</v>
      </c>
    </row>
    <row r="39" spans="1:13" ht="12.75">
      <c r="A39" s="2"/>
      <c r="E39" s="82"/>
      <c r="I39" s="83"/>
      <c r="M39" s="82"/>
    </row>
    <row r="40" spans="1:15" ht="12.75">
      <c r="A40" s="2"/>
      <c r="C40" s="81"/>
      <c r="E40" s="82">
        <f>C40*_1</f>
        <v>0</v>
      </c>
      <c r="G40" s="81">
        <f>E40+C40</f>
        <v>0</v>
      </c>
      <c r="I40" s="83">
        <f>G40*_2</f>
        <v>0</v>
      </c>
      <c r="K40" s="81">
        <f>I40+G40</f>
        <v>0</v>
      </c>
      <c r="M40" s="82">
        <f>K40*M$18</f>
        <v>0</v>
      </c>
      <c r="O40" s="81">
        <f>M40+K40</f>
        <v>0</v>
      </c>
    </row>
    <row r="41" spans="1:13" ht="12.75">
      <c r="A41" s="2"/>
      <c r="E41" s="82"/>
      <c r="I41" s="83"/>
      <c r="M41" s="82"/>
    </row>
    <row r="42" spans="1:15" ht="12.75">
      <c r="A42" s="2"/>
      <c r="C42" s="81"/>
      <c r="E42" s="82">
        <f>C42*_1</f>
        <v>0</v>
      </c>
      <c r="G42" s="81">
        <f>E42+C42</f>
        <v>0</v>
      </c>
      <c r="I42" s="83">
        <f>G42*_2</f>
        <v>0</v>
      </c>
      <c r="K42" s="81">
        <f>I42+G42</f>
        <v>0</v>
      </c>
      <c r="M42" s="82">
        <f>K42*M$18</f>
        <v>0</v>
      </c>
      <c r="O42" s="81">
        <f>M42+K42</f>
        <v>0</v>
      </c>
    </row>
    <row r="43" spans="1:13" ht="12.75">
      <c r="A43" s="2"/>
      <c r="E43" s="82"/>
      <c r="I43" s="83"/>
      <c r="M43" s="82"/>
    </row>
    <row r="44" spans="1:15" ht="12.75">
      <c r="A44" s="2"/>
      <c r="C44" s="81"/>
      <c r="E44" s="82">
        <f>C44*_1</f>
        <v>0</v>
      </c>
      <c r="G44" s="81">
        <f>E44+C44</f>
        <v>0</v>
      </c>
      <c r="I44" s="83">
        <f>G44*_2</f>
        <v>0</v>
      </c>
      <c r="K44" s="81">
        <f>I44+G44</f>
        <v>0</v>
      </c>
      <c r="M44" s="82">
        <f>K44*M$18</f>
        <v>0</v>
      </c>
      <c r="O44" s="81">
        <f>M44+K44</f>
        <v>0</v>
      </c>
    </row>
    <row r="45" spans="1:13" ht="12.75">
      <c r="A45" s="2"/>
      <c r="E45" s="82"/>
      <c r="I45" s="83"/>
      <c r="M45" s="82"/>
    </row>
    <row r="46" spans="1:15" ht="12.75">
      <c r="A46" s="2"/>
      <c r="C46" s="81"/>
      <c r="E46" s="82">
        <f>C46*_1</f>
        <v>0</v>
      </c>
      <c r="G46" s="81">
        <f>E46+C46</f>
        <v>0</v>
      </c>
      <c r="I46" s="83">
        <f>G46*_2</f>
        <v>0</v>
      </c>
      <c r="K46" s="81">
        <f>I46+G46</f>
        <v>0</v>
      </c>
      <c r="M46" s="82">
        <f>K46*M$18</f>
        <v>0</v>
      </c>
      <c r="O46" s="81">
        <f>M46+K46</f>
        <v>0</v>
      </c>
    </row>
    <row r="47" spans="1:13" ht="12.75">
      <c r="A47" s="2"/>
      <c r="E47" s="82"/>
      <c r="I47" s="83"/>
      <c r="M47" s="82"/>
    </row>
    <row r="48" spans="1:15" ht="12.75">
      <c r="A48" s="2"/>
      <c r="C48" s="81"/>
      <c r="E48" s="82">
        <f>C48*_1</f>
        <v>0</v>
      </c>
      <c r="G48" s="81">
        <f>E48+C48</f>
        <v>0</v>
      </c>
      <c r="I48" s="83">
        <f>G48*_2</f>
        <v>0</v>
      </c>
      <c r="K48" s="81">
        <f>I48+G48</f>
        <v>0</v>
      </c>
      <c r="M48" s="82">
        <f>K48*M$18</f>
        <v>0</v>
      </c>
      <c r="O48" s="81">
        <f>M48+K48</f>
        <v>0</v>
      </c>
    </row>
    <row r="49" spans="1:13" ht="12.75">
      <c r="A49" s="2"/>
      <c r="E49" s="82"/>
      <c r="I49" s="83"/>
      <c r="M49" s="82"/>
    </row>
    <row r="50" spans="1:15" ht="12.75">
      <c r="A50" s="2"/>
      <c r="C50" s="81"/>
      <c r="E50" s="82">
        <f>C50*_1</f>
        <v>0</v>
      </c>
      <c r="G50" s="81">
        <f>E50+C50</f>
        <v>0</v>
      </c>
      <c r="I50" s="83">
        <f>G50*_2</f>
        <v>0</v>
      </c>
      <c r="K50" s="81">
        <f>I50+G50</f>
        <v>0</v>
      </c>
      <c r="M50" s="82">
        <f>K50*M$18</f>
        <v>0</v>
      </c>
      <c r="O50" s="81">
        <f>M50+K50</f>
        <v>0</v>
      </c>
    </row>
    <row r="51" ht="12.75">
      <c r="A51" s="2"/>
    </row>
    <row r="52" ht="12.75">
      <c r="A52" s="2"/>
    </row>
    <row r="53" spans="1:17" s="5" customFormat="1" ht="12.75">
      <c r="A53" s="84" t="s">
        <v>107</v>
      </c>
      <c r="Q53" s="4"/>
    </row>
    <row r="54" s="5" customFormat="1" ht="12.75">
      <c r="R54" s="6"/>
    </row>
    <row r="55" ht="12.75">
      <c r="R55" s="2"/>
    </row>
  </sheetData>
  <sheetProtection/>
  <mergeCells count="4">
    <mergeCell ref="A9:C9"/>
    <mergeCell ref="A10:C10"/>
    <mergeCell ref="A11:C11"/>
    <mergeCell ref="A8:C8"/>
  </mergeCells>
  <printOptions horizontalCentered="1"/>
  <pageMargins left="0.25" right="0.25" top="0.78" bottom="0.25" header="0.48" footer="0.5"/>
  <pageSetup horizontalDpi="600" verticalDpi="600" orientation="portrait" scale="85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38" sqref="A38"/>
    </sheetView>
  </sheetViews>
  <sheetFormatPr defaultColWidth="9.140625" defaultRowHeight="12.75"/>
  <cols>
    <col min="1" max="1" width="36.421875" style="3" customWidth="1"/>
    <col min="2" max="2" width="2.7109375" style="3" customWidth="1"/>
    <col min="3" max="3" width="15.00390625" style="3" bestFit="1" customWidth="1"/>
    <col min="4" max="4" width="3.140625" style="3" customWidth="1"/>
    <col min="5" max="5" width="3.7109375" style="3" customWidth="1"/>
    <col min="6" max="6" width="15.00390625" style="2" bestFit="1" customWidth="1"/>
    <col min="7" max="10" width="9.140625" style="3" customWidth="1"/>
    <col min="11" max="11" width="12.00390625" style="3" customWidth="1"/>
    <col min="12" max="16384" width="9.140625" style="3" customWidth="1"/>
  </cols>
  <sheetData>
    <row r="1" spans="1:4" ht="12.75">
      <c r="A1" s="86" t="s">
        <v>27</v>
      </c>
      <c r="B1" s="86"/>
      <c r="C1" s="86"/>
      <c r="D1" s="86"/>
    </row>
    <row r="2" spans="1:4" ht="12.75">
      <c r="A2" s="86" t="s">
        <v>106</v>
      </c>
      <c r="B2" s="86"/>
      <c r="C2" s="86"/>
      <c r="D2" s="86"/>
    </row>
    <row r="3" spans="1:4" ht="12.75">
      <c r="A3" s="126" t="s">
        <v>108</v>
      </c>
      <c r="B3" s="126"/>
      <c r="C3" s="126"/>
      <c r="D3" s="88"/>
    </row>
    <row r="4" spans="1:4" ht="12.75">
      <c r="A4" s="87"/>
      <c r="B4" s="87"/>
      <c r="C4" s="87"/>
      <c r="D4" s="88"/>
    </row>
    <row r="5" spans="1:4" ht="12.75">
      <c r="A5" s="87"/>
      <c r="B5" s="87"/>
      <c r="C5" s="87"/>
      <c r="D5" s="88"/>
    </row>
    <row r="6" spans="1:4" ht="15.75">
      <c r="A6" s="7"/>
      <c r="B6" s="88"/>
      <c r="C6" s="89"/>
      <c r="D6" s="88"/>
    </row>
    <row r="7" spans="1:4" ht="12.75">
      <c r="A7" s="90" t="s">
        <v>94</v>
      </c>
      <c r="B7" s="88"/>
      <c r="C7" s="89"/>
      <c r="D7" s="88"/>
    </row>
    <row r="8" spans="1:4" ht="12.75">
      <c r="A8" s="90" t="s">
        <v>92</v>
      </c>
      <c r="B8" s="88"/>
      <c r="C8" s="89"/>
      <c r="D8" s="88"/>
    </row>
    <row r="9" spans="1:4" ht="12.75">
      <c r="A9" s="90" t="s">
        <v>93</v>
      </c>
      <c r="B9" s="88"/>
      <c r="C9" s="89"/>
      <c r="D9" s="88"/>
    </row>
    <row r="10" spans="1:4" ht="12.75">
      <c r="A10" s="91" t="s">
        <v>101</v>
      </c>
      <c r="B10" s="88"/>
      <c r="C10" s="89"/>
      <c r="D10" s="88"/>
    </row>
    <row r="11" spans="1:4" ht="12.75">
      <c r="A11" s="91" t="s">
        <v>102</v>
      </c>
      <c r="B11" s="88"/>
      <c r="C11" s="89"/>
      <c r="D11" s="88"/>
    </row>
    <row r="12" spans="1:4" ht="15.75">
      <c r="A12" s="7"/>
      <c r="B12" s="88"/>
      <c r="C12" s="89"/>
      <c r="D12" s="88"/>
    </row>
    <row r="13" ht="12.75">
      <c r="C13" s="89" t="s">
        <v>109</v>
      </c>
    </row>
    <row r="14" ht="12.75">
      <c r="C14" s="89" t="s">
        <v>37</v>
      </c>
    </row>
    <row r="15" ht="12.75">
      <c r="C15" s="89" t="s">
        <v>112</v>
      </c>
    </row>
    <row r="16" ht="12.75">
      <c r="C16" s="89" t="s">
        <v>38</v>
      </c>
    </row>
    <row r="17" ht="12.75">
      <c r="C17" s="89"/>
    </row>
    <row r="18" spans="1:6" ht="12.75">
      <c r="A18" s="69"/>
      <c r="B18" s="2"/>
      <c r="C18" s="92">
        <v>2007</v>
      </c>
      <c r="D18" s="92"/>
      <c r="F18" s="92"/>
    </row>
    <row r="19" spans="1:4" ht="12.75">
      <c r="A19" s="93" t="s">
        <v>39</v>
      </c>
      <c r="B19" s="2"/>
      <c r="C19" s="69"/>
      <c r="D19" s="69"/>
    </row>
    <row r="20" spans="1:4" ht="12.75">
      <c r="A20" s="94" t="s">
        <v>104</v>
      </c>
      <c r="C20" s="95"/>
      <c r="D20" s="95"/>
    </row>
    <row r="22" ht="12.75">
      <c r="A22" s="94" t="s">
        <v>40</v>
      </c>
    </row>
    <row r="23" spans="1:4" ht="12.75">
      <c r="A23" s="3" t="s">
        <v>41</v>
      </c>
      <c r="C23" s="96"/>
      <c r="D23" s="97"/>
    </row>
    <row r="24" spans="1:4" ht="12.75">
      <c r="A24" s="3" t="s">
        <v>42</v>
      </c>
      <c r="C24" s="97"/>
      <c r="D24" s="97"/>
    </row>
    <row r="25" spans="1:4" ht="12.75">
      <c r="A25" s="3" t="s">
        <v>43</v>
      </c>
      <c r="C25" s="97"/>
      <c r="D25" s="97"/>
    </row>
    <row r="26" spans="1:4" ht="12.75">
      <c r="A26" s="3" t="s">
        <v>44</v>
      </c>
      <c r="C26" s="97"/>
      <c r="D26" s="97"/>
    </row>
    <row r="27" spans="1:4" ht="12.75">
      <c r="A27" s="3" t="s">
        <v>45</v>
      </c>
      <c r="C27" s="97"/>
      <c r="D27" s="97"/>
    </row>
    <row r="28" spans="1:4" ht="12.75">
      <c r="A28" s="3" t="s">
        <v>46</v>
      </c>
      <c r="C28" s="97"/>
      <c r="D28" s="97"/>
    </row>
    <row r="29" spans="1:4" ht="12.75">
      <c r="A29" s="3" t="s">
        <v>47</v>
      </c>
      <c r="C29" s="97"/>
      <c r="D29" s="97"/>
    </row>
    <row r="30" spans="1:4" ht="12.75">
      <c r="A30" s="3" t="s">
        <v>48</v>
      </c>
      <c r="C30" s="97"/>
      <c r="D30" s="97"/>
    </row>
    <row r="31" spans="1:4" ht="12.75">
      <c r="A31" s="3" t="s">
        <v>49</v>
      </c>
      <c r="C31" s="97"/>
      <c r="D31" s="97"/>
    </row>
    <row r="32" spans="1:4" ht="12.75">
      <c r="A32" s="3" t="s">
        <v>50</v>
      </c>
      <c r="C32" s="97"/>
      <c r="D32" s="97"/>
    </row>
    <row r="33" spans="1:4" ht="12.75">
      <c r="A33" s="3" t="s">
        <v>51</v>
      </c>
      <c r="C33" s="101"/>
      <c r="D33" s="97"/>
    </row>
    <row r="34" spans="1:6" ht="15">
      <c r="A34" s="3" t="s">
        <v>52</v>
      </c>
      <c r="C34" s="102">
        <f>SUM(C23:C33)</f>
        <v>0</v>
      </c>
      <c r="D34" s="5"/>
      <c r="F34" s="103"/>
    </row>
    <row r="35" spans="3:6" ht="15">
      <c r="C35" s="104"/>
      <c r="F35" s="103"/>
    </row>
    <row r="36" spans="1:6" ht="15">
      <c r="A36" s="3" t="s">
        <v>53</v>
      </c>
      <c r="C36" s="105"/>
      <c r="D36" s="106"/>
      <c r="F36" s="103"/>
    </row>
    <row r="37" spans="1:6" ht="15">
      <c r="A37" s="3" t="s">
        <v>54</v>
      </c>
      <c r="C37" s="105"/>
      <c r="F37" s="103"/>
    </row>
    <row r="38" spans="3:6" ht="15">
      <c r="C38" s="105"/>
      <c r="F38" s="103"/>
    </row>
    <row r="39" spans="1:6" ht="15.75" thickBot="1">
      <c r="A39" s="3" t="s">
        <v>55</v>
      </c>
      <c r="C39" s="107">
        <f>SUM(C34:C38)</f>
        <v>0</v>
      </c>
      <c r="F39" s="103"/>
    </row>
    <row r="40" ht="13.5" thickTop="1"/>
    <row r="41" spans="1:3" ht="13.5" thickBot="1">
      <c r="A41" s="3" t="s">
        <v>56</v>
      </c>
      <c r="C41" s="108" t="e">
        <f>C39/C20</f>
        <v>#DIV/0!</v>
      </c>
    </row>
    <row r="42" ht="13.5" thickTop="1"/>
    <row r="44" ht="12.75">
      <c r="A44" s="90" t="s">
        <v>86</v>
      </c>
    </row>
    <row r="45" ht="12.75">
      <c r="A45" s="90" t="s">
        <v>87</v>
      </c>
    </row>
    <row r="46" ht="12.75">
      <c r="A46" s="90" t="s">
        <v>88</v>
      </c>
    </row>
    <row r="47" ht="12.75">
      <c r="A47" s="90" t="s">
        <v>89</v>
      </c>
    </row>
    <row r="48" ht="12.75">
      <c r="A48" s="90" t="s">
        <v>81</v>
      </c>
    </row>
    <row r="49" ht="12.75">
      <c r="A49" s="90" t="s">
        <v>91</v>
      </c>
    </row>
    <row r="50" ht="12.75">
      <c r="A50" s="90" t="s">
        <v>90</v>
      </c>
    </row>
    <row r="51" ht="12.75">
      <c r="A51" s="90"/>
    </row>
    <row r="52" ht="12.75">
      <c r="A52" s="109" t="s">
        <v>103</v>
      </c>
    </row>
    <row r="53" ht="12.75">
      <c r="A53" s="109" t="s">
        <v>95</v>
      </c>
    </row>
    <row r="54" ht="12.75">
      <c r="A54" s="90"/>
    </row>
    <row r="55" ht="12.75">
      <c r="A55" s="90"/>
    </row>
    <row r="60" ht="12.75">
      <c r="A60" s="17"/>
    </row>
    <row r="61" ht="12.75">
      <c r="A61" s="17"/>
    </row>
    <row r="62" ht="12.75">
      <c r="A62" s="17"/>
    </row>
    <row r="63" spans="1:6" ht="12.75">
      <c r="A63" s="17"/>
      <c r="E63" s="110"/>
      <c r="F63" s="111"/>
    </row>
    <row r="64" spans="1:6" ht="12.75">
      <c r="A64" s="17"/>
      <c r="C64" s="112"/>
      <c r="F64" s="89"/>
    </row>
    <row r="65" spans="1:6" ht="12.75">
      <c r="A65" s="17"/>
      <c r="B65" s="113"/>
      <c r="C65" s="112"/>
      <c r="D65" s="113"/>
      <c r="E65" s="113"/>
      <c r="F65" s="87"/>
    </row>
    <row r="66" spans="1:6" ht="12.75">
      <c r="A66" s="17"/>
      <c r="B66" s="113"/>
      <c r="C66" s="112"/>
      <c r="D66" s="113"/>
      <c r="E66" s="113"/>
      <c r="F66" s="87"/>
    </row>
    <row r="67" spans="1:6" ht="12.75">
      <c r="A67" s="17"/>
      <c r="B67" s="113"/>
      <c r="C67" s="113"/>
      <c r="D67" s="113"/>
      <c r="E67" s="113"/>
      <c r="F67" s="114"/>
    </row>
    <row r="68" spans="1:6" ht="12.75">
      <c r="A68" s="17"/>
      <c r="B68" s="113"/>
      <c r="C68" s="113"/>
      <c r="D68" s="113"/>
      <c r="E68" s="113"/>
      <c r="F68" s="115"/>
    </row>
    <row r="69" spans="2:6" ht="12.75">
      <c r="B69" s="113"/>
      <c r="C69" s="113"/>
      <c r="D69" s="113"/>
      <c r="E69" s="113"/>
      <c r="F69" s="115"/>
    </row>
    <row r="70" spans="1:6" ht="12.75">
      <c r="A70" s="17"/>
      <c r="B70" s="113"/>
      <c r="C70" s="112"/>
      <c r="D70" s="113"/>
      <c r="E70" s="113"/>
      <c r="F70" s="115"/>
    </row>
    <row r="71" spans="1:6" ht="12.75">
      <c r="A71" s="17"/>
      <c r="B71" s="113"/>
      <c r="C71" s="112"/>
      <c r="D71" s="113"/>
      <c r="E71" s="113"/>
      <c r="F71" s="115"/>
    </row>
    <row r="72" spans="1:6" ht="12.75">
      <c r="A72" s="90"/>
      <c r="B72" s="113"/>
      <c r="C72" s="112"/>
      <c r="D72" s="113"/>
      <c r="E72" s="113"/>
      <c r="F72" s="115"/>
    </row>
    <row r="73" spans="2:6" ht="12.75">
      <c r="B73" s="113"/>
      <c r="C73" s="113"/>
      <c r="D73" s="113"/>
      <c r="E73" s="113"/>
      <c r="F73" s="115"/>
    </row>
    <row r="74" spans="2:6" ht="12.75">
      <c r="B74" s="113"/>
      <c r="C74" s="113"/>
      <c r="D74" s="113"/>
      <c r="E74" s="113"/>
      <c r="F74" s="115"/>
    </row>
  </sheetData>
  <sheetProtection/>
  <mergeCells count="1">
    <mergeCell ref="A3:C3"/>
  </mergeCells>
  <printOptions horizontalCentered="1"/>
  <pageMargins left="0.25" right="0.25" top="0.68" bottom="0.25" header="0.37" footer="0.5"/>
  <pageSetup horizontalDpi="600" verticalDpi="600" orientation="portrait" scale="9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H65" sqref="H65"/>
    </sheetView>
  </sheetViews>
  <sheetFormatPr defaultColWidth="9.140625" defaultRowHeight="12.75"/>
  <cols>
    <col min="1" max="1" width="34.140625" style="3" customWidth="1"/>
    <col min="2" max="2" width="2.7109375" style="3" customWidth="1"/>
    <col min="3" max="3" width="15.00390625" style="3" bestFit="1" customWidth="1"/>
    <col min="4" max="4" width="3.140625" style="3" customWidth="1"/>
    <col min="5" max="5" width="3.7109375" style="3" customWidth="1"/>
    <col min="6" max="6" width="15.00390625" style="2" bestFit="1" customWidth="1"/>
    <col min="7" max="16384" width="9.140625" style="3" customWidth="1"/>
  </cols>
  <sheetData>
    <row r="1" spans="1:4" ht="12.75">
      <c r="A1" s="86" t="s">
        <v>27</v>
      </c>
      <c r="B1" s="86"/>
      <c r="C1" s="86"/>
      <c r="D1" s="86"/>
    </row>
    <row r="2" spans="1:4" ht="12.75">
      <c r="A2" s="86" t="s">
        <v>63</v>
      </c>
      <c r="B2" s="86"/>
      <c r="C2" s="86"/>
      <c r="D2" s="86"/>
    </row>
    <row r="3" spans="1:4" ht="12.75">
      <c r="A3" s="86" t="s">
        <v>109</v>
      </c>
      <c r="B3" s="86"/>
      <c r="C3" s="86"/>
      <c r="D3" s="86"/>
    </row>
    <row r="4" spans="1:4" ht="12.75">
      <c r="A4" s="86"/>
      <c r="B4" s="86"/>
      <c r="C4" s="86"/>
      <c r="D4" s="86"/>
    </row>
    <row r="5" spans="1:7" ht="15.75">
      <c r="A5" s="90" t="s">
        <v>94</v>
      </c>
      <c r="B5" s="88"/>
      <c r="C5" s="89"/>
      <c r="D5" s="88"/>
      <c r="G5" s="7"/>
    </row>
    <row r="6" spans="1:4" ht="12.75">
      <c r="A6" s="90" t="s">
        <v>92</v>
      </c>
      <c r="B6" s="88"/>
      <c r="C6" s="89"/>
      <c r="D6" s="88"/>
    </row>
    <row r="7" spans="1:4" ht="12.75">
      <c r="A7" s="90" t="s">
        <v>93</v>
      </c>
      <c r="B7" s="88"/>
      <c r="C7" s="89"/>
      <c r="D7" s="88"/>
    </row>
    <row r="8" spans="1:4" ht="12.75">
      <c r="A8" s="91" t="s">
        <v>101</v>
      </c>
      <c r="B8" s="88"/>
      <c r="C8" s="89"/>
      <c r="D8" s="88"/>
    </row>
    <row r="9" spans="1:4" ht="12.75">
      <c r="A9" s="91" t="s">
        <v>102</v>
      </c>
      <c r="B9" s="88"/>
      <c r="C9" s="89"/>
      <c r="D9" s="88"/>
    </row>
    <row r="10" spans="1:7" ht="15.75">
      <c r="A10" s="90"/>
      <c r="B10" s="88"/>
      <c r="C10" s="89"/>
      <c r="D10" s="88"/>
      <c r="G10" s="7"/>
    </row>
    <row r="11" ht="12.75">
      <c r="C11" s="89" t="s">
        <v>109</v>
      </c>
    </row>
    <row r="12" ht="12.75">
      <c r="C12" s="89" t="s">
        <v>37</v>
      </c>
    </row>
    <row r="13" ht="12.75">
      <c r="C13" s="89" t="s">
        <v>112</v>
      </c>
    </row>
    <row r="14" ht="12.75">
      <c r="C14" s="89" t="s">
        <v>38</v>
      </c>
    </row>
    <row r="15" ht="12.75">
      <c r="C15" s="89"/>
    </row>
    <row r="16" spans="1:6" ht="12.75">
      <c r="A16" s="69"/>
      <c r="B16" s="2"/>
      <c r="C16" s="92">
        <v>2007</v>
      </c>
      <c r="D16" s="92"/>
      <c r="F16" s="92"/>
    </row>
    <row r="17" spans="1:4" ht="12.75">
      <c r="A17" s="93" t="s">
        <v>39</v>
      </c>
      <c r="B17" s="2"/>
      <c r="C17" s="69"/>
      <c r="D17" s="69"/>
    </row>
    <row r="18" spans="1:4" ht="12.75">
      <c r="A18" s="94" t="s">
        <v>64</v>
      </c>
      <c r="C18" s="116">
        <f>C72</f>
        <v>0</v>
      </c>
      <c r="D18" s="95"/>
    </row>
    <row r="20" ht="12.75">
      <c r="A20" s="94" t="s">
        <v>65</v>
      </c>
    </row>
    <row r="21" spans="1:4" ht="12.75">
      <c r="A21" s="3" t="s">
        <v>66</v>
      </c>
      <c r="C21" s="96"/>
      <c r="D21" s="97"/>
    </row>
    <row r="22" spans="1:4" ht="12.75">
      <c r="A22" s="3" t="s">
        <v>42</v>
      </c>
      <c r="C22" s="97"/>
      <c r="D22" s="97"/>
    </row>
    <row r="23" spans="1:4" ht="12.75">
      <c r="A23" s="3" t="s">
        <v>67</v>
      </c>
      <c r="C23" s="97"/>
      <c r="D23" s="97"/>
    </row>
    <row r="24" spans="1:4" ht="12.75">
      <c r="A24" s="3" t="s">
        <v>68</v>
      </c>
      <c r="C24" s="97"/>
      <c r="D24" s="97"/>
    </row>
    <row r="25" spans="1:4" ht="12.75">
      <c r="A25" s="3" t="s">
        <v>45</v>
      </c>
      <c r="C25" s="97"/>
      <c r="D25" s="97"/>
    </row>
    <row r="26" spans="1:4" ht="12.75">
      <c r="A26" s="3" t="s">
        <v>46</v>
      </c>
      <c r="C26" s="97"/>
      <c r="D26" s="97"/>
    </row>
    <row r="27" spans="1:4" ht="12.75">
      <c r="A27" s="3" t="s">
        <v>47</v>
      </c>
      <c r="C27" s="97"/>
      <c r="D27" s="97"/>
    </row>
    <row r="28" spans="1:4" ht="12.75">
      <c r="A28" s="3" t="s">
        <v>69</v>
      </c>
      <c r="C28" s="97"/>
      <c r="D28" s="97"/>
    </row>
    <row r="29" spans="1:4" ht="12.75">
      <c r="A29" s="3" t="s">
        <v>70</v>
      </c>
      <c r="C29" s="97"/>
      <c r="D29" s="97"/>
    </row>
    <row r="30" spans="1:4" ht="12.75">
      <c r="A30" s="3" t="s">
        <v>71</v>
      </c>
      <c r="C30" s="97"/>
      <c r="D30" s="97"/>
    </row>
    <row r="31" spans="1:4" ht="12.75">
      <c r="A31" s="3" t="s">
        <v>48</v>
      </c>
      <c r="C31" s="97"/>
      <c r="D31" s="97"/>
    </row>
    <row r="32" spans="1:4" ht="12.75">
      <c r="A32" s="3" t="s">
        <v>49</v>
      </c>
      <c r="C32" s="97"/>
      <c r="D32" s="97"/>
    </row>
    <row r="33" spans="1:4" ht="12.75">
      <c r="A33" s="3" t="s">
        <v>51</v>
      </c>
      <c r="C33" s="101"/>
      <c r="D33" s="97"/>
    </row>
    <row r="34" spans="1:6" ht="15">
      <c r="A34" s="3" t="s">
        <v>52</v>
      </c>
      <c r="C34" s="102">
        <f>SUM(C21:C33)</f>
        <v>0</v>
      </c>
      <c r="D34" s="5"/>
      <c r="F34" s="103"/>
    </row>
    <row r="35" spans="3:6" ht="15">
      <c r="C35" s="104"/>
      <c r="F35" s="103"/>
    </row>
    <row r="36" spans="1:6" ht="15">
      <c r="A36" s="3" t="s">
        <v>53</v>
      </c>
      <c r="C36" s="105"/>
      <c r="D36" s="106"/>
      <c r="F36" s="103"/>
    </row>
    <row r="37" spans="1:6" ht="15">
      <c r="A37" s="3" t="s">
        <v>72</v>
      </c>
      <c r="C37" s="117">
        <f>-C28</f>
        <v>0</v>
      </c>
      <c r="D37" s="118"/>
      <c r="F37" s="103"/>
    </row>
    <row r="38" spans="1:6" ht="15">
      <c r="A38" s="3" t="s">
        <v>73</v>
      </c>
      <c r="C38" s="117">
        <f>-C29</f>
        <v>0</v>
      </c>
      <c r="D38" s="118"/>
      <c r="F38" s="103"/>
    </row>
    <row r="39" spans="1:6" ht="15">
      <c r="A39" s="3" t="s">
        <v>74</v>
      </c>
      <c r="C39" s="117">
        <f>-C30</f>
        <v>0</v>
      </c>
      <c r="D39" s="118"/>
      <c r="F39" s="103"/>
    </row>
    <row r="40" spans="3:6" ht="15">
      <c r="C40" s="105"/>
      <c r="F40" s="103"/>
    </row>
    <row r="41" spans="1:6" ht="15.75" thickBot="1">
      <c r="A41" s="3" t="s">
        <v>75</v>
      </c>
      <c r="C41" s="107">
        <f>SUM(C34:C40)</f>
        <v>0</v>
      </c>
      <c r="F41" s="103"/>
    </row>
    <row r="42" ht="13.5" thickTop="1"/>
    <row r="43" spans="1:3" ht="13.5" thickBot="1">
      <c r="A43" s="3" t="s">
        <v>56</v>
      </c>
      <c r="C43" s="108" t="e">
        <f>C41/C18</f>
        <v>#DIV/0!</v>
      </c>
    </row>
    <row r="44" ht="13.5" thickTop="1"/>
    <row r="45" ht="12.75">
      <c r="A45" s="90"/>
    </row>
    <row r="46" ht="12.75">
      <c r="A46" s="90" t="s">
        <v>82</v>
      </c>
    </row>
    <row r="47" ht="12.75">
      <c r="A47" s="90" t="s">
        <v>81</v>
      </c>
    </row>
    <row r="48" ht="12.75">
      <c r="A48" s="90" t="s">
        <v>84</v>
      </c>
    </row>
    <row r="49" ht="12.75">
      <c r="A49" s="90" t="s">
        <v>83</v>
      </c>
    </row>
    <row r="50" ht="12.75">
      <c r="A50" s="90"/>
    </row>
    <row r="51" ht="12.75">
      <c r="A51" s="109" t="s">
        <v>105</v>
      </c>
    </row>
    <row r="52" ht="12.75">
      <c r="A52" s="109" t="s">
        <v>85</v>
      </c>
    </row>
    <row r="53" ht="12.75">
      <c r="A53" s="90"/>
    </row>
    <row r="54" spans="1:4" ht="12.75">
      <c r="A54" s="127" t="s">
        <v>27</v>
      </c>
      <c r="B54" s="127"/>
      <c r="C54" s="127"/>
      <c r="D54" s="127"/>
    </row>
    <row r="55" spans="1:4" ht="12.75">
      <c r="A55" s="128" t="s">
        <v>76</v>
      </c>
      <c r="B55" s="128"/>
      <c r="C55" s="128"/>
      <c r="D55" s="119"/>
    </row>
    <row r="57" spans="1:3" ht="12.75">
      <c r="A57" s="17" t="s">
        <v>77</v>
      </c>
      <c r="C57" s="112"/>
    </row>
    <row r="58" spans="1:3" ht="12.75">
      <c r="A58" s="17"/>
      <c r="C58" s="112"/>
    </row>
    <row r="59" spans="1:3" ht="12.75">
      <c r="A59" s="17"/>
      <c r="C59" s="114" t="s">
        <v>78</v>
      </c>
    </row>
    <row r="60" spans="1:3" ht="12.75">
      <c r="A60" s="17"/>
      <c r="C60" s="114" t="s">
        <v>38</v>
      </c>
    </row>
    <row r="61" spans="1:3" ht="12.75">
      <c r="A61" s="17"/>
      <c r="C61" s="112"/>
    </row>
    <row r="62" spans="1:3" ht="12.75">
      <c r="A62" s="17"/>
      <c r="C62" s="120" t="s">
        <v>109</v>
      </c>
    </row>
    <row r="63" spans="1:3" ht="12.75">
      <c r="A63" s="17"/>
      <c r="C63" s="112"/>
    </row>
    <row r="64" spans="1:3" ht="12.75">
      <c r="A64" s="17" t="s">
        <v>57</v>
      </c>
      <c r="C64" s="121"/>
    </row>
    <row r="65" spans="1:3" ht="12.75">
      <c r="A65" s="17" t="s">
        <v>58</v>
      </c>
      <c r="C65" s="118"/>
    </row>
    <row r="66" spans="1:3" ht="12.75">
      <c r="A66" s="17" t="s">
        <v>59</v>
      </c>
      <c r="C66" s="118"/>
    </row>
    <row r="67" spans="1:3" ht="12.75">
      <c r="A67" s="17" t="s">
        <v>60</v>
      </c>
      <c r="C67" s="118"/>
    </row>
    <row r="68" spans="1:3" ht="12.75">
      <c r="A68" s="17" t="s">
        <v>61</v>
      </c>
      <c r="C68" s="118"/>
    </row>
    <row r="69" spans="1:3" ht="12.75">
      <c r="A69" s="17" t="s">
        <v>79</v>
      </c>
      <c r="C69" s="122"/>
    </row>
    <row r="70" spans="1:3" ht="12.75">
      <c r="A70" s="17" t="s">
        <v>80</v>
      </c>
      <c r="C70" s="122"/>
    </row>
    <row r="72" spans="1:3" ht="13.5" thickBot="1">
      <c r="A72" s="17" t="s">
        <v>62</v>
      </c>
      <c r="C72" s="123">
        <f>SUM(C64:C71)</f>
        <v>0</v>
      </c>
    </row>
    <row r="73" ht="13.5" thickTop="1"/>
    <row r="74" ht="12.75">
      <c r="A74" s="17"/>
    </row>
    <row r="76" ht="12.75">
      <c r="A76" s="17"/>
    </row>
  </sheetData>
  <sheetProtection/>
  <mergeCells count="2">
    <mergeCell ref="A54:D54"/>
    <mergeCell ref="A55:C55"/>
  </mergeCells>
  <printOptions horizontalCentered="1"/>
  <pageMargins left="0.25" right="0.25" top="0.46" bottom="0.25" header="0.23" footer="0.25"/>
  <pageSetup horizontalDpi="600" verticalDpi="600" orientation="portrait" scale="8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R94"/>
  <sheetViews>
    <sheetView workbookViewId="0" topLeftCell="A1">
      <selection activeCell="C20" sqref="C20"/>
    </sheetView>
  </sheetViews>
  <sheetFormatPr defaultColWidth="9.140625" defaultRowHeight="12.75"/>
  <cols>
    <col min="1" max="1" width="16.421875" style="0" customWidth="1"/>
    <col min="2" max="2" width="0.85546875" style="0" customWidth="1"/>
    <col min="3" max="3" width="12.57421875" style="0" customWidth="1"/>
    <col min="4" max="4" width="0.9921875" style="0" customWidth="1"/>
    <col min="5" max="5" width="10.8515625" style="0" customWidth="1"/>
    <col min="6" max="6" width="1.421875" style="0" customWidth="1"/>
    <col min="7" max="7" width="12.28125" style="0" bestFit="1" customWidth="1"/>
    <col min="8" max="8" width="0.9921875" style="0" customWidth="1"/>
    <col min="9" max="9" width="11.421875" style="0" customWidth="1"/>
    <col min="10" max="10" width="0.9921875" style="0" customWidth="1"/>
    <col min="11" max="11" width="12.28125" style="0" bestFit="1" customWidth="1"/>
    <col min="12" max="12" width="0.71875" style="0" customWidth="1"/>
    <col min="14" max="14" width="1.1484375" style="0" customWidth="1"/>
    <col min="15" max="15" width="11.00390625" style="0" bestFit="1" customWidth="1"/>
    <col min="16" max="16" width="0.9921875" style="0" customWidth="1"/>
  </cols>
  <sheetData>
    <row r="1" spans="1:1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>
      <c r="A2" s="22"/>
      <c r="B2" s="22"/>
      <c r="C2" s="22"/>
      <c r="D2" s="22"/>
      <c r="E2" s="22"/>
      <c r="F2" s="22"/>
      <c r="G2" s="22"/>
      <c r="H2" s="22"/>
      <c r="I2" s="21" t="s">
        <v>110</v>
      </c>
      <c r="J2" s="22"/>
      <c r="K2" s="22"/>
      <c r="L2" s="22"/>
      <c r="M2" s="22"/>
      <c r="N2" s="22"/>
      <c r="O2" s="23"/>
      <c r="P2" s="22"/>
    </row>
    <row r="3" spans="1:16" ht="19.5">
      <c r="A3" s="24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9.5">
      <c r="A4" s="24" t="s">
        <v>99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9.5">
      <c r="A5" s="25" t="s">
        <v>98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129" t="s">
        <v>32</v>
      </c>
      <c r="B8" s="129"/>
      <c r="C8" s="12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129" t="s">
        <v>33</v>
      </c>
      <c r="B9" s="129"/>
      <c r="C9" s="12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129" t="s">
        <v>34</v>
      </c>
      <c r="B10" s="129"/>
      <c r="C10" s="129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>
      <c r="A11" s="130" t="s">
        <v>35</v>
      </c>
      <c r="B11" s="130"/>
      <c r="C11" s="130"/>
      <c r="D11" s="22"/>
      <c r="E11" s="27"/>
      <c r="F11" s="22"/>
      <c r="G11" s="22"/>
      <c r="H11" s="22"/>
      <c r="I11" s="22"/>
      <c r="J11" s="22"/>
      <c r="K11" s="22"/>
      <c r="L11" s="22"/>
      <c r="M11" s="22"/>
      <c r="N11" s="22"/>
      <c r="O11" s="28"/>
      <c r="P11" s="22"/>
    </row>
    <row r="12" spans="1:16" ht="12.75">
      <c r="A12" s="26"/>
      <c r="B12" s="26"/>
      <c r="C12" s="26"/>
      <c r="D12" s="22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8"/>
      <c r="P12" s="22"/>
    </row>
    <row r="13" spans="1:16" ht="12.75">
      <c r="A13" s="22"/>
      <c r="B13" s="28"/>
      <c r="C13" s="28" t="s">
        <v>36</v>
      </c>
      <c r="D13" s="22"/>
      <c r="E13" s="27"/>
      <c r="F13" s="22"/>
      <c r="G13" s="22"/>
      <c r="H13" s="22"/>
      <c r="I13" s="22"/>
      <c r="J13" s="22"/>
      <c r="K13" s="22"/>
      <c r="L13" s="22"/>
      <c r="M13" s="22"/>
      <c r="N13" s="22"/>
      <c r="O13" s="28"/>
      <c r="P13" s="22"/>
    </row>
    <row r="14" spans="1:16" ht="12.75">
      <c r="A14" s="22"/>
      <c r="B14" s="22"/>
      <c r="C14" s="28" t="s">
        <v>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 t="s">
        <v>14</v>
      </c>
      <c r="P14" s="22"/>
    </row>
    <row r="15" spans="1:16" ht="12.75">
      <c r="A15" s="22"/>
      <c r="B15" s="22"/>
      <c r="C15" s="28" t="s">
        <v>100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8"/>
      <c r="P15" s="22"/>
    </row>
    <row r="16" spans="1:16" ht="12.75">
      <c r="A16" s="22"/>
      <c r="B16" s="22"/>
      <c r="C16" s="28" t="s">
        <v>1</v>
      </c>
      <c r="D16" s="22"/>
      <c r="E16" s="28"/>
      <c r="F16" s="22"/>
      <c r="G16" s="22"/>
      <c r="H16" s="22"/>
      <c r="I16" s="27">
        <v>0.169</v>
      </c>
      <c r="J16" s="22"/>
      <c r="K16" s="28" t="s">
        <v>9</v>
      </c>
      <c r="L16" s="22"/>
      <c r="M16" s="29"/>
      <c r="N16" s="22"/>
      <c r="O16" s="28" t="s">
        <v>12</v>
      </c>
      <c r="P16" s="22"/>
    </row>
    <row r="17" spans="1:16" ht="12.75">
      <c r="A17" s="22"/>
      <c r="B17" s="22"/>
      <c r="C17" s="28" t="s">
        <v>2</v>
      </c>
      <c r="D17" s="22"/>
      <c r="E17" s="27">
        <v>0.808</v>
      </c>
      <c r="F17" s="22"/>
      <c r="G17" s="22"/>
      <c r="H17" s="22"/>
      <c r="I17" s="28" t="s">
        <v>7</v>
      </c>
      <c r="J17" s="22"/>
      <c r="K17" s="28" t="s">
        <v>10</v>
      </c>
      <c r="L17" s="22"/>
      <c r="M17" s="28" t="s">
        <v>96</v>
      </c>
      <c r="N17" s="22"/>
      <c r="O17" s="28" t="s">
        <v>13</v>
      </c>
      <c r="P17" s="22"/>
    </row>
    <row r="18" spans="1:16" ht="12.75">
      <c r="A18" s="30" t="s">
        <v>0</v>
      </c>
      <c r="B18" s="22"/>
      <c r="C18" s="30" t="s">
        <v>3</v>
      </c>
      <c r="D18" s="22"/>
      <c r="E18" s="30" t="s">
        <v>4</v>
      </c>
      <c r="F18" s="22"/>
      <c r="G18" s="30" t="s">
        <v>6</v>
      </c>
      <c r="H18" s="22"/>
      <c r="I18" s="30" t="s">
        <v>8</v>
      </c>
      <c r="J18" s="22"/>
      <c r="K18" s="30" t="s">
        <v>11</v>
      </c>
      <c r="L18" s="22"/>
      <c r="M18" s="31">
        <v>0.08</v>
      </c>
      <c r="N18" s="22"/>
      <c r="O18" s="30" t="s">
        <v>3</v>
      </c>
      <c r="P18" s="22"/>
    </row>
    <row r="19" spans="1:1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.75">
      <c r="A20" s="28" t="s">
        <v>28</v>
      </c>
      <c r="B20" s="22"/>
      <c r="C20" s="32">
        <v>15.75</v>
      </c>
      <c r="D20" s="22"/>
      <c r="E20" s="33">
        <f>C20*_1</f>
        <v>12.726</v>
      </c>
      <c r="F20" s="22"/>
      <c r="G20" s="32">
        <f>E20+C20</f>
        <v>28.476</v>
      </c>
      <c r="H20" s="22"/>
      <c r="I20" s="34">
        <f>G20*_2</f>
        <v>4.812444</v>
      </c>
      <c r="J20" s="22"/>
      <c r="K20" s="32">
        <f>I20+G20</f>
        <v>33.288444</v>
      </c>
      <c r="L20" s="22"/>
      <c r="M20" s="33">
        <f>K20*M$18</f>
        <v>2.66307552</v>
      </c>
      <c r="N20" s="22"/>
      <c r="O20" s="32">
        <f>M20+K20</f>
        <v>35.95151952</v>
      </c>
      <c r="P20" s="22"/>
    </row>
    <row r="21" spans="1:16" ht="12.75">
      <c r="A21" s="22"/>
      <c r="B21" s="22"/>
      <c r="C21" s="22"/>
      <c r="D21" s="22"/>
      <c r="E21" s="33"/>
      <c r="F21" s="22"/>
      <c r="G21" s="22"/>
      <c r="H21" s="22"/>
      <c r="I21" s="34"/>
      <c r="J21" s="22"/>
      <c r="K21" s="22"/>
      <c r="L21" s="22"/>
      <c r="M21" s="33"/>
      <c r="N21" s="22"/>
      <c r="O21" s="22"/>
      <c r="P21" s="22"/>
    </row>
    <row r="22" spans="1:16" ht="12.75">
      <c r="A22" s="28" t="s">
        <v>29</v>
      </c>
      <c r="B22" s="22"/>
      <c r="C22" s="32">
        <v>17.5</v>
      </c>
      <c r="D22" s="22"/>
      <c r="E22" s="33">
        <f aca="true" t="shared" si="0" ref="E22:E50">C22*_1</f>
        <v>14.14</v>
      </c>
      <c r="F22" s="22"/>
      <c r="G22" s="32">
        <f>E22+C22</f>
        <v>31.64</v>
      </c>
      <c r="H22" s="22"/>
      <c r="I22" s="34">
        <f aca="true" t="shared" si="1" ref="I22:I50">G22*_2</f>
        <v>5.347160000000001</v>
      </c>
      <c r="J22" s="22"/>
      <c r="K22" s="32">
        <f>I22+G22</f>
        <v>36.98716</v>
      </c>
      <c r="L22" s="22"/>
      <c r="M22" s="33">
        <f aca="true" t="shared" si="2" ref="M22:M50">K22*M$18</f>
        <v>2.9589728</v>
      </c>
      <c r="N22" s="22"/>
      <c r="O22" s="32">
        <f>M22+K22</f>
        <v>39.9461328</v>
      </c>
      <c r="P22" s="22"/>
    </row>
    <row r="23" spans="1:16" ht="12.75">
      <c r="A23" s="28"/>
      <c r="B23" s="22"/>
      <c r="C23" s="22"/>
      <c r="D23" s="22"/>
      <c r="E23" s="33"/>
      <c r="F23" s="22"/>
      <c r="G23" s="22"/>
      <c r="H23" s="22"/>
      <c r="I23" s="34"/>
      <c r="J23" s="22"/>
      <c r="K23" s="22"/>
      <c r="L23" s="22"/>
      <c r="M23" s="33"/>
      <c r="N23" s="22"/>
      <c r="O23" s="22"/>
      <c r="P23" s="22"/>
    </row>
    <row r="24" spans="1:16" ht="12.75">
      <c r="A24" s="28" t="s">
        <v>30</v>
      </c>
      <c r="B24" s="22"/>
      <c r="C24" s="32">
        <v>18.38</v>
      </c>
      <c r="D24" s="22"/>
      <c r="E24" s="33">
        <f t="shared" si="0"/>
        <v>14.85104</v>
      </c>
      <c r="F24" s="22"/>
      <c r="G24" s="32">
        <f>E24+C24</f>
        <v>33.23104</v>
      </c>
      <c r="H24" s="22"/>
      <c r="I24" s="34">
        <f t="shared" si="1"/>
        <v>5.61604576</v>
      </c>
      <c r="J24" s="22"/>
      <c r="K24" s="32">
        <f>I24+G24</f>
        <v>38.84708576</v>
      </c>
      <c r="L24" s="22"/>
      <c r="M24" s="33">
        <f t="shared" si="2"/>
        <v>3.1077668608</v>
      </c>
      <c r="N24" s="22"/>
      <c r="O24" s="32">
        <f>M24+K24</f>
        <v>41.9548526208</v>
      </c>
      <c r="P24" s="22"/>
    </row>
    <row r="25" spans="1:16" ht="12.75">
      <c r="A25" s="28"/>
      <c r="B25" s="22"/>
      <c r="C25" s="22"/>
      <c r="D25" s="22"/>
      <c r="E25" s="33"/>
      <c r="F25" s="22"/>
      <c r="G25" s="22"/>
      <c r="H25" s="22"/>
      <c r="I25" s="34"/>
      <c r="J25" s="22"/>
      <c r="K25" s="22"/>
      <c r="L25" s="22"/>
      <c r="M25" s="33"/>
      <c r="N25" s="22"/>
      <c r="O25" s="22"/>
      <c r="P25" s="22"/>
    </row>
    <row r="26" spans="1:16" ht="12.75">
      <c r="A26" s="28" t="s">
        <v>31</v>
      </c>
      <c r="B26" s="22"/>
      <c r="C26" s="32">
        <v>19.84</v>
      </c>
      <c r="D26" s="22"/>
      <c r="E26" s="33">
        <f t="shared" si="0"/>
        <v>16.030720000000002</v>
      </c>
      <c r="F26" s="22"/>
      <c r="G26" s="32">
        <f>E26+C26</f>
        <v>35.870720000000006</v>
      </c>
      <c r="H26" s="22"/>
      <c r="I26" s="34">
        <f t="shared" si="1"/>
        <v>6.062151680000001</v>
      </c>
      <c r="J26" s="22"/>
      <c r="K26" s="32">
        <f>I26+G26</f>
        <v>41.932871680000005</v>
      </c>
      <c r="L26" s="22"/>
      <c r="M26" s="33">
        <f t="shared" si="2"/>
        <v>3.3546297344000005</v>
      </c>
      <c r="N26" s="22"/>
      <c r="O26" s="32">
        <f>M26+K26</f>
        <v>45.287501414400005</v>
      </c>
      <c r="P26" s="22"/>
    </row>
    <row r="27" spans="1:16" ht="12.75">
      <c r="A27" s="28"/>
      <c r="B27" s="22"/>
      <c r="C27" s="22"/>
      <c r="D27" s="22"/>
      <c r="E27" s="33"/>
      <c r="F27" s="22"/>
      <c r="G27" s="22"/>
      <c r="H27" s="22"/>
      <c r="I27" s="34"/>
      <c r="J27" s="22"/>
      <c r="K27" s="22"/>
      <c r="L27" s="22"/>
      <c r="M27" s="33"/>
      <c r="N27" s="22"/>
      <c r="O27" s="22"/>
      <c r="P27" s="22"/>
    </row>
    <row r="28" spans="1:16" ht="12.75">
      <c r="A28" s="28" t="s">
        <v>15</v>
      </c>
      <c r="B28" s="22"/>
      <c r="C28" s="32">
        <v>21.04</v>
      </c>
      <c r="D28" s="22"/>
      <c r="E28" s="33">
        <f t="shared" si="0"/>
        <v>17.000320000000002</v>
      </c>
      <c r="F28" s="22"/>
      <c r="G28" s="32">
        <f>E28+C28</f>
        <v>38.04032</v>
      </c>
      <c r="H28" s="22"/>
      <c r="I28" s="34">
        <f t="shared" si="1"/>
        <v>6.42881408</v>
      </c>
      <c r="J28" s="22"/>
      <c r="K28" s="32">
        <f>I28+G28</f>
        <v>44.46913408</v>
      </c>
      <c r="L28" s="22"/>
      <c r="M28" s="33">
        <f t="shared" si="2"/>
        <v>3.5575307264000005</v>
      </c>
      <c r="N28" s="22"/>
      <c r="O28" s="32">
        <f>M28+K28</f>
        <v>48.02666480640001</v>
      </c>
      <c r="P28" s="22"/>
    </row>
    <row r="29" spans="1:16" ht="12.75">
      <c r="A29" s="28"/>
      <c r="B29" s="22"/>
      <c r="C29" s="22"/>
      <c r="D29" s="22"/>
      <c r="E29" s="33"/>
      <c r="F29" s="22"/>
      <c r="G29" s="22"/>
      <c r="H29" s="22"/>
      <c r="I29" s="34"/>
      <c r="J29" s="22"/>
      <c r="K29" s="22"/>
      <c r="L29" s="22"/>
      <c r="M29" s="33"/>
      <c r="N29" s="22"/>
      <c r="O29" s="22"/>
      <c r="P29" s="22"/>
    </row>
    <row r="30" spans="1:16" ht="12.75">
      <c r="A30" s="28" t="s">
        <v>16</v>
      </c>
      <c r="B30" s="22"/>
      <c r="C30" s="32">
        <v>23.38</v>
      </c>
      <c r="D30" s="22"/>
      <c r="E30" s="33">
        <f t="shared" si="0"/>
        <v>18.89104</v>
      </c>
      <c r="F30" s="22"/>
      <c r="G30" s="32">
        <f>E30+C30</f>
        <v>42.27104</v>
      </c>
      <c r="H30" s="22"/>
      <c r="I30" s="34">
        <f t="shared" si="1"/>
        <v>7.14380576</v>
      </c>
      <c r="J30" s="22"/>
      <c r="K30" s="32">
        <f>I30+G30</f>
        <v>49.41484576</v>
      </c>
      <c r="L30" s="22"/>
      <c r="M30" s="33">
        <f t="shared" si="2"/>
        <v>3.9531876608</v>
      </c>
      <c r="N30" s="22"/>
      <c r="O30" s="32">
        <f>M30+K30</f>
        <v>53.368033420799996</v>
      </c>
      <c r="P30" s="22"/>
    </row>
    <row r="31" spans="1:16" ht="12.75">
      <c r="A31" s="28"/>
      <c r="B31" s="22"/>
      <c r="C31" s="22"/>
      <c r="D31" s="22"/>
      <c r="E31" s="33"/>
      <c r="F31" s="22"/>
      <c r="G31" s="22"/>
      <c r="H31" s="22"/>
      <c r="I31" s="34"/>
      <c r="J31" s="22"/>
      <c r="K31" s="22"/>
      <c r="L31" s="22"/>
      <c r="M31" s="33"/>
      <c r="N31" s="22"/>
      <c r="O31" s="22"/>
      <c r="P31" s="22"/>
    </row>
    <row r="32" spans="1:16" ht="12.75">
      <c r="A32" s="28" t="s">
        <v>17</v>
      </c>
      <c r="B32" s="22"/>
      <c r="C32" s="32">
        <v>24.42</v>
      </c>
      <c r="D32" s="22"/>
      <c r="E32" s="33">
        <f t="shared" si="0"/>
        <v>19.731360000000002</v>
      </c>
      <c r="F32" s="22"/>
      <c r="G32" s="32">
        <f>E32+C32</f>
        <v>44.151360000000004</v>
      </c>
      <c r="H32" s="22"/>
      <c r="I32" s="34">
        <f t="shared" si="1"/>
        <v>7.4615798400000015</v>
      </c>
      <c r="J32" s="22"/>
      <c r="K32" s="32">
        <f>I32+G32</f>
        <v>51.61293984</v>
      </c>
      <c r="L32" s="22"/>
      <c r="M32" s="33">
        <f t="shared" si="2"/>
        <v>4.1290351872</v>
      </c>
      <c r="N32" s="22"/>
      <c r="O32" s="32">
        <f>M32+K32</f>
        <v>55.741975027200006</v>
      </c>
      <c r="P32" s="22"/>
    </row>
    <row r="33" spans="1:16" ht="12.75">
      <c r="A33" s="28"/>
      <c r="B33" s="22"/>
      <c r="C33" s="22"/>
      <c r="D33" s="22"/>
      <c r="E33" s="33"/>
      <c r="F33" s="22"/>
      <c r="G33" s="22"/>
      <c r="H33" s="22"/>
      <c r="I33" s="34"/>
      <c r="J33" s="22"/>
      <c r="K33" s="22"/>
      <c r="L33" s="22"/>
      <c r="M33" s="33"/>
      <c r="N33" s="22"/>
      <c r="O33" s="22"/>
      <c r="P33" s="22"/>
    </row>
    <row r="34" spans="1:16" ht="12.75">
      <c r="A34" s="28" t="s">
        <v>18</v>
      </c>
      <c r="B34" s="22"/>
      <c r="C34" s="32">
        <v>26.28</v>
      </c>
      <c r="D34" s="22"/>
      <c r="E34" s="33">
        <f t="shared" si="0"/>
        <v>21.234240000000003</v>
      </c>
      <c r="F34" s="22"/>
      <c r="G34" s="32">
        <f>E34+C34+0.01</f>
        <v>47.52424</v>
      </c>
      <c r="H34" s="22"/>
      <c r="I34" s="34">
        <f t="shared" si="1"/>
        <v>8.03159656</v>
      </c>
      <c r="J34" s="22"/>
      <c r="K34" s="32">
        <f>I34+G34</f>
        <v>55.55583656</v>
      </c>
      <c r="L34" s="22"/>
      <c r="M34" s="33">
        <f t="shared" si="2"/>
        <v>4.4444669248</v>
      </c>
      <c r="N34" s="22"/>
      <c r="O34" s="32">
        <f>M34+K34</f>
        <v>60.0003034848</v>
      </c>
      <c r="P34" s="22"/>
    </row>
    <row r="35" spans="1:16" ht="12.75">
      <c r="A35" s="28"/>
      <c r="B35" s="22"/>
      <c r="C35" s="22"/>
      <c r="D35" s="22"/>
      <c r="E35" s="33"/>
      <c r="F35" s="22"/>
      <c r="G35" s="22"/>
      <c r="H35" s="22"/>
      <c r="I35" s="34"/>
      <c r="J35" s="22"/>
      <c r="K35" s="22"/>
      <c r="L35" s="22"/>
      <c r="M35" s="33"/>
      <c r="N35" s="22"/>
      <c r="O35" s="22"/>
      <c r="P35" s="22"/>
    </row>
    <row r="36" spans="1:16" ht="12.75">
      <c r="A36" s="28" t="s">
        <v>19</v>
      </c>
      <c r="B36" s="22"/>
      <c r="C36" s="32">
        <v>28.52</v>
      </c>
      <c r="D36" s="22"/>
      <c r="E36" s="33">
        <f t="shared" si="0"/>
        <v>23.04416</v>
      </c>
      <c r="F36" s="22"/>
      <c r="G36" s="32">
        <f>E36+C36</f>
        <v>51.56416</v>
      </c>
      <c r="H36" s="22"/>
      <c r="I36" s="34">
        <f t="shared" si="1"/>
        <v>8.714343040000001</v>
      </c>
      <c r="J36" s="22"/>
      <c r="K36" s="32">
        <f>I36+G36</f>
        <v>60.278503040000004</v>
      </c>
      <c r="L36" s="22"/>
      <c r="M36" s="33">
        <f t="shared" si="2"/>
        <v>4.822280243200001</v>
      </c>
      <c r="N36" s="22"/>
      <c r="O36" s="32">
        <f>M36+K36</f>
        <v>65.1007832832</v>
      </c>
      <c r="P36" s="22"/>
    </row>
    <row r="37" spans="1:16" ht="12.75">
      <c r="A37" s="28"/>
      <c r="B37" s="22"/>
      <c r="C37" s="22"/>
      <c r="D37" s="22"/>
      <c r="E37" s="33"/>
      <c r="F37" s="22"/>
      <c r="G37" s="22"/>
      <c r="H37" s="22"/>
      <c r="I37" s="34"/>
      <c r="J37" s="22"/>
      <c r="K37" s="22"/>
      <c r="L37" s="22"/>
      <c r="M37" s="33"/>
      <c r="N37" s="22"/>
      <c r="O37" s="22"/>
      <c r="P37" s="22"/>
    </row>
    <row r="38" spans="1:16" ht="12.75">
      <c r="A38" s="28" t="s">
        <v>20</v>
      </c>
      <c r="B38" s="22"/>
      <c r="C38" s="32">
        <v>29.57</v>
      </c>
      <c r="D38" s="22"/>
      <c r="E38" s="33">
        <f t="shared" si="0"/>
        <v>23.892560000000003</v>
      </c>
      <c r="F38" s="22"/>
      <c r="G38" s="32">
        <f>E38+C38</f>
        <v>53.46256</v>
      </c>
      <c r="H38" s="22"/>
      <c r="I38" s="34">
        <f t="shared" si="1"/>
        <v>9.03517264</v>
      </c>
      <c r="J38" s="22"/>
      <c r="K38" s="32">
        <f>I38+G38</f>
        <v>62.49773264</v>
      </c>
      <c r="L38" s="22"/>
      <c r="M38" s="33">
        <f t="shared" si="2"/>
        <v>4.9998186112</v>
      </c>
      <c r="N38" s="22"/>
      <c r="O38" s="32">
        <f>M38+K38</f>
        <v>67.49755125120001</v>
      </c>
      <c r="P38" s="22"/>
    </row>
    <row r="39" spans="1:16" ht="12.75">
      <c r="A39" s="28"/>
      <c r="B39" s="22"/>
      <c r="C39" s="22"/>
      <c r="D39" s="22"/>
      <c r="E39" s="33"/>
      <c r="F39" s="22"/>
      <c r="G39" s="22"/>
      <c r="H39" s="22"/>
      <c r="I39" s="34"/>
      <c r="J39" s="22"/>
      <c r="K39" s="22"/>
      <c r="L39" s="22"/>
      <c r="M39" s="33"/>
      <c r="N39" s="22"/>
      <c r="O39" s="22"/>
      <c r="P39" s="22"/>
    </row>
    <row r="40" spans="1:16" ht="12.75">
      <c r="A40" s="28" t="s">
        <v>21</v>
      </c>
      <c r="B40" s="22"/>
      <c r="C40" s="32">
        <v>32.88</v>
      </c>
      <c r="D40" s="22"/>
      <c r="E40" s="33">
        <f t="shared" si="0"/>
        <v>26.567040000000002</v>
      </c>
      <c r="F40" s="22"/>
      <c r="G40" s="32">
        <f>E40+C40</f>
        <v>59.44704</v>
      </c>
      <c r="H40" s="22"/>
      <c r="I40" s="34">
        <f t="shared" si="1"/>
        <v>10.046549760000001</v>
      </c>
      <c r="J40" s="22"/>
      <c r="K40" s="32">
        <f>I40+G40</f>
        <v>69.49358976</v>
      </c>
      <c r="L40" s="22"/>
      <c r="M40" s="33">
        <f t="shared" si="2"/>
        <v>5.559487180800001</v>
      </c>
      <c r="N40" s="22"/>
      <c r="O40" s="32">
        <f>M40+K40</f>
        <v>75.05307694080001</v>
      </c>
      <c r="P40" s="22"/>
    </row>
    <row r="41" spans="1:16" ht="12.75">
      <c r="A41" s="28"/>
      <c r="B41" s="22"/>
      <c r="C41" s="22"/>
      <c r="D41" s="22"/>
      <c r="E41" s="33"/>
      <c r="F41" s="22"/>
      <c r="G41" s="22"/>
      <c r="H41" s="22"/>
      <c r="I41" s="34"/>
      <c r="J41" s="22"/>
      <c r="K41" s="22"/>
      <c r="L41" s="22"/>
      <c r="M41" s="33"/>
      <c r="N41" s="22"/>
      <c r="O41" s="22"/>
      <c r="P41" s="22"/>
    </row>
    <row r="42" spans="1:16" ht="12.75">
      <c r="A42" s="28" t="s">
        <v>22</v>
      </c>
      <c r="B42" s="22"/>
      <c r="C42" s="32">
        <v>36.89</v>
      </c>
      <c r="D42" s="22"/>
      <c r="E42" s="33">
        <f t="shared" si="0"/>
        <v>29.80712</v>
      </c>
      <c r="F42" s="22"/>
      <c r="G42" s="32">
        <f>E42+C42</f>
        <v>66.69712</v>
      </c>
      <c r="H42" s="22"/>
      <c r="I42" s="34">
        <f t="shared" si="1"/>
        <v>11.27181328</v>
      </c>
      <c r="J42" s="22"/>
      <c r="K42" s="32">
        <f>I42+G42</f>
        <v>77.96893328</v>
      </c>
      <c r="L42" s="22"/>
      <c r="M42" s="33">
        <f t="shared" si="2"/>
        <v>6.237514662400001</v>
      </c>
      <c r="N42" s="22"/>
      <c r="O42" s="32">
        <f>M42+K42</f>
        <v>84.2064479424</v>
      </c>
      <c r="P42" s="22"/>
    </row>
    <row r="43" spans="1:16" ht="12.75">
      <c r="A43" s="28"/>
      <c r="B43" s="22"/>
      <c r="C43" s="22"/>
      <c r="D43" s="22"/>
      <c r="E43" s="33"/>
      <c r="F43" s="22"/>
      <c r="G43" s="22"/>
      <c r="H43" s="22"/>
      <c r="I43" s="34"/>
      <c r="J43" s="22"/>
      <c r="K43" s="22"/>
      <c r="L43" s="22"/>
      <c r="M43" s="33"/>
      <c r="N43" s="22"/>
      <c r="O43" s="22"/>
      <c r="P43" s="22"/>
    </row>
    <row r="44" spans="1:16" ht="12.75">
      <c r="A44" s="28" t="s">
        <v>23</v>
      </c>
      <c r="B44" s="22"/>
      <c r="C44" s="32">
        <v>38.5</v>
      </c>
      <c r="D44" s="22"/>
      <c r="E44" s="33">
        <f t="shared" si="0"/>
        <v>31.108</v>
      </c>
      <c r="F44" s="22"/>
      <c r="G44" s="32">
        <f>E44+C44</f>
        <v>69.608</v>
      </c>
      <c r="H44" s="22"/>
      <c r="I44" s="34">
        <f t="shared" si="1"/>
        <v>11.763752000000002</v>
      </c>
      <c r="J44" s="22"/>
      <c r="K44" s="32">
        <f>I44+G44</f>
        <v>81.371752</v>
      </c>
      <c r="L44" s="22"/>
      <c r="M44" s="33">
        <f t="shared" si="2"/>
        <v>6.50974016</v>
      </c>
      <c r="N44" s="22"/>
      <c r="O44" s="32">
        <f>M44+K44</f>
        <v>87.88149216</v>
      </c>
      <c r="P44" s="22"/>
    </row>
    <row r="45" spans="1:16" ht="12.75">
      <c r="A45" s="28"/>
      <c r="B45" s="22"/>
      <c r="C45" s="22"/>
      <c r="D45" s="22"/>
      <c r="E45" s="33"/>
      <c r="F45" s="22"/>
      <c r="G45" s="22"/>
      <c r="H45" s="22"/>
      <c r="I45" s="34"/>
      <c r="J45" s="22"/>
      <c r="K45" s="22"/>
      <c r="L45" s="22"/>
      <c r="M45" s="33"/>
      <c r="N45" s="22"/>
      <c r="O45" s="22"/>
      <c r="P45" s="22"/>
    </row>
    <row r="46" spans="1:16" ht="12.75">
      <c r="A46" s="28" t="s">
        <v>24</v>
      </c>
      <c r="B46" s="22"/>
      <c r="C46" s="32">
        <v>43.53</v>
      </c>
      <c r="D46" s="22"/>
      <c r="E46" s="33">
        <f t="shared" si="0"/>
        <v>35.17224</v>
      </c>
      <c r="F46" s="22"/>
      <c r="G46" s="32">
        <f>E46+C46</f>
        <v>78.70224</v>
      </c>
      <c r="H46" s="22"/>
      <c r="I46" s="34">
        <f t="shared" si="1"/>
        <v>13.300678560000001</v>
      </c>
      <c r="J46" s="22"/>
      <c r="K46" s="32">
        <f>I46+G46</f>
        <v>92.00291856000001</v>
      </c>
      <c r="L46" s="22"/>
      <c r="M46" s="33">
        <f t="shared" si="2"/>
        <v>7.360233484800001</v>
      </c>
      <c r="N46" s="22"/>
      <c r="O46" s="32">
        <f>M46+K46</f>
        <v>99.36315204480002</v>
      </c>
      <c r="P46" s="22"/>
    </row>
    <row r="47" spans="1:16" ht="12.75">
      <c r="A47" s="28"/>
      <c r="B47" s="22"/>
      <c r="C47" s="22"/>
      <c r="D47" s="22"/>
      <c r="E47" s="33"/>
      <c r="F47" s="22"/>
      <c r="G47" s="22"/>
      <c r="H47" s="22"/>
      <c r="I47" s="34"/>
      <c r="J47" s="22"/>
      <c r="K47" s="22"/>
      <c r="L47" s="22"/>
      <c r="M47" s="33"/>
      <c r="N47" s="22"/>
      <c r="O47" s="22"/>
      <c r="P47" s="22"/>
    </row>
    <row r="48" spans="1:16" ht="12.75">
      <c r="A48" s="28" t="s">
        <v>25</v>
      </c>
      <c r="B48" s="22"/>
      <c r="C48" s="32">
        <v>48.88</v>
      </c>
      <c r="D48" s="22"/>
      <c r="E48" s="33">
        <f t="shared" si="0"/>
        <v>39.49504</v>
      </c>
      <c r="F48" s="22"/>
      <c r="G48" s="32">
        <f>E48+C48</f>
        <v>88.37504000000001</v>
      </c>
      <c r="H48" s="22"/>
      <c r="I48" s="34">
        <f t="shared" si="1"/>
        <v>14.935381760000004</v>
      </c>
      <c r="J48" s="22"/>
      <c r="K48" s="32">
        <f>I48+G48</f>
        <v>103.31042176000001</v>
      </c>
      <c r="L48" s="22"/>
      <c r="M48" s="33">
        <f t="shared" si="2"/>
        <v>8.2648337408</v>
      </c>
      <c r="N48" s="22"/>
      <c r="O48" s="32">
        <f>M48+K48</f>
        <v>111.57525550080001</v>
      </c>
      <c r="P48" s="22"/>
    </row>
    <row r="49" spans="1:16" ht="12.75">
      <c r="A49" s="28"/>
      <c r="B49" s="22"/>
      <c r="C49" s="22"/>
      <c r="D49" s="22"/>
      <c r="E49" s="33"/>
      <c r="F49" s="22"/>
      <c r="G49" s="22"/>
      <c r="H49" s="22"/>
      <c r="I49" s="34"/>
      <c r="J49" s="22"/>
      <c r="K49" s="22"/>
      <c r="L49" s="22"/>
      <c r="M49" s="33"/>
      <c r="N49" s="22"/>
      <c r="O49" s="22"/>
      <c r="P49" s="22"/>
    </row>
    <row r="50" spans="1:16" ht="12.75">
      <c r="A50" s="28" t="s">
        <v>26</v>
      </c>
      <c r="B50" s="22"/>
      <c r="C50" s="32">
        <v>53.47</v>
      </c>
      <c r="D50" s="22"/>
      <c r="E50" s="33">
        <f t="shared" si="0"/>
        <v>43.20376</v>
      </c>
      <c r="F50" s="22"/>
      <c r="G50" s="32">
        <f>E50+C50</f>
        <v>96.67376</v>
      </c>
      <c r="H50" s="22"/>
      <c r="I50" s="34">
        <f t="shared" si="1"/>
        <v>16.33786544</v>
      </c>
      <c r="J50" s="22"/>
      <c r="K50" s="32">
        <f>I50+G50</f>
        <v>113.01162544</v>
      </c>
      <c r="L50" s="22"/>
      <c r="M50" s="33">
        <f t="shared" si="2"/>
        <v>9.0409300352</v>
      </c>
      <c r="N50" s="22"/>
      <c r="O50" s="32">
        <f>M50+K50</f>
        <v>122.05255547520001</v>
      </c>
      <c r="P50" s="22"/>
    </row>
    <row r="51" spans="1:16" ht="12.75">
      <c r="A51" s="2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7" s="5" customFormat="1" ht="12.75">
      <c r="A53" s="35" t="s">
        <v>107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"/>
    </row>
    <row r="54" s="5" customFormat="1" ht="12.75">
      <c r="R54" s="6"/>
    </row>
    <row r="55" spans="1:18" ht="12.75">
      <c r="A55" s="3"/>
      <c r="R55" s="1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</sheetData>
  <sheetProtection password="C468" sheet="1" objects="1" scenarios="1"/>
  <mergeCells count="4">
    <mergeCell ref="A9:C9"/>
    <mergeCell ref="A10:C10"/>
    <mergeCell ref="A11:C11"/>
    <mergeCell ref="A8:C8"/>
  </mergeCells>
  <printOptions horizontalCentered="1"/>
  <pageMargins left="0.25" right="0.25" top="0.78" bottom="0.25" header="0.48" footer="0.5"/>
  <pageSetup horizontalDpi="600" verticalDpi="600" orientation="portrait" scale="85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F75"/>
  <sheetViews>
    <sheetView workbookViewId="0" topLeftCell="A1">
      <selection activeCell="J46" sqref="J46"/>
    </sheetView>
  </sheetViews>
  <sheetFormatPr defaultColWidth="9.140625" defaultRowHeight="12.75"/>
  <cols>
    <col min="1" max="1" width="36.421875" style="0" customWidth="1"/>
    <col min="2" max="2" width="2.7109375" style="0" customWidth="1"/>
    <col min="3" max="3" width="15.00390625" style="0" bestFit="1" customWidth="1"/>
    <col min="4" max="4" width="3.140625" style="0" customWidth="1"/>
    <col min="5" max="5" width="3.7109375" style="0" customWidth="1"/>
    <col min="6" max="6" width="15.00390625" style="1" bestFit="1" customWidth="1"/>
    <col min="11" max="11" width="12.00390625" style="0" customWidth="1"/>
  </cols>
  <sheetData>
    <row r="1" spans="1:5" ht="12.75">
      <c r="A1" s="37" t="s">
        <v>27</v>
      </c>
      <c r="B1" s="37"/>
      <c r="C1" s="37"/>
      <c r="D1" s="37"/>
      <c r="E1" s="22"/>
    </row>
    <row r="2" spans="1:5" ht="12.75">
      <c r="A2" s="37" t="s">
        <v>106</v>
      </c>
      <c r="B2" s="37"/>
      <c r="C2" s="37"/>
      <c r="D2" s="37"/>
      <c r="E2" s="22"/>
    </row>
    <row r="3" spans="1:5" ht="12.75">
      <c r="A3" s="98" t="s">
        <v>108</v>
      </c>
      <c r="B3" s="98"/>
      <c r="C3" s="98"/>
      <c r="D3" s="39"/>
      <c r="E3" s="22"/>
    </row>
    <row r="4" spans="1:5" ht="12.75">
      <c r="A4" s="38"/>
      <c r="B4" s="38"/>
      <c r="C4" s="38"/>
      <c r="D4" s="39"/>
      <c r="E4" s="22"/>
    </row>
    <row r="5" spans="1:5" ht="20.25">
      <c r="A5" s="21" t="s">
        <v>111</v>
      </c>
      <c r="B5" s="38"/>
      <c r="C5" s="38"/>
      <c r="D5" s="39"/>
      <c r="E5" s="22"/>
    </row>
    <row r="6" spans="1:5" ht="12.75">
      <c r="A6" s="38"/>
      <c r="B6" s="38"/>
      <c r="C6" s="38"/>
      <c r="D6" s="39"/>
      <c r="E6" s="22"/>
    </row>
    <row r="7" spans="1:5" ht="15.75">
      <c r="A7" s="40"/>
      <c r="B7" s="39"/>
      <c r="C7" s="41"/>
      <c r="D7" s="39"/>
      <c r="E7" s="22"/>
    </row>
    <row r="8" spans="1:5" ht="12.75">
      <c r="A8" s="42" t="s">
        <v>94</v>
      </c>
      <c r="B8" s="39"/>
      <c r="C8" s="41"/>
      <c r="D8" s="39"/>
      <c r="E8" s="22"/>
    </row>
    <row r="9" spans="1:5" ht="12.75">
      <c r="A9" s="42" t="s">
        <v>92</v>
      </c>
      <c r="B9" s="39"/>
      <c r="C9" s="41"/>
      <c r="D9" s="39"/>
      <c r="E9" s="22"/>
    </row>
    <row r="10" spans="1:5" ht="12.75">
      <c r="A10" s="42" t="s">
        <v>93</v>
      </c>
      <c r="B10" s="39"/>
      <c r="C10" s="41"/>
      <c r="D10" s="39"/>
      <c r="E10" s="22"/>
    </row>
    <row r="11" spans="1:5" ht="12.75">
      <c r="A11" s="43" t="s">
        <v>101</v>
      </c>
      <c r="B11" s="39"/>
      <c r="C11" s="41"/>
      <c r="D11" s="39"/>
      <c r="E11" s="22"/>
    </row>
    <row r="12" spans="1:5" ht="12.75">
      <c r="A12" s="43" t="s">
        <v>102</v>
      </c>
      <c r="B12" s="39"/>
      <c r="C12" s="41"/>
      <c r="D12" s="39"/>
      <c r="E12" s="22"/>
    </row>
    <row r="13" spans="1:5" ht="15.75">
      <c r="A13" s="40"/>
      <c r="B13" s="39"/>
      <c r="C13" s="41"/>
      <c r="D13" s="39"/>
      <c r="E13" s="22"/>
    </row>
    <row r="14" spans="1:5" ht="12.75">
      <c r="A14" s="22"/>
      <c r="B14" s="22"/>
      <c r="C14" s="41" t="s">
        <v>109</v>
      </c>
      <c r="D14" s="22"/>
      <c r="E14" s="22"/>
    </row>
    <row r="15" spans="1:5" ht="12.75">
      <c r="A15" s="22"/>
      <c r="B15" s="22"/>
      <c r="C15" s="41" t="s">
        <v>37</v>
      </c>
      <c r="D15" s="22"/>
      <c r="E15" s="22"/>
    </row>
    <row r="16" spans="1:5" ht="12.75">
      <c r="A16" s="22"/>
      <c r="B16" s="22"/>
      <c r="C16" s="41" t="s">
        <v>112</v>
      </c>
      <c r="D16" s="22"/>
      <c r="E16" s="22"/>
    </row>
    <row r="17" spans="1:5" ht="12.75">
      <c r="A17" s="22"/>
      <c r="B17" s="22"/>
      <c r="C17" s="41" t="s">
        <v>38</v>
      </c>
      <c r="D17" s="22"/>
      <c r="E17" s="22"/>
    </row>
    <row r="18" spans="1:5" ht="12.75">
      <c r="A18" s="22"/>
      <c r="B18" s="22"/>
      <c r="C18" s="41"/>
      <c r="D18" s="22"/>
      <c r="E18" s="22"/>
    </row>
    <row r="19" spans="1:6" ht="12.75">
      <c r="A19" s="44"/>
      <c r="B19" s="28"/>
      <c r="C19" s="45">
        <v>2007</v>
      </c>
      <c r="D19" s="45"/>
      <c r="E19" s="22"/>
      <c r="F19" s="9"/>
    </row>
    <row r="20" spans="1:5" ht="12.75">
      <c r="A20" s="46" t="s">
        <v>39</v>
      </c>
      <c r="B20" s="28"/>
      <c r="C20" s="44"/>
      <c r="D20" s="44"/>
      <c r="E20" s="22"/>
    </row>
    <row r="21" spans="1:5" ht="12.75">
      <c r="A21" s="47" t="s">
        <v>104</v>
      </c>
      <c r="B21" s="22"/>
      <c r="C21" s="48">
        <v>355190</v>
      </c>
      <c r="D21" s="48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47" t="s">
        <v>40</v>
      </c>
      <c r="B23" s="22"/>
      <c r="C23" s="22"/>
      <c r="D23" s="22"/>
      <c r="E23" s="22"/>
    </row>
    <row r="24" spans="1:5" ht="12.75">
      <c r="A24" s="22" t="s">
        <v>41</v>
      </c>
      <c r="B24" s="22"/>
      <c r="C24" s="49">
        <v>158000</v>
      </c>
      <c r="D24" s="50"/>
      <c r="E24" s="22"/>
    </row>
    <row r="25" spans="1:5" ht="12.75">
      <c r="A25" s="22" t="s">
        <v>42</v>
      </c>
      <c r="B25" s="22"/>
      <c r="C25" s="50">
        <v>21200</v>
      </c>
      <c r="D25" s="50"/>
      <c r="E25" s="22"/>
    </row>
    <row r="26" spans="1:5" ht="12.75">
      <c r="A26" s="22" t="s">
        <v>43</v>
      </c>
      <c r="B26" s="22"/>
      <c r="C26" s="50">
        <v>3500</v>
      </c>
      <c r="D26" s="50"/>
      <c r="E26" s="22"/>
    </row>
    <row r="27" spans="1:5" ht="12.75">
      <c r="A27" s="22" t="s">
        <v>44</v>
      </c>
      <c r="B27" s="22"/>
      <c r="C27" s="50">
        <v>24000</v>
      </c>
      <c r="D27" s="50"/>
      <c r="E27" s="22"/>
    </row>
    <row r="28" spans="1:5" ht="12.75">
      <c r="A28" s="22" t="s">
        <v>45</v>
      </c>
      <c r="B28" s="22"/>
      <c r="C28" s="50">
        <v>520</v>
      </c>
      <c r="D28" s="50"/>
      <c r="E28" s="22"/>
    </row>
    <row r="29" spans="1:5" ht="12.75">
      <c r="A29" s="22" t="s">
        <v>46</v>
      </c>
      <c r="B29" s="22"/>
      <c r="C29" s="50">
        <v>800</v>
      </c>
      <c r="D29" s="50"/>
      <c r="E29" s="22"/>
    </row>
    <row r="30" spans="1:5" ht="12.75">
      <c r="A30" s="22" t="s">
        <v>47</v>
      </c>
      <c r="B30" s="22"/>
      <c r="C30" s="50">
        <v>1200</v>
      </c>
      <c r="D30" s="50"/>
      <c r="E30" s="22"/>
    </row>
    <row r="31" spans="1:5" ht="12.75">
      <c r="A31" s="22" t="s">
        <v>48</v>
      </c>
      <c r="B31" s="22"/>
      <c r="C31" s="50">
        <v>11400</v>
      </c>
      <c r="D31" s="50"/>
      <c r="E31" s="22"/>
    </row>
    <row r="32" spans="1:5" ht="12.75">
      <c r="A32" s="22" t="s">
        <v>49</v>
      </c>
      <c r="B32" s="22"/>
      <c r="C32" s="50">
        <v>5800</v>
      </c>
      <c r="D32" s="50"/>
      <c r="E32" s="22"/>
    </row>
    <row r="33" spans="1:5" ht="12.75">
      <c r="A33" s="22" t="s">
        <v>50</v>
      </c>
      <c r="B33" s="22"/>
      <c r="C33" s="50">
        <v>36000</v>
      </c>
      <c r="D33" s="50"/>
      <c r="E33" s="22"/>
    </row>
    <row r="34" spans="1:5" ht="12.75">
      <c r="A34" s="22" t="s">
        <v>51</v>
      </c>
      <c r="B34" s="22"/>
      <c r="C34" s="51">
        <v>28000</v>
      </c>
      <c r="D34" s="50"/>
      <c r="E34" s="22"/>
    </row>
    <row r="35" spans="1:6" ht="15">
      <c r="A35" s="22" t="s">
        <v>52</v>
      </c>
      <c r="B35" s="22"/>
      <c r="C35" s="52">
        <f>SUM(C24:C34)</f>
        <v>290420</v>
      </c>
      <c r="D35" s="36"/>
      <c r="E35" s="22"/>
      <c r="F35" s="10"/>
    </row>
    <row r="36" spans="1:6" ht="15">
      <c r="A36" s="22"/>
      <c r="B36" s="22"/>
      <c r="C36" s="53"/>
      <c r="D36" s="22"/>
      <c r="E36" s="22"/>
      <c r="F36" s="10"/>
    </row>
    <row r="37" spans="1:6" ht="15">
      <c r="A37" s="22" t="s">
        <v>53</v>
      </c>
      <c r="B37" s="22"/>
      <c r="C37" s="54">
        <v>-2500</v>
      </c>
      <c r="D37" s="55"/>
      <c r="E37" s="22"/>
      <c r="F37" s="10"/>
    </row>
    <row r="38" spans="1:6" ht="15">
      <c r="A38" s="22" t="s">
        <v>54</v>
      </c>
      <c r="B38" s="22"/>
      <c r="C38" s="54">
        <v>-1000</v>
      </c>
      <c r="D38" s="22"/>
      <c r="E38" s="22"/>
      <c r="F38" s="10"/>
    </row>
    <row r="39" spans="1:6" ht="15">
      <c r="A39" s="22"/>
      <c r="B39" s="22"/>
      <c r="C39" s="54"/>
      <c r="D39" s="22"/>
      <c r="E39" s="22"/>
      <c r="F39" s="10"/>
    </row>
    <row r="40" spans="1:6" ht="15.75" thickBot="1">
      <c r="A40" s="22" t="s">
        <v>55</v>
      </c>
      <c r="B40" s="22"/>
      <c r="C40" s="56">
        <f>SUM(C35:C39)</f>
        <v>286920</v>
      </c>
      <c r="D40" s="22"/>
      <c r="E40" s="22"/>
      <c r="F40" s="10"/>
    </row>
    <row r="41" spans="1:5" ht="13.5" thickTop="1">
      <c r="A41" s="22"/>
      <c r="B41" s="22"/>
      <c r="C41" s="22"/>
      <c r="D41" s="22"/>
      <c r="E41" s="22"/>
    </row>
    <row r="42" spans="1:5" ht="13.5" thickBot="1">
      <c r="A42" s="22" t="s">
        <v>56</v>
      </c>
      <c r="B42" s="22"/>
      <c r="C42" s="57">
        <f>C40/C21</f>
        <v>0.8077930121906585</v>
      </c>
      <c r="D42" s="22"/>
      <c r="E42" s="22"/>
    </row>
    <row r="43" spans="1:5" ht="13.5" thickTop="1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42" t="s">
        <v>86</v>
      </c>
      <c r="B45" s="22"/>
      <c r="C45" s="22"/>
      <c r="D45" s="22"/>
      <c r="E45" s="22"/>
    </row>
    <row r="46" spans="1:5" ht="12.75">
      <c r="A46" s="42" t="s">
        <v>87</v>
      </c>
      <c r="B46" s="22"/>
      <c r="C46" s="22"/>
      <c r="D46" s="22"/>
      <c r="E46" s="22"/>
    </row>
    <row r="47" spans="1:5" ht="12.75">
      <c r="A47" s="42" t="s">
        <v>88</v>
      </c>
      <c r="B47" s="22"/>
      <c r="C47" s="22"/>
      <c r="D47" s="22"/>
      <c r="E47" s="22"/>
    </row>
    <row r="48" spans="1:5" ht="12.75">
      <c r="A48" s="42" t="s">
        <v>89</v>
      </c>
      <c r="B48" s="22"/>
      <c r="C48" s="22"/>
      <c r="D48" s="22"/>
      <c r="E48" s="22"/>
    </row>
    <row r="49" spans="1:6" s="3" customFormat="1" ht="12.75">
      <c r="A49" s="42" t="s">
        <v>81</v>
      </c>
      <c r="B49" s="22"/>
      <c r="C49" s="22"/>
      <c r="D49" s="22"/>
      <c r="E49" s="22"/>
      <c r="F49" s="2"/>
    </row>
    <row r="50" spans="1:6" s="3" customFormat="1" ht="12.75">
      <c r="A50" s="42" t="s">
        <v>91</v>
      </c>
      <c r="B50" s="22"/>
      <c r="C50" s="22"/>
      <c r="D50" s="22"/>
      <c r="E50" s="22"/>
      <c r="F50" s="2"/>
    </row>
    <row r="51" spans="1:6" s="3" customFormat="1" ht="12.75">
      <c r="A51" s="42" t="s">
        <v>90</v>
      </c>
      <c r="B51" s="22"/>
      <c r="C51" s="22"/>
      <c r="D51" s="22"/>
      <c r="E51" s="22"/>
      <c r="F51" s="2"/>
    </row>
    <row r="52" spans="1:6" s="3" customFormat="1" ht="12.75">
      <c r="A52" s="42"/>
      <c r="B52" s="22"/>
      <c r="C52" s="22"/>
      <c r="D52" s="22"/>
      <c r="E52" s="22"/>
      <c r="F52" s="2"/>
    </row>
    <row r="53" spans="1:5" ht="12.75">
      <c r="A53" s="58" t="s">
        <v>103</v>
      </c>
      <c r="B53" s="22"/>
      <c r="C53" s="22"/>
      <c r="D53" s="22"/>
      <c r="E53" s="22"/>
    </row>
    <row r="54" spans="1:5" ht="12.75">
      <c r="A54" s="58" t="s">
        <v>95</v>
      </c>
      <c r="B54" s="22"/>
      <c r="C54" s="22"/>
      <c r="D54" s="22"/>
      <c r="E54" s="22"/>
    </row>
    <row r="55" spans="1:5" ht="12.75">
      <c r="A55" s="42"/>
      <c r="B55" s="22"/>
      <c r="C55" s="22"/>
      <c r="D55" s="22"/>
      <c r="E55" s="22"/>
    </row>
    <row r="56" ht="12.75">
      <c r="A56" s="11"/>
    </row>
    <row r="61" ht="12.75">
      <c r="A61" s="12"/>
    </row>
    <row r="62" ht="12.75">
      <c r="A62" s="12"/>
    </row>
    <row r="63" ht="12.75">
      <c r="A63" s="12"/>
    </row>
    <row r="64" spans="1:6" ht="12.75">
      <c r="A64" s="12"/>
      <c r="E64" s="14"/>
      <c r="F64" s="15"/>
    </row>
    <row r="65" spans="1:6" ht="12.75">
      <c r="A65" s="12"/>
      <c r="C65" s="16"/>
      <c r="F65" s="8"/>
    </row>
    <row r="66" spans="1:6" ht="12.75">
      <c r="A66" s="12"/>
      <c r="B66" s="19"/>
      <c r="C66" s="16"/>
      <c r="D66" s="19"/>
      <c r="E66" s="19"/>
      <c r="F66" s="13"/>
    </row>
    <row r="67" spans="1:6" ht="12.75">
      <c r="A67" s="12"/>
      <c r="B67" s="19"/>
      <c r="C67" s="16"/>
      <c r="D67" s="19"/>
      <c r="E67" s="19"/>
      <c r="F67" s="13"/>
    </row>
    <row r="68" spans="1:6" ht="12.75">
      <c r="A68" s="17"/>
      <c r="B68" s="19"/>
      <c r="C68" s="19"/>
      <c r="D68" s="19"/>
      <c r="E68" s="19"/>
      <c r="F68" s="18"/>
    </row>
    <row r="69" spans="1:6" ht="12.75">
      <c r="A69" s="12"/>
      <c r="B69" s="19"/>
      <c r="C69" s="19"/>
      <c r="D69" s="19"/>
      <c r="E69" s="19"/>
      <c r="F69" s="20"/>
    </row>
    <row r="70" spans="2:6" ht="12.75">
      <c r="B70" s="19"/>
      <c r="C70" s="19"/>
      <c r="D70" s="19"/>
      <c r="E70" s="19"/>
      <c r="F70" s="20"/>
    </row>
    <row r="71" spans="1:6" ht="12.75">
      <c r="A71" s="12"/>
      <c r="B71" s="19"/>
      <c r="C71" s="16"/>
      <c r="D71" s="19"/>
      <c r="E71" s="19"/>
      <c r="F71" s="20"/>
    </row>
    <row r="72" spans="1:6" ht="12.75">
      <c r="A72" s="12"/>
      <c r="B72" s="19"/>
      <c r="C72" s="16"/>
      <c r="D72" s="19"/>
      <c r="E72" s="19"/>
      <c r="F72" s="20"/>
    </row>
    <row r="73" spans="1:6" ht="12.75">
      <c r="A73" s="11"/>
      <c r="B73" s="19"/>
      <c r="C73" s="16"/>
      <c r="D73" s="19"/>
      <c r="E73" s="19"/>
      <c r="F73" s="20"/>
    </row>
    <row r="74" spans="2:6" ht="12.75">
      <c r="B74" s="19"/>
      <c r="C74" s="19"/>
      <c r="D74" s="19"/>
      <c r="E74" s="19"/>
      <c r="F74" s="20"/>
    </row>
    <row r="75" spans="2:6" ht="12.75">
      <c r="B75" s="19"/>
      <c r="C75" s="19"/>
      <c r="D75" s="19"/>
      <c r="E75" s="19"/>
      <c r="F75" s="20"/>
    </row>
  </sheetData>
  <sheetProtection password="C468" sheet="1" objects="1" scenarios="1"/>
  <mergeCells count="1">
    <mergeCell ref="A3:C3"/>
  </mergeCells>
  <printOptions horizontalCentered="1"/>
  <pageMargins left="0.25" right="0.25" top="0.68" bottom="0.25" header="0.37" footer="0.5"/>
  <pageSetup horizontalDpi="600" verticalDpi="600" orientation="portrait" scale="9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G78"/>
  <sheetViews>
    <sheetView workbookViewId="0" topLeftCell="A1">
      <selection activeCell="J46" sqref="J46"/>
    </sheetView>
  </sheetViews>
  <sheetFormatPr defaultColWidth="9.140625" defaultRowHeight="12.75"/>
  <cols>
    <col min="1" max="1" width="34.140625" style="0" customWidth="1"/>
    <col min="2" max="2" width="2.7109375" style="0" customWidth="1"/>
    <col min="3" max="3" width="15.00390625" style="0" bestFit="1" customWidth="1"/>
    <col min="4" max="4" width="3.140625" style="0" customWidth="1"/>
    <col min="5" max="5" width="3.7109375" style="0" customWidth="1"/>
    <col min="6" max="6" width="15.00390625" style="1" bestFit="1" customWidth="1"/>
  </cols>
  <sheetData>
    <row r="1" spans="1:6" ht="12.75">
      <c r="A1" s="37" t="s">
        <v>27</v>
      </c>
      <c r="B1" s="37"/>
      <c r="C1" s="37"/>
      <c r="D1" s="37"/>
      <c r="E1" s="22"/>
      <c r="F1" s="28"/>
    </row>
    <row r="2" spans="1:6" ht="12.75">
      <c r="A2" s="37" t="s">
        <v>63</v>
      </c>
      <c r="B2" s="37"/>
      <c r="C2" s="37"/>
      <c r="D2" s="37"/>
      <c r="E2" s="22"/>
      <c r="F2" s="28"/>
    </row>
    <row r="3" spans="1:6" ht="12.75">
      <c r="A3" s="37" t="s">
        <v>109</v>
      </c>
      <c r="B3" s="37"/>
      <c r="C3" s="37"/>
      <c r="D3" s="37"/>
      <c r="E3" s="22"/>
      <c r="F3" s="28"/>
    </row>
    <row r="4" spans="1:6" ht="12.75">
      <c r="A4" s="37"/>
      <c r="B4" s="37"/>
      <c r="C4" s="37"/>
      <c r="D4" s="37"/>
      <c r="E4" s="22"/>
      <c r="F4" s="28"/>
    </row>
    <row r="5" spans="1:6" ht="20.25">
      <c r="A5" s="21" t="s">
        <v>111</v>
      </c>
      <c r="B5" s="37"/>
      <c r="C5" s="37"/>
      <c r="D5" s="37"/>
      <c r="E5" s="22"/>
      <c r="F5" s="28"/>
    </row>
    <row r="6" spans="1:6" ht="15.75">
      <c r="A6" s="40"/>
      <c r="B6" s="39"/>
      <c r="C6" s="41"/>
      <c r="D6" s="39"/>
      <c r="E6" s="22"/>
      <c r="F6" s="28"/>
    </row>
    <row r="7" spans="1:7" ht="15.75">
      <c r="A7" s="42" t="s">
        <v>94</v>
      </c>
      <c r="B7" s="39"/>
      <c r="C7" s="41"/>
      <c r="D7" s="39"/>
      <c r="E7" s="22"/>
      <c r="F7" s="28"/>
      <c r="G7" s="7"/>
    </row>
    <row r="8" spans="1:6" ht="12.75">
      <c r="A8" s="42" t="s">
        <v>92</v>
      </c>
      <c r="B8" s="39"/>
      <c r="C8" s="41"/>
      <c r="D8" s="39"/>
      <c r="E8" s="22"/>
      <c r="F8" s="28"/>
    </row>
    <row r="9" spans="1:6" ht="12.75">
      <c r="A9" s="42" t="s">
        <v>93</v>
      </c>
      <c r="B9" s="39"/>
      <c r="C9" s="41"/>
      <c r="D9" s="39"/>
      <c r="E9" s="22"/>
      <c r="F9" s="28"/>
    </row>
    <row r="10" spans="1:6" ht="12.75">
      <c r="A10" s="43" t="s">
        <v>101</v>
      </c>
      <c r="B10" s="39"/>
      <c r="C10" s="41"/>
      <c r="D10" s="39"/>
      <c r="E10" s="22"/>
      <c r="F10" s="28"/>
    </row>
    <row r="11" spans="1:6" ht="12.75">
      <c r="A11" s="43" t="s">
        <v>102</v>
      </c>
      <c r="B11" s="39"/>
      <c r="C11" s="41"/>
      <c r="D11" s="39"/>
      <c r="E11" s="22"/>
      <c r="F11" s="28"/>
    </row>
    <row r="12" spans="1:7" ht="15.75">
      <c r="A12" s="42"/>
      <c r="B12" s="39"/>
      <c r="C12" s="41"/>
      <c r="D12" s="39"/>
      <c r="E12" s="22"/>
      <c r="F12" s="28"/>
      <c r="G12" s="7"/>
    </row>
    <row r="13" spans="1:6" ht="12.75">
      <c r="A13" s="22"/>
      <c r="B13" s="22"/>
      <c r="C13" s="41" t="s">
        <v>109</v>
      </c>
      <c r="D13" s="22"/>
      <c r="E13" s="22"/>
      <c r="F13" s="28"/>
    </row>
    <row r="14" spans="1:6" ht="12.75">
      <c r="A14" s="22"/>
      <c r="B14" s="22"/>
      <c r="C14" s="41" t="s">
        <v>37</v>
      </c>
      <c r="D14" s="22"/>
      <c r="E14" s="22"/>
      <c r="F14" s="28"/>
    </row>
    <row r="15" spans="1:6" ht="12.75">
      <c r="A15" s="22"/>
      <c r="B15" s="22"/>
      <c r="C15" s="41" t="s">
        <v>112</v>
      </c>
      <c r="D15" s="22"/>
      <c r="E15" s="22"/>
      <c r="F15" s="28"/>
    </row>
    <row r="16" spans="1:6" ht="12.75">
      <c r="A16" s="22"/>
      <c r="B16" s="22"/>
      <c r="C16" s="41" t="s">
        <v>38</v>
      </c>
      <c r="D16" s="22"/>
      <c r="E16" s="22"/>
      <c r="F16" s="28"/>
    </row>
    <row r="17" spans="1:6" ht="12.75">
      <c r="A17" s="22"/>
      <c r="B17" s="22"/>
      <c r="C17" s="41"/>
      <c r="D17" s="22"/>
      <c r="E17" s="22"/>
      <c r="F17" s="28"/>
    </row>
    <row r="18" spans="1:6" ht="12.75">
      <c r="A18" s="44"/>
      <c r="B18" s="28"/>
      <c r="C18" s="45">
        <v>2007</v>
      </c>
      <c r="D18" s="45"/>
      <c r="E18" s="22"/>
      <c r="F18" s="45"/>
    </row>
    <row r="19" spans="1:6" ht="12.75">
      <c r="A19" s="46" t="s">
        <v>39</v>
      </c>
      <c r="B19" s="28"/>
      <c r="C19" s="44"/>
      <c r="D19" s="44"/>
      <c r="E19" s="22"/>
      <c r="F19" s="28"/>
    </row>
    <row r="20" spans="1:6" ht="12.75">
      <c r="A20" s="47" t="s">
        <v>64</v>
      </c>
      <c r="B20" s="22"/>
      <c r="C20" s="59">
        <f>C74</f>
        <v>685972</v>
      </c>
      <c r="D20" s="48"/>
      <c r="E20" s="22"/>
      <c r="F20" s="28"/>
    </row>
    <row r="21" spans="1:6" ht="12.75">
      <c r="A21" s="22"/>
      <c r="B21" s="22"/>
      <c r="C21" s="22"/>
      <c r="D21" s="22"/>
      <c r="E21" s="22"/>
      <c r="F21" s="28"/>
    </row>
    <row r="22" spans="1:6" ht="12.75">
      <c r="A22" s="47" t="s">
        <v>65</v>
      </c>
      <c r="B22" s="22"/>
      <c r="C22" s="22"/>
      <c r="D22" s="22"/>
      <c r="E22" s="22"/>
      <c r="F22" s="28"/>
    </row>
    <row r="23" spans="1:6" ht="12.75">
      <c r="A23" s="22" t="s">
        <v>66</v>
      </c>
      <c r="B23" s="22"/>
      <c r="C23" s="49">
        <v>72400</v>
      </c>
      <c r="D23" s="50"/>
      <c r="E23" s="22"/>
      <c r="F23" s="28"/>
    </row>
    <row r="24" spans="1:6" ht="12.75">
      <c r="A24" s="22" t="s">
        <v>42</v>
      </c>
      <c r="B24" s="22"/>
      <c r="C24" s="50">
        <v>14253</v>
      </c>
      <c r="D24" s="50"/>
      <c r="E24" s="22"/>
      <c r="F24" s="28"/>
    </row>
    <row r="25" spans="1:6" ht="12.75">
      <c r="A25" s="22" t="s">
        <v>67</v>
      </c>
      <c r="B25" s="22"/>
      <c r="C25" s="50">
        <v>4200</v>
      </c>
      <c r="D25" s="50"/>
      <c r="E25" s="22"/>
      <c r="F25" s="28"/>
    </row>
    <row r="26" spans="1:6" ht="12.75">
      <c r="A26" s="22" t="s">
        <v>68</v>
      </c>
      <c r="B26" s="22"/>
      <c r="C26" s="50">
        <v>3200</v>
      </c>
      <c r="D26" s="50"/>
      <c r="E26" s="22"/>
      <c r="F26" s="28"/>
    </row>
    <row r="27" spans="1:6" ht="12.75">
      <c r="A27" s="22" t="s">
        <v>45</v>
      </c>
      <c r="B27" s="22"/>
      <c r="C27" s="50">
        <v>520</v>
      </c>
      <c r="D27" s="50"/>
      <c r="E27" s="22"/>
      <c r="F27" s="28"/>
    </row>
    <row r="28" spans="1:6" ht="12.75">
      <c r="A28" s="22" t="s">
        <v>46</v>
      </c>
      <c r="B28" s="22"/>
      <c r="C28" s="50">
        <v>5000</v>
      </c>
      <c r="D28" s="50"/>
      <c r="E28" s="22"/>
      <c r="F28" s="28"/>
    </row>
    <row r="29" spans="1:6" ht="12.75">
      <c r="A29" s="22" t="s">
        <v>47</v>
      </c>
      <c r="B29" s="22"/>
      <c r="C29" s="50">
        <v>7401</v>
      </c>
      <c r="D29" s="50"/>
      <c r="E29" s="22"/>
      <c r="F29" s="28"/>
    </row>
    <row r="30" spans="1:6" ht="12.75">
      <c r="A30" s="22" t="s">
        <v>69</v>
      </c>
      <c r="B30" s="22"/>
      <c r="C30" s="50">
        <v>2400</v>
      </c>
      <c r="D30" s="50"/>
      <c r="E30" s="22"/>
      <c r="F30" s="28"/>
    </row>
    <row r="31" spans="1:6" ht="12.75">
      <c r="A31" s="22" t="s">
        <v>70</v>
      </c>
      <c r="B31" s="22"/>
      <c r="C31" s="50">
        <v>1000</v>
      </c>
      <c r="D31" s="50"/>
      <c r="E31" s="22"/>
      <c r="F31" s="28"/>
    </row>
    <row r="32" spans="1:6" ht="12.75">
      <c r="A32" s="22" t="s">
        <v>71</v>
      </c>
      <c r="B32" s="22"/>
      <c r="C32" s="50">
        <v>5400</v>
      </c>
      <c r="D32" s="50"/>
      <c r="E32" s="22"/>
      <c r="F32" s="28"/>
    </row>
    <row r="33" spans="1:6" ht="12.75">
      <c r="A33" s="22" t="s">
        <v>48</v>
      </c>
      <c r="B33" s="22"/>
      <c r="C33" s="50">
        <v>8800</v>
      </c>
      <c r="D33" s="50"/>
      <c r="E33" s="22"/>
      <c r="F33" s="28"/>
    </row>
    <row r="34" spans="1:6" ht="12.75">
      <c r="A34" s="22" t="s">
        <v>49</v>
      </c>
      <c r="B34" s="22"/>
      <c r="C34" s="50">
        <v>2200</v>
      </c>
      <c r="D34" s="50"/>
      <c r="E34" s="22"/>
      <c r="F34" s="28"/>
    </row>
    <row r="35" spans="1:6" ht="12.75">
      <c r="A35" s="22" t="s">
        <v>51</v>
      </c>
      <c r="B35" s="22"/>
      <c r="C35" s="51">
        <v>2914</v>
      </c>
      <c r="D35" s="50"/>
      <c r="E35" s="22"/>
      <c r="F35" s="28"/>
    </row>
    <row r="36" spans="1:6" ht="15">
      <c r="A36" s="22" t="s">
        <v>52</v>
      </c>
      <c r="B36" s="22"/>
      <c r="C36" s="52">
        <f>SUM(C23:C35)</f>
        <v>129688</v>
      </c>
      <c r="D36" s="36"/>
      <c r="E36" s="22"/>
      <c r="F36" s="60"/>
    </row>
    <row r="37" spans="1:6" ht="15">
      <c r="A37" s="22"/>
      <c r="B37" s="22"/>
      <c r="C37" s="53"/>
      <c r="D37" s="22"/>
      <c r="E37" s="22"/>
      <c r="F37" s="60"/>
    </row>
    <row r="38" spans="1:6" ht="15">
      <c r="A38" s="22" t="s">
        <v>53</v>
      </c>
      <c r="B38" s="22"/>
      <c r="C38" s="54">
        <v>-4800</v>
      </c>
      <c r="D38" s="55"/>
      <c r="E38" s="22"/>
      <c r="F38" s="60"/>
    </row>
    <row r="39" spans="1:6" ht="15">
      <c r="A39" s="22" t="s">
        <v>72</v>
      </c>
      <c r="B39" s="22"/>
      <c r="C39" s="61">
        <f>-C30</f>
        <v>-2400</v>
      </c>
      <c r="D39" s="62"/>
      <c r="E39" s="22"/>
      <c r="F39" s="60"/>
    </row>
    <row r="40" spans="1:6" ht="15">
      <c r="A40" s="22" t="s">
        <v>73</v>
      </c>
      <c r="B40" s="22"/>
      <c r="C40" s="61">
        <f>-C31</f>
        <v>-1000</v>
      </c>
      <c r="D40" s="62"/>
      <c r="E40" s="22"/>
      <c r="F40" s="60"/>
    </row>
    <row r="41" spans="1:6" ht="15">
      <c r="A41" s="22" t="s">
        <v>74</v>
      </c>
      <c r="B41" s="22"/>
      <c r="C41" s="61">
        <f>-C32</f>
        <v>-5400</v>
      </c>
      <c r="D41" s="62"/>
      <c r="E41" s="22"/>
      <c r="F41" s="60"/>
    </row>
    <row r="42" spans="1:6" ht="15">
      <c r="A42" s="22"/>
      <c r="B42" s="22"/>
      <c r="C42" s="54"/>
      <c r="D42" s="22"/>
      <c r="E42" s="22"/>
      <c r="F42" s="60"/>
    </row>
    <row r="43" spans="1:6" ht="15.75" thickBot="1">
      <c r="A43" s="22" t="s">
        <v>75</v>
      </c>
      <c r="B43" s="22"/>
      <c r="C43" s="56">
        <f>SUM(C36:C42)</f>
        <v>116088</v>
      </c>
      <c r="D43" s="22"/>
      <c r="E43" s="22"/>
      <c r="F43" s="60"/>
    </row>
    <row r="44" spans="1:6" ht="13.5" thickTop="1">
      <c r="A44" s="22"/>
      <c r="B44" s="22"/>
      <c r="C44" s="22"/>
      <c r="D44" s="22"/>
      <c r="E44" s="22"/>
      <c r="F44" s="28"/>
    </row>
    <row r="45" spans="1:6" ht="13.5" thickBot="1">
      <c r="A45" s="22" t="s">
        <v>56</v>
      </c>
      <c r="B45" s="22"/>
      <c r="C45" s="57">
        <f>C43/C20</f>
        <v>0.1692313971998857</v>
      </c>
      <c r="D45" s="22"/>
      <c r="E45" s="22"/>
      <c r="F45" s="28"/>
    </row>
    <row r="46" spans="1:6" ht="13.5" thickTop="1">
      <c r="A46" s="22"/>
      <c r="B46" s="22"/>
      <c r="C46" s="22"/>
      <c r="D46" s="22"/>
      <c r="E46" s="22"/>
      <c r="F46" s="28"/>
    </row>
    <row r="47" spans="1:6" ht="12.75">
      <c r="A47" s="42"/>
      <c r="B47" s="22"/>
      <c r="C47" s="22"/>
      <c r="D47" s="22"/>
      <c r="E47" s="22"/>
      <c r="F47" s="28"/>
    </row>
    <row r="48" spans="1:6" s="3" customFormat="1" ht="12.75">
      <c r="A48" s="42" t="s">
        <v>82</v>
      </c>
      <c r="B48" s="22"/>
      <c r="C48" s="22"/>
      <c r="D48" s="22"/>
      <c r="E48" s="22"/>
      <c r="F48" s="28"/>
    </row>
    <row r="49" spans="1:6" s="3" customFormat="1" ht="12.75">
      <c r="A49" s="42" t="s">
        <v>81</v>
      </c>
      <c r="B49" s="22"/>
      <c r="C49" s="22"/>
      <c r="D49" s="22"/>
      <c r="E49" s="22"/>
      <c r="F49" s="28"/>
    </row>
    <row r="50" spans="1:6" s="3" customFormat="1" ht="12.75">
      <c r="A50" s="42" t="s">
        <v>84</v>
      </c>
      <c r="B50" s="22"/>
      <c r="C50" s="22"/>
      <c r="D50" s="22"/>
      <c r="E50" s="22"/>
      <c r="F50" s="28"/>
    </row>
    <row r="51" spans="1:6" s="3" customFormat="1" ht="12.75">
      <c r="A51" s="42" t="s">
        <v>83</v>
      </c>
      <c r="B51" s="22"/>
      <c r="C51" s="22"/>
      <c r="D51" s="22"/>
      <c r="E51" s="22"/>
      <c r="F51" s="28"/>
    </row>
    <row r="52" spans="1:6" s="3" customFormat="1" ht="12.75">
      <c r="A52" s="42"/>
      <c r="B52" s="22"/>
      <c r="C52" s="22"/>
      <c r="D52" s="22"/>
      <c r="E52" s="22"/>
      <c r="F52" s="28"/>
    </row>
    <row r="53" spans="1:6" ht="12.75">
      <c r="A53" s="58" t="s">
        <v>105</v>
      </c>
      <c r="B53" s="22"/>
      <c r="C53" s="22"/>
      <c r="D53" s="22"/>
      <c r="E53" s="22"/>
      <c r="F53" s="28"/>
    </row>
    <row r="54" spans="1:6" ht="12.75">
      <c r="A54" s="58" t="s">
        <v>85</v>
      </c>
      <c r="B54" s="22"/>
      <c r="C54" s="22"/>
      <c r="D54" s="22"/>
      <c r="E54" s="22"/>
      <c r="F54" s="28"/>
    </row>
    <row r="55" spans="1:6" ht="12.75">
      <c r="A55" s="42"/>
      <c r="B55" s="22"/>
      <c r="C55" s="22"/>
      <c r="D55" s="22"/>
      <c r="E55" s="22"/>
      <c r="F55" s="28"/>
    </row>
    <row r="56" spans="1:6" ht="12.75">
      <c r="A56" s="99" t="s">
        <v>27</v>
      </c>
      <c r="B56" s="99"/>
      <c r="C56" s="99"/>
      <c r="D56" s="99"/>
      <c r="E56" s="22"/>
      <c r="F56" s="28"/>
    </row>
    <row r="57" spans="1:6" ht="12.75">
      <c r="A57" s="100" t="s">
        <v>76</v>
      </c>
      <c r="B57" s="100"/>
      <c r="C57" s="100"/>
      <c r="D57" s="63"/>
      <c r="E57" s="22"/>
      <c r="F57" s="28"/>
    </row>
    <row r="58" spans="1:6" ht="12.75">
      <c r="A58" s="22"/>
      <c r="B58" s="22"/>
      <c r="C58" s="22"/>
      <c r="D58" s="22"/>
      <c r="E58" s="22"/>
      <c r="F58" s="28"/>
    </row>
    <row r="59" spans="1:6" ht="12.75">
      <c r="A59" s="64" t="s">
        <v>77</v>
      </c>
      <c r="B59" s="22"/>
      <c r="C59" s="65"/>
      <c r="D59" s="22"/>
      <c r="E59" s="22"/>
      <c r="F59" s="28"/>
    </row>
    <row r="60" spans="1:6" ht="12.75">
      <c r="A60" s="64"/>
      <c r="B60" s="22"/>
      <c r="C60" s="65"/>
      <c r="D60" s="22"/>
      <c r="E60" s="22"/>
      <c r="F60" s="28"/>
    </row>
    <row r="61" spans="1:6" ht="12.75">
      <c r="A61" s="64"/>
      <c r="B61" s="22"/>
      <c r="C61" s="66" t="s">
        <v>78</v>
      </c>
      <c r="D61" s="22"/>
      <c r="E61" s="22"/>
      <c r="F61" s="28"/>
    </row>
    <row r="62" spans="1:6" ht="12.75">
      <c r="A62" s="64"/>
      <c r="B62" s="22"/>
      <c r="C62" s="66" t="s">
        <v>38</v>
      </c>
      <c r="D62" s="22"/>
      <c r="E62" s="22"/>
      <c r="F62" s="28"/>
    </row>
    <row r="63" spans="1:6" ht="12.75">
      <c r="A63" s="64"/>
      <c r="B63" s="22"/>
      <c r="C63" s="65"/>
      <c r="D63" s="22"/>
      <c r="E63" s="22"/>
      <c r="F63" s="28"/>
    </row>
    <row r="64" spans="1:6" ht="12.75">
      <c r="A64" s="64"/>
      <c r="B64" s="22"/>
      <c r="C64" s="67" t="s">
        <v>109</v>
      </c>
      <c r="D64" s="22"/>
      <c r="E64" s="22"/>
      <c r="F64" s="28"/>
    </row>
    <row r="65" spans="1:6" ht="12.75">
      <c r="A65" s="64"/>
      <c r="B65" s="22"/>
      <c r="C65" s="65"/>
      <c r="D65" s="22"/>
      <c r="E65" s="22"/>
      <c r="F65" s="28"/>
    </row>
    <row r="66" spans="1:6" ht="12.75">
      <c r="A66" s="64" t="s">
        <v>57</v>
      </c>
      <c r="B66" s="22"/>
      <c r="C66" s="68">
        <v>355190</v>
      </c>
      <c r="D66" s="22"/>
      <c r="E66" s="22"/>
      <c r="F66" s="28"/>
    </row>
    <row r="67" spans="1:6" ht="12.75">
      <c r="A67" s="64" t="s">
        <v>58</v>
      </c>
      <c r="B67" s="22"/>
      <c r="C67" s="62">
        <v>286920</v>
      </c>
      <c r="D67" s="22"/>
      <c r="E67" s="22"/>
      <c r="F67" s="28"/>
    </row>
    <row r="68" spans="1:6" ht="12.75">
      <c r="A68" s="64" t="s">
        <v>59</v>
      </c>
      <c r="B68" s="22"/>
      <c r="C68" s="62">
        <v>5000</v>
      </c>
      <c r="D68" s="22"/>
      <c r="E68" s="22"/>
      <c r="F68" s="28"/>
    </row>
    <row r="69" spans="1:6" ht="12.75">
      <c r="A69" s="64" t="s">
        <v>60</v>
      </c>
      <c r="B69" s="22"/>
      <c r="C69" s="62">
        <v>12675</v>
      </c>
      <c r="D69" s="22"/>
      <c r="E69" s="22"/>
      <c r="F69" s="28"/>
    </row>
    <row r="70" spans="1:6" ht="12.75">
      <c r="A70" s="64" t="s">
        <v>61</v>
      </c>
      <c r="B70" s="22"/>
      <c r="C70" s="62">
        <v>22687</v>
      </c>
      <c r="D70" s="22"/>
      <c r="E70" s="22"/>
      <c r="F70" s="28"/>
    </row>
    <row r="71" spans="1:6" ht="12.75">
      <c r="A71" s="64" t="s">
        <v>79</v>
      </c>
      <c r="B71" s="22"/>
      <c r="C71" s="70">
        <v>3500</v>
      </c>
      <c r="D71" s="22"/>
      <c r="E71" s="22"/>
      <c r="F71" s="28"/>
    </row>
    <row r="72" spans="1:6" ht="12.75">
      <c r="A72" s="64" t="s">
        <v>80</v>
      </c>
      <c r="B72" s="22"/>
      <c r="C72" s="70"/>
      <c r="D72" s="22"/>
      <c r="E72" s="22"/>
      <c r="F72" s="28"/>
    </row>
    <row r="73" spans="1:6" ht="12.75">
      <c r="A73" s="22"/>
      <c r="B73" s="22"/>
      <c r="C73" s="22"/>
      <c r="D73" s="22"/>
      <c r="E73" s="22"/>
      <c r="F73" s="28"/>
    </row>
    <row r="74" spans="1:6" ht="13.5" thickBot="1">
      <c r="A74" s="64" t="s">
        <v>62</v>
      </c>
      <c r="B74" s="22"/>
      <c r="C74" s="71">
        <f>SUM(C66:C73)</f>
        <v>685972</v>
      </c>
      <c r="D74" s="22"/>
      <c r="E74" s="22"/>
      <c r="F74" s="28"/>
    </row>
    <row r="75" spans="1:6" ht="13.5" thickTop="1">
      <c r="A75" s="22"/>
      <c r="B75" s="22"/>
      <c r="C75" s="22"/>
      <c r="D75" s="22"/>
      <c r="E75" s="22"/>
      <c r="F75" s="28"/>
    </row>
    <row r="76" spans="1:6" ht="12.75">
      <c r="A76" s="64"/>
      <c r="B76" s="22"/>
      <c r="C76" s="22"/>
      <c r="D76" s="22"/>
      <c r="E76" s="22"/>
      <c r="F76" s="28"/>
    </row>
    <row r="78" ht="12.75">
      <c r="A78" s="12"/>
    </row>
  </sheetData>
  <sheetProtection password="C468" sheet="1" objects="1" scenarios="1"/>
  <mergeCells count="2">
    <mergeCell ref="A56:D56"/>
    <mergeCell ref="A57:C57"/>
  </mergeCells>
  <printOptions horizontalCentered="1"/>
  <pageMargins left="0.25" right="0.25" top="0.46" bottom="0.25" header="0.23" footer="0.25"/>
  <pageSetup horizontalDpi="600" verticalDpi="600" orientation="portrait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Sandia National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Burns</dc:creator>
  <cp:keywords/>
  <dc:description/>
  <cp:lastModifiedBy>cdavid</cp:lastModifiedBy>
  <cp:lastPrinted>2002-11-14T18:05:00Z</cp:lastPrinted>
  <dcterms:created xsi:type="dcterms:W3CDTF">2000-05-02T21:34:34Z</dcterms:created>
  <dcterms:modified xsi:type="dcterms:W3CDTF">2008-01-09T16:49:30Z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