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9200" windowHeight="11700" activeTab="0"/>
  </bookViews>
  <sheets>
    <sheet name="Sheet1" sheetId="1" r:id="rId1"/>
    <sheet name="Sheet2" sheetId="2" r:id="rId2"/>
    <sheet name="Sheet3" sheetId="3" r:id="rId3"/>
  </sheets>
  <definedNames>
    <definedName name="b">'Sheet1'!$N$18</definedName>
    <definedName name="m">'Sheet1'!$N$17</definedName>
  </definedNames>
  <calcPr fullCalcOnLoad="1"/>
</workbook>
</file>

<file path=xl/sharedStrings.xml><?xml version="1.0" encoding="utf-8"?>
<sst xmlns="http://schemas.openxmlformats.org/spreadsheetml/2006/main" count="18" uniqueCount="17">
  <si>
    <t>Voltage Drop at 10KA</t>
  </si>
  <si>
    <t>Total Resistance, micro-Ohms</t>
  </si>
  <si>
    <t>Joint Resistance, micro-Ohms</t>
  </si>
  <si>
    <t>Contac Resistance, micro-Ohm-in2</t>
  </si>
  <si>
    <t>Flag Resistance, micro-Ohms</t>
  </si>
  <si>
    <t>Turn Around Resistance, micro-Ohms</t>
  </si>
  <si>
    <t>Total-Joint Resistance, micro-Ohms</t>
  </si>
  <si>
    <t>Voltage Drop at 10KA using Point Contact</t>
  </si>
  <si>
    <t>Min</t>
  </si>
  <si>
    <t>Max</t>
  </si>
  <si>
    <t>Avg</t>
  </si>
  <si>
    <t>m</t>
  </si>
  <si>
    <t>b</t>
  </si>
  <si>
    <t>Fit</t>
  </si>
  <si>
    <t>OLL Min</t>
  </si>
  <si>
    <t>OLL Max</t>
  </si>
  <si>
    <t>OLL Avg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</si>
</sst>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NSTX TF Flag Joint Resistance 
ANSYS Simulation vs. May 2000 Field Measurements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8975"/>
          <c:w val="0.85575"/>
          <c:h val="0.7285"/>
        </c:manualLayout>
      </c:layout>
      <c:scatterChart>
        <c:scatterStyle val="lineMarker"/>
        <c:varyColors val="0"/>
        <c:ser>
          <c:idx val="5"/>
          <c:order val="0"/>
          <c:tx>
            <c:v>Fit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Sheet1!$B$3:$B$13</c:f>
              <c:numCache/>
            </c:numRef>
          </c:xVal>
          <c:yVal>
            <c:numRef>
              <c:f>Sheet1!$I$3:$I$13</c:f>
              <c:numCache/>
            </c:numRef>
          </c:yVal>
          <c:smooth val="0"/>
        </c:ser>
        <c:axId val="19930637"/>
        <c:axId val="45158006"/>
      </c:scatterChart>
      <c:valAx>
        <c:axId val="19930637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Contact Resistance, micro-Ohm/in2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158006"/>
        <c:crosses val="autoZero"/>
        <c:crossBetween val="midCat"/>
        <c:dispUnits/>
      </c:valAx>
      <c:valAx>
        <c:axId val="45158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End-to-End Resistance, micro-Ohms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9306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47625</xdr:rowOff>
    </xdr:from>
    <xdr:to>
      <xdr:col>13</xdr:col>
      <xdr:colOff>76200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4848225" y="2009775"/>
        <a:ext cx="5476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16</xdr:row>
      <xdr:rowOff>57150</xdr:rowOff>
    </xdr:from>
    <xdr:to>
      <xdr:col>10</xdr:col>
      <xdr:colOff>495300</xdr:colOff>
      <xdr:row>27</xdr:row>
      <xdr:rowOff>104775</xdr:rowOff>
    </xdr:to>
    <xdr:grpSp>
      <xdr:nvGrpSpPr>
        <xdr:cNvPr id="2" name="Group 41"/>
        <xdr:cNvGrpSpPr>
          <a:grpSpLocks/>
        </xdr:cNvGrpSpPr>
      </xdr:nvGrpSpPr>
      <xdr:grpSpPr>
        <a:xfrm>
          <a:off x="6257925" y="2809875"/>
          <a:ext cx="2457450" cy="1828800"/>
          <a:chOff x="659" y="329"/>
          <a:chExt cx="257" cy="193"/>
        </a:xfrm>
        <a:solidFill>
          <a:srgbClr val="FFFFFF"/>
        </a:solidFill>
      </xdr:grpSpPr>
      <xdr:grpSp>
        <xdr:nvGrpSpPr>
          <xdr:cNvPr id="3" name="Group 29"/>
          <xdr:cNvGrpSpPr>
            <a:grpSpLocks/>
          </xdr:cNvGrpSpPr>
        </xdr:nvGrpSpPr>
        <xdr:grpSpPr>
          <a:xfrm>
            <a:off x="659" y="329"/>
            <a:ext cx="257" cy="193"/>
            <a:chOff x="677" y="325"/>
            <a:chExt cx="252" cy="193"/>
          </a:xfrm>
          <a:solidFill>
            <a:srgbClr val="FFFFFF"/>
          </a:solidFill>
        </xdr:grpSpPr>
        <xdr:sp>
          <xdr:nvSpPr>
            <xdr:cNvPr id="4" name="Line 23"/>
            <xdr:cNvSpPr>
              <a:spLocks/>
            </xdr:cNvSpPr>
          </xdr:nvSpPr>
          <xdr:spPr>
            <a:xfrm>
              <a:off x="917" y="348"/>
              <a:ext cx="0" cy="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28"/>
            <xdr:cNvGrpSpPr>
              <a:grpSpLocks/>
            </xdr:cNvGrpSpPr>
          </xdr:nvGrpSpPr>
          <xdr:grpSpPr>
            <a:xfrm>
              <a:off x="677" y="325"/>
              <a:ext cx="252" cy="193"/>
              <a:chOff x="678" y="326"/>
              <a:chExt cx="252" cy="193"/>
            </a:xfrm>
            <a:solidFill>
              <a:srgbClr val="FFFFFF"/>
            </a:solidFill>
          </xdr:grpSpPr>
          <xdr:sp>
            <xdr:nvSpPr>
              <xdr:cNvPr id="6" name="Rectangle 18"/>
              <xdr:cNvSpPr>
                <a:spLocks/>
              </xdr:cNvSpPr>
            </xdr:nvSpPr>
            <xdr:spPr>
              <a:xfrm>
                <a:off x="678" y="326"/>
                <a:ext cx="43" cy="19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Rectangle 19"/>
              <xdr:cNvSpPr>
                <a:spLocks/>
              </xdr:cNvSpPr>
            </xdr:nvSpPr>
            <xdr:spPr>
              <a:xfrm>
                <a:off x="722" y="326"/>
                <a:ext cx="165" cy="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20"/>
              <xdr:cNvSpPr>
                <a:spLocks/>
              </xdr:cNvSpPr>
            </xdr:nvSpPr>
            <xdr:spPr>
              <a:xfrm>
                <a:off x="722" y="377"/>
                <a:ext cx="165" cy="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22"/>
              <xdr:cNvSpPr>
                <a:spLocks/>
              </xdr:cNvSpPr>
            </xdr:nvSpPr>
            <xdr:spPr>
              <a:xfrm>
                <a:off x="888" y="348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Oval 24"/>
              <xdr:cNvSpPr>
                <a:spLocks/>
              </xdr:cNvSpPr>
            </xdr:nvSpPr>
            <xdr:spPr>
              <a:xfrm>
                <a:off x="904" y="362"/>
                <a:ext cx="26" cy="2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xdr:txBody>
          </xdr:sp>
          <xdr:sp>
            <xdr:nvSpPr>
              <xdr:cNvPr id="11" name="Line 26"/>
              <xdr:cNvSpPr>
                <a:spLocks/>
              </xdr:cNvSpPr>
            </xdr:nvSpPr>
            <xdr:spPr>
              <a:xfrm>
                <a:off x="888" y="402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2" name="Oval 39"/>
          <xdr:cNvSpPr>
            <a:spLocks/>
          </xdr:cNvSpPr>
        </xdr:nvSpPr>
        <xdr:spPr>
          <a:xfrm>
            <a:off x="868" y="348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40"/>
          <xdr:cNvSpPr>
            <a:spLocks/>
          </xdr:cNvSpPr>
        </xdr:nvSpPr>
        <xdr:spPr>
          <a:xfrm>
            <a:off x="868" y="400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133350</xdr:colOff>
      <xdr:row>65</xdr:row>
      <xdr:rowOff>57150</xdr:rowOff>
    </xdr:from>
    <xdr:to>
      <xdr:col>23</xdr:col>
      <xdr:colOff>133350</xdr:colOff>
      <xdr:row>68</xdr:row>
      <xdr:rowOff>0</xdr:rowOff>
    </xdr:to>
    <xdr:sp>
      <xdr:nvSpPr>
        <xdr:cNvPr id="14" name="Line 45"/>
        <xdr:cNvSpPr>
          <a:spLocks/>
        </xdr:cNvSpPr>
      </xdr:nvSpPr>
      <xdr:spPr>
        <a:xfrm>
          <a:off x="16287750" y="10744200"/>
          <a:ext cx="0" cy="428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29</xdr:row>
      <xdr:rowOff>57150</xdr:rowOff>
    </xdr:from>
    <xdr:to>
      <xdr:col>10</xdr:col>
      <xdr:colOff>504825</xdr:colOff>
      <xdr:row>40</xdr:row>
      <xdr:rowOff>104775</xdr:rowOff>
    </xdr:to>
    <xdr:grpSp>
      <xdr:nvGrpSpPr>
        <xdr:cNvPr id="15" name="Group 47"/>
        <xdr:cNvGrpSpPr>
          <a:grpSpLocks/>
        </xdr:cNvGrpSpPr>
      </xdr:nvGrpSpPr>
      <xdr:grpSpPr>
        <a:xfrm>
          <a:off x="6276975" y="4914900"/>
          <a:ext cx="2447925" cy="1828800"/>
          <a:chOff x="661" y="550"/>
          <a:chExt cx="257" cy="193"/>
        </a:xfrm>
        <a:solidFill>
          <a:srgbClr val="FFFFFF"/>
        </a:solidFill>
      </xdr:grpSpPr>
      <xdr:grpSp>
        <xdr:nvGrpSpPr>
          <xdr:cNvPr id="16" name="Group 43"/>
          <xdr:cNvGrpSpPr>
            <a:grpSpLocks/>
          </xdr:cNvGrpSpPr>
        </xdr:nvGrpSpPr>
        <xdr:grpSpPr>
          <a:xfrm>
            <a:off x="661" y="550"/>
            <a:ext cx="257" cy="193"/>
            <a:chOff x="661" y="550"/>
            <a:chExt cx="257" cy="193"/>
          </a:xfrm>
          <a:solidFill>
            <a:srgbClr val="FFFFFF"/>
          </a:solidFill>
        </xdr:grpSpPr>
        <xdr:sp>
          <xdr:nvSpPr>
            <xdr:cNvPr id="17" name="Line 31"/>
            <xdr:cNvSpPr>
              <a:spLocks/>
            </xdr:cNvSpPr>
          </xdr:nvSpPr>
          <xdr:spPr>
            <a:xfrm>
              <a:off x="906" y="573"/>
              <a:ext cx="0" cy="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8" name="Group 32"/>
            <xdr:cNvGrpSpPr>
              <a:grpSpLocks/>
            </xdr:cNvGrpSpPr>
          </xdr:nvGrpSpPr>
          <xdr:grpSpPr>
            <a:xfrm>
              <a:off x="661" y="550"/>
              <a:ext cx="257" cy="193"/>
              <a:chOff x="678" y="326"/>
              <a:chExt cx="252" cy="193"/>
            </a:xfrm>
            <a:solidFill>
              <a:srgbClr val="FFFFFF"/>
            </a:solidFill>
          </xdr:grpSpPr>
          <xdr:sp>
            <xdr:nvSpPr>
              <xdr:cNvPr id="19" name="Rectangle 33"/>
              <xdr:cNvSpPr>
                <a:spLocks/>
              </xdr:cNvSpPr>
            </xdr:nvSpPr>
            <xdr:spPr>
              <a:xfrm>
                <a:off x="678" y="326"/>
                <a:ext cx="43" cy="19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Rectangle 34"/>
              <xdr:cNvSpPr>
                <a:spLocks/>
              </xdr:cNvSpPr>
            </xdr:nvSpPr>
            <xdr:spPr>
              <a:xfrm>
                <a:off x="722" y="326"/>
                <a:ext cx="165" cy="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Rectangle 35"/>
              <xdr:cNvSpPr>
                <a:spLocks/>
              </xdr:cNvSpPr>
            </xdr:nvSpPr>
            <xdr:spPr>
              <a:xfrm>
                <a:off x="722" y="377"/>
                <a:ext cx="165" cy="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36"/>
              <xdr:cNvSpPr>
                <a:spLocks/>
              </xdr:cNvSpPr>
            </xdr:nvSpPr>
            <xdr:spPr>
              <a:xfrm>
                <a:off x="888" y="348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Oval 37"/>
              <xdr:cNvSpPr>
                <a:spLocks/>
              </xdr:cNvSpPr>
            </xdr:nvSpPr>
            <xdr:spPr>
              <a:xfrm>
                <a:off x="904" y="362"/>
                <a:ext cx="26" cy="2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xdr:txBody>
          </xdr:sp>
          <xdr:sp>
            <xdr:nvSpPr>
              <xdr:cNvPr id="24" name="Line 38"/>
              <xdr:cNvSpPr>
                <a:spLocks/>
              </xdr:cNvSpPr>
            </xdr:nvSpPr>
            <xdr:spPr>
              <a:xfrm>
                <a:off x="888" y="402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5" name="Line 44"/>
          <xdr:cNvSpPr>
            <a:spLocks/>
          </xdr:cNvSpPr>
        </xdr:nvSpPr>
        <xdr:spPr>
          <a:xfrm>
            <a:off x="874" y="550"/>
            <a:ext cx="0" cy="45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6"/>
          <xdr:cNvSpPr>
            <a:spLocks/>
          </xdr:cNvSpPr>
        </xdr:nvSpPr>
        <xdr:spPr>
          <a:xfrm>
            <a:off x="874" y="601"/>
            <a:ext cx="0" cy="45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tabSelected="1" workbookViewId="0" topLeftCell="D1">
      <selection activeCell="M20" sqref="M20:Q23"/>
    </sheetView>
  </sheetViews>
  <sheetFormatPr defaultColWidth="11.421875" defaultRowHeight="12.75"/>
  <cols>
    <col min="1" max="1" width="8.8515625" style="0" customWidth="1"/>
    <col min="2" max="2" width="12.7109375" style="1" customWidth="1"/>
    <col min="3" max="3" width="12.7109375" style="4" customWidth="1"/>
    <col min="4" max="11" width="12.7109375" style="1" customWidth="1"/>
    <col min="12" max="16384" width="8.8515625" style="0" customWidth="1"/>
  </cols>
  <sheetData>
    <row r="2" spans="2:14" s="2" customFormat="1" ht="33.75">
      <c r="B2" s="2" t="s">
        <v>3</v>
      </c>
      <c r="C2" s="5" t="s">
        <v>0</v>
      </c>
      <c r="D2" s="2" t="s">
        <v>1</v>
      </c>
      <c r="E2" s="2" t="s">
        <v>2</v>
      </c>
      <c r="F2" s="2" t="s">
        <v>6</v>
      </c>
      <c r="G2" s="2" t="s">
        <v>4</v>
      </c>
      <c r="H2" s="2" t="s">
        <v>5</v>
      </c>
      <c r="I2" s="2" t="s">
        <v>13</v>
      </c>
      <c r="J2" s="5" t="s">
        <v>7</v>
      </c>
      <c r="K2" s="2" t="s">
        <v>1</v>
      </c>
      <c r="L2" s="2" t="s">
        <v>8</v>
      </c>
      <c r="M2" s="2" t="s">
        <v>9</v>
      </c>
      <c r="N2" s="2" t="s">
        <v>10</v>
      </c>
    </row>
    <row r="3" spans="2:14" ht="12">
      <c r="B3" s="3">
        <v>0</v>
      </c>
      <c r="C3" s="4">
        <v>0.1627</v>
      </c>
      <c r="D3" s="3">
        <f>C3/20000*1000000</f>
        <v>8.135000000000002</v>
      </c>
      <c r="E3" s="3">
        <f>B3/3.06*4</f>
        <v>0</v>
      </c>
      <c r="F3" s="3">
        <f>D3-E3</f>
        <v>8.135000000000002</v>
      </c>
      <c r="G3" s="3">
        <f>0.00000001724*2*11*0.0254/(2.438*0.0254^2)*1000000</f>
        <v>6.124808640101283</v>
      </c>
      <c r="H3" s="3">
        <f>F3-G3</f>
        <v>2.0101913598987187</v>
      </c>
      <c r="I3" s="1">
        <f>m*B3+b</f>
        <v>7.9750000000000005</v>
      </c>
      <c r="J3" s="1">
        <v>0.1595</v>
      </c>
      <c r="K3" s="3">
        <f>J3/20000*1000000</f>
        <v>7.9750000000000005</v>
      </c>
      <c r="L3">
        <v>9</v>
      </c>
      <c r="M3">
        <v>12</v>
      </c>
      <c r="N3">
        <v>10</v>
      </c>
    </row>
    <row r="4" spans="2:14" ht="12">
      <c r="B4" s="3">
        <v>1</v>
      </c>
      <c r="C4" s="4">
        <v>0.1933</v>
      </c>
      <c r="D4" s="3">
        <f aca="true" t="shared" si="0" ref="D4:D13">C4/20000*1000000</f>
        <v>9.665</v>
      </c>
      <c r="E4" s="3">
        <f aca="true" t="shared" si="1" ref="E4:E13">B4/3.06*4</f>
        <v>1.3071895424836601</v>
      </c>
      <c r="F4" s="3">
        <f aca="true" t="shared" si="2" ref="F4:F13">D4-E4</f>
        <v>8.357810457516338</v>
      </c>
      <c r="G4" s="3">
        <f aca="true" t="shared" si="3" ref="G4:G13">0.00000001724*2*11*0.0254/(2.438*0.0254^2)*1000000</f>
        <v>6.124808640101283</v>
      </c>
      <c r="H4" s="3">
        <f aca="true" t="shared" si="4" ref="H4:H13">F4-G4</f>
        <v>2.2330018174150554</v>
      </c>
      <c r="I4" s="1">
        <f aca="true" t="shared" si="5" ref="I4:I13">m*B4+b</f>
        <v>9.301</v>
      </c>
      <c r="J4" s="1">
        <v>0.1902</v>
      </c>
      <c r="K4" s="3">
        <f aca="true" t="shared" si="6" ref="K4:K13">J4/20000*1000000</f>
        <v>9.51</v>
      </c>
      <c r="L4">
        <v>9</v>
      </c>
      <c r="M4">
        <v>12</v>
      </c>
      <c r="N4">
        <v>10</v>
      </c>
    </row>
    <row r="5" spans="2:14" ht="12">
      <c r="B5" s="3">
        <v>2</v>
      </c>
      <c r="C5" s="4">
        <v>0.2201</v>
      </c>
      <c r="D5" s="3">
        <f t="shared" si="0"/>
        <v>11.004999999999999</v>
      </c>
      <c r="E5" s="3">
        <f t="shared" si="1"/>
        <v>2.6143790849673203</v>
      </c>
      <c r="F5" s="3">
        <f t="shared" si="2"/>
        <v>8.39062091503268</v>
      </c>
      <c r="G5" s="3">
        <f t="shared" si="3"/>
        <v>6.124808640101283</v>
      </c>
      <c r="H5" s="3">
        <f t="shared" si="4"/>
        <v>2.2658122749313963</v>
      </c>
      <c r="I5" s="1">
        <f t="shared" si="5"/>
        <v>10.627</v>
      </c>
      <c r="J5" s="1">
        <v>0.2169</v>
      </c>
      <c r="K5" s="3">
        <f t="shared" si="6"/>
        <v>10.845</v>
      </c>
      <c r="L5">
        <v>9</v>
      </c>
      <c r="M5">
        <v>12</v>
      </c>
      <c r="N5">
        <v>10</v>
      </c>
    </row>
    <row r="6" spans="2:14" ht="12">
      <c r="B6" s="3">
        <v>3</v>
      </c>
      <c r="C6" s="4">
        <v>0.2463</v>
      </c>
      <c r="D6" s="3">
        <f t="shared" si="0"/>
        <v>12.315</v>
      </c>
      <c r="E6" s="3">
        <f t="shared" si="1"/>
        <v>3.9215686274509802</v>
      </c>
      <c r="F6" s="3">
        <f t="shared" si="2"/>
        <v>8.393431372549019</v>
      </c>
      <c r="G6" s="3">
        <f t="shared" si="3"/>
        <v>6.124808640101283</v>
      </c>
      <c r="H6" s="3">
        <f t="shared" si="4"/>
        <v>2.268622732447736</v>
      </c>
      <c r="I6" s="1">
        <f t="shared" si="5"/>
        <v>11.953000000000001</v>
      </c>
      <c r="J6" s="1">
        <v>0.2432</v>
      </c>
      <c r="K6" s="3">
        <f t="shared" si="6"/>
        <v>12.16</v>
      </c>
      <c r="L6">
        <v>9</v>
      </c>
      <c r="M6">
        <v>12</v>
      </c>
      <c r="N6">
        <v>10</v>
      </c>
    </row>
    <row r="7" spans="2:14" ht="12">
      <c r="B7" s="3">
        <v>4</v>
      </c>
      <c r="C7" s="4">
        <v>0.2724</v>
      </c>
      <c r="D7" s="3">
        <f t="shared" si="0"/>
        <v>13.62</v>
      </c>
      <c r="E7" s="3">
        <f t="shared" si="1"/>
        <v>5.228758169934641</v>
      </c>
      <c r="F7" s="3">
        <f t="shared" si="2"/>
        <v>8.391241830065358</v>
      </c>
      <c r="G7" s="3">
        <f t="shared" si="3"/>
        <v>6.124808640101283</v>
      </c>
      <c r="H7" s="3">
        <f t="shared" si="4"/>
        <v>2.266433189964075</v>
      </c>
      <c r="I7" s="1">
        <f t="shared" si="5"/>
        <v>13.279</v>
      </c>
      <c r="J7" s="1">
        <v>0.2692</v>
      </c>
      <c r="K7" s="3">
        <f t="shared" si="6"/>
        <v>13.459999999999999</v>
      </c>
      <c r="L7">
        <v>9</v>
      </c>
      <c r="M7">
        <v>12</v>
      </c>
      <c r="N7">
        <v>10</v>
      </c>
    </row>
    <row r="8" spans="2:14" ht="12">
      <c r="B8" s="3">
        <v>5</v>
      </c>
      <c r="C8" s="4">
        <v>0.2984</v>
      </c>
      <c r="D8" s="3">
        <f t="shared" si="0"/>
        <v>14.92</v>
      </c>
      <c r="E8" s="3">
        <f t="shared" si="1"/>
        <v>6.5359477124183005</v>
      </c>
      <c r="F8" s="3">
        <f t="shared" si="2"/>
        <v>8.3840522875817</v>
      </c>
      <c r="G8" s="3">
        <f t="shared" si="3"/>
        <v>6.124808640101283</v>
      </c>
      <c r="H8" s="3">
        <f t="shared" si="4"/>
        <v>2.2592436474804165</v>
      </c>
      <c r="I8" s="1">
        <f t="shared" si="5"/>
        <v>14.605</v>
      </c>
      <c r="J8" s="1">
        <v>0.2952</v>
      </c>
      <c r="K8" s="3">
        <f t="shared" si="6"/>
        <v>14.760000000000002</v>
      </c>
      <c r="L8">
        <v>9</v>
      </c>
      <c r="M8">
        <v>12</v>
      </c>
      <c r="N8">
        <v>10</v>
      </c>
    </row>
    <row r="9" spans="2:14" ht="12">
      <c r="B9" s="3">
        <v>6</v>
      </c>
      <c r="C9" s="4">
        <v>0.3243</v>
      </c>
      <c r="D9" s="3">
        <f t="shared" si="0"/>
        <v>16.215</v>
      </c>
      <c r="E9" s="3">
        <f t="shared" si="1"/>
        <v>7.8431372549019605</v>
      </c>
      <c r="F9" s="3">
        <f t="shared" si="2"/>
        <v>8.371862745098039</v>
      </c>
      <c r="G9" s="3">
        <f t="shared" si="3"/>
        <v>6.124808640101283</v>
      </c>
      <c r="H9" s="3">
        <f t="shared" si="4"/>
        <v>2.2470541049967556</v>
      </c>
      <c r="I9" s="1">
        <f t="shared" si="5"/>
        <v>15.931000000000001</v>
      </c>
      <c r="J9" s="1">
        <v>0.3211</v>
      </c>
      <c r="K9" s="3">
        <f t="shared" si="6"/>
        <v>16.055</v>
      </c>
      <c r="L9">
        <v>9</v>
      </c>
      <c r="M9">
        <v>12</v>
      </c>
      <c r="N9">
        <v>10</v>
      </c>
    </row>
    <row r="10" spans="2:14" ht="12">
      <c r="B10" s="3">
        <v>7</v>
      </c>
      <c r="C10" s="4">
        <v>0.3502</v>
      </c>
      <c r="D10" s="3">
        <f t="shared" si="0"/>
        <v>17.51</v>
      </c>
      <c r="E10" s="3">
        <f t="shared" si="1"/>
        <v>9.15032679738562</v>
      </c>
      <c r="F10" s="3">
        <f t="shared" si="2"/>
        <v>8.359673202614381</v>
      </c>
      <c r="G10" s="3">
        <f t="shared" si="3"/>
        <v>6.124808640101283</v>
      </c>
      <c r="H10" s="3">
        <f t="shared" si="4"/>
        <v>2.2348645625130983</v>
      </c>
      <c r="I10" s="1">
        <f t="shared" si="5"/>
        <v>17.257</v>
      </c>
      <c r="J10" s="1">
        <v>0.3471</v>
      </c>
      <c r="K10" s="3">
        <f t="shared" si="6"/>
        <v>17.355000000000004</v>
      </c>
      <c r="L10">
        <v>9</v>
      </c>
      <c r="M10">
        <v>12</v>
      </c>
      <c r="N10">
        <v>10</v>
      </c>
    </row>
    <row r="11" spans="2:14" ht="12">
      <c r="B11" s="3">
        <v>8</v>
      </c>
      <c r="C11" s="4">
        <v>0.3761</v>
      </c>
      <c r="D11" s="3">
        <f t="shared" si="0"/>
        <v>18.805</v>
      </c>
      <c r="E11" s="3">
        <f t="shared" si="1"/>
        <v>10.457516339869281</v>
      </c>
      <c r="F11" s="3">
        <f t="shared" si="2"/>
        <v>8.347483660130719</v>
      </c>
      <c r="G11" s="3">
        <f t="shared" si="3"/>
        <v>6.124808640101283</v>
      </c>
      <c r="H11" s="3">
        <f t="shared" si="4"/>
        <v>2.2226750200294356</v>
      </c>
      <c r="I11" s="1">
        <f t="shared" si="5"/>
        <v>18.583000000000002</v>
      </c>
      <c r="J11" s="1">
        <v>0.3729</v>
      </c>
      <c r="K11" s="3">
        <f t="shared" si="6"/>
        <v>18.645000000000003</v>
      </c>
      <c r="L11">
        <v>9</v>
      </c>
      <c r="M11">
        <v>12</v>
      </c>
      <c r="N11">
        <v>10</v>
      </c>
    </row>
    <row r="12" spans="2:14" ht="12">
      <c r="B12" s="3">
        <v>9</v>
      </c>
      <c r="C12" s="4">
        <v>0.402</v>
      </c>
      <c r="D12" s="3">
        <f t="shared" si="0"/>
        <v>20.1</v>
      </c>
      <c r="E12" s="3">
        <f t="shared" si="1"/>
        <v>11.76470588235294</v>
      </c>
      <c r="F12" s="3">
        <f t="shared" si="2"/>
        <v>8.335294117647061</v>
      </c>
      <c r="G12" s="3">
        <f t="shared" si="3"/>
        <v>6.124808640101283</v>
      </c>
      <c r="H12" s="3">
        <f t="shared" si="4"/>
        <v>2.2104854775457783</v>
      </c>
      <c r="I12" s="1">
        <f t="shared" si="5"/>
        <v>19.909000000000002</v>
      </c>
      <c r="J12" s="1">
        <v>0.3988</v>
      </c>
      <c r="K12" s="3">
        <f t="shared" si="6"/>
        <v>19.939999999999998</v>
      </c>
      <c r="L12">
        <v>9</v>
      </c>
      <c r="M12">
        <v>12</v>
      </c>
      <c r="N12">
        <v>10</v>
      </c>
    </row>
    <row r="13" spans="2:14" ht="12">
      <c r="B13" s="3">
        <v>10</v>
      </c>
      <c r="C13" s="4">
        <v>0.4278</v>
      </c>
      <c r="D13" s="3">
        <f t="shared" si="0"/>
        <v>21.39</v>
      </c>
      <c r="E13" s="3">
        <f t="shared" si="1"/>
        <v>13.071895424836601</v>
      </c>
      <c r="F13" s="3">
        <f t="shared" si="2"/>
        <v>8.3181045751634</v>
      </c>
      <c r="G13" s="3">
        <f t="shared" si="3"/>
        <v>6.124808640101283</v>
      </c>
      <c r="H13" s="3">
        <f t="shared" si="4"/>
        <v>2.1932959350621166</v>
      </c>
      <c r="I13" s="1">
        <f t="shared" si="5"/>
        <v>21.235000000000003</v>
      </c>
      <c r="J13" s="1">
        <v>0.4247</v>
      </c>
      <c r="K13" s="3">
        <f t="shared" si="6"/>
        <v>21.235000000000003</v>
      </c>
      <c r="L13">
        <v>9</v>
      </c>
      <c r="M13">
        <v>12</v>
      </c>
      <c r="N13">
        <v>10</v>
      </c>
    </row>
    <row r="17" spans="13:14" ht="12.75">
      <c r="M17" t="s">
        <v>11</v>
      </c>
      <c r="N17">
        <f>(K13-K3)/(B13-B3)</f>
        <v>1.326</v>
      </c>
    </row>
    <row r="18" spans="13:14" ht="12.75">
      <c r="M18" t="s">
        <v>12</v>
      </c>
      <c r="N18" s="6">
        <f>K3</f>
        <v>7.9750000000000005</v>
      </c>
    </row>
    <row r="19" ht="12.75"/>
    <row r="20" spans="14:16" ht="12.75">
      <c r="N20" s="7">
        <v>36074</v>
      </c>
      <c r="P20" s="8">
        <v>36671</v>
      </c>
    </row>
    <row r="21" spans="13:17" ht="12.75">
      <c r="M21" t="s">
        <v>14</v>
      </c>
      <c r="N21">
        <v>0.01</v>
      </c>
      <c r="O21">
        <f>(N21*1000-b)/m</f>
        <v>1.5271493212669678</v>
      </c>
      <c r="P21">
        <v>0.009</v>
      </c>
      <c r="Q21">
        <f>(P21*1000-b)/m</f>
        <v>0.7730015082956255</v>
      </c>
    </row>
    <row r="22" spans="13:17" ht="12.75">
      <c r="M22" t="s">
        <v>15</v>
      </c>
      <c r="N22">
        <v>0.011</v>
      </c>
      <c r="O22">
        <f aca="true" t="shared" si="7" ref="O22:Q23">(N22*1000-b)/m</f>
        <v>2.28129713423831</v>
      </c>
      <c r="P22">
        <v>0.012</v>
      </c>
      <c r="Q22">
        <f t="shared" si="7"/>
        <v>3.0354449472096525</v>
      </c>
    </row>
    <row r="23" spans="13:17" ht="12.75">
      <c r="M23" t="s">
        <v>16</v>
      </c>
      <c r="N23">
        <v>0.010208333333333337</v>
      </c>
      <c r="O23">
        <f t="shared" si="7"/>
        <v>1.684263448969334</v>
      </c>
      <c r="P23">
        <v>0.010333333333333337</v>
      </c>
      <c r="Q23">
        <f t="shared" si="7"/>
        <v>1.7785319255907517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Charles Neumeyer</cp:lastModifiedBy>
  <dcterms:created xsi:type="dcterms:W3CDTF">2003-04-01T21:35:01Z</dcterms:created>
  <dcterms:modified xsi:type="dcterms:W3CDTF">2003-04-01T22:36:21Z</dcterms:modified>
  <cp:category/>
  <cp:version/>
  <cp:contentType/>
  <cp:contentStatus/>
</cp:coreProperties>
</file>