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9405" activeTab="0"/>
  </bookViews>
  <sheets>
    <sheet name="Crude Oil Reserves 1980-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<sst xmlns="http://schemas.openxmlformats.org/spreadsheetml/2006/main" count="963" uniqueCount="257">
  <si>
    <t>Energy Information Administration</t>
  </si>
  <si>
    <t>(Important Note on Sources of Foreign Reserve Estimates)</t>
  </si>
  <si>
    <t xml:space="preserve">  (Billion Barrels)</t>
  </si>
  <si>
    <t>R-SORT</t>
  </si>
  <si>
    <t>FIPS</t>
  </si>
  <si>
    <t>Region/Country</t>
  </si>
  <si>
    <t>North America</t>
  </si>
  <si>
    <t>r1</t>
  </si>
  <si>
    <t>CA</t>
  </si>
  <si>
    <r>
      <t xml:space="preserve">Canada </t>
    </r>
    <r>
      <rPr>
        <vertAlign val="superscript"/>
        <sz val="9"/>
        <color indexed="8"/>
        <rFont val="Arial"/>
        <family val="2"/>
      </rPr>
      <t>1</t>
    </r>
  </si>
  <si>
    <t>MX</t>
  </si>
  <si>
    <t>Mexico</t>
  </si>
  <si>
    <t>US</t>
  </si>
  <si>
    <r>
      <t xml:space="preserve">United States </t>
    </r>
    <r>
      <rPr>
        <vertAlign val="superscript"/>
        <sz val="9"/>
        <color indexed="8"/>
        <rFont val="Arial"/>
        <family val="2"/>
      </rPr>
      <t>2</t>
    </r>
  </si>
  <si>
    <t xml:space="preserve">  Total</t>
  </si>
  <si>
    <t>Central  &amp; South America</t>
  </si>
  <si>
    <t>r2</t>
  </si>
  <si>
    <t>AR</t>
  </si>
  <si>
    <t>Argentina</t>
  </si>
  <si>
    <t>BB</t>
  </si>
  <si>
    <t>Barbados</t>
  </si>
  <si>
    <t>BH</t>
  </si>
  <si>
    <t>Belize</t>
  </si>
  <si>
    <t xml:space="preserve">         NA</t>
  </si>
  <si>
    <t>BL</t>
  </si>
  <si>
    <t>Bolivia</t>
  </si>
  <si>
    <t>BR</t>
  </si>
  <si>
    <t>Brazil</t>
  </si>
  <si>
    <t>CI</t>
  </si>
  <si>
    <t>Chile</t>
  </si>
  <si>
    <t>CO</t>
  </si>
  <si>
    <t>Colombia</t>
  </si>
  <si>
    <t>CU</t>
  </si>
  <si>
    <t>Cuba</t>
  </si>
  <si>
    <t>EC</t>
  </si>
  <si>
    <t>Ecuador</t>
  </si>
  <si>
    <t>GT</t>
  </si>
  <si>
    <t>Guatemala</t>
  </si>
  <si>
    <t>PE</t>
  </si>
  <si>
    <t>Peru</t>
  </si>
  <si>
    <t>NS</t>
  </si>
  <si>
    <t>Suriname</t>
  </si>
  <si>
    <t>TD</t>
  </si>
  <si>
    <t>Trinidad and Tobago</t>
  </si>
  <si>
    <t>VE</t>
  </si>
  <si>
    <t>Venezuela</t>
  </si>
  <si>
    <t>Europe</t>
  </si>
  <si>
    <t>r3</t>
  </si>
  <si>
    <t>AL</t>
  </si>
  <si>
    <t>Albania</t>
  </si>
  <si>
    <t>NA</t>
  </si>
  <si>
    <t>AU</t>
  </si>
  <si>
    <t>Austria</t>
  </si>
  <si>
    <t>BU</t>
  </si>
  <si>
    <t>Bulgaria</t>
  </si>
  <si>
    <t>HR</t>
  </si>
  <si>
    <t>Croatia</t>
  </si>
  <si>
    <t>- -</t>
  </si>
  <si>
    <t>EZ</t>
  </si>
  <si>
    <t>Czech Republic</t>
  </si>
  <si>
    <t>DA</t>
  </si>
  <si>
    <t>Denmark</t>
  </si>
  <si>
    <t>CZ</t>
  </si>
  <si>
    <t>Former Czechoslovakia</t>
  </si>
  <si>
    <t>YR</t>
  </si>
  <si>
    <t>Former Serbia and Montenegro</t>
  </si>
  <si>
    <t>YO</t>
  </si>
  <si>
    <t>Former Yugoslavia</t>
  </si>
  <si>
    <t>FR</t>
  </si>
  <si>
    <t>France</t>
  </si>
  <si>
    <t>GM</t>
  </si>
  <si>
    <t>Germany</t>
  </si>
  <si>
    <t>GR</t>
  </si>
  <si>
    <t>Greece</t>
  </si>
  <si>
    <t>HU</t>
  </si>
  <si>
    <t>Hungary</t>
  </si>
  <si>
    <t>IT</t>
  </si>
  <si>
    <t>Italy</t>
  </si>
  <si>
    <t>NL</t>
  </si>
  <si>
    <t>Netherlands</t>
  </si>
  <si>
    <t>NO</t>
  </si>
  <si>
    <t>Norway</t>
  </si>
  <si>
    <t>PL</t>
  </si>
  <si>
    <t>Poland</t>
  </si>
  <si>
    <t>RO</t>
  </si>
  <si>
    <t>Romania</t>
  </si>
  <si>
    <t>Serbia</t>
  </si>
  <si>
    <t>LO</t>
  </si>
  <si>
    <t>Slovakia</t>
  </si>
  <si>
    <t>SP</t>
  </si>
  <si>
    <t>Spain</t>
  </si>
  <si>
    <t>TU</t>
  </si>
  <si>
    <t>Turkey</t>
  </si>
  <si>
    <t>UK</t>
  </si>
  <si>
    <t>United Kingdom</t>
  </si>
  <si>
    <r>
      <t xml:space="preserve">Other </t>
    </r>
    <r>
      <rPr>
        <vertAlign val="superscript"/>
        <sz val="9"/>
        <color indexed="8"/>
        <rFont val="Arial"/>
        <family val="2"/>
      </rPr>
      <t>3</t>
    </r>
  </si>
  <si>
    <t>Eurasia</t>
  </si>
  <si>
    <t>r4</t>
  </si>
  <si>
    <t>AJ</t>
  </si>
  <si>
    <t>Azerbaijan</t>
  </si>
  <si>
    <t>BO</t>
  </si>
  <si>
    <t>Belarus</t>
  </si>
  <si>
    <t>UR</t>
  </si>
  <si>
    <t>Former U.S.S.R.</t>
  </si>
  <si>
    <t>GG</t>
  </si>
  <si>
    <t>Georgia</t>
  </si>
  <si>
    <t>KZ</t>
  </si>
  <si>
    <t>Kazakhstan</t>
  </si>
  <si>
    <t>KG</t>
  </si>
  <si>
    <t>Kyrgyzstan</t>
  </si>
  <si>
    <t>LH</t>
  </si>
  <si>
    <t>Lithuania</t>
  </si>
  <si>
    <t>RS</t>
  </si>
  <si>
    <t>Russia</t>
  </si>
  <si>
    <t>TI</t>
  </si>
  <si>
    <t>Tajikstan</t>
  </si>
  <si>
    <t>TX</t>
  </si>
  <si>
    <t>Turkmenistan</t>
  </si>
  <si>
    <t>UP</t>
  </si>
  <si>
    <t>Ukraine</t>
  </si>
  <si>
    <t>UZ</t>
  </si>
  <si>
    <t>Uzbekistan</t>
  </si>
  <si>
    <t>Middle East</t>
  </si>
  <si>
    <t>r5</t>
  </si>
  <si>
    <t>BA</t>
  </si>
  <si>
    <t>Bahrain</t>
  </si>
  <si>
    <t>IR</t>
  </si>
  <si>
    <t>Iran</t>
  </si>
  <si>
    <t>IZ</t>
  </si>
  <si>
    <t>Iraq</t>
  </si>
  <si>
    <t>IS</t>
  </si>
  <si>
    <t>Israel</t>
  </si>
  <si>
    <t>JO</t>
  </si>
  <si>
    <t>Jordan</t>
  </si>
  <si>
    <t>KU</t>
  </si>
  <si>
    <r>
      <t xml:space="preserve">Kuwait </t>
    </r>
    <r>
      <rPr>
        <vertAlign val="superscript"/>
        <sz val="9"/>
        <color indexed="8"/>
        <rFont val="Arial"/>
        <family val="2"/>
      </rPr>
      <t>4</t>
    </r>
  </si>
  <si>
    <t>MU</t>
  </si>
  <si>
    <t>Oman</t>
  </si>
  <si>
    <t>QA</t>
  </si>
  <si>
    <t>Qatar</t>
  </si>
  <si>
    <t>SA</t>
  </si>
  <si>
    <r>
      <t xml:space="preserve">Saudi Arabia </t>
    </r>
    <r>
      <rPr>
        <vertAlign val="superscript"/>
        <sz val="9"/>
        <color indexed="8"/>
        <rFont val="Arial"/>
        <family val="2"/>
      </rPr>
      <t>4</t>
    </r>
  </si>
  <si>
    <t>SY</t>
  </si>
  <si>
    <t>Syria</t>
  </si>
  <si>
    <t>TC</t>
  </si>
  <si>
    <t>United Arab Emirates</t>
  </si>
  <si>
    <t>YM</t>
  </si>
  <si>
    <t>Yemen</t>
  </si>
  <si>
    <t>Africa</t>
  </si>
  <si>
    <t>r6</t>
  </si>
  <si>
    <t>AG</t>
  </si>
  <si>
    <t>Algeria</t>
  </si>
  <si>
    <t>AO</t>
  </si>
  <si>
    <t>Angola</t>
  </si>
  <si>
    <t>BN</t>
  </si>
  <si>
    <t>Benin</t>
  </si>
  <si>
    <t>CM</t>
  </si>
  <si>
    <t>Cameroon</t>
  </si>
  <si>
    <t>CD</t>
  </si>
  <si>
    <t>Chad</t>
  </si>
  <si>
    <t>CF</t>
  </si>
  <si>
    <t>Congo (Brazzaville)</t>
  </si>
  <si>
    <t>CG</t>
  </si>
  <si>
    <t>Congo (Kinshasa)</t>
  </si>
  <si>
    <t>IV</t>
  </si>
  <si>
    <t>Cote d'Ivoire (Ivory Coast)</t>
  </si>
  <si>
    <t>EG</t>
  </si>
  <si>
    <t>Egypt</t>
  </si>
  <si>
    <t>EK</t>
  </si>
  <si>
    <t>Equatorial Guinea</t>
  </si>
  <si>
    <t>ET</t>
  </si>
  <si>
    <t>Ethiopia</t>
  </si>
  <si>
    <t>GB</t>
  </si>
  <si>
    <t>Gabon</t>
  </si>
  <si>
    <t>GH</t>
  </si>
  <si>
    <t>Ghana</t>
  </si>
  <si>
    <t>LY</t>
  </si>
  <si>
    <t>Libya</t>
  </si>
  <si>
    <t>MR</t>
  </si>
  <si>
    <t>Mauritania</t>
  </si>
  <si>
    <t>MO</t>
  </si>
  <si>
    <t>Morocco</t>
  </si>
  <si>
    <t>NI</t>
  </si>
  <si>
    <t>Nigeria</t>
  </si>
  <si>
    <t>SF</t>
  </si>
  <si>
    <t>South Africa</t>
  </si>
  <si>
    <t>SU</t>
  </si>
  <si>
    <t>Sudan</t>
  </si>
  <si>
    <t>TS</t>
  </si>
  <si>
    <t>Tunisia</t>
  </si>
  <si>
    <t>Asia &amp; Oceania</t>
  </si>
  <si>
    <t>r7</t>
  </si>
  <si>
    <t>AS</t>
  </si>
  <si>
    <t>Australia</t>
  </si>
  <si>
    <t>BG</t>
  </si>
  <si>
    <t>Bangladesh</t>
  </si>
  <si>
    <t>BX</t>
  </si>
  <si>
    <t>Brunei</t>
  </si>
  <si>
    <t>BM</t>
  </si>
  <si>
    <t>Burma</t>
  </si>
  <si>
    <t>CH</t>
  </si>
  <si>
    <t>China</t>
  </si>
  <si>
    <t>IN</t>
  </si>
  <si>
    <t>India</t>
  </si>
  <si>
    <t>ID</t>
  </si>
  <si>
    <t>Indonesia</t>
  </si>
  <si>
    <t>JA</t>
  </si>
  <si>
    <t>Japan</t>
  </si>
  <si>
    <t>MY</t>
  </si>
  <si>
    <t>Malaysia</t>
  </si>
  <si>
    <t>NZ</t>
  </si>
  <si>
    <t>New Zealand</t>
  </si>
  <si>
    <t>PK</t>
  </si>
  <si>
    <t>Pakistan</t>
  </si>
  <si>
    <t>PP</t>
  </si>
  <si>
    <t>Papua New Guinea</t>
  </si>
  <si>
    <t>RP</t>
  </si>
  <si>
    <t>Philippines</t>
  </si>
  <si>
    <t>TW</t>
  </si>
  <si>
    <t>Taiwan</t>
  </si>
  <si>
    <t>TH</t>
  </si>
  <si>
    <t>Thailand</t>
  </si>
  <si>
    <t>VM</t>
  </si>
  <si>
    <t>Vietnam</t>
  </si>
  <si>
    <t>ww</t>
  </si>
  <si>
    <t>World Total</t>
  </si>
  <si>
    <r>
      <t>1</t>
    </r>
    <r>
      <rPr>
        <sz val="8"/>
        <color indexed="8"/>
        <rFont val="Arial"/>
        <family val="2"/>
      </rPr>
      <t xml:space="preserve"> The </t>
    </r>
    <r>
      <rPr>
        <i/>
        <sz val="8"/>
        <color indexed="8"/>
        <rFont val="Arial"/>
        <family val="2"/>
      </rPr>
      <t>Oil &amp; Gas Journal</t>
    </r>
    <r>
      <rPr>
        <sz val="8"/>
        <color indexed="8"/>
        <rFont val="Arial"/>
        <family val="2"/>
      </rPr>
      <t xml:space="preserve"> began to include Alberta's oil sands reserves in their reserve estimate for Canada</t>
    </r>
  </si>
  <si>
    <t xml:space="preserve">with their January 1, 2003 estimate published on December 23, 2002.  That estimate included 5.2 billlion </t>
  </si>
  <si>
    <t xml:space="preserve">barrels of conventional crude oil and condensate reserves and 174.8 billion barrels of oil sands reserves.  </t>
  </si>
  <si>
    <r>
      <t>[PennWell Corporation</t>
    </r>
    <r>
      <rPr>
        <i/>
        <sz val="8"/>
        <color indexed="8"/>
        <rFont val="Arial"/>
        <family val="2"/>
      </rPr>
      <t>,  Oil &amp; Gas Journal</t>
    </r>
    <r>
      <rPr>
        <sz val="8"/>
        <color indexed="8"/>
        <rFont val="Arial"/>
        <family val="2"/>
      </rPr>
      <t xml:space="preserve">, Vol. 100, No. 52 (December 23, 2002)]   The January 1, 2004 </t>
    </r>
  </si>
  <si>
    <t xml:space="preserve">estimate included 4.5 billion barrels of conventional crude oil and condensate reserves and 174.4 billion </t>
  </si>
  <si>
    <r>
      <t xml:space="preserve">barrels of oil sands reserves.  [PennWell Corporation, </t>
    </r>
    <r>
      <rPr>
        <i/>
        <sz val="8"/>
        <color indexed="8"/>
        <rFont val="Arial"/>
        <family val="2"/>
      </rPr>
      <t>Oil &amp; Gas Journal,</t>
    </r>
    <r>
      <rPr>
        <sz val="8"/>
        <color indexed="8"/>
        <rFont val="Arial"/>
        <family val="2"/>
      </rPr>
      <t xml:space="preserve"> Vol. 101, No. 49 (December 22, </t>
    </r>
  </si>
  <si>
    <t xml:space="preserve">2003).]  The Januaury 1, 2005 estimate included 4.3 billion barrels of conventional crude oil and condensate </t>
  </si>
  <si>
    <r>
      <t xml:space="preserve">reserves and 174.5 billion barrels of oil sands reserves.  [PennWell Corporation, </t>
    </r>
    <r>
      <rPr>
        <i/>
        <sz val="8"/>
        <color indexed="8"/>
        <rFont val="Arial"/>
        <family val="2"/>
      </rPr>
      <t>Oil &amp; Gas Journal</t>
    </r>
    <r>
      <rPr>
        <sz val="8"/>
        <color indexed="8"/>
        <rFont val="Arial"/>
        <family val="2"/>
      </rPr>
      <t xml:space="preserve">, </t>
    </r>
  </si>
  <si>
    <t xml:space="preserve">conventional crude oil and condensate reserves and 174.1 billion barrels of oil sands reserves. </t>
  </si>
  <si>
    <r>
      <t>[PennWell Corporation,</t>
    </r>
    <r>
      <rPr>
        <i/>
        <sz val="8"/>
        <color indexed="8"/>
        <rFont val="Arial"/>
        <family val="2"/>
      </rPr>
      <t xml:space="preserve"> Oil &amp; Gas Journal</t>
    </r>
    <r>
      <rPr>
        <sz val="8"/>
        <color indexed="8"/>
        <rFont val="Arial"/>
        <family val="2"/>
      </rPr>
      <t xml:space="preserve">, Vol. 103, No. 47 (December 19, 2005).] </t>
    </r>
  </si>
  <si>
    <t xml:space="preserve">reserves and 174.0 billion barrels of oil sands reserves. </t>
  </si>
  <si>
    <r>
      <t>[PennWell Corporation,</t>
    </r>
    <r>
      <rPr>
        <i/>
        <sz val="8"/>
        <color indexed="8"/>
        <rFont val="Arial"/>
        <family val="2"/>
      </rPr>
      <t xml:space="preserve"> Oil &amp; Gas Journal</t>
    </r>
    <r>
      <rPr>
        <sz val="8"/>
        <color indexed="8"/>
        <rFont val="Arial"/>
        <family val="2"/>
      </rPr>
      <t xml:space="preserve">, Vol. 104.47 (December 18, 2006).] </t>
    </r>
  </si>
  <si>
    <t xml:space="preserve">reserves and 173.2 billion barrels of oil sands reserves. </t>
  </si>
  <si>
    <r>
      <t>[PennWell Corporation,</t>
    </r>
    <r>
      <rPr>
        <i/>
        <sz val="8"/>
        <color indexed="8"/>
        <rFont val="Arial"/>
        <family val="2"/>
      </rPr>
      <t xml:space="preserve"> Oil &amp; Gas Journal</t>
    </r>
    <r>
      <rPr>
        <sz val="8"/>
        <color indexed="8"/>
        <rFont val="Arial"/>
        <family val="2"/>
      </rPr>
      <t xml:space="preserve">, Vol. 105.48 (December 24, 2007).] </t>
    </r>
  </si>
  <si>
    <r>
      <t>U.S. Crude Oil, Natural Gas, and Natural Gas Liquids  Reserves</t>
    </r>
    <r>
      <rPr>
        <sz val="8"/>
        <rFont val="Arial"/>
        <family val="2"/>
      </rPr>
      <t>,  Historical Reserves Statistics.</t>
    </r>
  </si>
  <si>
    <r>
      <t>3</t>
    </r>
    <r>
      <rPr>
        <sz val="8"/>
        <rFont val="Arial"/>
        <family val="2"/>
      </rPr>
      <t xml:space="preserve"> Data before 1991 include reserves that were classified as "Other Communist" or "Total Communist."  </t>
    </r>
  </si>
  <si>
    <t>The data were not reported at the region or country level, but analysis of the data for 1991 indicates</t>
  </si>
  <si>
    <t>that the majority of these reserves were for countries in Europe.</t>
  </si>
  <si>
    <r>
      <t>4</t>
    </r>
    <r>
      <rPr>
        <sz val="8"/>
        <rFont val="Arial"/>
        <family val="2"/>
      </rPr>
      <t xml:space="preserve"> Includes one-half of the reserves in the Neutral Zone.</t>
    </r>
  </si>
  <si>
    <t>- - = Not applicable.  NA=Not available.</t>
  </si>
  <si>
    <t>dash</t>
  </si>
  <si>
    <r>
      <t xml:space="preserve">Source:  PennWell Corporation, </t>
    </r>
    <r>
      <rPr>
        <i/>
        <sz val="8"/>
        <rFont val="Arial"/>
        <family val="2"/>
      </rPr>
      <t>Oil &amp; Gas Journal</t>
    </r>
    <r>
      <rPr>
        <sz val="8"/>
        <rFont val="Arial"/>
        <family val="2"/>
      </rPr>
      <t>, various issues, except as noted for the United States.</t>
    </r>
  </si>
  <si>
    <t>World Proved Crude Oil Reserves, January 1, 1980 - January 1, 2009 Estimates</t>
  </si>
  <si>
    <r>
      <t>2</t>
    </r>
    <r>
      <rPr>
        <sz val="8"/>
        <rFont val="Arial"/>
        <family val="2"/>
      </rPr>
      <t xml:space="preserve"> Data for January 1, 1980-January 1, 2008 are from the Energy Information Administration, </t>
    </r>
  </si>
  <si>
    <r>
      <t>[PennWell Corporation,</t>
    </r>
    <r>
      <rPr>
        <i/>
        <sz val="8"/>
        <color indexed="8"/>
        <rFont val="Arial"/>
        <family val="2"/>
      </rPr>
      <t xml:space="preserve"> Oil &amp; Gas Journal</t>
    </r>
    <r>
      <rPr>
        <sz val="8"/>
        <color indexed="8"/>
        <rFont val="Arial"/>
        <family val="2"/>
      </rPr>
      <t xml:space="preserve">, Vol. 106.48 (December 22, 2008).] </t>
    </r>
  </si>
  <si>
    <t xml:space="preserve">Vol. 102, No. 47 (December 20, 2004).]  The January 1, 2006 estimate included 4.7 billion barrels of </t>
  </si>
  <si>
    <t>The January 1, 2007 estimate included 5.2 billion barrels of conventional crude oil and condensate</t>
  </si>
  <si>
    <t>The January 1, 2008 estimate included 5.4 billion barrels of conventional crude oil and condensate</t>
  </si>
  <si>
    <t>The January 1, 2009 estimate included 5.4 billion barrels of conventional crude oil and condensate</t>
  </si>
  <si>
    <t xml:space="preserve">Table Posted: February 9, 2009 </t>
  </si>
  <si>
    <t xml:space="preserve">Next Update: October 2009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</si>
</sst>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"/>
    <numFmt numFmtId="166" formatCode="#,##0.000"/>
    <numFmt numFmtId="167" formatCode="0.0000_)"/>
    <numFmt numFmtId="168" formatCode="#,##0.0000"/>
    <numFmt numFmtId="169" formatCode="#,##0.000000"/>
    <numFmt numFmtId="170" formatCode="0.000000"/>
    <numFmt numFmtId="171" formatCode="#,##0.0"/>
  </numFmts>
  <fonts count="31">
    <font>
      <sz val="10"/>
      <name val="Arial"/>
      <family val="0"/>
    </font>
    <font>
      <sz val="9"/>
      <name val="MS Sans Serif"/>
      <family val="2"/>
    </font>
    <font>
      <u val="single"/>
      <sz val="10"/>
      <color indexed="12"/>
      <name val="MS Sans Serif"/>
      <family val="0"/>
    </font>
    <font>
      <sz val="8"/>
      <color indexed="8"/>
      <name val="Courier"/>
      <family val="0"/>
    </font>
    <font>
      <u val="single"/>
      <sz val="10"/>
      <color indexed="12"/>
      <name val="Arial"/>
      <family val="2"/>
    </font>
    <font>
      <b/>
      <sz val="11"/>
      <color indexed="10"/>
      <name val="Courier"/>
      <family val="3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Courier"/>
      <family val="0"/>
    </font>
    <font>
      <sz val="8"/>
      <color indexed="8"/>
      <name val="MS Sans Serif"/>
      <family val="0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sz val="8"/>
      <color indexed="8"/>
      <name val="helv"/>
      <family val="2"/>
    </font>
    <font>
      <b/>
      <sz val="8"/>
      <name val="Courier"/>
      <family val="0"/>
    </font>
    <font>
      <sz val="9"/>
      <name val="Helvetica"/>
      <family val="2"/>
    </font>
    <font>
      <sz val="9"/>
      <color indexed="8"/>
      <name val="MS Sans Serif"/>
      <family val="2"/>
    </font>
    <font>
      <b/>
      <sz val="8"/>
      <color indexed="8"/>
      <name val="helv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.5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7.5"/>
      <name val="Arial"/>
      <family val="2"/>
    </font>
    <font>
      <i/>
      <sz val="8"/>
      <name val="Arial"/>
      <family val="2"/>
    </font>
    <font>
      <sz val="8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19" applyFont="1" applyAlignment="1">
      <alignment/>
    </xf>
    <xf numFmtId="0" fontId="3" fillId="0" borderId="0" xfId="0" applyFont="1" applyAlignment="1">
      <alignment/>
    </xf>
    <xf numFmtId="0" fontId="4" fillId="0" borderId="0" xfId="19" applyFont="1" applyAlignment="1">
      <alignment/>
    </xf>
    <xf numFmtId="0" fontId="0" fillId="0" borderId="0" xfId="19" applyFont="1" applyFill="1" applyAlignment="1">
      <alignment/>
    </xf>
    <xf numFmtId="0" fontId="5" fillId="0" borderId="0" xfId="0" applyFont="1" applyAlignment="1">
      <alignment/>
    </xf>
    <xf numFmtId="0" fontId="2" fillId="0" borderId="0" xfId="19" applyNumberForma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 horizontal="right"/>
      <protection locked="0"/>
    </xf>
    <xf numFmtId="0" fontId="6" fillId="3" borderId="1" xfId="0" applyNumberFormat="1" applyFont="1" applyFill="1" applyBorder="1" applyAlignment="1" applyProtection="1">
      <alignment horizontal="left"/>
      <protection locked="0"/>
    </xf>
    <xf numFmtId="0" fontId="6" fillId="3" borderId="2" xfId="0" applyNumberFormat="1" applyFont="1" applyFill="1" applyBorder="1" applyAlignment="1" applyProtection="1">
      <alignment horizontal="right"/>
      <protection locked="0"/>
    </xf>
    <xf numFmtId="0" fontId="6" fillId="3" borderId="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/>
    </xf>
    <xf numFmtId="165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65" fontId="1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/>
      <protection/>
    </xf>
    <xf numFmtId="166" fontId="14" fillId="0" borderId="0" xfId="0" applyNumberFormat="1" applyFont="1" applyAlignment="1" applyProtection="1">
      <alignment horizontal="right"/>
      <protection locked="0"/>
    </xf>
    <xf numFmtId="166" fontId="16" fillId="0" borderId="0" xfId="0" applyNumberFormat="1" applyFont="1" applyAlignment="1" applyProtection="1">
      <alignment horizontal="right"/>
      <protection locked="0"/>
    </xf>
    <xf numFmtId="166" fontId="16" fillId="0" borderId="0" xfId="0" applyNumberFormat="1" applyFont="1" applyAlignment="1">
      <alignment horizontal="right"/>
    </xf>
    <xf numFmtId="166" fontId="14" fillId="0" borderId="0" xfId="0" applyNumberFormat="1" applyFont="1" applyFill="1" applyBorder="1" applyAlignment="1" applyProtection="1">
      <alignment horizontal="right"/>
      <protection locked="0"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67" fontId="0" fillId="0" borderId="0" xfId="0" applyNumberFormat="1" applyAlignment="1">
      <alignment/>
    </xf>
    <xf numFmtId="164" fontId="17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0" xfId="0" applyNumberFormat="1" applyFont="1" applyFill="1" applyBorder="1" applyAlignment="1" applyProtection="1">
      <alignment/>
      <protection/>
    </xf>
    <xf numFmtId="166" fontId="1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66" fontId="10" fillId="0" borderId="0" xfId="0" applyNumberFormat="1" applyFont="1" applyFill="1" applyAlignment="1" applyProtection="1">
      <alignment horizontal="right"/>
      <protection locked="0"/>
    </xf>
    <xf numFmtId="166" fontId="10" fillId="0" borderId="0" xfId="0" applyNumberFormat="1" applyFont="1" applyAlignment="1" applyProtection="1">
      <alignment horizontal="right"/>
      <protection locked="0"/>
    </xf>
    <xf numFmtId="166" fontId="14" fillId="0" borderId="0" xfId="0" applyNumberFormat="1" applyFont="1" applyFill="1" applyBorder="1" applyAlignment="1" applyProtection="1">
      <alignment/>
      <protection locked="0"/>
    </xf>
    <xf numFmtId="166" fontId="10" fillId="0" borderId="0" xfId="0" applyNumberFormat="1" applyFont="1" applyAlignment="1">
      <alignment/>
    </xf>
    <xf numFmtId="168" fontId="14" fillId="0" borderId="0" xfId="0" applyNumberFormat="1" applyFont="1" applyAlignment="1" applyProtection="1">
      <alignment horizontal="right"/>
      <protection locked="0"/>
    </xf>
    <xf numFmtId="0" fontId="14" fillId="0" borderId="0" xfId="0" applyFont="1" applyFill="1" applyAlignment="1" applyProtection="1">
      <alignment horizontal="left"/>
      <protection/>
    </xf>
    <xf numFmtId="169" fontId="9" fillId="0" borderId="0" xfId="0" applyNumberFormat="1" applyFont="1" applyFill="1" applyBorder="1" applyAlignment="1" applyProtection="1">
      <alignment/>
      <protection locked="0"/>
    </xf>
    <xf numFmtId="166" fontId="19" fillId="0" borderId="0" xfId="0" applyNumberFormat="1" applyFont="1" applyAlignment="1" quotePrefix="1">
      <alignment horizontal="right"/>
    </xf>
    <xf numFmtId="166" fontId="14" fillId="0" borderId="0" xfId="0" applyNumberFormat="1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/>
    </xf>
    <xf numFmtId="168" fontId="16" fillId="0" borderId="0" xfId="0" applyNumberFormat="1" applyFont="1" applyAlignment="1" applyProtection="1">
      <alignment horizontal="right"/>
      <protection locked="0"/>
    </xf>
    <xf numFmtId="166" fontId="16" fillId="0" borderId="0" xfId="0" applyNumberFormat="1" applyFont="1" applyFill="1" applyAlignment="1" applyProtection="1">
      <alignment horizontal="right"/>
      <protection locked="0"/>
    </xf>
    <xf numFmtId="166" fontId="9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 horizontal="left"/>
    </xf>
    <xf numFmtId="168" fontId="16" fillId="0" borderId="0" xfId="0" applyNumberFormat="1" applyFont="1" applyAlignment="1">
      <alignment horizontal="right"/>
    </xf>
    <xf numFmtId="168" fontId="14" fillId="0" borderId="0" xfId="0" applyNumberFormat="1" applyFont="1" applyFill="1" applyBorder="1" applyAlignment="1" applyProtection="1">
      <alignment horizontal="right"/>
      <protection locked="0"/>
    </xf>
    <xf numFmtId="168" fontId="16" fillId="0" borderId="0" xfId="0" applyNumberFormat="1" applyFont="1" applyAlignment="1">
      <alignment/>
    </xf>
    <xf numFmtId="0" fontId="20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Alignment="1" applyProtection="1">
      <alignment horizontal="right"/>
      <protection locked="0"/>
    </xf>
    <xf numFmtId="166" fontId="9" fillId="0" borderId="0" xfId="0" applyNumberFormat="1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/>
      <protection/>
    </xf>
    <xf numFmtId="0" fontId="22" fillId="0" borderId="0" xfId="0" applyFont="1" applyFill="1" applyAlignment="1">
      <alignment/>
    </xf>
    <xf numFmtId="164" fontId="22" fillId="0" borderId="0" xfId="0" applyNumberFormat="1" applyFont="1" applyFill="1" applyAlignment="1" applyProtection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64" fontId="17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166" fontId="23" fillId="0" borderId="0" xfId="0" applyNumberFormat="1" applyFont="1" applyAlignment="1">
      <alignment/>
    </xf>
    <xf numFmtId="164" fontId="22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170" fontId="16" fillId="0" borderId="0" xfId="0" applyNumberFormat="1" applyFont="1" applyAlignment="1">
      <alignment/>
    </xf>
    <xf numFmtId="171" fontId="25" fillId="0" borderId="0" xfId="0" applyNumberFormat="1" applyFont="1" applyFill="1" applyBorder="1" applyAlignment="1" applyProtection="1" quotePrefix="1">
      <alignment/>
      <protection/>
    </xf>
    <xf numFmtId="171" fontId="22" fillId="0" borderId="0" xfId="0" applyNumberFormat="1" applyFont="1" applyFill="1" applyBorder="1" applyAlignment="1" applyProtection="1" quotePrefix="1">
      <alignment/>
      <protection/>
    </xf>
    <xf numFmtId="0" fontId="20" fillId="0" borderId="0" xfId="0" applyFont="1" applyFill="1" applyBorder="1" applyAlignment="1">
      <alignment/>
    </xf>
    <xf numFmtId="171" fontId="22" fillId="0" borderId="0" xfId="0" applyNumberFormat="1" applyFont="1" applyFill="1" applyBorder="1" applyAlignment="1" applyProtection="1">
      <alignment/>
      <protection/>
    </xf>
    <xf numFmtId="0" fontId="27" fillId="0" borderId="0" xfId="0" applyFont="1" applyAlignment="1" quotePrefix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Fill="1" applyBorder="1" applyAlignment="1" applyProtection="1">
      <alignment horizontal="center"/>
      <protection/>
    </xf>
    <xf numFmtId="0" fontId="29" fillId="0" borderId="0" xfId="0" applyFont="1" applyAlignment="1">
      <alignment horizontal="left"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23" fillId="0" borderId="0" xfId="0" applyFont="1" applyAlignment="1" quotePrefix="1">
      <alignment horizontal="left"/>
    </xf>
    <xf numFmtId="0" fontId="17" fillId="0" borderId="0" xfId="0" applyFont="1" applyFill="1" applyAlignment="1">
      <alignment/>
    </xf>
    <xf numFmtId="0" fontId="30" fillId="0" borderId="0" xfId="0" applyFont="1" applyAlignment="1">
      <alignment/>
    </xf>
    <xf numFmtId="166" fontId="16" fillId="0" borderId="0" xfId="0" applyNumberFormat="1" applyFont="1" applyFill="1" applyAlignment="1">
      <alignment/>
    </xf>
    <xf numFmtId="166" fontId="10" fillId="0" borderId="0" xfId="0" applyNumberFormat="1" applyFont="1" applyAlignment="1" applyProtection="1">
      <alignment horizontal="right"/>
      <protection/>
    </xf>
    <xf numFmtId="166" fontId="9" fillId="0" borderId="0" xfId="0" applyNumberFormat="1" applyFont="1" applyFill="1" applyAlignment="1" applyProtection="1">
      <alignment horizontal="right"/>
      <protection/>
    </xf>
    <xf numFmtId="166" fontId="16" fillId="0" borderId="0" xfId="0" applyNumberFormat="1" applyFont="1" applyFill="1" applyBorder="1" applyAlignment="1">
      <alignment/>
    </xf>
    <xf numFmtId="0" fontId="6" fillId="3" borderId="3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6" fillId="3" borderId="4" xfId="0" applyNumberFormat="1" applyFont="1" applyFill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international/sources%20of%20foreign%20reserve%20estimate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173"/>
  <sheetViews>
    <sheetView tabSelected="1" workbookViewId="0" topLeftCell="C1">
      <pane xSplit="1" ySplit="11" topLeftCell="D12" activePane="bottomRight" state="frozen"/>
      <selection pane="topLeft" activeCell="C1" sqref="C1"/>
      <selection pane="topRight" activeCell="D1" sqref="D1"/>
      <selection pane="bottomLeft" activeCell="C12" sqref="C12"/>
      <selection pane="bottomRight" activeCell="D10" sqref="D10"/>
    </sheetView>
  </sheetViews>
  <sheetFormatPr defaultColWidth="11.00390625" defaultRowHeight="15" customHeight="1"/>
  <cols>
    <col min="1" max="1" width="8.00390625" style="1" hidden="1" customWidth="1"/>
    <col min="2" max="2" width="5.140625" style="1" hidden="1" customWidth="1"/>
    <col min="3" max="3" width="31.28125" style="8" customWidth="1"/>
    <col min="4" max="8" width="9.8515625" style="0" customWidth="1"/>
    <col min="9" max="9" width="10.7109375" style="0" customWidth="1"/>
    <col min="10" max="10" width="12.00390625" style="0" customWidth="1"/>
    <col min="11" max="12" width="10.140625" style="0" customWidth="1"/>
    <col min="13" max="13" width="9.8515625" style="0" customWidth="1"/>
    <col min="14" max="14" width="10.28125" style="0" customWidth="1"/>
    <col min="15" max="15" width="9.140625" style="0" customWidth="1"/>
    <col min="16" max="16" width="9.28125" style="0" customWidth="1"/>
    <col min="17" max="19" width="9.8515625" style="0" customWidth="1"/>
    <col min="20" max="20" width="10.7109375" style="0" customWidth="1"/>
    <col min="21" max="23" width="10.28125" style="0" customWidth="1"/>
    <col min="24" max="24" width="10.57421875" style="0" customWidth="1"/>
    <col min="25" max="25" width="10.28125" style="0" customWidth="1"/>
    <col min="26" max="27" width="11.00390625" style="0" customWidth="1"/>
    <col min="29" max="29" width="11.00390625" style="3" customWidth="1"/>
    <col min="30" max="32" width="11.00390625" style="0" customWidth="1"/>
    <col min="35" max="35" width="10.57421875" style="0" customWidth="1"/>
    <col min="40" max="40" width="11.8515625" style="0" customWidth="1"/>
    <col min="41" max="41" width="10.8515625" style="0" customWidth="1"/>
    <col min="42" max="42" width="10.7109375" style="0" customWidth="1"/>
    <col min="47" max="47" width="10.57421875" style="0" customWidth="1"/>
    <col min="50" max="50" width="4.28125" style="0" customWidth="1"/>
    <col min="51" max="51" width="4.421875" style="0" customWidth="1"/>
    <col min="53" max="53" width="12.7109375" style="0" customWidth="1"/>
    <col min="66" max="66" width="13.28125" style="0" customWidth="1"/>
    <col min="67" max="67" width="13.140625" style="0" customWidth="1"/>
    <col min="76" max="76" width="4.57421875" style="0" customWidth="1"/>
    <col min="77" max="77" width="4.8515625" style="0" customWidth="1"/>
    <col min="79" max="79" width="13.8515625" style="0" customWidth="1"/>
    <col min="92" max="92" width="12.140625" style="0" customWidth="1"/>
    <col min="93" max="93" width="13.28125" style="0" customWidth="1"/>
    <col min="102" max="102" width="5.57421875" style="0" customWidth="1"/>
    <col min="103" max="103" width="5.00390625" style="0" customWidth="1"/>
    <col min="105" max="105" width="13.00390625" style="0" customWidth="1"/>
    <col min="128" max="128" width="5.421875" style="0" customWidth="1"/>
    <col min="129" max="129" width="5.7109375" style="0" customWidth="1"/>
    <col min="154" max="154" width="4.57421875" style="0" customWidth="1"/>
    <col min="155" max="155" width="5.57421875" style="0" customWidth="1"/>
  </cols>
  <sheetData>
    <row r="1" ht="15" customHeight="1">
      <c r="C1" s="2" t="s">
        <v>0</v>
      </c>
    </row>
    <row r="2" ht="15" customHeight="1">
      <c r="C2" s="4"/>
    </row>
    <row r="3" spans="3:7" ht="15" customHeight="1">
      <c r="C3" s="5" t="s">
        <v>255</v>
      </c>
      <c r="G3" s="6"/>
    </row>
    <row r="4" ht="15" customHeight="1">
      <c r="C4" s="5" t="s">
        <v>256</v>
      </c>
    </row>
    <row r="5" ht="15" customHeight="1">
      <c r="C5" s="4"/>
    </row>
    <row r="6" ht="28.5" customHeight="1">
      <c r="C6" s="7" t="s">
        <v>1</v>
      </c>
    </row>
    <row r="8" spans="3:23" ht="15" customHeight="1">
      <c r="C8" s="9" t="s">
        <v>248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</row>
    <row r="9" spans="3:33" ht="15" customHeight="1">
      <c r="C9" s="10" t="s">
        <v>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11"/>
      <c r="AF9" s="95"/>
      <c r="AG9" s="96"/>
    </row>
    <row r="10" spans="3:23" ht="15" customHeight="1">
      <c r="C10" s="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1"/>
    </row>
    <row r="11" spans="1:33" s="93" customFormat="1" ht="16.5" customHeight="1">
      <c r="A11" s="12" t="s">
        <v>3</v>
      </c>
      <c r="B11" s="12" t="s">
        <v>4</v>
      </c>
      <c r="C11" s="13" t="s">
        <v>5</v>
      </c>
      <c r="D11" s="14">
        <v>1980</v>
      </c>
      <c r="E11" s="14">
        <v>1981</v>
      </c>
      <c r="F11" s="14">
        <v>1982</v>
      </c>
      <c r="G11" s="14">
        <v>1983</v>
      </c>
      <c r="H11" s="14">
        <v>1984</v>
      </c>
      <c r="I11" s="14">
        <v>1985</v>
      </c>
      <c r="J11" s="14">
        <v>1986</v>
      </c>
      <c r="K11" s="14">
        <v>1987</v>
      </c>
      <c r="L11" s="14">
        <v>1988</v>
      </c>
      <c r="M11" s="14">
        <v>1989</v>
      </c>
      <c r="N11" s="14">
        <v>1990</v>
      </c>
      <c r="O11" s="14">
        <v>1991</v>
      </c>
      <c r="P11" s="14">
        <v>1992</v>
      </c>
      <c r="Q11" s="14">
        <v>1993</v>
      </c>
      <c r="R11" s="14">
        <v>1994</v>
      </c>
      <c r="S11" s="14">
        <v>1995</v>
      </c>
      <c r="T11" s="14">
        <v>1996</v>
      </c>
      <c r="U11" s="14">
        <v>1997</v>
      </c>
      <c r="V11" s="14">
        <v>1998</v>
      </c>
      <c r="W11" s="14">
        <v>1999</v>
      </c>
      <c r="X11" s="14">
        <v>2000</v>
      </c>
      <c r="Y11" s="14">
        <v>2001</v>
      </c>
      <c r="Z11" s="14">
        <v>2002</v>
      </c>
      <c r="AA11" s="14">
        <v>2003</v>
      </c>
      <c r="AB11" s="14">
        <v>2004</v>
      </c>
      <c r="AC11" s="15">
        <v>2005</v>
      </c>
      <c r="AD11" s="15">
        <v>2006</v>
      </c>
      <c r="AE11" s="15">
        <v>2007</v>
      </c>
      <c r="AF11" s="92">
        <v>2008</v>
      </c>
      <c r="AG11" s="94">
        <v>2009</v>
      </c>
    </row>
    <row r="12" spans="1:30" s="8" customFormat="1" ht="15" customHeight="1">
      <c r="A12" s="16"/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8"/>
      <c r="AC12" s="19"/>
      <c r="AD12" s="19"/>
    </row>
    <row r="13" spans="1:30" s="8" customFormat="1" ht="15" customHeight="1">
      <c r="A13" s="20"/>
      <c r="C13" s="16" t="s">
        <v>6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19"/>
      <c r="AD13" s="19"/>
    </row>
    <row r="14" spans="1:177" ht="18.75" customHeight="1">
      <c r="A14" s="21" t="s">
        <v>7</v>
      </c>
      <c r="B14" s="22" t="s">
        <v>8</v>
      </c>
      <c r="C14" s="23" t="s">
        <v>9</v>
      </c>
      <c r="D14" s="24">
        <v>6.8</v>
      </c>
      <c r="E14" s="24">
        <v>6.4</v>
      </c>
      <c r="F14" s="24">
        <v>7.3</v>
      </c>
      <c r="G14" s="24">
        <v>7.02</v>
      </c>
      <c r="H14" s="24">
        <v>6.73</v>
      </c>
      <c r="I14" s="24">
        <v>7.075</v>
      </c>
      <c r="J14" s="24">
        <v>6.5</v>
      </c>
      <c r="K14" s="24">
        <v>6.85</v>
      </c>
      <c r="L14" s="24">
        <v>6.825</v>
      </c>
      <c r="M14" s="24">
        <v>6.785514</v>
      </c>
      <c r="N14" s="24">
        <v>6.133495</v>
      </c>
      <c r="O14" s="24">
        <v>5.782949</v>
      </c>
      <c r="P14" s="24">
        <v>5.587798</v>
      </c>
      <c r="Q14" s="24">
        <v>5.29163</v>
      </c>
      <c r="R14" s="24">
        <v>5.095551</v>
      </c>
      <c r="S14" s="24">
        <v>5.037984</v>
      </c>
      <c r="T14" s="24">
        <v>4.89846</v>
      </c>
      <c r="U14" s="25">
        <v>4.893642</v>
      </c>
      <c r="V14" s="25">
        <v>4.839189</v>
      </c>
      <c r="W14" s="25">
        <v>4.930827</v>
      </c>
      <c r="X14" s="25">
        <v>4.930827</v>
      </c>
      <c r="Y14" s="25">
        <v>4.706104</v>
      </c>
      <c r="Z14" s="25">
        <v>4.858</v>
      </c>
      <c r="AA14" s="24">
        <v>180.021</v>
      </c>
      <c r="AB14" s="26">
        <v>178.893</v>
      </c>
      <c r="AC14" s="27">
        <v>178.8</v>
      </c>
      <c r="AD14" s="27">
        <v>178.7924</v>
      </c>
      <c r="AE14" s="28">
        <v>179.21</v>
      </c>
      <c r="AF14" s="28">
        <v>178.592</v>
      </c>
      <c r="AG14" s="28">
        <v>178.092</v>
      </c>
      <c r="AH14" s="30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</row>
    <row r="15" spans="1:177" ht="14.25" customHeight="1">
      <c r="A15" s="21" t="s">
        <v>7</v>
      </c>
      <c r="B15" s="21" t="s">
        <v>10</v>
      </c>
      <c r="C15" s="23" t="s">
        <v>11</v>
      </c>
      <c r="D15" s="24">
        <v>31.25</v>
      </c>
      <c r="E15" s="24">
        <v>44</v>
      </c>
      <c r="F15" s="24">
        <v>56.99</v>
      </c>
      <c r="G15" s="24">
        <v>48.3</v>
      </c>
      <c r="H15" s="24">
        <v>48</v>
      </c>
      <c r="I15" s="24">
        <v>48.6</v>
      </c>
      <c r="J15" s="24">
        <v>49.3</v>
      </c>
      <c r="K15" s="24">
        <v>54.653</v>
      </c>
      <c r="L15" s="24">
        <v>48.61</v>
      </c>
      <c r="M15" s="24">
        <v>54.11</v>
      </c>
      <c r="N15" s="24">
        <v>56.365</v>
      </c>
      <c r="O15" s="24">
        <v>51.983</v>
      </c>
      <c r="P15" s="24">
        <v>51.298</v>
      </c>
      <c r="Q15" s="24">
        <v>51.298</v>
      </c>
      <c r="R15" s="24">
        <v>50.925</v>
      </c>
      <c r="S15" s="24">
        <v>50.776</v>
      </c>
      <c r="T15" s="24">
        <v>49.775</v>
      </c>
      <c r="U15" s="25">
        <v>48.796</v>
      </c>
      <c r="V15" s="25">
        <v>40</v>
      </c>
      <c r="W15" s="25">
        <v>47.822</v>
      </c>
      <c r="X15" s="25">
        <v>28.399</v>
      </c>
      <c r="Y15" s="25">
        <v>28.26</v>
      </c>
      <c r="Z15" s="25">
        <v>26.941</v>
      </c>
      <c r="AA15" s="25">
        <v>12.622</v>
      </c>
      <c r="AB15" s="26">
        <v>15.674</v>
      </c>
      <c r="AC15" s="27">
        <v>14.6</v>
      </c>
      <c r="AD15" s="27">
        <v>12.8822</v>
      </c>
      <c r="AE15" s="28">
        <v>12.352</v>
      </c>
      <c r="AF15" s="28">
        <v>11.65</v>
      </c>
      <c r="AG15" s="28">
        <v>10.5012</v>
      </c>
      <c r="AH15" s="30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</row>
    <row r="16" spans="1:177" ht="18.75" customHeight="1">
      <c r="A16" s="21" t="s">
        <v>7</v>
      </c>
      <c r="B16" s="32" t="s">
        <v>12</v>
      </c>
      <c r="C16" s="23" t="s">
        <v>13</v>
      </c>
      <c r="D16" s="25">
        <v>29.81</v>
      </c>
      <c r="E16" s="25">
        <v>29.805</v>
      </c>
      <c r="F16" s="25">
        <v>29.426</v>
      </c>
      <c r="G16" s="25">
        <v>27.858</v>
      </c>
      <c r="H16" s="25">
        <v>27.735</v>
      </c>
      <c r="I16" s="25">
        <v>28.446</v>
      </c>
      <c r="J16" s="25">
        <v>28.416</v>
      </c>
      <c r="K16" s="25">
        <v>26.889</v>
      </c>
      <c r="L16" s="25">
        <v>27.256</v>
      </c>
      <c r="M16" s="25">
        <v>26.825</v>
      </c>
      <c r="N16" s="25">
        <v>26.501</v>
      </c>
      <c r="O16" s="25">
        <v>26.254</v>
      </c>
      <c r="P16" s="25">
        <v>24.682</v>
      </c>
      <c r="Q16" s="25">
        <v>23.745</v>
      </c>
      <c r="R16" s="25">
        <v>22.957</v>
      </c>
      <c r="S16" s="25">
        <v>22.457</v>
      </c>
      <c r="T16" s="25">
        <v>22.351</v>
      </c>
      <c r="U16" s="25">
        <v>22.017</v>
      </c>
      <c r="V16" s="25">
        <v>22.546</v>
      </c>
      <c r="W16" s="25">
        <v>21.034</v>
      </c>
      <c r="X16" s="25">
        <v>21.765</v>
      </c>
      <c r="Y16" s="25">
        <v>22.045</v>
      </c>
      <c r="Z16" s="25">
        <v>22.446</v>
      </c>
      <c r="AA16" s="25">
        <v>22.677</v>
      </c>
      <c r="AB16" s="26">
        <v>21.891</v>
      </c>
      <c r="AC16" s="27">
        <v>21.371</v>
      </c>
      <c r="AD16" s="28">
        <v>21.757</v>
      </c>
      <c r="AE16" s="28">
        <v>20.972</v>
      </c>
      <c r="AF16" s="88">
        <v>21.317</v>
      </c>
      <c r="AG16" s="91">
        <v>21.317</v>
      </c>
      <c r="AH16" s="30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</row>
    <row r="17" spans="1:34" s="36" customFormat="1" ht="15" customHeight="1">
      <c r="A17" s="33" t="s">
        <v>7</v>
      </c>
      <c r="B17" s="21"/>
      <c r="C17" s="34" t="s">
        <v>14</v>
      </c>
      <c r="D17" s="35">
        <f aca="true" t="shared" si="0" ref="D17:AE17">SUM(D14:D16)</f>
        <v>67.86</v>
      </c>
      <c r="E17" s="35">
        <f t="shared" si="0"/>
        <v>80.205</v>
      </c>
      <c r="F17" s="35">
        <f t="shared" si="0"/>
        <v>93.71600000000001</v>
      </c>
      <c r="G17" s="35">
        <f t="shared" si="0"/>
        <v>83.178</v>
      </c>
      <c r="H17" s="35">
        <f t="shared" si="0"/>
        <v>82.465</v>
      </c>
      <c r="I17" s="35">
        <f t="shared" si="0"/>
        <v>84.12100000000001</v>
      </c>
      <c r="J17" s="35">
        <f t="shared" si="0"/>
        <v>84.216</v>
      </c>
      <c r="K17" s="35">
        <f t="shared" si="0"/>
        <v>88.392</v>
      </c>
      <c r="L17" s="35">
        <f t="shared" si="0"/>
        <v>82.691</v>
      </c>
      <c r="M17" s="35">
        <f t="shared" si="0"/>
        <v>87.720514</v>
      </c>
      <c r="N17" s="35">
        <f t="shared" si="0"/>
        <v>88.99949500000001</v>
      </c>
      <c r="O17" s="35">
        <f t="shared" si="0"/>
        <v>84.019949</v>
      </c>
      <c r="P17" s="35">
        <f t="shared" si="0"/>
        <v>81.567798</v>
      </c>
      <c r="Q17" s="35">
        <f t="shared" si="0"/>
        <v>80.33463</v>
      </c>
      <c r="R17" s="35">
        <f t="shared" si="0"/>
        <v>78.977551</v>
      </c>
      <c r="S17" s="35">
        <f t="shared" si="0"/>
        <v>78.270984</v>
      </c>
      <c r="T17" s="35">
        <f t="shared" si="0"/>
        <v>77.02446</v>
      </c>
      <c r="U17" s="35">
        <f t="shared" si="0"/>
        <v>75.706642</v>
      </c>
      <c r="V17" s="35">
        <f t="shared" si="0"/>
        <v>67.385189</v>
      </c>
      <c r="W17" s="35">
        <f t="shared" si="0"/>
        <v>73.786827</v>
      </c>
      <c r="X17" s="35">
        <f t="shared" si="0"/>
        <v>55.094827</v>
      </c>
      <c r="Y17" s="35">
        <f t="shared" si="0"/>
        <v>55.011104</v>
      </c>
      <c r="Z17" s="35">
        <f t="shared" si="0"/>
        <v>54.245000000000005</v>
      </c>
      <c r="AA17" s="35">
        <f t="shared" si="0"/>
        <v>215.31999999999996</v>
      </c>
      <c r="AB17" s="35">
        <f t="shared" si="0"/>
        <v>216.458</v>
      </c>
      <c r="AC17" s="35">
        <f t="shared" si="0"/>
        <v>214.77100000000002</v>
      </c>
      <c r="AD17" s="35">
        <f t="shared" si="0"/>
        <v>213.4316</v>
      </c>
      <c r="AE17" s="35">
        <f t="shared" si="0"/>
        <v>212.53400000000002</v>
      </c>
      <c r="AF17" s="35">
        <f>SUM(AF14:AF16)</f>
        <v>211.55900000000003</v>
      </c>
      <c r="AG17" s="35">
        <f>SUM(AG14:AG16)</f>
        <v>209.91020000000003</v>
      </c>
      <c r="AH17" s="30"/>
    </row>
    <row r="18" spans="1:34" s="36" customFormat="1" ht="10.5" customHeight="1">
      <c r="A18" s="33"/>
      <c r="B18" s="37"/>
      <c r="C18" s="34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0"/>
    </row>
    <row r="19" spans="1:33" s="36" customFormat="1" ht="15" customHeight="1">
      <c r="A19" s="33"/>
      <c r="B19" s="32"/>
      <c r="C19" s="16" t="s">
        <v>15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5"/>
      <c r="AC19" s="40"/>
      <c r="AD19" s="40"/>
      <c r="AE19" s="41"/>
      <c r="AF19" s="41"/>
      <c r="AG19" s="41"/>
    </row>
    <row r="20" spans="1:177" ht="15" customHeight="1">
      <c r="A20" s="21" t="s">
        <v>16</v>
      </c>
      <c r="B20" s="32" t="s">
        <v>17</v>
      </c>
      <c r="C20" s="23" t="s">
        <v>18</v>
      </c>
      <c r="D20" s="24">
        <v>2.4</v>
      </c>
      <c r="E20" s="24">
        <v>2.457</v>
      </c>
      <c r="F20" s="24">
        <v>2.65</v>
      </c>
      <c r="G20" s="24">
        <v>2.59</v>
      </c>
      <c r="H20" s="24">
        <v>2.4287</v>
      </c>
      <c r="I20" s="24">
        <v>2.266</v>
      </c>
      <c r="J20" s="24">
        <v>2.3</v>
      </c>
      <c r="K20" s="24">
        <v>2.27</v>
      </c>
      <c r="L20" s="24">
        <v>2.27</v>
      </c>
      <c r="M20" s="24">
        <v>2.268</v>
      </c>
      <c r="N20" s="24">
        <v>2.2799</v>
      </c>
      <c r="O20" s="24">
        <v>2.28</v>
      </c>
      <c r="P20" s="24">
        <v>1.569987</v>
      </c>
      <c r="Q20" s="24">
        <v>1.569987</v>
      </c>
      <c r="R20" s="24">
        <v>1.569987</v>
      </c>
      <c r="S20" s="24">
        <v>2.216787</v>
      </c>
      <c r="T20" s="24">
        <v>2.225895</v>
      </c>
      <c r="U20" s="25">
        <v>2.386366</v>
      </c>
      <c r="V20" s="25">
        <v>2.5882</v>
      </c>
      <c r="W20" s="25">
        <v>2.621178</v>
      </c>
      <c r="X20" s="25">
        <v>2.753416</v>
      </c>
      <c r="Y20" s="25">
        <v>3.071195</v>
      </c>
      <c r="Z20" s="25">
        <v>2.9737</v>
      </c>
      <c r="AA20" s="25">
        <v>2.87868</v>
      </c>
      <c r="AB20" s="26">
        <v>2.8205</v>
      </c>
      <c r="AC20" s="27">
        <v>2.6745</v>
      </c>
      <c r="AD20" s="27">
        <v>2.32045</v>
      </c>
      <c r="AE20" s="28">
        <v>2.468</v>
      </c>
      <c r="AF20" s="28">
        <v>2.58675</v>
      </c>
      <c r="AG20" s="28">
        <v>2.616</v>
      </c>
      <c r="AH20" s="30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</row>
    <row r="21" spans="1:177" ht="15" customHeight="1">
      <c r="A21" s="21" t="s">
        <v>16</v>
      </c>
      <c r="B21" s="32" t="s">
        <v>19</v>
      </c>
      <c r="C21" s="23" t="s">
        <v>20</v>
      </c>
      <c r="D21" s="24">
        <v>0.0015</v>
      </c>
      <c r="E21" s="24">
        <v>0.000837</v>
      </c>
      <c r="F21" s="42">
        <v>0.00045</v>
      </c>
      <c r="G21" s="24">
        <v>0.00073</v>
      </c>
      <c r="H21" s="24">
        <v>0.0006</v>
      </c>
      <c r="I21" s="24">
        <v>0.0006</v>
      </c>
      <c r="J21" s="42">
        <v>0.0004</v>
      </c>
      <c r="K21" s="24">
        <v>0.0005</v>
      </c>
      <c r="L21" s="24">
        <v>0.00362</v>
      </c>
      <c r="M21" s="24">
        <v>0.0033</v>
      </c>
      <c r="N21" s="24">
        <v>0.00319</v>
      </c>
      <c r="O21" s="24">
        <v>0.003083</v>
      </c>
      <c r="P21" s="24">
        <v>0.003337</v>
      </c>
      <c r="Q21" s="24">
        <v>0.005892</v>
      </c>
      <c r="R21" s="24">
        <v>0.003501</v>
      </c>
      <c r="S21" s="24">
        <v>0.002784</v>
      </c>
      <c r="T21" s="24">
        <v>0.002541</v>
      </c>
      <c r="U21" s="25">
        <v>0.002411</v>
      </c>
      <c r="V21" s="25">
        <v>0.002353</v>
      </c>
      <c r="W21" s="25">
        <v>0.002353</v>
      </c>
      <c r="X21" s="25">
        <v>0.003156</v>
      </c>
      <c r="Y21" s="25">
        <v>0.002508</v>
      </c>
      <c r="Z21" s="25">
        <v>0.002508</v>
      </c>
      <c r="AA21" s="25">
        <v>0.0025</v>
      </c>
      <c r="AB21" s="26">
        <v>0.002509</v>
      </c>
      <c r="AC21" s="27">
        <v>0.002509</v>
      </c>
      <c r="AD21" s="27">
        <v>0.0025</v>
      </c>
      <c r="AE21" s="28">
        <v>0.002852</v>
      </c>
      <c r="AF21" s="28">
        <v>0.0022</v>
      </c>
      <c r="AG21" s="28">
        <v>0.002171</v>
      </c>
      <c r="AH21" s="30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</row>
    <row r="22" spans="1:177" ht="15" customHeight="1">
      <c r="A22" s="21" t="s">
        <v>16</v>
      </c>
      <c r="B22" s="32" t="s">
        <v>21</v>
      </c>
      <c r="C22" s="23" t="s">
        <v>22</v>
      </c>
      <c r="D22" s="24" t="s">
        <v>23</v>
      </c>
      <c r="E22" s="24" t="s">
        <v>23</v>
      </c>
      <c r="F22" s="24" t="s">
        <v>23</v>
      </c>
      <c r="G22" s="24" t="s">
        <v>23</v>
      </c>
      <c r="H22" s="24" t="s">
        <v>23</v>
      </c>
      <c r="I22" s="24" t="s">
        <v>23</v>
      </c>
      <c r="J22" s="24" t="s">
        <v>23</v>
      </c>
      <c r="K22" s="24" t="s">
        <v>23</v>
      </c>
      <c r="L22" s="24" t="s">
        <v>23</v>
      </c>
      <c r="M22" s="24" t="s">
        <v>23</v>
      </c>
      <c r="N22" s="24" t="s">
        <v>23</v>
      </c>
      <c r="O22" s="24" t="s">
        <v>23</v>
      </c>
      <c r="P22" s="24" t="s">
        <v>23</v>
      </c>
      <c r="Q22" s="24" t="s">
        <v>23</v>
      </c>
      <c r="R22" s="24" t="s">
        <v>23</v>
      </c>
      <c r="S22" s="24" t="s">
        <v>23</v>
      </c>
      <c r="T22" s="24" t="s">
        <v>23</v>
      </c>
      <c r="U22" s="24" t="s">
        <v>23</v>
      </c>
      <c r="V22" s="24" t="s">
        <v>23</v>
      </c>
      <c r="W22" s="24" t="s">
        <v>23</v>
      </c>
      <c r="X22" s="24" t="s">
        <v>23</v>
      </c>
      <c r="Y22" s="24" t="s">
        <v>23</v>
      </c>
      <c r="Z22" s="24" t="s">
        <v>23</v>
      </c>
      <c r="AA22" s="24" t="s">
        <v>23</v>
      </c>
      <c r="AB22" s="24" t="s">
        <v>23</v>
      </c>
      <c r="AC22" s="24" t="s">
        <v>23</v>
      </c>
      <c r="AD22" s="24" t="s">
        <v>23</v>
      </c>
      <c r="AE22" s="28">
        <v>0.0067</v>
      </c>
      <c r="AF22" s="28">
        <v>0.0067</v>
      </c>
      <c r="AG22" s="28">
        <v>0.0067</v>
      </c>
      <c r="AH22" s="30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</row>
    <row r="23" spans="1:177" ht="15" customHeight="1">
      <c r="A23" s="21" t="s">
        <v>16</v>
      </c>
      <c r="B23" s="32" t="s">
        <v>24</v>
      </c>
      <c r="C23" s="23" t="s">
        <v>25</v>
      </c>
      <c r="D23" s="24">
        <v>0.15</v>
      </c>
      <c r="E23" s="24">
        <v>0.112</v>
      </c>
      <c r="F23" s="24">
        <v>0.104</v>
      </c>
      <c r="G23" s="24">
        <v>0.18</v>
      </c>
      <c r="H23" s="24">
        <v>0.1605</v>
      </c>
      <c r="I23" s="24">
        <v>0.158</v>
      </c>
      <c r="J23" s="24">
        <v>0.154</v>
      </c>
      <c r="K23" s="24">
        <v>0.149</v>
      </c>
      <c r="L23" s="24">
        <v>0.156</v>
      </c>
      <c r="M23" s="24">
        <v>0.1762</v>
      </c>
      <c r="N23" s="24">
        <v>0.182</v>
      </c>
      <c r="O23" s="24">
        <v>0.119182</v>
      </c>
      <c r="P23" s="24">
        <v>0.119</v>
      </c>
      <c r="Q23" s="24">
        <v>0.112136</v>
      </c>
      <c r="R23" s="24">
        <v>0.108392</v>
      </c>
      <c r="S23" s="24">
        <v>0.138874</v>
      </c>
      <c r="T23" s="24">
        <v>0.138874</v>
      </c>
      <c r="U23" s="25">
        <v>0.131931</v>
      </c>
      <c r="V23" s="25">
        <v>0.131931</v>
      </c>
      <c r="W23" s="25">
        <v>0.131931</v>
      </c>
      <c r="X23" s="25">
        <v>0.131931</v>
      </c>
      <c r="Y23" s="25">
        <v>0.3965</v>
      </c>
      <c r="Z23" s="25">
        <v>0.4405</v>
      </c>
      <c r="AA23" s="25">
        <v>0.4405</v>
      </c>
      <c r="AB23" s="26">
        <v>0.4405</v>
      </c>
      <c r="AC23" s="27">
        <v>0.4405</v>
      </c>
      <c r="AD23" s="27">
        <v>0.4405</v>
      </c>
      <c r="AE23" s="28">
        <v>0.44</v>
      </c>
      <c r="AF23" s="28">
        <v>0.465</v>
      </c>
      <c r="AG23" s="28">
        <v>0.465</v>
      </c>
      <c r="AH23" s="30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</row>
    <row r="24" spans="1:177" ht="15" customHeight="1">
      <c r="A24" s="21" t="s">
        <v>16</v>
      </c>
      <c r="B24" s="32" t="s">
        <v>26</v>
      </c>
      <c r="C24" s="43" t="s">
        <v>27</v>
      </c>
      <c r="D24" s="24">
        <v>1.22</v>
      </c>
      <c r="E24" s="24">
        <v>1.3</v>
      </c>
      <c r="F24" s="24">
        <v>1.32506</v>
      </c>
      <c r="G24" s="24">
        <v>1.75</v>
      </c>
      <c r="H24" s="24">
        <v>1.8</v>
      </c>
      <c r="I24" s="24">
        <v>1.976</v>
      </c>
      <c r="J24" s="24">
        <v>2.07</v>
      </c>
      <c r="K24" s="24">
        <v>2.25</v>
      </c>
      <c r="L24" s="24">
        <v>2.34</v>
      </c>
      <c r="M24" s="24">
        <v>2.55</v>
      </c>
      <c r="N24" s="24">
        <v>2.816</v>
      </c>
      <c r="O24" s="24">
        <v>2.84</v>
      </c>
      <c r="P24" s="24">
        <v>2.800349</v>
      </c>
      <c r="Q24" s="24">
        <v>3.03</v>
      </c>
      <c r="R24" s="24">
        <v>3.6</v>
      </c>
      <c r="S24" s="24">
        <v>3.797</v>
      </c>
      <c r="T24" s="24">
        <v>4.2</v>
      </c>
      <c r="U24" s="25">
        <v>4.8</v>
      </c>
      <c r="V24" s="25">
        <v>4.8</v>
      </c>
      <c r="W24" s="25">
        <v>7.106196</v>
      </c>
      <c r="X24" s="25">
        <v>7.357476</v>
      </c>
      <c r="Y24" s="25">
        <v>8.1</v>
      </c>
      <c r="Z24" s="25">
        <v>8.464744</v>
      </c>
      <c r="AA24" s="25">
        <v>8.3217</v>
      </c>
      <c r="AB24" s="26">
        <v>8.5</v>
      </c>
      <c r="AC24" s="27">
        <v>10.6</v>
      </c>
      <c r="AD24" s="27">
        <v>11.2433</v>
      </c>
      <c r="AE24" s="28">
        <v>11.77264</v>
      </c>
      <c r="AF24" s="28">
        <v>12.18162</v>
      </c>
      <c r="AG24" s="28">
        <v>12.6239</v>
      </c>
      <c r="AH24" s="30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</row>
    <row r="25" spans="1:177" ht="15" customHeight="1">
      <c r="A25" s="21" t="s">
        <v>16</v>
      </c>
      <c r="B25" s="32" t="s">
        <v>28</v>
      </c>
      <c r="C25" s="23" t="s">
        <v>29</v>
      </c>
      <c r="D25" s="24">
        <v>0.4</v>
      </c>
      <c r="E25" s="24">
        <v>0.4</v>
      </c>
      <c r="F25" s="24">
        <v>0.79</v>
      </c>
      <c r="G25" s="24">
        <v>0.76</v>
      </c>
      <c r="H25" s="24">
        <v>0.748</v>
      </c>
      <c r="I25" s="24">
        <v>0.736</v>
      </c>
      <c r="J25" s="24">
        <v>0.726</v>
      </c>
      <c r="K25" s="24">
        <v>0.29</v>
      </c>
      <c r="L25" s="24">
        <v>0.29</v>
      </c>
      <c r="M25" s="24">
        <v>0.287</v>
      </c>
      <c r="N25" s="24">
        <v>0.3</v>
      </c>
      <c r="O25" s="24">
        <v>0.3</v>
      </c>
      <c r="P25" s="24">
        <v>0.3</v>
      </c>
      <c r="Q25" s="24">
        <v>0.3</v>
      </c>
      <c r="R25" s="24">
        <v>0.3</v>
      </c>
      <c r="S25" s="24">
        <v>0.3</v>
      </c>
      <c r="T25" s="24">
        <v>0.3</v>
      </c>
      <c r="U25" s="25">
        <v>0.3</v>
      </c>
      <c r="V25" s="25">
        <v>0.15</v>
      </c>
      <c r="W25" s="25">
        <v>0.15</v>
      </c>
      <c r="X25" s="25">
        <v>0.15</v>
      </c>
      <c r="Y25" s="25">
        <v>0.15</v>
      </c>
      <c r="Z25" s="25">
        <v>0.15</v>
      </c>
      <c r="AA25" s="25">
        <v>0.15</v>
      </c>
      <c r="AB25" s="26">
        <v>0.15</v>
      </c>
      <c r="AC25" s="27">
        <v>0.15</v>
      </c>
      <c r="AD25" s="27">
        <v>0.15</v>
      </c>
      <c r="AE25" s="28">
        <v>0.15</v>
      </c>
      <c r="AF25" s="28">
        <v>0.15</v>
      </c>
      <c r="AG25" s="28">
        <v>0.15</v>
      </c>
      <c r="AH25" s="30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</row>
    <row r="26" spans="1:177" ht="15" customHeight="1">
      <c r="A26" s="21" t="s">
        <v>16</v>
      </c>
      <c r="B26" s="32" t="s">
        <v>30</v>
      </c>
      <c r="C26" s="23" t="s">
        <v>31</v>
      </c>
      <c r="D26" s="24">
        <v>0.71</v>
      </c>
      <c r="E26" s="24">
        <v>0.8</v>
      </c>
      <c r="F26" s="24">
        <v>0.51645</v>
      </c>
      <c r="G26" s="24">
        <v>0.536</v>
      </c>
      <c r="H26" s="24">
        <v>0.56</v>
      </c>
      <c r="I26" s="24">
        <v>0.624</v>
      </c>
      <c r="J26" s="24">
        <v>1.224</v>
      </c>
      <c r="K26" s="24">
        <v>1.2905</v>
      </c>
      <c r="L26" s="24">
        <v>1.59</v>
      </c>
      <c r="M26" s="24">
        <v>2.028</v>
      </c>
      <c r="N26" s="24">
        <v>2.06</v>
      </c>
      <c r="O26" s="24">
        <v>2</v>
      </c>
      <c r="P26" s="24">
        <v>1.9352</v>
      </c>
      <c r="Q26" s="24">
        <v>1.9352</v>
      </c>
      <c r="R26" s="24">
        <v>1.9352</v>
      </c>
      <c r="S26" s="24">
        <v>3.393044</v>
      </c>
      <c r="T26" s="24">
        <v>3.5</v>
      </c>
      <c r="U26" s="25">
        <v>2.8</v>
      </c>
      <c r="V26" s="25">
        <v>2.8</v>
      </c>
      <c r="W26" s="25">
        <v>2.5772</v>
      </c>
      <c r="X26" s="25">
        <v>2.5772</v>
      </c>
      <c r="Y26" s="25">
        <v>1.972</v>
      </c>
      <c r="Z26" s="25">
        <v>1.75</v>
      </c>
      <c r="AA26" s="25">
        <v>1.84229</v>
      </c>
      <c r="AB26" s="26">
        <v>1.84229</v>
      </c>
      <c r="AC26" s="27">
        <v>1.542</v>
      </c>
      <c r="AD26" s="27">
        <v>1.542</v>
      </c>
      <c r="AE26" s="28">
        <v>1.453</v>
      </c>
      <c r="AF26" s="28">
        <v>1.506</v>
      </c>
      <c r="AG26" s="28">
        <v>1.355</v>
      </c>
      <c r="AH26" s="30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</row>
    <row r="27" spans="1:177" ht="15" customHeight="1">
      <c r="A27" s="21" t="s">
        <v>16</v>
      </c>
      <c r="B27" s="32" t="s">
        <v>32</v>
      </c>
      <c r="C27" s="23" t="s">
        <v>33</v>
      </c>
      <c r="D27" s="24" t="s">
        <v>23</v>
      </c>
      <c r="E27" s="24" t="s">
        <v>23</v>
      </c>
      <c r="F27" s="24" t="s">
        <v>23</v>
      </c>
      <c r="G27" s="24" t="s">
        <v>23</v>
      </c>
      <c r="H27" s="24" t="s">
        <v>23</v>
      </c>
      <c r="I27" s="24" t="s">
        <v>23</v>
      </c>
      <c r="J27" s="24" t="s">
        <v>23</v>
      </c>
      <c r="K27" s="24" t="s">
        <v>23</v>
      </c>
      <c r="L27" s="24" t="s">
        <v>23</v>
      </c>
      <c r="M27" s="24" t="s">
        <v>23</v>
      </c>
      <c r="N27" s="24" t="s">
        <v>23</v>
      </c>
      <c r="O27" s="24">
        <v>0.1</v>
      </c>
      <c r="P27" s="24">
        <v>0.1</v>
      </c>
      <c r="Q27" s="24">
        <v>0.1</v>
      </c>
      <c r="R27" s="24">
        <v>0.1</v>
      </c>
      <c r="S27" s="24">
        <v>0.1</v>
      </c>
      <c r="T27" s="24">
        <v>0.1</v>
      </c>
      <c r="U27" s="25">
        <v>0.1</v>
      </c>
      <c r="V27" s="25">
        <v>0.255</v>
      </c>
      <c r="W27" s="25">
        <v>0.2835</v>
      </c>
      <c r="X27" s="25">
        <v>0.2835</v>
      </c>
      <c r="Y27" s="25">
        <v>0.2835</v>
      </c>
      <c r="Z27" s="25">
        <v>0.75</v>
      </c>
      <c r="AA27" s="25">
        <v>0.75</v>
      </c>
      <c r="AB27" s="26">
        <v>0.75</v>
      </c>
      <c r="AC27" s="27">
        <v>0.75</v>
      </c>
      <c r="AD27" s="27">
        <v>0.75</v>
      </c>
      <c r="AE27" s="28">
        <v>0.124</v>
      </c>
      <c r="AF27" s="28">
        <v>0.124</v>
      </c>
      <c r="AG27" s="28">
        <v>0.124</v>
      </c>
      <c r="AH27" s="30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</row>
    <row r="28" spans="1:177" ht="15" customHeight="1">
      <c r="A28" s="21" t="s">
        <v>16</v>
      </c>
      <c r="B28" s="32" t="s">
        <v>34</v>
      </c>
      <c r="C28" s="23" t="s">
        <v>35</v>
      </c>
      <c r="D28" s="24">
        <v>1.1</v>
      </c>
      <c r="E28" s="24">
        <v>1.1</v>
      </c>
      <c r="F28" s="24">
        <v>0.85</v>
      </c>
      <c r="G28" s="24">
        <v>1.4</v>
      </c>
      <c r="H28" s="24">
        <v>1.675</v>
      </c>
      <c r="I28" s="24">
        <v>1.4</v>
      </c>
      <c r="J28" s="24">
        <v>1.65</v>
      </c>
      <c r="K28" s="24">
        <v>1.6723</v>
      </c>
      <c r="L28" s="24">
        <v>1.615</v>
      </c>
      <c r="M28" s="24">
        <v>1.35</v>
      </c>
      <c r="N28" s="24">
        <v>1.514</v>
      </c>
      <c r="O28" s="24">
        <v>1.42</v>
      </c>
      <c r="P28" s="24">
        <v>1.55</v>
      </c>
      <c r="Q28" s="24">
        <v>1.599793</v>
      </c>
      <c r="R28" s="24">
        <v>2.014</v>
      </c>
      <c r="S28" s="24">
        <v>2.014</v>
      </c>
      <c r="T28" s="24">
        <v>2.115</v>
      </c>
      <c r="U28" s="25">
        <v>2.115</v>
      </c>
      <c r="V28" s="25">
        <v>2.115</v>
      </c>
      <c r="W28" s="25">
        <v>2.115</v>
      </c>
      <c r="X28" s="25">
        <v>2.115</v>
      </c>
      <c r="Y28" s="25">
        <v>2.115</v>
      </c>
      <c r="Z28" s="25">
        <v>2.115</v>
      </c>
      <c r="AA28" s="25">
        <v>4.6296</v>
      </c>
      <c r="AB28" s="26">
        <v>4.6296</v>
      </c>
      <c r="AC28" s="27">
        <v>4.6296</v>
      </c>
      <c r="AD28" s="27">
        <v>4.6296</v>
      </c>
      <c r="AE28" s="28">
        <v>4.517</v>
      </c>
      <c r="AF28" s="28">
        <v>4.517</v>
      </c>
      <c r="AG28" s="28">
        <v>4.66</v>
      </c>
      <c r="AH28" s="30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</row>
    <row r="29" spans="1:177" ht="15" customHeight="1">
      <c r="A29" s="21" t="s">
        <v>16</v>
      </c>
      <c r="B29" s="32" t="s">
        <v>36</v>
      </c>
      <c r="C29" s="23" t="s">
        <v>37</v>
      </c>
      <c r="D29" s="24">
        <v>0.016</v>
      </c>
      <c r="E29" s="24">
        <v>0.02</v>
      </c>
      <c r="F29" s="24">
        <v>0.055</v>
      </c>
      <c r="G29" s="24">
        <v>0.05</v>
      </c>
      <c r="H29" s="24">
        <v>0.048</v>
      </c>
      <c r="I29" s="24">
        <v>0.5</v>
      </c>
      <c r="J29" s="24">
        <v>0.05</v>
      </c>
      <c r="K29" s="24">
        <v>0.023</v>
      </c>
      <c r="L29" s="24">
        <v>0.0415</v>
      </c>
      <c r="M29" s="24">
        <v>0.08083</v>
      </c>
      <c r="N29" s="24">
        <v>0.0416</v>
      </c>
      <c r="O29" s="24">
        <v>0.036205</v>
      </c>
      <c r="P29" s="24">
        <v>0.034797</v>
      </c>
      <c r="Q29" s="24">
        <v>0.207</v>
      </c>
      <c r="R29" s="24">
        <v>0.207</v>
      </c>
      <c r="S29" s="24">
        <v>0.488</v>
      </c>
      <c r="T29" s="24">
        <v>0.488</v>
      </c>
      <c r="U29" s="25">
        <v>0.2</v>
      </c>
      <c r="V29" s="25">
        <v>0.2</v>
      </c>
      <c r="W29" s="25">
        <v>0.526</v>
      </c>
      <c r="X29" s="25">
        <v>0.526</v>
      </c>
      <c r="Y29" s="25">
        <v>0.526</v>
      </c>
      <c r="Z29" s="25">
        <v>0.526</v>
      </c>
      <c r="AA29" s="25">
        <v>0.526</v>
      </c>
      <c r="AB29" s="26">
        <v>0.526</v>
      </c>
      <c r="AC29" s="27">
        <v>0.526</v>
      </c>
      <c r="AD29" s="27">
        <v>0.526</v>
      </c>
      <c r="AE29" s="28">
        <v>0.08307</v>
      </c>
      <c r="AF29" s="28">
        <v>0.08307</v>
      </c>
      <c r="AG29" s="28">
        <v>0.08307</v>
      </c>
      <c r="AH29" s="30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</row>
    <row r="30" spans="1:177" ht="15" customHeight="1">
      <c r="A30" s="21" t="s">
        <v>16</v>
      </c>
      <c r="B30" s="32" t="s">
        <v>38</v>
      </c>
      <c r="C30" s="23" t="s">
        <v>39</v>
      </c>
      <c r="D30" s="24">
        <v>0.655</v>
      </c>
      <c r="E30" s="24">
        <v>0.65</v>
      </c>
      <c r="F30" s="24">
        <v>0.80131</v>
      </c>
      <c r="G30" s="24">
        <v>0.835336</v>
      </c>
      <c r="H30" s="24">
        <v>0.7751</v>
      </c>
      <c r="I30" s="24">
        <v>0.6701</v>
      </c>
      <c r="J30" s="24">
        <v>0.636</v>
      </c>
      <c r="K30" s="24">
        <v>0.546</v>
      </c>
      <c r="L30" s="24">
        <v>0.51186</v>
      </c>
      <c r="M30" s="24">
        <v>0.456806</v>
      </c>
      <c r="N30" s="24">
        <v>0.411979</v>
      </c>
      <c r="O30" s="24">
        <v>0.405937</v>
      </c>
      <c r="P30" s="24">
        <v>0.382181</v>
      </c>
      <c r="Q30" s="24">
        <v>0.380866</v>
      </c>
      <c r="R30" s="24">
        <v>0.3809</v>
      </c>
      <c r="S30" s="24">
        <v>0.8</v>
      </c>
      <c r="T30" s="24">
        <v>0.8084</v>
      </c>
      <c r="U30" s="25">
        <v>0.8084</v>
      </c>
      <c r="V30" s="25">
        <v>0.8</v>
      </c>
      <c r="W30" s="25">
        <v>0.323521</v>
      </c>
      <c r="X30" s="25">
        <v>0.355</v>
      </c>
      <c r="Y30" s="25">
        <v>0.31</v>
      </c>
      <c r="Z30" s="25">
        <v>0.323393</v>
      </c>
      <c r="AA30" s="25">
        <v>0.323393</v>
      </c>
      <c r="AB30" s="26">
        <v>0.2853</v>
      </c>
      <c r="AC30" s="27">
        <v>0.9528</v>
      </c>
      <c r="AD30" s="27">
        <v>0.9296</v>
      </c>
      <c r="AE30" s="28">
        <v>0.9296</v>
      </c>
      <c r="AF30" s="28">
        <v>0.382866</v>
      </c>
      <c r="AG30" s="28">
        <v>0.415769</v>
      </c>
      <c r="AH30" s="30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</row>
    <row r="31" spans="1:177" ht="15" customHeight="1">
      <c r="A31" s="21" t="s">
        <v>16</v>
      </c>
      <c r="B31" s="32" t="s">
        <v>40</v>
      </c>
      <c r="C31" s="23" t="s">
        <v>41</v>
      </c>
      <c r="D31" s="24" t="s">
        <v>23</v>
      </c>
      <c r="E31" s="24" t="s">
        <v>23</v>
      </c>
      <c r="F31" s="24" t="s">
        <v>23</v>
      </c>
      <c r="G31" s="24" t="s">
        <v>23</v>
      </c>
      <c r="H31" s="24" t="s">
        <v>23</v>
      </c>
      <c r="I31" s="24" t="s">
        <v>23</v>
      </c>
      <c r="J31" s="24">
        <v>0.001</v>
      </c>
      <c r="K31" s="24">
        <v>0.001</v>
      </c>
      <c r="L31" s="24">
        <v>0.027</v>
      </c>
      <c r="M31" s="24">
        <v>0.0287</v>
      </c>
      <c r="N31" s="24">
        <v>0.0282</v>
      </c>
      <c r="O31" s="24">
        <v>0.0273</v>
      </c>
      <c r="P31" s="24">
        <v>0.0376</v>
      </c>
      <c r="Q31" s="24">
        <v>0.0492</v>
      </c>
      <c r="R31" s="24">
        <v>0.0562</v>
      </c>
      <c r="S31" s="24">
        <v>0.0819</v>
      </c>
      <c r="T31" s="24">
        <v>0.074</v>
      </c>
      <c r="U31" s="25">
        <v>0.074</v>
      </c>
      <c r="V31" s="25">
        <v>0.074</v>
      </c>
      <c r="W31" s="25">
        <v>0.074</v>
      </c>
      <c r="X31" s="25">
        <v>0.074</v>
      </c>
      <c r="Y31" s="25">
        <v>0.074</v>
      </c>
      <c r="Z31" s="25">
        <v>0.074</v>
      </c>
      <c r="AA31" s="25">
        <v>0.17</v>
      </c>
      <c r="AB31" s="26">
        <v>0.111</v>
      </c>
      <c r="AC31" s="27">
        <v>0.111</v>
      </c>
      <c r="AD31" s="27">
        <v>0.111</v>
      </c>
      <c r="AE31" s="28">
        <v>0.111</v>
      </c>
      <c r="AF31" s="28">
        <v>0.088</v>
      </c>
      <c r="AG31" s="28">
        <v>0.0796</v>
      </c>
      <c r="AH31" s="30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</row>
    <row r="32" spans="1:177" ht="15" customHeight="1">
      <c r="A32" s="21" t="s">
        <v>16</v>
      </c>
      <c r="B32" s="32" t="s">
        <v>42</v>
      </c>
      <c r="C32" s="23" t="s">
        <v>43</v>
      </c>
      <c r="D32" s="24">
        <v>0.7</v>
      </c>
      <c r="E32" s="24">
        <v>0.7</v>
      </c>
      <c r="F32" s="24">
        <v>0.6</v>
      </c>
      <c r="G32" s="24">
        <v>0.58</v>
      </c>
      <c r="H32" s="24">
        <v>0.63</v>
      </c>
      <c r="I32" s="24">
        <v>0.54</v>
      </c>
      <c r="J32" s="24">
        <v>0.54</v>
      </c>
      <c r="K32" s="24">
        <v>0.61</v>
      </c>
      <c r="L32" s="24">
        <v>0.567</v>
      </c>
      <c r="M32" s="24">
        <v>0.528</v>
      </c>
      <c r="N32" s="24">
        <v>0.521</v>
      </c>
      <c r="O32" s="24">
        <v>0.536</v>
      </c>
      <c r="P32" s="24">
        <v>0.535</v>
      </c>
      <c r="Q32" s="24">
        <v>0.5726</v>
      </c>
      <c r="R32" s="24">
        <v>0.466</v>
      </c>
      <c r="S32" s="24">
        <v>0.4881</v>
      </c>
      <c r="T32" s="24">
        <v>0.49</v>
      </c>
      <c r="U32" s="25">
        <v>0.551</v>
      </c>
      <c r="V32" s="25">
        <v>0.5842</v>
      </c>
      <c r="W32" s="25">
        <v>0.534</v>
      </c>
      <c r="X32" s="25">
        <v>0.605</v>
      </c>
      <c r="Y32" s="25">
        <v>0.686</v>
      </c>
      <c r="Z32" s="25">
        <v>0.716</v>
      </c>
      <c r="AA32" s="25">
        <v>0.716</v>
      </c>
      <c r="AB32" s="26">
        <v>0.99</v>
      </c>
      <c r="AC32" s="27">
        <v>0.99</v>
      </c>
      <c r="AD32" s="27">
        <v>0.99</v>
      </c>
      <c r="AE32" s="28">
        <v>0.7283</v>
      </c>
      <c r="AF32" s="28">
        <v>0.7283</v>
      </c>
      <c r="AG32" s="28">
        <v>0.7283</v>
      </c>
      <c r="AH32" s="30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</row>
    <row r="33" spans="1:177" ht="15" customHeight="1">
      <c r="A33" s="21" t="s">
        <v>16</v>
      </c>
      <c r="B33" s="32" t="s">
        <v>44</v>
      </c>
      <c r="C33" s="23" t="s">
        <v>45</v>
      </c>
      <c r="D33" s="24">
        <v>17.87</v>
      </c>
      <c r="E33" s="24">
        <v>17.95</v>
      </c>
      <c r="F33" s="24">
        <v>20.3</v>
      </c>
      <c r="G33" s="24">
        <v>21.5</v>
      </c>
      <c r="H33" s="24">
        <v>24.85</v>
      </c>
      <c r="I33" s="24">
        <v>25.845</v>
      </c>
      <c r="J33" s="24">
        <v>25.591</v>
      </c>
      <c r="K33" s="24">
        <v>25</v>
      </c>
      <c r="L33" s="24">
        <v>56.3</v>
      </c>
      <c r="M33" s="24">
        <v>58.0839</v>
      </c>
      <c r="N33" s="24">
        <v>58.504</v>
      </c>
      <c r="O33" s="24">
        <v>59.04</v>
      </c>
      <c r="P33" s="24">
        <v>59.1</v>
      </c>
      <c r="Q33" s="24">
        <v>62.65</v>
      </c>
      <c r="R33" s="24">
        <v>63.33</v>
      </c>
      <c r="S33" s="24">
        <v>64.477</v>
      </c>
      <c r="T33" s="24">
        <v>64.477</v>
      </c>
      <c r="U33" s="25">
        <v>64.878</v>
      </c>
      <c r="V33" s="25">
        <v>71.668879</v>
      </c>
      <c r="W33" s="25">
        <v>72.6</v>
      </c>
      <c r="X33" s="25">
        <v>72.6</v>
      </c>
      <c r="Y33" s="25">
        <v>76.862</v>
      </c>
      <c r="Z33" s="25">
        <v>77.685</v>
      </c>
      <c r="AA33" s="25">
        <v>77.8</v>
      </c>
      <c r="AB33" s="26">
        <v>77.8</v>
      </c>
      <c r="AC33" s="27">
        <v>77.226</v>
      </c>
      <c r="AD33" s="27">
        <v>79.729</v>
      </c>
      <c r="AE33" s="28">
        <v>80.012</v>
      </c>
      <c r="AF33" s="28">
        <v>87.035</v>
      </c>
      <c r="AG33" s="28">
        <v>99.377</v>
      </c>
      <c r="AH33" s="30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</row>
    <row r="34" spans="1:34" s="36" customFormat="1" ht="15" customHeight="1">
      <c r="A34" s="33" t="s">
        <v>16</v>
      </c>
      <c r="B34" s="32"/>
      <c r="C34" s="34" t="s">
        <v>14</v>
      </c>
      <c r="D34" s="35">
        <f aca="true" t="shared" si="1" ref="D34:AE34">SUM(D20:D33)</f>
        <v>25.222500000000004</v>
      </c>
      <c r="E34" s="35">
        <f t="shared" si="1"/>
        <v>25.489837</v>
      </c>
      <c r="F34" s="35">
        <f t="shared" si="1"/>
        <v>27.992269999999998</v>
      </c>
      <c r="G34" s="35">
        <f t="shared" si="1"/>
        <v>30.182066</v>
      </c>
      <c r="H34" s="35">
        <f t="shared" si="1"/>
        <v>33.6759</v>
      </c>
      <c r="I34" s="35">
        <f t="shared" si="1"/>
        <v>34.7157</v>
      </c>
      <c r="J34" s="35">
        <f t="shared" si="1"/>
        <v>34.9424</v>
      </c>
      <c r="K34" s="35">
        <f t="shared" si="1"/>
        <v>34.1023</v>
      </c>
      <c r="L34" s="35">
        <f t="shared" si="1"/>
        <v>65.71198</v>
      </c>
      <c r="M34" s="35">
        <f t="shared" si="1"/>
        <v>67.840736</v>
      </c>
      <c r="N34" s="35">
        <f t="shared" si="1"/>
        <v>68.661869</v>
      </c>
      <c r="O34" s="35">
        <f t="shared" si="1"/>
        <v>69.107707</v>
      </c>
      <c r="P34" s="35">
        <f t="shared" si="1"/>
        <v>68.467451</v>
      </c>
      <c r="Q34" s="35">
        <f t="shared" si="1"/>
        <v>72.512674</v>
      </c>
      <c r="R34" s="35">
        <f t="shared" si="1"/>
        <v>74.07118</v>
      </c>
      <c r="S34" s="35">
        <f t="shared" si="1"/>
        <v>78.297489</v>
      </c>
      <c r="T34" s="35">
        <f t="shared" si="1"/>
        <v>78.91971000000001</v>
      </c>
      <c r="U34" s="35">
        <f t="shared" si="1"/>
        <v>79.147108</v>
      </c>
      <c r="V34" s="35">
        <f t="shared" si="1"/>
        <v>86.16956300000001</v>
      </c>
      <c r="W34" s="35">
        <f t="shared" si="1"/>
        <v>89.044879</v>
      </c>
      <c r="X34" s="35">
        <f t="shared" si="1"/>
        <v>89.531679</v>
      </c>
      <c r="Y34" s="35">
        <f t="shared" si="1"/>
        <v>94.54870299999999</v>
      </c>
      <c r="Z34" s="35">
        <f t="shared" si="1"/>
        <v>95.970845</v>
      </c>
      <c r="AA34" s="35">
        <f t="shared" si="1"/>
        <v>98.550663</v>
      </c>
      <c r="AB34" s="35">
        <f t="shared" si="1"/>
        <v>98.84769899999999</v>
      </c>
      <c r="AC34" s="35">
        <f t="shared" si="1"/>
        <v>100.594909</v>
      </c>
      <c r="AD34" s="35">
        <f t="shared" si="1"/>
        <v>103.36395</v>
      </c>
      <c r="AE34" s="35">
        <f t="shared" si="1"/>
        <v>102.798162</v>
      </c>
      <c r="AF34" s="35">
        <f>SUM(AF20:AF33)</f>
        <v>109.856506</v>
      </c>
      <c r="AG34" s="35">
        <f>SUM(AG20:AG33)</f>
        <v>122.68651</v>
      </c>
      <c r="AH34" s="30"/>
    </row>
    <row r="35" spans="1:33" s="36" customFormat="1" ht="10.5" customHeight="1">
      <c r="A35" s="33"/>
      <c r="B35" s="37"/>
      <c r="C35" s="34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</row>
    <row r="36" spans="1:33" s="36" customFormat="1" ht="15" customHeight="1">
      <c r="A36" s="33"/>
      <c r="B36" s="32"/>
      <c r="C36" s="16" t="s">
        <v>46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5"/>
      <c r="AC36" s="44"/>
      <c r="AD36" s="44"/>
      <c r="AE36" s="41"/>
      <c r="AF36" s="41"/>
      <c r="AG36" s="41"/>
    </row>
    <row r="37" spans="1:177" ht="15" customHeight="1">
      <c r="A37" s="21" t="s">
        <v>47</v>
      </c>
      <c r="B37" s="32" t="s">
        <v>48</v>
      </c>
      <c r="C37" s="23" t="s">
        <v>49</v>
      </c>
      <c r="D37" s="24" t="s">
        <v>50</v>
      </c>
      <c r="E37" s="24" t="s">
        <v>50</v>
      </c>
      <c r="F37" s="24" t="s">
        <v>50</v>
      </c>
      <c r="G37" s="24" t="s">
        <v>50</v>
      </c>
      <c r="H37" s="24" t="s">
        <v>50</v>
      </c>
      <c r="I37" s="24" t="s">
        <v>50</v>
      </c>
      <c r="J37" s="24" t="s">
        <v>50</v>
      </c>
      <c r="K37" s="24" t="s">
        <v>50</v>
      </c>
      <c r="L37" s="24" t="s">
        <v>50</v>
      </c>
      <c r="M37" s="24" t="s">
        <v>50</v>
      </c>
      <c r="N37" s="24" t="s">
        <v>50</v>
      </c>
      <c r="O37" s="24" t="s">
        <v>50</v>
      </c>
      <c r="P37" s="24">
        <v>0.165</v>
      </c>
      <c r="Q37" s="24">
        <v>0.165</v>
      </c>
      <c r="R37" s="24">
        <v>0.165</v>
      </c>
      <c r="S37" s="24">
        <v>0.165</v>
      </c>
      <c r="T37" s="24">
        <v>0.165</v>
      </c>
      <c r="U37" s="25">
        <v>0.165</v>
      </c>
      <c r="V37" s="25">
        <v>0.165</v>
      </c>
      <c r="W37" s="25">
        <v>0.165</v>
      </c>
      <c r="X37" s="25">
        <v>0.165</v>
      </c>
      <c r="Y37" s="25">
        <v>0.165</v>
      </c>
      <c r="Z37" s="25">
        <v>0.165</v>
      </c>
      <c r="AA37" s="25">
        <v>0.165</v>
      </c>
      <c r="AB37" s="26">
        <v>0.165</v>
      </c>
      <c r="AC37" s="27">
        <v>0.165</v>
      </c>
      <c r="AD37" s="27">
        <v>0.19813</v>
      </c>
      <c r="AE37" s="28">
        <v>0.19813</v>
      </c>
      <c r="AF37" s="28">
        <v>0.19914</v>
      </c>
      <c r="AG37" s="28">
        <v>0.19914</v>
      </c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</row>
    <row r="38" spans="1:177" ht="15" customHeight="1">
      <c r="A38" s="21" t="s">
        <v>47</v>
      </c>
      <c r="B38" s="32" t="s">
        <v>51</v>
      </c>
      <c r="C38" s="23" t="s">
        <v>52</v>
      </c>
      <c r="D38" s="24">
        <v>0.1414</v>
      </c>
      <c r="E38" s="24">
        <v>0.13</v>
      </c>
      <c r="F38" s="24">
        <v>0.134</v>
      </c>
      <c r="G38" s="24">
        <v>0.1282</v>
      </c>
      <c r="H38" s="24">
        <v>0.122</v>
      </c>
      <c r="I38" s="24">
        <v>0.1185</v>
      </c>
      <c r="J38" s="24">
        <v>0.11</v>
      </c>
      <c r="K38" s="24">
        <v>0.0763</v>
      </c>
      <c r="L38" s="24">
        <v>0.105</v>
      </c>
      <c r="M38" s="24">
        <v>0.1</v>
      </c>
      <c r="N38" s="24">
        <v>0.065997</v>
      </c>
      <c r="O38" s="24">
        <v>0.081443</v>
      </c>
      <c r="P38" s="24">
        <v>0.084984</v>
      </c>
      <c r="Q38" s="24">
        <v>0.0932</v>
      </c>
      <c r="R38" s="24">
        <v>0.09473</v>
      </c>
      <c r="S38" s="24">
        <v>0.1008</v>
      </c>
      <c r="T38" s="24">
        <v>0.1008</v>
      </c>
      <c r="U38" s="25">
        <v>0.076486</v>
      </c>
      <c r="V38" s="25">
        <v>0.09</v>
      </c>
      <c r="W38" s="25">
        <v>0.08712</v>
      </c>
      <c r="X38" s="25">
        <v>0.08568</v>
      </c>
      <c r="Y38" s="25">
        <v>0.08568</v>
      </c>
      <c r="Z38" s="25">
        <v>0.08568</v>
      </c>
      <c r="AA38" s="25">
        <v>0.08568</v>
      </c>
      <c r="AB38" s="26">
        <v>0.062</v>
      </c>
      <c r="AC38" s="27">
        <v>0.062</v>
      </c>
      <c r="AD38" s="27">
        <v>0.062</v>
      </c>
      <c r="AE38" s="28">
        <v>0.05</v>
      </c>
      <c r="AF38" s="28">
        <v>0.05</v>
      </c>
      <c r="AG38" s="28">
        <v>0.05</v>
      </c>
      <c r="AH38" s="30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</row>
    <row r="39" spans="1:177" ht="15" customHeight="1">
      <c r="A39" s="21" t="s">
        <v>47</v>
      </c>
      <c r="B39" s="32" t="s">
        <v>53</v>
      </c>
      <c r="C39" s="23" t="s">
        <v>54</v>
      </c>
      <c r="D39" s="24" t="s">
        <v>50</v>
      </c>
      <c r="E39" s="24" t="s">
        <v>50</v>
      </c>
      <c r="F39" s="24" t="s">
        <v>50</v>
      </c>
      <c r="G39" s="24" t="s">
        <v>50</v>
      </c>
      <c r="H39" s="24" t="s">
        <v>50</v>
      </c>
      <c r="I39" s="24" t="s">
        <v>50</v>
      </c>
      <c r="J39" s="24" t="s">
        <v>50</v>
      </c>
      <c r="K39" s="24" t="s">
        <v>50</v>
      </c>
      <c r="L39" s="24" t="s">
        <v>50</v>
      </c>
      <c r="M39" s="24" t="s">
        <v>50</v>
      </c>
      <c r="N39" s="24" t="s">
        <v>50</v>
      </c>
      <c r="O39" s="24" t="s">
        <v>50</v>
      </c>
      <c r="P39" s="24">
        <v>0.015</v>
      </c>
      <c r="Q39" s="24">
        <v>0.015</v>
      </c>
      <c r="R39" s="24">
        <v>0.015</v>
      </c>
      <c r="S39" s="24">
        <v>0.015</v>
      </c>
      <c r="T39" s="24">
        <v>0.015</v>
      </c>
      <c r="U39" s="25">
        <v>0.015</v>
      </c>
      <c r="V39" s="25">
        <v>0.015</v>
      </c>
      <c r="W39" s="25">
        <v>0.015</v>
      </c>
      <c r="X39" s="25">
        <v>0.015</v>
      </c>
      <c r="Y39" s="25">
        <v>0.015</v>
      </c>
      <c r="Z39" s="25">
        <v>0.015</v>
      </c>
      <c r="AA39" s="25">
        <v>0.015</v>
      </c>
      <c r="AB39" s="26">
        <v>0.015</v>
      </c>
      <c r="AC39" s="27">
        <v>0.015</v>
      </c>
      <c r="AD39" s="27">
        <v>0.015</v>
      </c>
      <c r="AE39" s="28">
        <v>0.015</v>
      </c>
      <c r="AF39" s="28">
        <v>0.015</v>
      </c>
      <c r="AG39" s="28">
        <v>0.015</v>
      </c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</row>
    <row r="40" spans="1:177" ht="15" customHeight="1">
      <c r="A40" s="21" t="s">
        <v>47</v>
      </c>
      <c r="B40" s="32" t="s">
        <v>55</v>
      </c>
      <c r="C40" s="23" t="s">
        <v>56</v>
      </c>
      <c r="D40" s="45" t="s">
        <v>57</v>
      </c>
      <c r="E40" s="45" t="s">
        <v>57</v>
      </c>
      <c r="F40" s="45" t="s">
        <v>57</v>
      </c>
      <c r="G40" s="45" t="s">
        <v>57</v>
      </c>
      <c r="H40" s="45" t="s">
        <v>57</v>
      </c>
      <c r="I40" s="45" t="s">
        <v>57</v>
      </c>
      <c r="J40" s="45" t="s">
        <v>57</v>
      </c>
      <c r="K40" s="45" t="s">
        <v>57</v>
      </c>
      <c r="L40" s="45" t="s">
        <v>57</v>
      </c>
      <c r="M40" s="45" t="s">
        <v>57</v>
      </c>
      <c r="N40" s="45" t="s">
        <v>57</v>
      </c>
      <c r="O40" s="45" t="s">
        <v>57</v>
      </c>
      <c r="P40" s="24" t="s">
        <v>23</v>
      </c>
      <c r="Q40" s="46">
        <v>0.162462</v>
      </c>
      <c r="R40" s="46">
        <v>0.150925</v>
      </c>
      <c r="S40" s="24">
        <v>0.15</v>
      </c>
      <c r="T40" s="24">
        <v>0.15</v>
      </c>
      <c r="U40" s="25">
        <v>0.055111</v>
      </c>
      <c r="V40" s="25">
        <v>0.055111</v>
      </c>
      <c r="W40" s="25">
        <v>0.099168</v>
      </c>
      <c r="X40" s="25">
        <v>0.092196</v>
      </c>
      <c r="Y40" s="25">
        <v>0.092196</v>
      </c>
      <c r="Z40" s="25">
        <v>0.092196</v>
      </c>
      <c r="AA40" s="25">
        <v>0.092196</v>
      </c>
      <c r="AB40" s="26">
        <v>0.075276</v>
      </c>
      <c r="AC40" s="27">
        <v>0.075275</v>
      </c>
      <c r="AD40" s="27">
        <v>0.069144</v>
      </c>
      <c r="AE40" s="28">
        <v>0.07432</v>
      </c>
      <c r="AF40" s="28">
        <v>0.07915</v>
      </c>
      <c r="AG40" s="28">
        <v>0.0793</v>
      </c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</row>
    <row r="41" spans="1:177" ht="15" customHeight="1">
      <c r="A41" s="21" t="s">
        <v>47</v>
      </c>
      <c r="B41" s="32" t="s">
        <v>58</v>
      </c>
      <c r="C41" s="23" t="s">
        <v>59</v>
      </c>
      <c r="D41" s="45" t="s">
        <v>57</v>
      </c>
      <c r="E41" s="45" t="s">
        <v>57</v>
      </c>
      <c r="F41" s="45" t="s">
        <v>57</v>
      </c>
      <c r="G41" s="45" t="s">
        <v>57</v>
      </c>
      <c r="H41" s="45" t="s">
        <v>57</v>
      </c>
      <c r="I41" s="45" t="s">
        <v>57</v>
      </c>
      <c r="J41" s="45" t="s">
        <v>57</v>
      </c>
      <c r="K41" s="45" t="s">
        <v>57</v>
      </c>
      <c r="L41" s="45" t="s">
        <v>57</v>
      </c>
      <c r="M41" s="45" t="s">
        <v>57</v>
      </c>
      <c r="N41" s="45" t="s">
        <v>57</v>
      </c>
      <c r="O41" s="45" t="s">
        <v>57</v>
      </c>
      <c r="P41" s="45" t="s">
        <v>57</v>
      </c>
      <c r="Q41" s="24" t="s">
        <v>50</v>
      </c>
      <c r="R41" s="24" t="s">
        <v>50</v>
      </c>
      <c r="S41" s="24" t="s">
        <v>50</v>
      </c>
      <c r="T41" s="24">
        <v>0.006</v>
      </c>
      <c r="U41" s="25">
        <v>0.006</v>
      </c>
      <c r="V41" s="25">
        <v>0.006</v>
      </c>
      <c r="W41" s="25">
        <v>0.015</v>
      </c>
      <c r="X41" s="25">
        <v>0.015</v>
      </c>
      <c r="Y41" s="25">
        <v>0.015</v>
      </c>
      <c r="Z41" s="25">
        <v>0.015</v>
      </c>
      <c r="AA41" s="25">
        <v>0.015</v>
      </c>
      <c r="AB41" s="26">
        <v>0.015</v>
      </c>
      <c r="AC41" s="27">
        <v>0.015</v>
      </c>
      <c r="AD41" s="27">
        <v>0.015</v>
      </c>
      <c r="AE41" s="28">
        <v>0.015</v>
      </c>
      <c r="AF41" s="28">
        <v>0.015</v>
      </c>
      <c r="AG41" s="28">
        <v>0.015</v>
      </c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</row>
    <row r="42" spans="1:177" ht="15" customHeight="1">
      <c r="A42" s="21" t="s">
        <v>47</v>
      </c>
      <c r="B42" s="32" t="s">
        <v>60</v>
      </c>
      <c r="C42" s="23" t="s">
        <v>61</v>
      </c>
      <c r="D42" s="24">
        <v>0.375</v>
      </c>
      <c r="E42" s="24">
        <v>0.475</v>
      </c>
      <c r="F42" s="24">
        <v>0.47</v>
      </c>
      <c r="G42" s="24">
        <v>0.473</v>
      </c>
      <c r="H42" s="24">
        <v>0.324</v>
      </c>
      <c r="I42" s="24">
        <v>0.4</v>
      </c>
      <c r="J42" s="24">
        <v>0.465</v>
      </c>
      <c r="K42" s="24">
        <v>0.44</v>
      </c>
      <c r="L42" s="24">
        <v>0.44</v>
      </c>
      <c r="M42" s="24">
        <v>0.861</v>
      </c>
      <c r="N42" s="24">
        <v>0.849124</v>
      </c>
      <c r="O42" s="24">
        <v>0.799435</v>
      </c>
      <c r="P42" s="24">
        <v>0.755</v>
      </c>
      <c r="Q42" s="24">
        <v>0.729618</v>
      </c>
      <c r="R42" s="24">
        <v>0.779936</v>
      </c>
      <c r="S42" s="24">
        <v>0.735908</v>
      </c>
      <c r="T42" s="24">
        <v>1.031529</v>
      </c>
      <c r="U42" s="25">
        <v>0.9571</v>
      </c>
      <c r="V42" s="25">
        <v>0.861704</v>
      </c>
      <c r="W42" s="25">
        <v>0.943477</v>
      </c>
      <c r="X42" s="25">
        <v>1.069268</v>
      </c>
      <c r="Y42" s="25">
        <v>1.069268</v>
      </c>
      <c r="Z42" s="25">
        <v>1.1133</v>
      </c>
      <c r="AA42" s="25">
        <v>1.347</v>
      </c>
      <c r="AB42" s="26">
        <v>1.277</v>
      </c>
      <c r="AC42" s="27">
        <v>1.32</v>
      </c>
      <c r="AD42" s="27">
        <v>1.328</v>
      </c>
      <c r="AE42" s="28">
        <v>1.277</v>
      </c>
      <c r="AF42" s="28">
        <v>1.188</v>
      </c>
      <c r="AG42" s="28">
        <v>1.06</v>
      </c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</row>
    <row r="43" spans="1:177" ht="15" customHeight="1">
      <c r="A43" s="21" t="s">
        <v>47</v>
      </c>
      <c r="B43" s="32" t="s">
        <v>62</v>
      </c>
      <c r="C43" s="23" t="s">
        <v>63</v>
      </c>
      <c r="D43" s="24" t="s">
        <v>50</v>
      </c>
      <c r="E43" s="24" t="s">
        <v>50</v>
      </c>
      <c r="F43" s="24" t="s">
        <v>50</v>
      </c>
      <c r="G43" s="24" t="s">
        <v>50</v>
      </c>
      <c r="H43" s="24" t="s">
        <v>50</v>
      </c>
      <c r="I43" s="24" t="s">
        <v>50</v>
      </c>
      <c r="J43" s="24" t="s">
        <v>50</v>
      </c>
      <c r="K43" s="24" t="s">
        <v>50</v>
      </c>
      <c r="L43" s="24" t="s">
        <v>50</v>
      </c>
      <c r="M43" s="24" t="s">
        <v>50</v>
      </c>
      <c r="N43" s="24" t="s">
        <v>50</v>
      </c>
      <c r="O43" s="24" t="s">
        <v>50</v>
      </c>
      <c r="P43" s="24">
        <v>0.015</v>
      </c>
      <c r="Q43" s="24">
        <v>0.015</v>
      </c>
      <c r="R43" s="24">
        <v>0.015</v>
      </c>
      <c r="S43" s="24">
        <v>0.015</v>
      </c>
      <c r="T43" s="45" t="s">
        <v>57</v>
      </c>
      <c r="U43" s="45" t="s">
        <v>57</v>
      </c>
      <c r="V43" s="45" t="s">
        <v>57</v>
      </c>
      <c r="W43" s="45" t="s">
        <v>57</v>
      </c>
      <c r="X43" s="45" t="s">
        <v>57</v>
      </c>
      <c r="Y43" s="45" t="s">
        <v>57</v>
      </c>
      <c r="Z43" s="45" t="s">
        <v>57</v>
      </c>
      <c r="AA43" s="45" t="s">
        <v>57</v>
      </c>
      <c r="AB43" s="45" t="s">
        <v>57</v>
      </c>
      <c r="AC43" s="45" t="s">
        <v>57</v>
      </c>
      <c r="AD43" s="45" t="s">
        <v>57</v>
      </c>
      <c r="AE43" s="45" t="s">
        <v>57</v>
      </c>
      <c r="AF43" s="45" t="s">
        <v>57</v>
      </c>
      <c r="AG43" s="45" t="s">
        <v>57</v>
      </c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</row>
    <row r="44" spans="1:177" ht="15" customHeight="1">
      <c r="A44" s="21" t="s">
        <v>47</v>
      </c>
      <c r="B44" s="32" t="s">
        <v>64</v>
      </c>
      <c r="C44" s="23" t="s">
        <v>65</v>
      </c>
      <c r="D44" s="45" t="s">
        <v>57</v>
      </c>
      <c r="E44" s="45" t="s">
        <v>57</v>
      </c>
      <c r="F44" s="45" t="s">
        <v>57</v>
      </c>
      <c r="G44" s="45" t="s">
        <v>57</v>
      </c>
      <c r="H44" s="45" t="s">
        <v>57</v>
      </c>
      <c r="I44" s="45" t="s">
        <v>57</v>
      </c>
      <c r="J44" s="45" t="s">
        <v>57</v>
      </c>
      <c r="K44" s="45" t="s">
        <v>57</v>
      </c>
      <c r="L44" s="45" t="s">
        <v>57</v>
      </c>
      <c r="M44" s="45" t="s">
        <v>57</v>
      </c>
      <c r="N44" s="45" t="s">
        <v>57</v>
      </c>
      <c r="O44" s="45" t="s">
        <v>57</v>
      </c>
      <c r="P44" s="24" t="s">
        <v>23</v>
      </c>
      <c r="Q44" s="46">
        <v>0.0775</v>
      </c>
      <c r="R44" s="46">
        <v>0.0775</v>
      </c>
      <c r="S44" s="24">
        <v>0.0775</v>
      </c>
      <c r="T44" s="24">
        <v>0.0775</v>
      </c>
      <c r="U44" s="25">
        <v>0.0775</v>
      </c>
      <c r="V44" s="25">
        <v>0.0775</v>
      </c>
      <c r="W44" s="25">
        <v>0.0775</v>
      </c>
      <c r="X44" s="25">
        <v>0.0775</v>
      </c>
      <c r="Y44" s="25">
        <v>0.0775</v>
      </c>
      <c r="Z44" s="25">
        <v>0.0775</v>
      </c>
      <c r="AA44" s="25">
        <v>0.0775</v>
      </c>
      <c r="AB44" s="26">
        <v>0.0775</v>
      </c>
      <c r="AC44" s="27">
        <v>0.0775</v>
      </c>
      <c r="AD44" s="45" t="s">
        <v>57</v>
      </c>
      <c r="AE44" s="45" t="s">
        <v>57</v>
      </c>
      <c r="AF44" s="45" t="s">
        <v>57</v>
      </c>
      <c r="AG44" s="45" t="s">
        <v>57</v>
      </c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</row>
    <row r="45" spans="1:177" ht="15" customHeight="1">
      <c r="A45" s="21" t="s">
        <v>47</v>
      </c>
      <c r="B45" s="32" t="s">
        <v>66</v>
      </c>
      <c r="C45" s="23" t="s">
        <v>67</v>
      </c>
      <c r="D45" s="24">
        <v>0.275</v>
      </c>
      <c r="E45" s="24">
        <v>0.265</v>
      </c>
      <c r="F45" s="24" t="s">
        <v>50</v>
      </c>
      <c r="G45" s="24" t="s">
        <v>50</v>
      </c>
      <c r="H45" s="24" t="s">
        <v>50</v>
      </c>
      <c r="I45" s="24" t="s">
        <v>50</v>
      </c>
      <c r="J45" s="24" t="s">
        <v>50</v>
      </c>
      <c r="K45" s="24" t="s">
        <v>50</v>
      </c>
      <c r="L45" s="24" t="s">
        <v>50</v>
      </c>
      <c r="M45" s="24" t="s">
        <v>50</v>
      </c>
      <c r="N45" s="24" t="s">
        <v>50</v>
      </c>
      <c r="O45" s="24">
        <v>0.24</v>
      </c>
      <c r="P45" s="24">
        <v>0.24</v>
      </c>
      <c r="Q45" s="45" t="s">
        <v>57</v>
      </c>
      <c r="R45" s="45" t="s">
        <v>57</v>
      </c>
      <c r="S45" s="45" t="s">
        <v>57</v>
      </c>
      <c r="T45" s="45" t="s">
        <v>57</v>
      </c>
      <c r="U45" s="45" t="s">
        <v>57</v>
      </c>
      <c r="V45" s="45" t="s">
        <v>57</v>
      </c>
      <c r="W45" s="45" t="s">
        <v>57</v>
      </c>
      <c r="X45" s="45" t="s">
        <v>57</v>
      </c>
      <c r="Y45" s="45" t="s">
        <v>57</v>
      </c>
      <c r="Z45" s="45" t="s">
        <v>57</v>
      </c>
      <c r="AA45" s="45" t="s">
        <v>57</v>
      </c>
      <c r="AB45" s="45" t="s">
        <v>57</v>
      </c>
      <c r="AC45" s="45" t="s">
        <v>57</v>
      </c>
      <c r="AD45" s="45" t="s">
        <v>57</v>
      </c>
      <c r="AE45" s="45" t="s">
        <v>57</v>
      </c>
      <c r="AF45" s="45" t="s">
        <v>57</v>
      </c>
      <c r="AG45" s="45" t="s">
        <v>57</v>
      </c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</row>
    <row r="46" spans="1:177" ht="15" customHeight="1">
      <c r="A46" s="21" t="s">
        <v>47</v>
      </c>
      <c r="B46" s="32" t="s">
        <v>68</v>
      </c>
      <c r="C46" s="23" t="s">
        <v>69</v>
      </c>
      <c r="D46" s="24">
        <v>0.05</v>
      </c>
      <c r="E46" s="24">
        <v>0.04</v>
      </c>
      <c r="F46" s="24">
        <v>0.103</v>
      </c>
      <c r="G46" s="24">
        <v>0.1243</v>
      </c>
      <c r="H46" s="24">
        <v>0.13978</v>
      </c>
      <c r="I46" s="24">
        <v>0.148</v>
      </c>
      <c r="J46" s="24">
        <v>0.23</v>
      </c>
      <c r="K46" s="24">
        <v>0.2349</v>
      </c>
      <c r="L46" s="24">
        <v>0.21262</v>
      </c>
      <c r="M46" s="24">
        <v>0.20603</v>
      </c>
      <c r="N46" s="24">
        <v>0.189899</v>
      </c>
      <c r="O46" s="24">
        <v>0.184766</v>
      </c>
      <c r="P46" s="24">
        <v>0.170836</v>
      </c>
      <c r="Q46" s="24">
        <v>0.177434</v>
      </c>
      <c r="R46" s="24">
        <v>0.177434</v>
      </c>
      <c r="S46" s="24">
        <v>0.15159</v>
      </c>
      <c r="T46" s="24">
        <v>0.138312</v>
      </c>
      <c r="U46" s="25">
        <v>0.117312</v>
      </c>
      <c r="V46" s="25">
        <v>0.127368</v>
      </c>
      <c r="W46" s="25">
        <v>0.107047</v>
      </c>
      <c r="X46" s="25">
        <v>0.107047</v>
      </c>
      <c r="Y46" s="25">
        <v>0.14517</v>
      </c>
      <c r="Z46" s="25">
        <v>0.14004</v>
      </c>
      <c r="AA46" s="25">
        <v>0.148473</v>
      </c>
      <c r="AB46" s="26">
        <v>0.14847</v>
      </c>
      <c r="AC46" s="27">
        <v>0.14649</v>
      </c>
      <c r="AD46" s="27">
        <v>0.1584</v>
      </c>
      <c r="AE46" s="28">
        <v>0.1215</v>
      </c>
      <c r="AF46" s="28">
        <v>0.1198</v>
      </c>
      <c r="AG46" s="28">
        <v>0.1033</v>
      </c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</row>
    <row r="47" spans="1:177" ht="15" customHeight="1">
      <c r="A47" s="21" t="s">
        <v>47</v>
      </c>
      <c r="B47" s="32" t="s">
        <v>70</v>
      </c>
      <c r="C47" s="23" t="s">
        <v>71</v>
      </c>
      <c r="D47" s="24">
        <v>0.48</v>
      </c>
      <c r="E47" s="24">
        <v>0.45</v>
      </c>
      <c r="F47" s="24">
        <v>0.3424</v>
      </c>
      <c r="G47" s="24">
        <v>0.31</v>
      </c>
      <c r="H47" s="24">
        <v>0.304</v>
      </c>
      <c r="I47" s="24">
        <v>0.299</v>
      </c>
      <c r="J47" s="24">
        <v>0.292</v>
      </c>
      <c r="K47" s="24">
        <v>0.316</v>
      </c>
      <c r="L47" s="24">
        <v>0.316</v>
      </c>
      <c r="M47" s="24">
        <v>0.408</v>
      </c>
      <c r="N47" s="24">
        <v>0.4</v>
      </c>
      <c r="O47" s="24">
        <v>0.425</v>
      </c>
      <c r="P47" s="24">
        <v>0.449</v>
      </c>
      <c r="Q47" s="24">
        <v>0.449314</v>
      </c>
      <c r="R47" s="24">
        <v>0.449314</v>
      </c>
      <c r="S47" s="24">
        <v>0.368398</v>
      </c>
      <c r="T47" s="24">
        <v>0.33872</v>
      </c>
      <c r="U47" s="25">
        <v>0.38535</v>
      </c>
      <c r="V47" s="25">
        <v>0.41048</v>
      </c>
      <c r="W47" s="25">
        <v>0.38849</v>
      </c>
      <c r="X47" s="25">
        <v>0.356971</v>
      </c>
      <c r="Y47" s="25">
        <v>0.379694</v>
      </c>
      <c r="Z47" s="25">
        <v>0.3643</v>
      </c>
      <c r="AA47" s="25">
        <v>0.342311</v>
      </c>
      <c r="AB47" s="26">
        <v>0.442</v>
      </c>
      <c r="AC47" s="27">
        <v>0.394354</v>
      </c>
      <c r="AD47" s="27">
        <v>0.3672</v>
      </c>
      <c r="AE47" s="28">
        <v>0.367</v>
      </c>
      <c r="AF47" s="28">
        <v>0.367</v>
      </c>
      <c r="AG47" s="28">
        <v>0.276</v>
      </c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</row>
    <row r="48" spans="1:177" ht="15" customHeight="1">
      <c r="A48" s="21" t="s">
        <v>47</v>
      </c>
      <c r="B48" s="32" t="s">
        <v>72</v>
      </c>
      <c r="C48" s="23" t="s">
        <v>73</v>
      </c>
      <c r="D48" s="24">
        <v>0.15</v>
      </c>
      <c r="E48" s="24">
        <v>0.15</v>
      </c>
      <c r="F48" s="24">
        <v>0.073</v>
      </c>
      <c r="G48" s="24">
        <v>0.05978</v>
      </c>
      <c r="H48" s="24">
        <v>0.051</v>
      </c>
      <c r="I48" s="24">
        <v>0.051</v>
      </c>
      <c r="J48" s="24">
        <v>0.0346</v>
      </c>
      <c r="K48" s="24">
        <v>0.026</v>
      </c>
      <c r="L48" s="24">
        <v>0.0216</v>
      </c>
      <c r="M48" s="24">
        <v>0.02</v>
      </c>
      <c r="N48" s="24">
        <v>0.0725</v>
      </c>
      <c r="O48" s="24">
        <v>0.03</v>
      </c>
      <c r="P48" s="24">
        <v>0.041</v>
      </c>
      <c r="Q48" s="24">
        <v>0.041</v>
      </c>
      <c r="R48" s="24">
        <v>0.041</v>
      </c>
      <c r="S48" s="24">
        <v>0.041</v>
      </c>
      <c r="T48" s="24">
        <v>0.014</v>
      </c>
      <c r="U48" s="25">
        <v>0.012</v>
      </c>
      <c r="V48" s="25">
        <v>0.01</v>
      </c>
      <c r="W48" s="25">
        <v>0.01</v>
      </c>
      <c r="X48" s="25">
        <v>0.01</v>
      </c>
      <c r="Y48" s="25">
        <v>0.01</v>
      </c>
      <c r="Z48" s="25">
        <v>0.009</v>
      </c>
      <c r="AA48" s="25">
        <v>0.009</v>
      </c>
      <c r="AB48" s="26">
        <v>0.006</v>
      </c>
      <c r="AC48" s="27">
        <v>0.007</v>
      </c>
      <c r="AD48" s="27">
        <v>0.007</v>
      </c>
      <c r="AE48" s="28">
        <v>0.005</v>
      </c>
      <c r="AF48" s="28">
        <v>0.01</v>
      </c>
      <c r="AG48" s="28">
        <v>0.01</v>
      </c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</row>
    <row r="49" spans="1:177" ht="15" customHeight="1">
      <c r="A49" s="21" t="s">
        <v>47</v>
      </c>
      <c r="B49" s="32" t="s">
        <v>74</v>
      </c>
      <c r="C49" s="23" t="s">
        <v>75</v>
      </c>
      <c r="D49" s="24" t="s">
        <v>50</v>
      </c>
      <c r="E49" s="24" t="s">
        <v>50</v>
      </c>
      <c r="F49" s="24" t="s">
        <v>50</v>
      </c>
      <c r="G49" s="24" t="s">
        <v>50</v>
      </c>
      <c r="H49" s="24" t="s">
        <v>50</v>
      </c>
      <c r="I49" s="24" t="s">
        <v>50</v>
      </c>
      <c r="J49" s="24" t="s">
        <v>50</v>
      </c>
      <c r="K49" s="24" t="s">
        <v>50</v>
      </c>
      <c r="L49" s="24" t="s">
        <v>50</v>
      </c>
      <c r="M49" s="24" t="s">
        <v>50</v>
      </c>
      <c r="N49" s="24" t="s">
        <v>50</v>
      </c>
      <c r="O49" s="24" t="s">
        <v>50</v>
      </c>
      <c r="P49" s="24">
        <v>0.1585</v>
      </c>
      <c r="Q49" s="24">
        <v>0.146956</v>
      </c>
      <c r="R49" s="24">
        <v>0.139031</v>
      </c>
      <c r="S49" s="24">
        <v>0.132143</v>
      </c>
      <c r="T49" s="24">
        <v>0.128535</v>
      </c>
      <c r="U49" s="25">
        <v>0.119542</v>
      </c>
      <c r="V49" s="25">
        <v>0.127786</v>
      </c>
      <c r="W49" s="25">
        <v>0.131376</v>
      </c>
      <c r="X49" s="25">
        <v>0.109716</v>
      </c>
      <c r="Y49" s="25">
        <v>0.109716</v>
      </c>
      <c r="Z49" s="25">
        <v>0.110919</v>
      </c>
      <c r="AA49" s="25">
        <v>0.102484</v>
      </c>
      <c r="AB49" s="26">
        <v>0.102484</v>
      </c>
      <c r="AC49" s="27">
        <v>0.10248</v>
      </c>
      <c r="AD49" s="27">
        <v>0.10248</v>
      </c>
      <c r="AE49" s="28">
        <v>0.02018</v>
      </c>
      <c r="AF49" s="28">
        <v>0.02018</v>
      </c>
      <c r="AG49" s="28">
        <v>0.02018</v>
      </c>
      <c r="AH49" s="30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</row>
    <row r="50" spans="1:177" ht="15" customHeight="1">
      <c r="A50" s="21" t="s">
        <v>47</v>
      </c>
      <c r="B50" s="32" t="s">
        <v>76</v>
      </c>
      <c r="C50" s="23" t="s">
        <v>77</v>
      </c>
      <c r="D50" s="24">
        <v>0.645</v>
      </c>
      <c r="E50" s="24">
        <v>0.64</v>
      </c>
      <c r="F50" s="24">
        <v>0.625</v>
      </c>
      <c r="G50" s="24">
        <v>0.703</v>
      </c>
      <c r="H50" s="24">
        <v>0.8</v>
      </c>
      <c r="I50" s="24">
        <v>0.8</v>
      </c>
      <c r="J50" s="24">
        <v>0.74</v>
      </c>
      <c r="K50" s="24">
        <v>0.72175</v>
      </c>
      <c r="L50" s="24">
        <v>0.739</v>
      </c>
      <c r="M50" s="24">
        <v>0.739</v>
      </c>
      <c r="N50" s="24">
        <v>0.727103</v>
      </c>
      <c r="O50" s="24">
        <v>0.693503</v>
      </c>
      <c r="P50" s="24">
        <v>0.692153</v>
      </c>
      <c r="Q50" s="24">
        <v>0.746977</v>
      </c>
      <c r="R50" s="24">
        <v>0.6205</v>
      </c>
      <c r="S50" s="24">
        <v>0.6205</v>
      </c>
      <c r="T50" s="24">
        <v>0.6205</v>
      </c>
      <c r="U50" s="25">
        <v>0.684615</v>
      </c>
      <c r="V50" s="25">
        <v>0.72927</v>
      </c>
      <c r="W50" s="25">
        <v>0.621763</v>
      </c>
      <c r="X50" s="25">
        <v>0.621763</v>
      </c>
      <c r="Y50" s="25">
        <v>0.621763</v>
      </c>
      <c r="Z50" s="25">
        <v>0.621763</v>
      </c>
      <c r="AA50" s="25">
        <v>0.6217</v>
      </c>
      <c r="AB50" s="26">
        <v>0.6217</v>
      </c>
      <c r="AC50" s="27">
        <v>0.6217</v>
      </c>
      <c r="AD50" s="27">
        <v>0.6217</v>
      </c>
      <c r="AE50" s="28">
        <v>0.6</v>
      </c>
      <c r="AF50" s="28">
        <v>0.4065</v>
      </c>
      <c r="AG50" s="28">
        <v>0.4065</v>
      </c>
      <c r="AH50" s="30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</row>
    <row r="51" spans="1:177" ht="15" customHeight="1">
      <c r="A51" s="21" t="s">
        <v>47</v>
      </c>
      <c r="B51" s="32" t="s">
        <v>78</v>
      </c>
      <c r="C51" s="23" t="s">
        <v>79</v>
      </c>
      <c r="D51" s="24">
        <v>0.06</v>
      </c>
      <c r="E51" s="24">
        <v>0.285</v>
      </c>
      <c r="F51" s="24">
        <v>0.345</v>
      </c>
      <c r="G51" s="24">
        <v>0.294</v>
      </c>
      <c r="H51" s="24">
        <v>0.3087</v>
      </c>
      <c r="I51" s="24">
        <v>0.31</v>
      </c>
      <c r="J51" s="24">
        <v>0.251</v>
      </c>
      <c r="K51" s="24">
        <v>0.1949</v>
      </c>
      <c r="L51" s="24">
        <v>0.195</v>
      </c>
      <c r="M51" s="24">
        <v>0.20559</v>
      </c>
      <c r="N51" s="24">
        <v>0.1698</v>
      </c>
      <c r="O51" s="24">
        <v>0.1572</v>
      </c>
      <c r="P51" s="24">
        <v>0.14465</v>
      </c>
      <c r="Q51" s="24">
        <v>0.14465</v>
      </c>
      <c r="R51" s="24">
        <v>0.132086</v>
      </c>
      <c r="S51" s="24">
        <v>0.113217</v>
      </c>
      <c r="T51" s="24">
        <v>0.106927</v>
      </c>
      <c r="U51" s="25">
        <v>0.088057</v>
      </c>
      <c r="V51" s="25">
        <v>0.113217</v>
      </c>
      <c r="W51" s="25">
        <v>0.125796</v>
      </c>
      <c r="X51" s="25">
        <v>0.106927</v>
      </c>
      <c r="Y51" s="25">
        <v>0.106927</v>
      </c>
      <c r="Z51" s="25">
        <v>0.106927</v>
      </c>
      <c r="AA51" s="25">
        <v>0.106</v>
      </c>
      <c r="AB51" s="26">
        <v>0.106</v>
      </c>
      <c r="AC51" s="27">
        <v>0.106</v>
      </c>
      <c r="AD51" s="27">
        <v>0.106</v>
      </c>
      <c r="AE51" s="28">
        <v>0.1</v>
      </c>
      <c r="AF51" s="28">
        <v>0.1</v>
      </c>
      <c r="AG51" s="28">
        <v>0.1</v>
      </c>
      <c r="AH51" s="30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</row>
    <row r="52" spans="1:177" ht="15" customHeight="1">
      <c r="A52" s="21" t="s">
        <v>47</v>
      </c>
      <c r="B52" s="32" t="s">
        <v>80</v>
      </c>
      <c r="C52" s="23" t="s">
        <v>81</v>
      </c>
      <c r="D52" s="24">
        <v>5.75</v>
      </c>
      <c r="E52" s="24">
        <v>5.5</v>
      </c>
      <c r="F52" s="24">
        <v>7.62</v>
      </c>
      <c r="G52" s="24">
        <v>6.8</v>
      </c>
      <c r="H52" s="24">
        <v>7.66</v>
      </c>
      <c r="I52" s="24">
        <v>8.3</v>
      </c>
      <c r="J52" s="24">
        <v>10.9</v>
      </c>
      <c r="K52" s="24">
        <v>10.5</v>
      </c>
      <c r="L52" s="24">
        <v>14.8</v>
      </c>
      <c r="M52" s="24">
        <v>10.435</v>
      </c>
      <c r="N52" s="24">
        <v>11.546204</v>
      </c>
      <c r="O52" s="24">
        <v>7.609412</v>
      </c>
      <c r="P52" s="24">
        <v>7.6094</v>
      </c>
      <c r="Q52" s="24">
        <v>8.805734</v>
      </c>
      <c r="R52" s="24">
        <v>9.28376</v>
      </c>
      <c r="S52" s="24">
        <v>9.415846</v>
      </c>
      <c r="T52" s="24">
        <v>8.422056</v>
      </c>
      <c r="U52" s="25">
        <v>11.2336</v>
      </c>
      <c r="V52" s="25">
        <v>10.422215</v>
      </c>
      <c r="W52" s="25">
        <v>10.91282</v>
      </c>
      <c r="X52" s="25">
        <v>10.787024</v>
      </c>
      <c r="Y52" s="25">
        <v>9.44729</v>
      </c>
      <c r="Z52" s="25">
        <v>9.44729</v>
      </c>
      <c r="AA52" s="25">
        <v>10.265</v>
      </c>
      <c r="AB52" s="26">
        <v>10.44737</v>
      </c>
      <c r="AC52" s="27">
        <v>8.5</v>
      </c>
      <c r="AD52" s="27">
        <v>7.705</v>
      </c>
      <c r="AE52" s="28">
        <v>7.8493</v>
      </c>
      <c r="AF52" s="28">
        <v>6.865325</v>
      </c>
      <c r="AG52" s="28">
        <v>6.68</v>
      </c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</row>
    <row r="53" spans="1:177" ht="15" customHeight="1">
      <c r="A53" s="21" t="s">
        <v>47</v>
      </c>
      <c r="B53" s="32" t="s">
        <v>82</v>
      </c>
      <c r="C53" s="23" t="s">
        <v>83</v>
      </c>
      <c r="D53" s="24" t="s">
        <v>50</v>
      </c>
      <c r="E53" s="24" t="s">
        <v>50</v>
      </c>
      <c r="F53" s="24" t="s">
        <v>50</v>
      </c>
      <c r="G53" s="24" t="s">
        <v>50</v>
      </c>
      <c r="H53" s="24" t="s">
        <v>50</v>
      </c>
      <c r="I53" s="24" t="s">
        <v>50</v>
      </c>
      <c r="J53" s="24" t="s">
        <v>50</v>
      </c>
      <c r="K53" s="24" t="s">
        <v>50</v>
      </c>
      <c r="L53" s="24" t="s">
        <v>50</v>
      </c>
      <c r="M53" s="24" t="s">
        <v>50</v>
      </c>
      <c r="N53" s="24" t="s">
        <v>50</v>
      </c>
      <c r="O53" s="24" t="s">
        <v>50</v>
      </c>
      <c r="P53" s="24">
        <v>0.03</v>
      </c>
      <c r="Q53" s="24">
        <v>0.042208</v>
      </c>
      <c r="R53" s="24">
        <v>0.036793</v>
      </c>
      <c r="S53" s="24">
        <v>0.03531</v>
      </c>
      <c r="T53" s="24">
        <v>0.031334</v>
      </c>
      <c r="U53" s="25">
        <v>0.040057</v>
      </c>
      <c r="V53" s="25">
        <v>0.040057</v>
      </c>
      <c r="W53" s="25">
        <v>0.114883</v>
      </c>
      <c r="X53" s="25">
        <v>0.114883</v>
      </c>
      <c r="Y53" s="25">
        <v>0.114883</v>
      </c>
      <c r="Z53" s="25">
        <v>0.114883</v>
      </c>
      <c r="AA53" s="25">
        <v>0.096375</v>
      </c>
      <c r="AB53" s="26">
        <v>0.096375</v>
      </c>
      <c r="AC53" s="27">
        <v>0.096375</v>
      </c>
      <c r="AD53" s="27">
        <v>0.096375</v>
      </c>
      <c r="AE53" s="28">
        <v>0.096375</v>
      </c>
      <c r="AF53" s="28">
        <v>0.096375</v>
      </c>
      <c r="AG53" s="28">
        <v>0.096375</v>
      </c>
      <c r="AH53" s="30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</row>
    <row r="54" spans="1:177" ht="15" customHeight="1">
      <c r="A54" s="21" t="s">
        <v>47</v>
      </c>
      <c r="B54" s="32" t="s">
        <v>84</v>
      </c>
      <c r="C54" s="23" t="s">
        <v>85</v>
      </c>
      <c r="D54" s="24" t="s">
        <v>50</v>
      </c>
      <c r="E54" s="24" t="s">
        <v>50</v>
      </c>
      <c r="F54" s="24" t="s">
        <v>50</v>
      </c>
      <c r="G54" s="24" t="s">
        <v>50</v>
      </c>
      <c r="H54" s="24" t="s">
        <v>50</v>
      </c>
      <c r="I54" s="24" t="s">
        <v>50</v>
      </c>
      <c r="J54" s="24" t="s">
        <v>50</v>
      </c>
      <c r="K54" s="24" t="s">
        <v>50</v>
      </c>
      <c r="L54" s="24" t="s">
        <v>50</v>
      </c>
      <c r="M54" s="24" t="s">
        <v>50</v>
      </c>
      <c r="N54" s="24" t="s">
        <v>50</v>
      </c>
      <c r="O54" s="24">
        <v>1.17</v>
      </c>
      <c r="P54" s="24">
        <v>1.15</v>
      </c>
      <c r="Q54" s="24">
        <v>1.568754</v>
      </c>
      <c r="R54" s="24">
        <v>1.568754</v>
      </c>
      <c r="S54" s="24">
        <v>1.606</v>
      </c>
      <c r="T54" s="24">
        <v>1.606</v>
      </c>
      <c r="U54" s="25">
        <v>1.606</v>
      </c>
      <c r="V54" s="25">
        <v>1.606</v>
      </c>
      <c r="W54" s="25">
        <v>1.42614</v>
      </c>
      <c r="X54" s="25">
        <v>1.42614</v>
      </c>
      <c r="Y54" s="25">
        <v>1.42614</v>
      </c>
      <c r="Z54" s="25">
        <v>0.95562</v>
      </c>
      <c r="AA54" s="25">
        <v>0.95562</v>
      </c>
      <c r="AB54" s="26">
        <v>0.95562</v>
      </c>
      <c r="AC54" s="27">
        <v>0.95562</v>
      </c>
      <c r="AD54" s="27">
        <v>0.95562</v>
      </c>
      <c r="AE54" s="28">
        <v>0.6</v>
      </c>
      <c r="AF54" s="28">
        <v>0.6</v>
      </c>
      <c r="AG54" s="28">
        <v>0.6</v>
      </c>
      <c r="AH54" s="30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</row>
    <row r="55" spans="1:177" ht="15" customHeight="1">
      <c r="A55" s="21" t="s">
        <v>47</v>
      </c>
      <c r="B55" s="32" t="s">
        <v>64</v>
      </c>
      <c r="C55" s="23" t="s">
        <v>86</v>
      </c>
      <c r="D55" s="45" t="s">
        <v>57</v>
      </c>
      <c r="E55" s="45" t="s">
        <v>57</v>
      </c>
      <c r="F55" s="45" t="s">
        <v>57</v>
      </c>
      <c r="G55" s="45" t="s">
        <v>57</v>
      </c>
      <c r="H55" s="45" t="s">
        <v>57</v>
      </c>
      <c r="I55" s="45" t="s">
        <v>57</v>
      </c>
      <c r="J55" s="45" t="s">
        <v>57</v>
      </c>
      <c r="K55" s="45" t="s">
        <v>57</v>
      </c>
      <c r="L55" s="45" t="s">
        <v>57</v>
      </c>
      <c r="M55" s="45" t="s">
        <v>57</v>
      </c>
      <c r="N55" s="45" t="s">
        <v>57</v>
      </c>
      <c r="O55" s="45" t="s">
        <v>57</v>
      </c>
      <c r="P55" s="45" t="s">
        <v>57</v>
      </c>
      <c r="Q55" s="45" t="s">
        <v>57</v>
      </c>
      <c r="R55" s="45" t="s">
        <v>57</v>
      </c>
      <c r="S55" s="45" t="s">
        <v>57</v>
      </c>
      <c r="T55" s="45" t="s">
        <v>57</v>
      </c>
      <c r="U55" s="45" t="s">
        <v>57</v>
      </c>
      <c r="V55" s="45" t="s">
        <v>57</v>
      </c>
      <c r="W55" s="45" t="s">
        <v>57</v>
      </c>
      <c r="X55" s="45" t="s">
        <v>57</v>
      </c>
      <c r="Y55" s="45" t="s">
        <v>57</v>
      </c>
      <c r="Z55" s="45" t="s">
        <v>57</v>
      </c>
      <c r="AA55" s="45" t="s">
        <v>57</v>
      </c>
      <c r="AB55" s="45" t="s">
        <v>57</v>
      </c>
      <c r="AC55" s="45" t="s">
        <v>57</v>
      </c>
      <c r="AD55" s="27">
        <v>0.0775</v>
      </c>
      <c r="AE55" s="28">
        <v>0.0775</v>
      </c>
      <c r="AF55" s="28">
        <v>0.0775</v>
      </c>
      <c r="AG55" s="28">
        <v>0.0775</v>
      </c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</row>
    <row r="56" spans="1:177" ht="15" customHeight="1">
      <c r="A56" s="21" t="s">
        <v>47</v>
      </c>
      <c r="B56" s="32" t="s">
        <v>87</v>
      </c>
      <c r="C56" s="23" t="s">
        <v>88</v>
      </c>
      <c r="D56" s="45" t="s">
        <v>57</v>
      </c>
      <c r="E56" s="45" t="s">
        <v>57</v>
      </c>
      <c r="F56" s="45" t="s">
        <v>57</v>
      </c>
      <c r="G56" s="45" t="s">
        <v>57</v>
      </c>
      <c r="H56" s="45" t="s">
        <v>57</v>
      </c>
      <c r="I56" s="45" t="s">
        <v>57</v>
      </c>
      <c r="J56" s="45" t="s">
        <v>57</v>
      </c>
      <c r="K56" s="45" t="s">
        <v>57</v>
      </c>
      <c r="L56" s="45" t="s">
        <v>57</v>
      </c>
      <c r="M56" s="45" t="s">
        <v>57</v>
      </c>
      <c r="N56" s="45" t="s">
        <v>57</v>
      </c>
      <c r="O56" s="45" t="s">
        <v>57</v>
      </c>
      <c r="P56" s="45" t="s">
        <v>57</v>
      </c>
      <c r="Q56" s="24" t="s">
        <v>50</v>
      </c>
      <c r="R56" s="24" t="s">
        <v>50</v>
      </c>
      <c r="S56" s="24" t="s">
        <v>50</v>
      </c>
      <c r="T56" s="24">
        <v>0.009</v>
      </c>
      <c r="U56" s="25">
        <v>0.009</v>
      </c>
      <c r="V56" s="25">
        <v>0.009</v>
      </c>
      <c r="W56" s="25">
        <v>0.009</v>
      </c>
      <c r="X56" s="25">
        <v>0.009</v>
      </c>
      <c r="Y56" s="25">
        <v>0.009</v>
      </c>
      <c r="Z56" s="25">
        <v>0.009</v>
      </c>
      <c r="AA56" s="25">
        <v>0.009</v>
      </c>
      <c r="AB56" s="26">
        <v>0.009</v>
      </c>
      <c r="AC56" s="27">
        <v>0.009</v>
      </c>
      <c r="AD56" s="27">
        <v>0.009</v>
      </c>
      <c r="AE56" s="28">
        <v>0.009</v>
      </c>
      <c r="AF56" s="28">
        <v>0.009</v>
      </c>
      <c r="AG56" s="28">
        <v>0.009</v>
      </c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</row>
    <row r="57" spans="1:177" ht="15" customHeight="1">
      <c r="A57" s="21" t="s">
        <v>47</v>
      </c>
      <c r="B57" s="32" t="s">
        <v>89</v>
      </c>
      <c r="C57" s="23" t="s">
        <v>90</v>
      </c>
      <c r="D57" s="24">
        <v>0.15</v>
      </c>
      <c r="E57" s="24">
        <v>0.35</v>
      </c>
      <c r="F57" s="24">
        <v>0.1217</v>
      </c>
      <c r="G57" s="24">
        <v>0.1314</v>
      </c>
      <c r="H57" s="24">
        <v>0.16</v>
      </c>
      <c r="I57" s="24">
        <v>0.115</v>
      </c>
      <c r="J57" s="24">
        <v>0.09</v>
      </c>
      <c r="K57" s="24">
        <v>0.0282</v>
      </c>
      <c r="L57" s="24">
        <v>0.0386</v>
      </c>
      <c r="M57" s="24">
        <v>0.025955</v>
      </c>
      <c r="N57" s="24">
        <v>0.025</v>
      </c>
      <c r="O57" s="24">
        <v>0.02</v>
      </c>
      <c r="P57" s="24">
        <v>0.021389</v>
      </c>
      <c r="Q57" s="24">
        <v>0.022518</v>
      </c>
      <c r="R57" s="24">
        <v>0.022518</v>
      </c>
      <c r="S57" s="24">
        <v>0.020242</v>
      </c>
      <c r="T57" s="24">
        <v>0.02</v>
      </c>
      <c r="U57" s="25">
        <v>0.03</v>
      </c>
      <c r="V57" s="25">
        <v>0.03</v>
      </c>
      <c r="W57" s="25">
        <v>0.013999</v>
      </c>
      <c r="X57" s="25">
        <v>0.013999</v>
      </c>
      <c r="Y57" s="25">
        <v>0.021009</v>
      </c>
      <c r="Z57" s="25">
        <v>0.021009</v>
      </c>
      <c r="AA57" s="25">
        <v>0.157626</v>
      </c>
      <c r="AB57" s="26">
        <v>0.157626</v>
      </c>
      <c r="AC57" s="27">
        <v>0.157626</v>
      </c>
      <c r="AD57" s="27">
        <v>0.157626</v>
      </c>
      <c r="AE57" s="28">
        <v>0.15</v>
      </c>
      <c r="AF57" s="28">
        <v>0.15</v>
      </c>
      <c r="AG57" s="28">
        <v>0.15</v>
      </c>
      <c r="AH57" s="30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</row>
    <row r="58" spans="1:177" ht="15" customHeight="1">
      <c r="A58" s="21" t="s">
        <v>47</v>
      </c>
      <c r="B58" s="32" t="s">
        <v>91</v>
      </c>
      <c r="C58" s="23" t="s">
        <v>92</v>
      </c>
      <c r="D58" s="24">
        <v>0.125</v>
      </c>
      <c r="E58" s="24">
        <v>0.11</v>
      </c>
      <c r="F58" s="24">
        <v>0.28</v>
      </c>
      <c r="G58" s="24">
        <v>0.28</v>
      </c>
      <c r="H58" s="24">
        <v>0.37</v>
      </c>
      <c r="I58" s="24">
        <v>0.294</v>
      </c>
      <c r="J58" s="24">
        <v>0.3</v>
      </c>
      <c r="K58" s="24">
        <v>0.4</v>
      </c>
      <c r="L58" s="24">
        <v>0.38</v>
      </c>
      <c r="M58" s="24">
        <v>0.381</v>
      </c>
      <c r="N58" s="24">
        <v>0.52085</v>
      </c>
      <c r="O58" s="24">
        <v>0.65</v>
      </c>
      <c r="P58" s="24">
        <v>0.54045</v>
      </c>
      <c r="Q58" s="24">
        <v>0.474761</v>
      </c>
      <c r="R58" s="24">
        <v>0.48767</v>
      </c>
      <c r="S58" s="24">
        <v>0.48767</v>
      </c>
      <c r="T58" s="24">
        <v>0.48767</v>
      </c>
      <c r="U58" s="25">
        <v>0.260046</v>
      </c>
      <c r="V58" s="25">
        <v>0.331036</v>
      </c>
      <c r="W58" s="25">
        <v>0.3172</v>
      </c>
      <c r="X58" s="25">
        <v>0.29865</v>
      </c>
      <c r="Y58" s="25">
        <v>0.29576</v>
      </c>
      <c r="Z58" s="25">
        <v>0.29576</v>
      </c>
      <c r="AA58" s="25">
        <v>0.3</v>
      </c>
      <c r="AB58" s="26">
        <v>0.3</v>
      </c>
      <c r="AC58" s="27">
        <v>0.3</v>
      </c>
      <c r="AD58" s="27">
        <v>0.3</v>
      </c>
      <c r="AE58" s="28">
        <v>0.3</v>
      </c>
      <c r="AF58" s="28">
        <v>0.3</v>
      </c>
      <c r="AG58" s="28">
        <v>0.3</v>
      </c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</row>
    <row r="59" spans="1:177" ht="15" customHeight="1">
      <c r="A59" s="21" t="s">
        <v>47</v>
      </c>
      <c r="B59" s="32" t="s">
        <v>93</v>
      </c>
      <c r="C59" s="23" t="s">
        <v>94</v>
      </c>
      <c r="D59" s="24">
        <v>15.4</v>
      </c>
      <c r="E59" s="24">
        <v>14.8</v>
      </c>
      <c r="F59" s="24">
        <v>14.8</v>
      </c>
      <c r="G59" s="24">
        <v>13.9</v>
      </c>
      <c r="H59" s="24">
        <v>13.15</v>
      </c>
      <c r="I59" s="24">
        <v>13.59</v>
      </c>
      <c r="J59" s="24">
        <v>13</v>
      </c>
      <c r="K59" s="24">
        <v>9</v>
      </c>
      <c r="L59" s="24">
        <v>5.2</v>
      </c>
      <c r="M59" s="24">
        <v>5.175</v>
      </c>
      <c r="N59" s="24">
        <v>4.25562</v>
      </c>
      <c r="O59" s="24">
        <v>3.825</v>
      </c>
      <c r="P59" s="24">
        <v>3.99431</v>
      </c>
      <c r="Q59" s="24">
        <v>4.14363</v>
      </c>
      <c r="R59" s="24">
        <v>4.55426</v>
      </c>
      <c r="S59" s="24">
        <v>4.51693</v>
      </c>
      <c r="T59" s="24">
        <v>4.29295</v>
      </c>
      <c r="U59" s="25">
        <v>4.51693</v>
      </c>
      <c r="V59" s="25">
        <v>5.002795</v>
      </c>
      <c r="W59" s="25">
        <v>5.19087</v>
      </c>
      <c r="X59" s="25">
        <v>5.153255</v>
      </c>
      <c r="Y59" s="25">
        <v>5.002795</v>
      </c>
      <c r="Z59" s="25">
        <v>4.93</v>
      </c>
      <c r="AA59" s="25">
        <v>4.715</v>
      </c>
      <c r="AB59" s="26">
        <v>4.665</v>
      </c>
      <c r="AC59" s="27">
        <v>4.487</v>
      </c>
      <c r="AD59" s="27">
        <v>4.02948</v>
      </c>
      <c r="AE59" s="28">
        <v>3.875</v>
      </c>
      <c r="AF59" s="28">
        <v>3.6</v>
      </c>
      <c r="AG59" s="28">
        <v>3.41</v>
      </c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</row>
    <row r="60" spans="1:177" ht="18.75" customHeight="1">
      <c r="A60" s="21" t="s">
        <v>47</v>
      </c>
      <c r="B60" s="32"/>
      <c r="C60" s="23" t="s">
        <v>95</v>
      </c>
      <c r="D60" s="24">
        <v>3</v>
      </c>
      <c r="E60" s="24">
        <v>2.8</v>
      </c>
      <c r="F60" s="24">
        <v>2.95</v>
      </c>
      <c r="G60" s="24">
        <v>2.63</v>
      </c>
      <c r="H60" s="24">
        <v>2.5</v>
      </c>
      <c r="I60" s="24">
        <v>2</v>
      </c>
      <c r="J60" s="24">
        <v>1.95</v>
      </c>
      <c r="K60" s="24">
        <v>1.85</v>
      </c>
      <c r="L60" s="24">
        <v>1.8</v>
      </c>
      <c r="M60" s="24">
        <v>1.75</v>
      </c>
      <c r="N60" s="24">
        <v>1.7</v>
      </c>
      <c r="O60" s="24">
        <v>0.445</v>
      </c>
      <c r="P60" s="45" t="s">
        <v>57</v>
      </c>
      <c r="Q60" s="45" t="s">
        <v>57</v>
      </c>
      <c r="R60" s="45" t="s">
        <v>57</v>
      </c>
      <c r="S60" s="45" t="s">
        <v>57</v>
      </c>
      <c r="T60" s="45" t="s">
        <v>57</v>
      </c>
      <c r="U60" s="45" t="s">
        <v>57</v>
      </c>
      <c r="V60" s="45" t="s">
        <v>57</v>
      </c>
      <c r="W60" s="45" t="s">
        <v>57</v>
      </c>
      <c r="X60" s="45" t="s">
        <v>57</v>
      </c>
      <c r="Y60" s="45" t="s">
        <v>57</v>
      </c>
      <c r="Z60" s="45" t="s">
        <v>57</v>
      </c>
      <c r="AA60" s="45" t="s">
        <v>57</v>
      </c>
      <c r="AB60" s="45" t="s">
        <v>57</v>
      </c>
      <c r="AC60" s="45" t="s">
        <v>57</v>
      </c>
      <c r="AD60" s="45" t="s">
        <v>57</v>
      </c>
      <c r="AE60" s="45" t="s">
        <v>57</v>
      </c>
      <c r="AF60" s="45" t="s">
        <v>57</v>
      </c>
      <c r="AG60" s="45" t="s">
        <v>57</v>
      </c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</row>
    <row r="61" spans="1:33" s="36" customFormat="1" ht="15" customHeight="1">
      <c r="A61" s="33" t="s">
        <v>47</v>
      </c>
      <c r="B61" s="32"/>
      <c r="C61" s="34" t="s">
        <v>14</v>
      </c>
      <c r="D61" s="89">
        <f aca="true" t="shared" si="2" ref="D61:AG61">SUM(D37:D60)</f>
        <v>26.601399999999998</v>
      </c>
      <c r="E61" s="89">
        <f t="shared" si="2"/>
        <v>25.995</v>
      </c>
      <c r="F61" s="89">
        <f t="shared" si="2"/>
        <v>27.864099999999997</v>
      </c>
      <c r="G61" s="89">
        <f t="shared" si="2"/>
        <v>25.833679999999998</v>
      </c>
      <c r="H61" s="89">
        <f t="shared" si="2"/>
        <v>25.88948</v>
      </c>
      <c r="I61" s="89">
        <f t="shared" si="2"/>
        <v>26.4255</v>
      </c>
      <c r="J61" s="89">
        <f t="shared" si="2"/>
        <v>28.3626</v>
      </c>
      <c r="K61" s="89">
        <f t="shared" si="2"/>
        <v>23.788050000000002</v>
      </c>
      <c r="L61" s="89">
        <f t="shared" si="2"/>
        <v>24.247819999999997</v>
      </c>
      <c r="M61" s="89">
        <f t="shared" si="2"/>
        <v>20.306575</v>
      </c>
      <c r="N61" s="89">
        <f t="shared" si="2"/>
        <v>20.522097</v>
      </c>
      <c r="O61" s="89">
        <f t="shared" si="2"/>
        <v>16.330759</v>
      </c>
      <c r="P61" s="89">
        <f t="shared" si="2"/>
        <v>16.276671999999998</v>
      </c>
      <c r="Q61" s="89">
        <f t="shared" si="2"/>
        <v>18.021715999999998</v>
      </c>
      <c r="R61" s="89">
        <f t="shared" si="2"/>
        <v>18.811211</v>
      </c>
      <c r="S61" s="89">
        <f t="shared" si="2"/>
        <v>18.768054</v>
      </c>
      <c r="T61" s="89">
        <f t="shared" si="2"/>
        <v>17.761832999999996</v>
      </c>
      <c r="U61" s="89">
        <f t="shared" si="2"/>
        <v>20.454706</v>
      </c>
      <c r="V61" s="89">
        <f t="shared" si="2"/>
        <v>20.229538999999995</v>
      </c>
      <c r="W61" s="89">
        <f t="shared" si="2"/>
        <v>20.771649000000004</v>
      </c>
      <c r="X61" s="89">
        <f t="shared" si="2"/>
        <v>20.635019000000003</v>
      </c>
      <c r="Y61" s="89">
        <f t="shared" si="2"/>
        <v>19.209791</v>
      </c>
      <c r="Z61" s="89">
        <f t="shared" si="2"/>
        <v>18.690187</v>
      </c>
      <c r="AA61" s="89">
        <f t="shared" si="2"/>
        <v>19.625965</v>
      </c>
      <c r="AB61" s="89">
        <f t="shared" si="2"/>
        <v>19.744421</v>
      </c>
      <c r="AC61" s="89">
        <f t="shared" si="2"/>
        <v>17.61342</v>
      </c>
      <c r="AD61" s="89">
        <f t="shared" si="2"/>
        <v>16.380655000000004</v>
      </c>
      <c r="AE61" s="89">
        <f t="shared" si="2"/>
        <v>15.800305000000002</v>
      </c>
      <c r="AF61" s="89">
        <f t="shared" si="2"/>
        <v>14.267970000000002</v>
      </c>
      <c r="AG61" s="89">
        <f t="shared" si="2"/>
        <v>13.657295000000001</v>
      </c>
    </row>
    <row r="62" spans="1:33" s="36" customFormat="1" ht="10.5" customHeight="1">
      <c r="A62" s="33"/>
      <c r="B62" s="32"/>
      <c r="C62" s="3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</row>
    <row r="63" spans="1:33" s="36" customFormat="1" ht="14.25" customHeight="1">
      <c r="A63" s="33"/>
      <c r="B63" s="37"/>
      <c r="C63" s="16" t="s">
        <v>96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</row>
    <row r="64" spans="1:177" ht="15" customHeight="1">
      <c r="A64" s="21" t="s">
        <v>97</v>
      </c>
      <c r="B64" s="32" t="s">
        <v>98</v>
      </c>
      <c r="C64" s="23" t="s">
        <v>99</v>
      </c>
      <c r="D64" s="45" t="s">
        <v>57</v>
      </c>
      <c r="E64" s="45" t="s">
        <v>57</v>
      </c>
      <c r="F64" s="45" t="s">
        <v>57</v>
      </c>
      <c r="G64" s="45" t="s">
        <v>57</v>
      </c>
      <c r="H64" s="45" t="s">
        <v>57</v>
      </c>
      <c r="I64" s="45" t="s">
        <v>57</v>
      </c>
      <c r="J64" s="45" t="s">
        <v>57</v>
      </c>
      <c r="K64" s="45" t="s">
        <v>57</v>
      </c>
      <c r="L64" s="45" t="s">
        <v>57</v>
      </c>
      <c r="M64" s="45" t="s">
        <v>57</v>
      </c>
      <c r="N64" s="45" t="s">
        <v>57</v>
      </c>
      <c r="O64" s="45" t="s">
        <v>57</v>
      </c>
      <c r="P64" s="24" t="s">
        <v>50</v>
      </c>
      <c r="Q64" s="24" t="s">
        <v>50</v>
      </c>
      <c r="R64" s="24" t="s">
        <v>50</v>
      </c>
      <c r="S64" s="24" t="s">
        <v>50</v>
      </c>
      <c r="T64" s="24" t="s">
        <v>50</v>
      </c>
      <c r="U64" s="25">
        <v>1.178</v>
      </c>
      <c r="V64" s="25">
        <v>1.178</v>
      </c>
      <c r="W64" s="25">
        <v>1.178</v>
      </c>
      <c r="X64" s="25">
        <v>1.178</v>
      </c>
      <c r="Y64" s="25">
        <v>1.178</v>
      </c>
      <c r="Z64" s="25">
        <v>1.178</v>
      </c>
      <c r="AA64" s="25">
        <v>7</v>
      </c>
      <c r="AB64" s="26">
        <v>7</v>
      </c>
      <c r="AC64" s="27">
        <v>7</v>
      </c>
      <c r="AD64" s="27">
        <v>7</v>
      </c>
      <c r="AE64" s="28">
        <v>7</v>
      </c>
      <c r="AF64" s="28">
        <v>7</v>
      </c>
      <c r="AG64" s="28">
        <v>7</v>
      </c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</row>
    <row r="65" spans="1:177" ht="15" customHeight="1">
      <c r="A65" s="21" t="s">
        <v>97</v>
      </c>
      <c r="B65" s="32" t="s">
        <v>100</v>
      </c>
      <c r="C65" s="23" t="s">
        <v>101</v>
      </c>
      <c r="D65" s="45" t="s">
        <v>57</v>
      </c>
      <c r="E65" s="45" t="s">
        <v>57</v>
      </c>
      <c r="F65" s="45" t="s">
        <v>57</v>
      </c>
      <c r="G65" s="45" t="s">
        <v>57</v>
      </c>
      <c r="H65" s="45" t="s">
        <v>57</v>
      </c>
      <c r="I65" s="45" t="s">
        <v>57</v>
      </c>
      <c r="J65" s="45" t="s">
        <v>57</v>
      </c>
      <c r="K65" s="45" t="s">
        <v>57</v>
      </c>
      <c r="L65" s="45" t="s">
        <v>57</v>
      </c>
      <c r="M65" s="45" t="s">
        <v>57</v>
      </c>
      <c r="N65" s="45" t="s">
        <v>57</v>
      </c>
      <c r="O65" s="45" t="s">
        <v>57</v>
      </c>
      <c r="P65" s="24" t="s">
        <v>50</v>
      </c>
      <c r="Q65" s="24" t="s">
        <v>50</v>
      </c>
      <c r="R65" s="24" t="s">
        <v>50</v>
      </c>
      <c r="S65" s="24" t="s">
        <v>50</v>
      </c>
      <c r="T65" s="24" t="s">
        <v>50</v>
      </c>
      <c r="U65" s="25">
        <v>0.198</v>
      </c>
      <c r="V65" s="25">
        <v>0.198</v>
      </c>
      <c r="W65" s="25">
        <v>0.198</v>
      </c>
      <c r="X65" s="25">
        <v>0.198</v>
      </c>
      <c r="Y65" s="25">
        <v>0.198</v>
      </c>
      <c r="Z65" s="25">
        <v>0.198</v>
      </c>
      <c r="AA65" s="25">
        <v>0.198</v>
      </c>
      <c r="AB65" s="26">
        <v>0.198</v>
      </c>
      <c r="AC65" s="27">
        <v>0.198</v>
      </c>
      <c r="AD65" s="27">
        <v>0.198</v>
      </c>
      <c r="AE65" s="28">
        <v>0.198</v>
      </c>
      <c r="AF65" s="28">
        <v>0.198</v>
      </c>
      <c r="AG65" s="28">
        <v>0.198</v>
      </c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</row>
    <row r="66" spans="1:177" ht="15" customHeight="1">
      <c r="A66" s="21" t="s">
        <v>97</v>
      </c>
      <c r="B66" s="32" t="s">
        <v>102</v>
      </c>
      <c r="C66" s="23" t="s">
        <v>103</v>
      </c>
      <c r="D66" s="24">
        <v>67</v>
      </c>
      <c r="E66" s="24">
        <v>63</v>
      </c>
      <c r="F66" s="24">
        <v>63</v>
      </c>
      <c r="G66" s="24">
        <v>63</v>
      </c>
      <c r="H66" s="24">
        <v>63</v>
      </c>
      <c r="I66" s="24">
        <v>63</v>
      </c>
      <c r="J66" s="24">
        <v>61</v>
      </c>
      <c r="K66" s="24">
        <v>59</v>
      </c>
      <c r="L66" s="24">
        <v>59</v>
      </c>
      <c r="M66" s="24">
        <v>58.5</v>
      </c>
      <c r="N66" s="24">
        <v>58.4</v>
      </c>
      <c r="O66" s="24">
        <v>57</v>
      </c>
      <c r="P66" s="24">
        <v>57</v>
      </c>
      <c r="Q66" s="24">
        <v>57</v>
      </c>
      <c r="R66" s="24">
        <v>57</v>
      </c>
      <c r="S66" s="24">
        <v>57</v>
      </c>
      <c r="T66" s="24">
        <v>57</v>
      </c>
      <c r="U66" s="45" t="s">
        <v>57</v>
      </c>
      <c r="V66" s="45" t="s">
        <v>57</v>
      </c>
      <c r="W66" s="45" t="s">
        <v>57</v>
      </c>
      <c r="X66" s="45" t="s">
        <v>57</v>
      </c>
      <c r="Y66" s="45" t="s">
        <v>57</v>
      </c>
      <c r="Z66" s="45" t="s">
        <v>57</v>
      </c>
      <c r="AA66" s="45" t="s">
        <v>57</v>
      </c>
      <c r="AB66" s="45" t="s">
        <v>57</v>
      </c>
      <c r="AC66" s="45" t="s">
        <v>57</v>
      </c>
      <c r="AD66" s="45" t="s">
        <v>57</v>
      </c>
      <c r="AE66" s="45" t="s">
        <v>57</v>
      </c>
      <c r="AF66" s="45" t="s">
        <v>57</v>
      </c>
      <c r="AG66" s="45" t="s">
        <v>57</v>
      </c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</row>
    <row r="67" spans="1:177" ht="15" customHeight="1">
      <c r="A67" s="21" t="s">
        <v>97</v>
      </c>
      <c r="B67" s="32" t="s">
        <v>104</v>
      </c>
      <c r="C67" s="23" t="s">
        <v>105</v>
      </c>
      <c r="D67" s="45" t="s">
        <v>57</v>
      </c>
      <c r="E67" s="45" t="s">
        <v>57</v>
      </c>
      <c r="F67" s="45" t="s">
        <v>57</v>
      </c>
      <c r="G67" s="45" t="s">
        <v>57</v>
      </c>
      <c r="H67" s="45" t="s">
        <v>57</v>
      </c>
      <c r="I67" s="45" t="s">
        <v>57</v>
      </c>
      <c r="J67" s="45" t="s">
        <v>57</v>
      </c>
      <c r="K67" s="45" t="s">
        <v>57</v>
      </c>
      <c r="L67" s="45" t="s">
        <v>57</v>
      </c>
      <c r="M67" s="45" t="s">
        <v>57</v>
      </c>
      <c r="N67" s="45" t="s">
        <v>57</v>
      </c>
      <c r="O67" s="45" t="s">
        <v>57</v>
      </c>
      <c r="P67" s="24" t="s">
        <v>50</v>
      </c>
      <c r="Q67" s="24" t="s">
        <v>50</v>
      </c>
      <c r="R67" s="24" t="s">
        <v>50</v>
      </c>
      <c r="S67" s="24" t="s">
        <v>50</v>
      </c>
      <c r="T67" s="24" t="s">
        <v>50</v>
      </c>
      <c r="U67" s="25">
        <v>0.035</v>
      </c>
      <c r="V67" s="25">
        <v>0.035</v>
      </c>
      <c r="W67" s="25">
        <v>0.035</v>
      </c>
      <c r="X67" s="25">
        <v>0.035</v>
      </c>
      <c r="Y67" s="25">
        <v>0.035</v>
      </c>
      <c r="Z67" s="25">
        <v>0.035</v>
      </c>
      <c r="AA67" s="25">
        <v>0.035</v>
      </c>
      <c r="AB67" s="26">
        <v>0.035</v>
      </c>
      <c r="AC67" s="27">
        <v>0.035</v>
      </c>
      <c r="AD67" s="27">
        <v>0.035</v>
      </c>
      <c r="AE67" s="28">
        <v>0.035</v>
      </c>
      <c r="AF67" s="28">
        <v>0.035</v>
      </c>
      <c r="AG67" s="28">
        <v>0.035</v>
      </c>
      <c r="AH67" s="30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</row>
    <row r="68" spans="1:177" ht="15" customHeight="1">
      <c r="A68" s="21" t="s">
        <v>97</v>
      </c>
      <c r="B68" s="32" t="s">
        <v>106</v>
      </c>
      <c r="C68" s="23" t="s">
        <v>107</v>
      </c>
      <c r="D68" s="45" t="s">
        <v>57</v>
      </c>
      <c r="E68" s="45" t="s">
        <v>57</v>
      </c>
      <c r="F68" s="45" t="s">
        <v>57</v>
      </c>
      <c r="G68" s="45" t="s">
        <v>57</v>
      </c>
      <c r="H68" s="45" t="s">
        <v>57</v>
      </c>
      <c r="I68" s="45" t="s">
        <v>57</v>
      </c>
      <c r="J68" s="45" t="s">
        <v>57</v>
      </c>
      <c r="K68" s="45" t="s">
        <v>57</v>
      </c>
      <c r="L68" s="45" t="s">
        <v>57</v>
      </c>
      <c r="M68" s="45" t="s">
        <v>57</v>
      </c>
      <c r="N68" s="45" t="s">
        <v>57</v>
      </c>
      <c r="O68" s="45" t="s">
        <v>57</v>
      </c>
      <c r="P68" s="24" t="s">
        <v>50</v>
      </c>
      <c r="Q68" s="24" t="s">
        <v>50</v>
      </c>
      <c r="R68" s="24" t="s">
        <v>50</v>
      </c>
      <c r="S68" s="24" t="s">
        <v>50</v>
      </c>
      <c r="T68" s="24" t="s">
        <v>50</v>
      </c>
      <c r="U68" s="25">
        <v>5.417</v>
      </c>
      <c r="V68" s="25">
        <v>5.417</v>
      </c>
      <c r="W68" s="25">
        <v>5.417</v>
      </c>
      <c r="X68" s="25">
        <v>5.417</v>
      </c>
      <c r="Y68" s="25">
        <v>5.417</v>
      </c>
      <c r="Z68" s="25">
        <v>5.417</v>
      </c>
      <c r="AA68" s="25">
        <v>9</v>
      </c>
      <c r="AB68" s="26">
        <v>9</v>
      </c>
      <c r="AC68" s="27">
        <v>9</v>
      </c>
      <c r="AD68" s="27">
        <v>9</v>
      </c>
      <c r="AE68" s="28">
        <v>30</v>
      </c>
      <c r="AF68" s="28">
        <v>30</v>
      </c>
      <c r="AG68" s="28">
        <v>30</v>
      </c>
      <c r="AH68" s="30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</row>
    <row r="69" spans="1:177" ht="15" customHeight="1">
      <c r="A69" s="21" t="s">
        <v>97</v>
      </c>
      <c r="B69" s="32" t="s">
        <v>108</v>
      </c>
      <c r="C69" s="23" t="s">
        <v>109</v>
      </c>
      <c r="D69" s="45" t="s">
        <v>57</v>
      </c>
      <c r="E69" s="45" t="s">
        <v>57</v>
      </c>
      <c r="F69" s="45" t="s">
        <v>57</v>
      </c>
      <c r="G69" s="45" t="s">
        <v>57</v>
      </c>
      <c r="H69" s="45" t="s">
        <v>57</v>
      </c>
      <c r="I69" s="45" t="s">
        <v>57</v>
      </c>
      <c r="J69" s="45" t="s">
        <v>57</v>
      </c>
      <c r="K69" s="45" t="s">
        <v>57</v>
      </c>
      <c r="L69" s="45" t="s">
        <v>57</v>
      </c>
      <c r="M69" s="45" t="s">
        <v>57</v>
      </c>
      <c r="N69" s="45" t="s">
        <v>57</v>
      </c>
      <c r="O69" s="45" t="s">
        <v>57</v>
      </c>
      <c r="P69" s="24" t="s">
        <v>50</v>
      </c>
      <c r="Q69" s="24" t="s">
        <v>50</v>
      </c>
      <c r="R69" s="24" t="s">
        <v>50</v>
      </c>
      <c r="S69" s="24" t="s">
        <v>50</v>
      </c>
      <c r="T69" s="24" t="s">
        <v>50</v>
      </c>
      <c r="U69" s="25">
        <v>0.04</v>
      </c>
      <c r="V69" s="25">
        <v>0.04</v>
      </c>
      <c r="W69" s="25">
        <v>0.04</v>
      </c>
      <c r="X69" s="25">
        <v>0.04</v>
      </c>
      <c r="Y69" s="25">
        <v>0.04</v>
      </c>
      <c r="Z69" s="25">
        <v>0.04</v>
      </c>
      <c r="AA69" s="25">
        <v>0.04</v>
      </c>
      <c r="AB69" s="26">
        <v>0.04</v>
      </c>
      <c r="AC69" s="27">
        <v>0.04</v>
      </c>
      <c r="AD69" s="27">
        <v>0.04</v>
      </c>
      <c r="AE69" s="28">
        <v>0.04</v>
      </c>
      <c r="AF69" s="28">
        <v>0.04</v>
      </c>
      <c r="AG69" s="28">
        <v>0.04</v>
      </c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</row>
    <row r="70" spans="1:177" ht="15" customHeight="1">
      <c r="A70" s="21" t="s">
        <v>97</v>
      </c>
      <c r="B70" s="32" t="s">
        <v>110</v>
      </c>
      <c r="C70" s="23" t="s">
        <v>111</v>
      </c>
      <c r="D70" s="45" t="s">
        <v>57</v>
      </c>
      <c r="E70" s="45" t="s">
        <v>57</v>
      </c>
      <c r="F70" s="45" t="s">
        <v>57</v>
      </c>
      <c r="G70" s="45" t="s">
        <v>57</v>
      </c>
      <c r="H70" s="45" t="s">
        <v>57</v>
      </c>
      <c r="I70" s="45" t="s">
        <v>57</v>
      </c>
      <c r="J70" s="45" t="s">
        <v>57</v>
      </c>
      <c r="K70" s="45" t="s">
        <v>57</v>
      </c>
      <c r="L70" s="45" t="s">
        <v>57</v>
      </c>
      <c r="M70" s="45" t="s">
        <v>57</v>
      </c>
      <c r="N70" s="45" t="s">
        <v>57</v>
      </c>
      <c r="O70" s="45" t="s">
        <v>57</v>
      </c>
      <c r="P70" s="24" t="s">
        <v>50</v>
      </c>
      <c r="Q70" s="24" t="s">
        <v>50</v>
      </c>
      <c r="R70" s="24" t="s">
        <v>50</v>
      </c>
      <c r="S70" s="24" t="s">
        <v>50</v>
      </c>
      <c r="T70" s="24" t="s">
        <v>50</v>
      </c>
      <c r="U70" s="25">
        <v>0.012</v>
      </c>
      <c r="V70" s="25">
        <v>0.012</v>
      </c>
      <c r="W70" s="25">
        <v>0.012</v>
      </c>
      <c r="X70" s="25">
        <v>0.012</v>
      </c>
      <c r="Y70" s="25">
        <v>0.012</v>
      </c>
      <c r="Z70" s="25">
        <v>0.012</v>
      </c>
      <c r="AA70" s="25">
        <v>0.012</v>
      </c>
      <c r="AB70" s="26">
        <v>0.012</v>
      </c>
      <c r="AC70" s="27">
        <v>0.012</v>
      </c>
      <c r="AD70" s="27">
        <v>0.012</v>
      </c>
      <c r="AE70" s="28">
        <v>0.012</v>
      </c>
      <c r="AF70" s="28">
        <v>0.012</v>
      </c>
      <c r="AG70" s="28">
        <v>0.012</v>
      </c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</row>
    <row r="71" spans="1:177" ht="15" customHeight="1">
      <c r="A71" s="21" t="s">
        <v>97</v>
      </c>
      <c r="B71" s="32" t="s">
        <v>112</v>
      </c>
      <c r="C71" s="23" t="s">
        <v>113</v>
      </c>
      <c r="D71" s="45" t="s">
        <v>57</v>
      </c>
      <c r="E71" s="45" t="s">
        <v>57</v>
      </c>
      <c r="F71" s="45" t="s">
        <v>57</v>
      </c>
      <c r="G71" s="45" t="s">
        <v>57</v>
      </c>
      <c r="H71" s="45" t="s">
        <v>57</v>
      </c>
      <c r="I71" s="45" t="s">
        <v>57</v>
      </c>
      <c r="J71" s="45" t="s">
        <v>57</v>
      </c>
      <c r="K71" s="45" t="s">
        <v>57</v>
      </c>
      <c r="L71" s="45" t="s">
        <v>57</v>
      </c>
      <c r="M71" s="45" t="s">
        <v>57</v>
      </c>
      <c r="N71" s="45" t="s">
        <v>57</v>
      </c>
      <c r="O71" s="45" t="s">
        <v>57</v>
      </c>
      <c r="P71" s="24" t="s">
        <v>50</v>
      </c>
      <c r="Q71" s="24" t="s">
        <v>50</v>
      </c>
      <c r="R71" s="24" t="s">
        <v>50</v>
      </c>
      <c r="S71" s="24" t="s">
        <v>50</v>
      </c>
      <c r="T71" s="24" t="s">
        <v>50</v>
      </c>
      <c r="U71" s="25">
        <v>48.573</v>
      </c>
      <c r="V71" s="25">
        <v>48.573</v>
      </c>
      <c r="W71" s="25">
        <v>48.573</v>
      </c>
      <c r="X71" s="25">
        <v>48.573</v>
      </c>
      <c r="Y71" s="25">
        <v>48.573</v>
      </c>
      <c r="Z71" s="25">
        <v>48.573</v>
      </c>
      <c r="AA71" s="25">
        <v>60</v>
      </c>
      <c r="AB71" s="26">
        <v>60</v>
      </c>
      <c r="AC71" s="27">
        <v>60</v>
      </c>
      <c r="AD71" s="27">
        <v>60</v>
      </c>
      <c r="AE71" s="28">
        <v>60</v>
      </c>
      <c r="AF71" s="28">
        <v>60</v>
      </c>
      <c r="AG71" s="28">
        <v>60</v>
      </c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</row>
    <row r="72" spans="1:177" ht="15" customHeight="1">
      <c r="A72" s="21" t="s">
        <v>97</v>
      </c>
      <c r="B72" s="32" t="s">
        <v>114</v>
      </c>
      <c r="C72" s="23" t="s">
        <v>115</v>
      </c>
      <c r="D72" s="45" t="s">
        <v>57</v>
      </c>
      <c r="E72" s="45" t="s">
        <v>57</v>
      </c>
      <c r="F72" s="45" t="s">
        <v>57</v>
      </c>
      <c r="G72" s="45" t="s">
        <v>57</v>
      </c>
      <c r="H72" s="45" t="s">
        <v>57</v>
      </c>
      <c r="I72" s="45" t="s">
        <v>57</v>
      </c>
      <c r="J72" s="45" t="s">
        <v>57</v>
      </c>
      <c r="K72" s="45" t="s">
        <v>57</v>
      </c>
      <c r="L72" s="45" t="s">
        <v>57</v>
      </c>
      <c r="M72" s="45" t="s">
        <v>57</v>
      </c>
      <c r="N72" s="45" t="s">
        <v>57</v>
      </c>
      <c r="O72" s="45" t="s">
        <v>57</v>
      </c>
      <c r="P72" s="24" t="s">
        <v>50</v>
      </c>
      <c r="Q72" s="24" t="s">
        <v>50</v>
      </c>
      <c r="R72" s="24" t="s">
        <v>50</v>
      </c>
      <c r="S72" s="24" t="s">
        <v>50</v>
      </c>
      <c r="T72" s="24" t="s">
        <v>50</v>
      </c>
      <c r="U72" s="25">
        <v>0.012</v>
      </c>
      <c r="V72" s="25">
        <v>0.012</v>
      </c>
      <c r="W72" s="25">
        <v>0.012</v>
      </c>
      <c r="X72" s="25">
        <v>0.012</v>
      </c>
      <c r="Y72" s="25">
        <v>0.012</v>
      </c>
      <c r="Z72" s="25">
        <v>0.012</v>
      </c>
      <c r="AA72" s="25">
        <v>0.012</v>
      </c>
      <c r="AB72" s="26">
        <v>0.012</v>
      </c>
      <c r="AC72" s="27">
        <v>0.012</v>
      </c>
      <c r="AD72" s="27">
        <v>0.012</v>
      </c>
      <c r="AE72" s="28">
        <v>0.012</v>
      </c>
      <c r="AF72" s="28">
        <v>0.012</v>
      </c>
      <c r="AG72" s="28">
        <v>0.012</v>
      </c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</row>
    <row r="73" spans="1:177" ht="15" customHeight="1">
      <c r="A73" s="21" t="s">
        <v>97</v>
      </c>
      <c r="B73" s="32" t="s">
        <v>116</v>
      </c>
      <c r="C73" s="23" t="s">
        <v>117</v>
      </c>
      <c r="D73" s="45" t="s">
        <v>57</v>
      </c>
      <c r="E73" s="45" t="s">
        <v>57</v>
      </c>
      <c r="F73" s="45" t="s">
        <v>57</v>
      </c>
      <c r="G73" s="45" t="s">
        <v>57</v>
      </c>
      <c r="H73" s="45" t="s">
        <v>57</v>
      </c>
      <c r="I73" s="45" t="s">
        <v>57</v>
      </c>
      <c r="J73" s="45" t="s">
        <v>57</v>
      </c>
      <c r="K73" s="45" t="s">
        <v>57</v>
      </c>
      <c r="L73" s="45" t="s">
        <v>57</v>
      </c>
      <c r="M73" s="45" t="s">
        <v>57</v>
      </c>
      <c r="N73" s="45" t="s">
        <v>57</v>
      </c>
      <c r="O73" s="45" t="s">
        <v>57</v>
      </c>
      <c r="P73" s="24" t="s">
        <v>50</v>
      </c>
      <c r="Q73" s="24" t="s">
        <v>50</v>
      </c>
      <c r="R73" s="24" t="s">
        <v>50</v>
      </c>
      <c r="S73" s="24" t="s">
        <v>50</v>
      </c>
      <c r="T73" s="24" t="s">
        <v>50</v>
      </c>
      <c r="U73" s="25">
        <v>0.546</v>
      </c>
      <c r="V73" s="25">
        <v>0.546</v>
      </c>
      <c r="W73" s="25">
        <v>0.546</v>
      </c>
      <c r="X73" s="25">
        <v>0.546</v>
      </c>
      <c r="Y73" s="25">
        <v>0.546</v>
      </c>
      <c r="Z73" s="25">
        <v>0.546</v>
      </c>
      <c r="AA73" s="25">
        <v>0.546</v>
      </c>
      <c r="AB73" s="26">
        <v>0.546</v>
      </c>
      <c r="AC73" s="27">
        <v>0.546</v>
      </c>
      <c r="AD73" s="27">
        <v>0.546</v>
      </c>
      <c r="AE73" s="28">
        <v>0.6</v>
      </c>
      <c r="AF73" s="28">
        <v>0.6</v>
      </c>
      <c r="AG73" s="28">
        <v>0.6</v>
      </c>
      <c r="AH73" s="30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</row>
    <row r="74" spans="1:177" ht="15" customHeight="1">
      <c r="A74" s="21" t="s">
        <v>97</v>
      </c>
      <c r="B74" s="32" t="s">
        <v>118</v>
      </c>
      <c r="C74" s="23" t="s">
        <v>119</v>
      </c>
      <c r="D74" s="45" t="s">
        <v>57</v>
      </c>
      <c r="E74" s="45" t="s">
        <v>57</v>
      </c>
      <c r="F74" s="45" t="s">
        <v>57</v>
      </c>
      <c r="G74" s="45" t="s">
        <v>57</v>
      </c>
      <c r="H74" s="45" t="s">
        <v>57</v>
      </c>
      <c r="I74" s="45" t="s">
        <v>57</v>
      </c>
      <c r="J74" s="45" t="s">
        <v>57</v>
      </c>
      <c r="K74" s="45" t="s">
        <v>57</v>
      </c>
      <c r="L74" s="45" t="s">
        <v>57</v>
      </c>
      <c r="M74" s="45" t="s">
        <v>57</v>
      </c>
      <c r="N74" s="45" t="s">
        <v>57</v>
      </c>
      <c r="O74" s="45" t="s">
        <v>57</v>
      </c>
      <c r="P74" s="24" t="s">
        <v>50</v>
      </c>
      <c r="Q74" s="24" t="s">
        <v>50</v>
      </c>
      <c r="R74" s="24" t="s">
        <v>50</v>
      </c>
      <c r="S74" s="24" t="s">
        <v>50</v>
      </c>
      <c r="T74" s="24" t="s">
        <v>50</v>
      </c>
      <c r="U74" s="25">
        <v>0.395</v>
      </c>
      <c r="V74" s="25">
        <v>0.395</v>
      </c>
      <c r="W74" s="25">
        <v>0.395</v>
      </c>
      <c r="X74" s="25">
        <v>0.395</v>
      </c>
      <c r="Y74" s="25">
        <v>0.395</v>
      </c>
      <c r="Z74" s="25">
        <v>0.395</v>
      </c>
      <c r="AA74" s="25">
        <v>0.395</v>
      </c>
      <c r="AB74" s="26">
        <v>0.395</v>
      </c>
      <c r="AC74" s="27">
        <v>0.395</v>
      </c>
      <c r="AD74" s="27">
        <v>0.395</v>
      </c>
      <c r="AE74" s="28">
        <v>0.395</v>
      </c>
      <c r="AF74" s="28">
        <v>0.395</v>
      </c>
      <c r="AG74" s="28">
        <v>0.395</v>
      </c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</row>
    <row r="75" spans="1:177" ht="15" customHeight="1">
      <c r="A75" s="21" t="s">
        <v>97</v>
      </c>
      <c r="B75" s="32" t="s">
        <v>120</v>
      </c>
      <c r="C75" s="23" t="s">
        <v>121</v>
      </c>
      <c r="D75" s="45" t="s">
        <v>57</v>
      </c>
      <c r="E75" s="45" t="s">
        <v>57</v>
      </c>
      <c r="F75" s="45" t="s">
        <v>57</v>
      </c>
      <c r="G75" s="45" t="s">
        <v>57</v>
      </c>
      <c r="H75" s="45" t="s">
        <v>57</v>
      </c>
      <c r="I75" s="45" t="s">
        <v>57</v>
      </c>
      <c r="J75" s="45" t="s">
        <v>57</v>
      </c>
      <c r="K75" s="45" t="s">
        <v>57</v>
      </c>
      <c r="L75" s="45" t="s">
        <v>57</v>
      </c>
      <c r="M75" s="45" t="s">
        <v>57</v>
      </c>
      <c r="N75" s="45" t="s">
        <v>57</v>
      </c>
      <c r="O75" s="45" t="s">
        <v>57</v>
      </c>
      <c r="P75" s="24" t="s">
        <v>50</v>
      </c>
      <c r="Q75" s="24" t="s">
        <v>50</v>
      </c>
      <c r="R75" s="24" t="s">
        <v>50</v>
      </c>
      <c r="S75" s="24" t="s">
        <v>50</v>
      </c>
      <c r="T75" s="24" t="s">
        <v>50</v>
      </c>
      <c r="U75" s="25">
        <v>0.594</v>
      </c>
      <c r="V75" s="25">
        <v>0.594</v>
      </c>
      <c r="W75" s="25">
        <v>0.594</v>
      </c>
      <c r="X75" s="25">
        <v>0.594</v>
      </c>
      <c r="Y75" s="25">
        <v>0.594</v>
      </c>
      <c r="Z75" s="25">
        <v>0.594</v>
      </c>
      <c r="AA75" s="25">
        <v>0.594</v>
      </c>
      <c r="AB75" s="26">
        <v>0.594</v>
      </c>
      <c r="AC75" s="27">
        <v>0.594</v>
      </c>
      <c r="AD75" s="27">
        <v>0.594</v>
      </c>
      <c r="AE75" s="28">
        <v>0.594</v>
      </c>
      <c r="AF75" s="28">
        <v>0.594</v>
      </c>
      <c r="AG75" s="28">
        <v>0.594</v>
      </c>
      <c r="AH75" s="30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</row>
    <row r="76" spans="1:33" s="36" customFormat="1" ht="15" customHeight="1">
      <c r="A76" s="33" t="s">
        <v>97</v>
      </c>
      <c r="B76" s="37"/>
      <c r="C76" s="34" t="s">
        <v>14</v>
      </c>
      <c r="D76" s="89">
        <f aca="true" t="shared" si="3" ref="D76:AG76">SUM(D64:D75)</f>
        <v>67</v>
      </c>
      <c r="E76" s="89">
        <f t="shared" si="3"/>
        <v>63</v>
      </c>
      <c r="F76" s="89">
        <f t="shared" si="3"/>
        <v>63</v>
      </c>
      <c r="G76" s="89">
        <f t="shared" si="3"/>
        <v>63</v>
      </c>
      <c r="H76" s="89">
        <f t="shared" si="3"/>
        <v>63</v>
      </c>
      <c r="I76" s="89">
        <f t="shared" si="3"/>
        <v>63</v>
      </c>
      <c r="J76" s="89">
        <f t="shared" si="3"/>
        <v>61</v>
      </c>
      <c r="K76" s="89">
        <f t="shared" si="3"/>
        <v>59</v>
      </c>
      <c r="L76" s="89">
        <f t="shared" si="3"/>
        <v>59</v>
      </c>
      <c r="M76" s="89">
        <f t="shared" si="3"/>
        <v>58.5</v>
      </c>
      <c r="N76" s="89">
        <f t="shared" si="3"/>
        <v>58.4</v>
      </c>
      <c r="O76" s="89">
        <f t="shared" si="3"/>
        <v>57</v>
      </c>
      <c r="P76" s="89">
        <f t="shared" si="3"/>
        <v>57</v>
      </c>
      <c r="Q76" s="89">
        <f t="shared" si="3"/>
        <v>57</v>
      </c>
      <c r="R76" s="89">
        <f t="shared" si="3"/>
        <v>57</v>
      </c>
      <c r="S76" s="89">
        <f t="shared" si="3"/>
        <v>57</v>
      </c>
      <c r="T76" s="89">
        <f t="shared" si="3"/>
        <v>57</v>
      </c>
      <c r="U76" s="89">
        <f t="shared" si="3"/>
        <v>57.00000000000001</v>
      </c>
      <c r="V76" s="89">
        <f t="shared" si="3"/>
        <v>57.00000000000001</v>
      </c>
      <c r="W76" s="89">
        <f t="shared" si="3"/>
        <v>57.00000000000001</v>
      </c>
      <c r="X76" s="89">
        <f t="shared" si="3"/>
        <v>57.00000000000001</v>
      </c>
      <c r="Y76" s="89">
        <f t="shared" si="3"/>
        <v>57.00000000000001</v>
      </c>
      <c r="Z76" s="89">
        <f t="shared" si="3"/>
        <v>57.00000000000001</v>
      </c>
      <c r="AA76" s="89">
        <f t="shared" si="3"/>
        <v>77.832</v>
      </c>
      <c r="AB76" s="89">
        <f t="shared" si="3"/>
        <v>77.832</v>
      </c>
      <c r="AC76" s="89">
        <f t="shared" si="3"/>
        <v>77.832</v>
      </c>
      <c r="AD76" s="89">
        <f t="shared" si="3"/>
        <v>77.832</v>
      </c>
      <c r="AE76" s="89">
        <f t="shared" si="3"/>
        <v>98.88599999999998</v>
      </c>
      <c r="AF76" s="89">
        <f t="shared" si="3"/>
        <v>98.88599999999998</v>
      </c>
      <c r="AG76" s="89">
        <f t="shared" si="3"/>
        <v>98.88599999999998</v>
      </c>
    </row>
    <row r="77" spans="1:33" s="36" customFormat="1" ht="10.5" customHeight="1">
      <c r="A77" s="33"/>
      <c r="B77" s="37"/>
      <c r="C77" s="3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</row>
    <row r="78" spans="1:33" s="36" customFormat="1" ht="15" customHeight="1">
      <c r="A78" s="33"/>
      <c r="B78" s="37"/>
      <c r="C78" s="47" t="s">
        <v>122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</row>
    <row r="79" spans="1:177" ht="15" customHeight="1">
      <c r="A79" s="21" t="s">
        <v>123</v>
      </c>
      <c r="B79" s="32" t="s">
        <v>124</v>
      </c>
      <c r="C79" s="23" t="s">
        <v>125</v>
      </c>
      <c r="D79" s="24">
        <v>0.24</v>
      </c>
      <c r="E79" s="24">
        <v>0.225</v>
      </c>
      <c r="F79" s="24">
        <v>0.209</v>
      </c>
      <c r="G79" s="24">
        <v>0.197</v>
      </c>
      <c r="H79" s="24">
        <v>0.185</v>
      </c>
      <c r="I79" s="24">
        <v>0.17</v>
      </c>
      <c r="J79" s="24">
        <v>0.155</v>
      </c>
      <c r="K79" s="24">
        <v>0.14</v>
      </c>
      <c r="L79" s="24">
        <v>0.14055</v>
      </c>
      <c r="M79" s="24">
        <v>0.126</v>
      </c>
      <c r="N79" s="24">
        <v>0.111708</v>
      </c>
      <c r="O79" s="24">
        <v>0.09746</v>
      </c>
      <c r="P79" s="24">
        <v>0.08349</v>
      </c>
      <c r="Q79" s="24">
        <v>0.069584</v>
      </c>
      <c r="R79" s="24">
        <v>0.069584</v>
      </c>
      <c r="S79" s="24">
        <v>0.21</v>
      </c>
      <c r="T79" s="24">
        <v>0.21</v>
      </c>
      <c r="U79" s="25">
        <v>0.21</v>
      </c>
      <c r="V79" s="25">
        <v>0.21</v>
      </c>
      <c r="W79" s="25">
        <v>0.16</v>
      </c>
      <c r="X79" s="25">
        <v>0.14811</v>
      </c>
      <c r="Y79" s="25">
        <v>0.14811</v>
      </c>
      <c r="Z79" s="25">
        <v>0.12456</v>
      </c>
      <c r="AA79" s="25">
        <v>0.12456</v>
      </c>
      <c r="AB79" s="26">
        <v>0.12456</v>
      </c>
      <c r="AC79" s="27">
        <v>0.12456</v>
      </c>
      <c r="AD79" s="27">
        <v>0.12456</v>
      </c>
      <c r="AE79" s="28">
        <v>0.12456</v>
      </c>
      <c r="AF79" s="28">
        <v>0.12456</v>
      </c>
      <c r="AG79" s="28">
        <v>0.12456</v>
      </c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</row>
    <row r="80" spans="1:177" ht="15" customHeight="1">
      <c r="A80" s="21" t="s">
        <v>123</v>
      </c>
      <c r="B80" s="32" t="s">
        <v>126</v>
      </c>
      <c r="C80" s="23" t="s">
        <v>127</v>
      </c>
      <c r="D80" s="24">
        <v>58</v>
      </c>
      <c r="E80" s="24">
        <v>57.5</v>
      </c>
      <c r="F80" s="24">
        <v>57</v>
      </c>
      <c r="G80" s="24">
        <v>55.308</v>
      </c>
      <c r="H80" s="24">
        <v>51</v>
      </c>
      <c r="I80" s="24">
        <v>48.5</v>
      </c>
      <c r="J80" s="24">
        <v>47.876</v>
      </c>
      <c r="K80" s="24">
        <v>48.8</v>
      </c>
      <c r="L80" s="24">
        <v>92.85</v>
      </c>
      <c r="M80" s="24">
        <v>92.85</v>
      </c>
      <c r="N80" s="24">
        <v>92.86</v>
      </c>
      <c r="O80" s="24">
        <v>92.85</v>
      </c>
      <c r="P80" s="24">
        <v>92.86</v>
      </c>
      <c r="Q80" s="24">
        <v>92.86</v>
      </c>
      <c r="R80" s="24">
        <v>92.86</v>
      </c>
      <c r="S80" s="24">
        <v>89.25</v>
      </c>
      <c r="T80" s="24">
        <v>88.2</v>
      </c>
      <c r="U80" s="25">
        <v>93</v>
      </c>
      <c r="V80" s="25">
        <v>93</v>
      </c>
      <c r="W80" s="25">
        <v>89.7</v>
      </c>
      <c r="X80" s="25">
        <v>89.7</v>
      </c>
      <c r="Y80" s="25">
        <v>89.7</v>
      </c>
      <c r="Z80" s="25">
        <v>89.7</v>
      </c>
      <c r="AA80" s="25">
        <v>89.7</v>
      </c>
      <c r="AB80" s="26">
        <v>125.8</v>
      </c>
      <c r="AC80" s="27">
        <v>125.8</v>
      </c>
      <c r="AD80" s="27">
        <v>132.46</v>
      </c>
      <c r="AE80" s="28">
        <v>136.27</v>
      </c>
      <c r="AF80" s="28">
        <v>138.4</v>
      </c>
      <c r="AG80" s="28">
        <v>136.15</v>
      </c>
      <c r="AH80" s="30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</row>
    <row r="81" spans="1:177" ht="15" customHeight="1">
      <c r="A81" s="21" t="s">
        <v>123</v>
      </c>
      <c r="B81" s="32" t="s">
        <v>128</v>
      </c>
      <c r="C81" s="23" t="s">
        <v>129</v>
      </c>
      <c r="D81" s="24">
        <v>31</v>
      </c>
      <c r="E81" s="24">
        <v>30</v>
      </c>
      <c r="F81" s="24">
        <v>29.7</v>
      </c>
      <c r="G81" s="24">
        <v>41</v>
      </c>
      <c r="H81" s="24">
        <v>43</v>
      </c>
      <c r="I81" s="24">
        <v>44.5</v>
      </c>
      <c r="J81" s="24">
        <v>44.11</v>
      </c>
      <c r="K81" s="24">
        <v>47.1</v>
      </c>
      <c r="L81" s="24">
        <v>100</v>
      </c>
      <c r="M81" s="24">
        <v>100</v>
      </c>
      <c r="N81" s="24">
        <v>100</v>
      </c>
      <c r="O81" s="24">
        <v>100</v>
      </c>
      <c r="P81" s="24">
        <v>100</v>
      </c>
      <c r="Q81" s="24">
        <v>100</v>
      </c>
      <c r="R81" s="24">
        <v>100</v>
      </c>
      <c r="S81" s="24">
        <v>100</v>
      </c>
      <c r="T81" s="24">
        <v>100</v>
      </c>
      <c r="U81" s="25">
        <v>112</v>
      </c>
      <c r="V81" s="25">
        <v>112.5</v>
      </c>
      <c r="W81" s="25">
        <v>112.5</v>
      </c>
      <c r="X81" s="25">
        <v>112.5</v>
      </c>
      <c r="Y81" s="25">
        <v>112.5</v>
      </c>
      <c r="Z81" s="25">
        <v>112.5</v>
      </c>
      <c r="AA81" s="25">
        <v>112.5</v>
      </c>
      <c r="AB81" s="26">
        <v>115</v>
      </c>
      <c r="AC81" s="27">
        <v>115</v>
      </c>
      <c r="AD81" s="27">
        <v>115</v>
      </c>
      <c r="AE81" s="28">
        <v>115</v>
      </c>
      <c r="AF81" s="28">
        <v>115</v>
      </c>
      <c r="AG81" s="28">
        <v>115</v>
      </c>
      <c r="AH81" s="30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</row>
    <row r="82" spans="1:177" ht="15" customHeight="1">
      <c r="A82" s="21" t="s">
        <v>123</v>
      </c>
      <c r="B82" s="32" t="s">
        <v>130</v>
      </c>
      <c r="C82" s="23" t="s">
        <v>131</v>
      </c>
      <c r="D82" s="24">
        <v>0.001</v>
      </c>
      <c r="E82" s="24">
        <v>0.001</v>
      </c>
      <c r="F82" s="24">
        <v>0.00095</v>
      </c>
      <c r="G82" s="24">
        <v>0.000893</v>
      </c>
      <c r="H82" s="24">
        <v>0.0008</v>
      </c>
      <c r="I82" s="24">
        <v>0.00075</v>
      </c>
      <c r="J82" s="24">
        <v>0.00071</v>
      </c>
      <c r="K82" s="24">
        <v>0.0007</v>
      </c>
      <c r="L82" s="24">
        <v>0.0007</v>
      </c>
      <c r="M82" s="24">
        <v>0.001619</v>
      </c>
      <c r="N82" s="24">
        <v>0.001483</v>
      </c>
      <c r="O82" s="24">
        <v>0.0014</v>
      </c>
      <c r="P82" s="24">
        <v>0.001289</v>
      </c>
      <c r="Q82" s="24">
        <v>0.003418</v>
      </c>
      <c r="R82" s="24">
        <v>0.003351</v>
      </c>
      <c r="S82" s="24">
        <v>0.003295</v>
      </c>
      <c r="T82" s="24">
        <v>0.004107</v>
      </c>
      <c r="U82" s="25">
        <v>0.00409</v>
      </c>
      <c r="V82" s="25">
        <v>0.00403</v>
      </c>
      <c r="W82" s="25">
        <v>0.00393</v>
      </c>
      <c r="X82" s="25">
        <v>0.0039</v>
      </c>
      <c r="Y82" s="25">
        <v>0.00387</v>
      </c>
      <c r="Z82" s="25">
        <v>0.00384</v>
      </c>
      <c r="AA82" s="25">
        <v>0.00381</v>
      </c>
      <c r="AB82" s="26">
        <v>0.00378</v>
      </c>
      <c r="AC82" s="27">
        <v>0.002</v>
      </c>
      <c r="AD82" s="27">
        <v>0.002</v>
      </c>
      <c r="AE82" s="28">
        <v>0.00196</v>
      </c>
      <c r="AF82" s="28">
        <v>0.00194</v>
      </c>
      <c r="AG82" s="28">
        <v>0.00194</v>
      </c>
      <c r="AH82" s="30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</row>
    <row r="83" spans="1:177" ht="15" customHeight="1">
      <c r="A83" s="21" t="s">
        <v>123</v>
      </c>
      <c r="B83" s="32" t="s">
        <v>132</v>
      </c>
      <c r="C83" s="23" t="s">
        <v>133</v>
      </c>
      <c r="D83" s="24" t="s">
        <v>50</v>
      </c>
      <c r="E83" s="24" t="s">
        <v>50</v>
      </c>
      <c r="F83" s="24" t="s">
        <v>50</v>
      </c>
      <c r="G83" s="24" t="s">
        <v>50</v>
      </c>
      <c r="H83" s="24" t="s">
        <v>50</v>
      </c>
      <c r="I83" s="24" t="s">
        <v>50</v>
      </c>
      <c r="J83" s="24" t="s">
        <v>50</v>
      </c>
      <c r="K83" s="24" t="s">
        <v>50</v>
      </c>
      <c r="L83" s="24">
        <v>0.012</v>
      </c>
      <c r="M83" s="24">
        <v>0.005</v>
      </c>
      <c r="N83" s="24">
        <v>0.005</v>
      </c>
      <c r="O83" s="24">
        <v>0.02</v>
      </c>
      <c r="P83" s="24">
        <v>0.005</v>
      </c>
      <c r="Q83" s="24">
        <v>0.004</v>
      </c>
      <c r="R83" s="24">
        <v>0.001</v>
      </c>
      <c r="S83" s="42">
        <v>0.0003</v>
      </c>
      <c r="T83" s="42">
        <v>0.0003</v>
      </c>
      <c r="U83" s="48">
        <v>0.0003</v>
      </c>
      <c r="V83" s="48">
        <v>0.0003</v>
      </c>
      <c r="W83" s="48">
        <v>0.0003</v>
      </c>
      <c r="X83" s="25">
        <v>0.0009</v>
      </c>
      <c r="Y83" s="25">
        <v>0.00089</v>
      </c>
      <c r="Z83" s="25">
        <v>0.00089</v>
      </c>
      <c r="AA83" s="25">
        <v>0.00089</v>
      </c>
      <c r="AB83" s="26">
        <v>0.001</v>
      </c>
      <c r="AC83" s="27">
        <v>0.001</v>
      </c>
      <c r="AD83" s="27">
        <v>0.001</v>
      </c>
      <c r="AE83" s="28">
        <v>0.001</v>
      </c>
      <c r="AF83" s="28">
        <v>0.001</v>
      </c>
      <c r="AG83" s="28">
        <v>0.001</v>
      </c>
      <c r="AH83" s="30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</row>
    <row r="84" spans="1:177" ht="18.75" customHeight="1">
      <c r="A84" s="21" t="s">
        <v>123</v>
      </c>
      <c r="B84" s="32" t="s">
        <v>134</v>
      </c>
      <c r="C84" s="23" t="s">
        <v>135</v>
      </c>
      <c r="D84" s="46">
        <v>68.53</v>
      </c>
      <c r="E84" s="46">
        <v>67.93</v>
      </c>
      <c r="F84" s="46">
        <v>67.73</v>
      </c>
      <c r="G84" s="46">
        <v>67.15</v>
      </c>
      <c r="H84" s="46">
        <v>66.7475</v>
      </c>
      <c r="I84" s="46">
        <v>92.71</v>
      </c>
      <c r="J84" s="46">
        <v>92.464</v>
      </c>
      <c r="K84" s="46">
        <v>94.5221</v>
      </c>
      <c r="L84" s="46">
        <v>94.525</v>
      </c>
      <c r="M84" s="46">
        <v>94.525</v>
      </c>
      <c r="N84" s="46">
        <v>97.125</v>
      </c>
      <c r="O84" s="46">
        <v>97.025</v>
      </c>
      <c r="P84" s="46">
        <v>96.5</v>
      </c>
      <c r="Q84" s="46">
        <v>96.5</v>
      </c>
      <c r="R84" s="46">
        <v>96.5</v>
      </c>
      <c r="S84" s="46">
        <v>96.5</v>
      </c>
      <c r="T84" s="46">
        <v>96.5</v>
      </c>
      <c r="U84" s="49">
        <v>96.5</v>
      </c>
      <c r="V84" s="49">
        <v>96.5</v>
      </c>
      <c r="W84" s="49">
        <v>96.5</v>
      </c>
      <c r="X84" s="49">
        <v>96.5</v>
      </c>
      <c r="Y84" s="49">
        <v>96.5</v>
      </c>
      <c r="Z84" s="49">
        <v>96.5</v>
      </c>
      <c r="AA84" s="49">
        <v>96.5</v>
      </c>
      <c r="AB84" s="26">
        <f>96.5+2.5</f>
        <v>99</v>
      </c>
      <c r="AC84" s="27">
        <v>101.5</v>
      </c>
      <c r="AD84" s="27">
        <v>104</v>
      </c>
      <c r="AE84" s="26">
        <f>99+2.5</f>
        <v>101.5</v>
      </c>
      <c r="AF84" s="26">
        <f>101.5+2.5</f>
        <v>104</v>
      </c>
      <c r="AG84" s="26">
        <f>101.5+2.5</f>
        <v>104</v>
      </c>
      <c r="AH84" s="30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</row>
    <row r="85" spans="1:177" ht="15" customHeight="1">
      <c r="A85" s="21" t="s">
        <v>123</v>
      </c>
      <c r="B85" s="32" t="s">
        <v>136</v>
      </c>
      <c r="C85" s="23" t="s">
        <v>137</v>
      </c>
      <c r="D85" s="46">
        <v>2.4</v>
      </c>
      <c r="E85" s="46">
        <v>2.34</v>
      </c>
      <c r="F85" s="46">
        <v>2.57</v>
      </c>
      <c r="G85" s="46">
        <v>2.73</v>
      </c>
      <c r="H85" s="46">
        <v>2.79</v>
      </c>
      <c r="I85" s="46">
        <v>3.5</v>
      </c>
      <c r="J85" s="46">
        <v>4</v>
      </c>
      <c r="K85" s="46">
        <v>4.032</v>
      </c>
      <c r="L85" s="46">
        <v>4.012</v>
      </c>
      <c r="M85" s="46">
        <v>4.07116</v>
      </c>
      <c r="N85" s="46">
        <v>4.25</v>
      </c>
      <c r="O85" s="46">
        <v>4.3</v>
      </c>
      <c r="P85" s="46">
        <v>4.25</v>
      </c>
      <c r="Q85" s="46">
        <v>4.483</v>
      </c>
      <c r="R85" s="46">
        <v>4.7</v>
      </c>
      <c r="S85" s="46">
        <v>4.828</v>
      </c>
      <c r="T85" s="46">
        <v>5.138</v>
      </c>
      <c r="U85" s="49">
        <v>5.138</v>
      </c>
      <c r="V85" s="49">
        <v>5.238</v>
      </c>
      <c r="W85" s="49">
        <v>5.283</v>
      </c>
      <c r="X85" s="49">
        <v>5.283</v>
      </c>
      <c r="Y85" s="49">
        <v>5.506</v>
      </c>
      <c r="Z85" s="49">
        <v>5.506</v>
      </c>
      <c r="AA85" s="49">
        <v>5.506</v>
      </c>
      <c r="AB85" s="26">
        <v>5.506</v>
      </c>
      <c r="AC85" s="27">
        <v>5.506</v>
      </c>
      <c r="AD85" s="27">
        <v>5.506</v>
      </c>
      <c r="AE85" s="28">
        <v>5.5</v>
      </c>
      <c r="AF85" s="28">
        <v>5.5</v>
      </c>
      <c r="AG85" s="28">
        <v>5.5</v>
      </c>
      <c r="AH85" s="30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</row>
    <row r="86" spans="1:177" ht="15" customHeight="1">
      <c r="A86" s="21" t="s">
        <v>123</v>
      </c>
      <c r="B86" s="32" t="s">
        <v>138</v>
      </c>
      <c r="C86" s="23" t="s">
        <v>139</v>
      </c>
      <c r="D86" s="46">
        <v>3.76</v>
      </c>
      <c r="E86" s="46">
        <v>3.585</v>
      </c>
      <c r="F86" s="46">
        <v>3.434</v>
      </c>
      <c r="G86" s="46">
        <v>3.425</v>
      </c>
      <c r="H86" s="46">
        <v>3.33</v>
      </c>
      <c r="I86" s="46">
        <v>3.35</v>
      </c>
      <c r="J86" s="46">
        <v>3.3</v>
      </c>
      <c r="K86" s="46">
        <v>3.154</v>
      </c>
      <c r="L86" s="46">
        <v>3.15</v>
      </c>
      <c r="M86" s="46">
        <v>3.15</v>
      </c>
      <c r="N86" s="46">
        <v>4.5</v>
      </c>
      <c r="O86" s="46">
        <v>4.5</v>
      </c>
      <c r="P86" s="46">
        <v>3.729</v>
      </c>
      <c r="Q86" s="46">
        <v>3.729</v>
      </c>
      <c r="R86" s="46">
        <v>3.729</v>
      </c>
      <c r="S86" s="46">
        <v>3.7</v>
      </c>
      <c r="T86" s="46">
        <v>3.7</v>
      </c>
      <c r="U86" s="49">
        <v>3.7</v>
      </c>
      <c r="V86" s="49">
        <v>3.7</v>
      </c>
      <c r="W86" s="49">
        <v>3.7</v>
      </c>
      <c r="X86" s="49">
        <v>3.7</v>
      </c>
      <c r="Y86" s="49">
        <v>13.157</v>
      </c>
      <c r="Z86" s="49">
        <v>15.207</v>
      </c>
      <c r="AA86" s="49">
        <v>15.207</v>
      </c>
      <c r="AB86" s="26">
        <v>15.207</v>
      </c>
      <c r="AC86" s="27">
        <v>15.207</v>
      </c>
      <c r="AD86" s="27">
        <v>15.207</v>
      </c>
      <c r="AE86" s="28">
        <v>15.207</v>
      </c>
      <c r="AF86" s="28">
        <v>15.207</v>
      </c>
      <c r="AG86" s="28">
        <v>15.21</v>
      </c>
      <c r="AH86" s="30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</row>
    <row r="87" spans="1:177" ht="18.75" customHeight="1">
      <c r="A87" s="21" t="s">
        <v>123</v>
      </c>
      <c r="B87" s="32" t="s">
        <v>140</v>
      </c>
      <c r="C87" s="23" t="s">
        <v>141</v>
      </c>
      <c r="D87" s="46">
        <v>166.48</v>
      </c>
      <c r="E87" s="46">
        <v>168.03</v>
      </c>
      <c r="F87" s="46">
        <v>167.85</v>
      </c>
      <c r="G87" s="46">
        <v>165.32</v>
      </c>
      <c r="H87" s="46">
        <v>168.8475</v>
      </c>
      <c r="I87" s="46">
        <v>171.71</v>
      </c>
      <c r="J87" s="46">
        <v>171.49</v>
      </c>
      <c r="K87" s="46">
        <v>169.18</v>
      </c>
      <c r="L87" s="46">
        <v>169.585</v>
      </c>
      <c r="M87" s="46">
        <v>172.575</v>
      </c>
      <c r="N87" s="46">
        <v>257.559</v>
      </c>
      <c r="O87" s="46">
        <v>260.004</v>
      </c>
      <c r="P87" s="46">
        <v>260.342</v>
      </c>
      <c r="Q87" s="46">
        <v>260.342</v>
      </c>
      <c r="R87" s="46">
        <v>261.203</v>
      </c>
      <c r="S87" s="46">
        <v>261.203</v>
      </c>
      <c r="T87" s="46">
        <v>261.203</v>
      </c>
      <c r="U87" s="49">
        <v>261.5</v>
      </c>
      <c r="V87" s="49">
        <v>261.5</v>
      </c>
      <c r="W87" s="49">
        <v>261.5</v>
      </c>
      <c r="X87" s="49">
        <v>263.5</v>
      </c>
      <c r="Y87" s="49">
        <v>261.7</v>
      </c>
      <c r="Z87" s="49">
        <v>261.75</v>
      </c>
      <c r="AA87" s="49">
        <v>261.8</v>
      </c>
      <c r="AB87" s="26">
        <f>259.4+2.5</f>
        <v>261.9</v>
      </c>
      <c r="AC87" s="27">
        <v>261.9</v>
      </c>
      <c r="AD87" s="27">
        <v>266.81</v>
      </c>
      <c r="AE87" s="26">
        <f>259.8+2.5</f>
        <v>262.3</v>
      </c>
      <c r="AF87" s="26">
        <f>264.251+2.5</f>
        <v>266.751</v>
      </c>
      <c r="AG87" s="26">
        <f>264.21+2.5</f>
        <v>266.71</v>
      </c>
      <c r="AH87" s="30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</row>
    <row r="88" spans="1:177" ht="15" customHeight="1">
      <c r="A88" s="21" t="s">
        <v>123</v>
      </c>
      <c r="B88" s="32" t="s">
        <v>142</v>
      </c>
      <c r="C88" s="23" t="s">
        <v>143</v>
      </c>
      <c r="D88" s="24">
        <v>2</v>
      </c>
      <c r="E88" s="24">
        <v>1.94</v>
      </c>
      <c r="F88" s="24">
        <v>1.89</v>
      </c>
      <c r="G88" s="24">
        <v>1.521</v>
      </c>
      <c r="H88" s="24">
        <v>1.49</v>
      </c>
      <c r="I88" s="24">
        <v>1.45</v>
      </c>
      <c r="J88" s="24">
        <v>1.44</v>
      </c>
      <c r="K88" s="24">
        <v>1.4</v>
      </c>
      <c r="L88" s="24">
        <v>1.75</v>
      </c>
      <c r="M88" s="24">
        <v>1.73</v>
      </c>
      <c r="N88" s="24">
        <v>1.73</v>
      </c>
      <c r="O88" s="24">
        <v>1.7</v>
      </c>
      <c r="P88" s="24">
        <v>1.7</v>
      </c>
      <c r="Q88" s="24">
        <v>1.7</v>
      </c>
      <c r="R88" s="24">
        <v>1.7</v>
      </c>
      <c r="S88" s="24">
        <v>2.5</v>
      </c>
      <c r="T88" s="24">
        <v>2.5</v>
      </c>
      <c r="U88" s="25">
        <v>2.5</v>
      </c>
      <c r="V88" s="25">
        <v>2.5</v>
      </c>
      <c r="W88" s="25">
        <v>2.5</v>
      </c>
      <c r="X88" s="25">
        <v>2.5</v>
      </c>
      <c r="Y88" s="25">
        <v>2.5</v>
      </c>
      <c r="Z88" s="25">
        <v>2.5</v>
      </c>
      <c r="AA88" s="25">
        <v>2.5</v>
      </c>
      <c r="AB88" s="26">
        <v>2.5</v>
      </c>
      <c r="AC88" s="27">
        <v>2.5</v>
      </c>
      <c r="AD88" s="27">
        <v>2.5</v>
      </c>
      <c r="AE88" s="28">
        <v>2.5</v>
      </c>
      <c r="AF88" s="28">
        <v>2.5</v>
      </c>
      <c r="AG88" s="28">
        <v>2.5</v>
      </c>
      <c r="AH88" s="30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</row>
    <row r="89" spans="1:177" ht="15" customHeight="1">
      <c r="A89" s="21" t="s">
        <v>123</v>
      </c>
      <c r="B89" s="32" t="s">
        <v>144</v>
      </c>
      <c r="C89" s="23" t="s">
        <v>145</v>
      </c>
      <c r="D89" s="25">
        <v>29.411299999999997</v>
      </c>
      <c r="E89" s="25">
        <v>30.41</v>
      </c>
      <c r="F89" s="25">
        <v>32.176</v>
      </c>
      <c r="G89" s="25">
        <v>32.354000000000006</v>
      </c>
      <c r="H89" s="25">
        <v>32.34</v>
      </c>
      <c r="I89" s="25">
        <v>32.49</v>
      </c>
      <c r="J89" s="25">
        <v>32.99</v>
      </c>
      <c r="K89" s="25">
        <v>33.05</v>
      </c>
      <c r="L89" s="25">
        <v>98.105</v>
      </c>
      <c r="M89" s="25">
        <v>98.105</v>
      </c>
      <c r="N89" s="25">
        <v>98.105</v>
      </c>
      <c r="O89" s="25">
        <v>98.1</v>
      </c>
      <c r="P89" s="25">
        <v>98.1</v>
      </c>
      <c r="Q89" s="25">
        <v>98.1</v>
      </c>
      <c r="R89" s="25">
        <v>98.1</v>
      </c>
      <c r="S89" s="25">
        <v>98.1</v>
      </c>
      <c r="T89" s="25">
        <v>98.1</v>
      </c>
      <c r="U89" s="25">
        <v>97.8</v>
      </c>
      <c r="V89" s="25">
        <v>97.8</v>
      </c>
      <c r="W89" s="25">
        <v>97.8</v>
      </c>
      <c r="X89" s="25">
        <v>97.8</v>
      </c>
      <c r="Y89" s="25">
        <v>97.8</v>
      </c>
      <c r="Z89" s="25">
        <v>97.8</v>
      </c>
      <c r="AA89" s="25">
        <v>97.8</v>
      </c>
      <c r="AB89" s="26">
        <f>92.2+4+0.1+1.5</f>
        <v>97.8</v>
      </c>
      <c r="AC89" s="27">
        <v>97.8</v>
      </c>
      <c r="AD89" s="27">
        <v>97.8</v>
      </c>
      <c r="AE89" s="28">
        <v>97.8</v>
      </c>
      <c r="AF89" s="26">
        <f>92.2+4+0.1+1.5</f>
        <v>97.8</v>
      </c>
      <c r="AG89" s="26">
        <f>92.2+4+0.1+1.5</f>
        <v>97.8</v>
      </c>
      <c r="AH89" s="30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</row>
    <row r="90" spans="1:177" ht="15" customHeight="1">
      <c r="A90" s="21" t="s">
        <v>123</v>
      </c>
      <c r="B90" s="32" t="s">
        <v>146</v>
      </c>
      <c r="C90" s="23" t="s">
        <v>147</v>
      </c>
      <c r="D90" s="24" t="s">
        <v>50</v>
      </c>
      <c r="E90" s="24" t="s">
        <v>50</v>
      </c>
      <c r="F90" s="24" t="s">
        <v>50</v>
      </c>
      <c r="G90" s="24" t="s">
        <v>50</v>
      </c>
      <c r="H90" s="24" t="s">
        <v>50</v>
      </c>
      <c r="I90" s="24" t="s">
        <v>50</v>
      </c>
      <c r="J90" s="24">
        <v>0.2</v>
      </c>
      <c r="K90" s="24">
        <v>0.5</v>
      </c>
      <c r="L90" s="24">
        <v>0.55</v>
      </c>
      <c r="M90" s="24">
        <v>4.38</v>
      </c>
      <c r="N90" s="24">
        <v>4</v>
      </c>
      <c r="O90" s="24">
        <v>4</v>
      </c>
      <c r="P90" s="24">
        <v>4</v>
      </c>
      <c r="Q90" s="24">
        <v>4</v>
      </c>
      <c r="R90" s="24">
        <v>4</v>
      </c>
      <c r="S90" s="24">
        <v>4</v>
      </c>
      <c r="T90" s="24">
        <v>4</v>
      </c>
      <c r="U90" s="25">
        <v>4</v>
      </c>
      <c r="V90" s="25">
        <v>4</v>
      </c>
      <c r="W90" s="25">
        <v>4</v>
      </c>
      <c r="X90" s="25">
        <v>4</v>
      </c>
      <c r="Y90" s="25">
        <v>4</v>
      </c>
      <c r="Z90" s="25">
        <v>4</v>
      </c>
      <c r="AA90" s="25">
        <v>4</v>
      </c>
      <c r="AB90" s="26">
        <v>4</v>
      </c>
      <c r="AC90" s="27">
        <v>4</v>
      </c>
      <c r="AD90" s="27">
        <v>4</v>
      </c>
      <c r="AE90" s="28">
        <v>3</v>
      </c>
      <c r="AF90" s="28">
        <v>3</v>
      </c>
      <c r="AG90" s="28">
        <v>3</v>
      </c>
      <c r="AH90" s="30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</row>
    <row r="91" spans="1:34" s="36" customFormat="1" ht="15" customHeight="1">
      <c r="A91" s="33" t="s">
        <v>123</v>
      </c>
      <c r="B91" s="37"/>
      <c r="C91" s="34" t="s">
        <v>14</v>
      </c>
      <c r="D91" s="35">
        <f>SUM(D79:D90)</f>
        <v>361.8223</v>
      </c>
      <c r="E91" s="35">
        <f aca="true" t="shared" si="4" ref="E91:AE91">SUM(E79:E90)</f>
        <v>361.961</v>
      </c>
      <c r="F91" s="35">
        <f t="shared" si="4"/>
        <v>362.55994999999996</v>
      </c>
      <c r="G91" s="35">
        <f t="shared" si="4"/>
        <v>369.005893</v>
      </c>
      <c r="H91" s="35">
        <f t="shared" si="4"/>
        <v>369.73080000000004</v>
      </c>
      <c r="I91" s="35">
        <f t="shared" si="4"/>
        <v>398.38075</v>
      </c>
      <c r="J91" s="35">
        <f t="shared" si="4"/>
        <v>398.02571</v>
      </c>
      <c r="K91" s="35">
        <f t="shared" si="4"/>
        <v>401.8788</v>
      </c>
      <c r="L91" s="35">
        <f t="shared" si="4"/>
        <v>564.6802499999999</v>
      </c>
      <c r="M91" s="35">
        <f t="shared" si="4"/>
        <v>571.518779</v>
      </c>
      <c r="N91" s="35">
        <f t="shared" si="4"/>
        <v>660.247191</v>
      </c>
      <c r="O91" s="35">
        <f t="shared" si="4"/>
        <v>662.5978600000001</v>
      </c>
      <c r="P91" s="35">
        <f t="shared" si="4"/>
        <v>661.570779</v>
      </c>
      <c r="Q91" s="35">
        <f t="shared" si="4"/>
        <v>661.791002</v>
      </c>
      <c r="R91" s="35">
        <f t="shared" si="4"/>
        <v>662.865935</v>
      </c>
      <c r="S91" s="35">
        <f t="shared" si="4"/>
        <v>660.294595</v>
      </c>
      <c r="T91" s="35">
        <f t="shared" si="4"/>
        <v>659.555407</v>
      </c>
      <c r="U91" s="35">
        <f t="shared" si="4"/>
        <v>676.3523899999999</v>
      </c>
      <c r="V91" s="35">
        <f t="shared" si="4"/>
        <v>676.95233</v>
      </c>
      <c r="W91" s="35">
        <f t="shared" si="4"/>
        <v>673.64723</v>
      </c>
      <c r="X91" s="35">
        <f t="shared" si="4"/>
        <v>675.63591</v>
      </c>
      <c r="Y91" s="35">
        <f t="shared" si="4"/>
        <v>683.51587</v>
      </c>
      <c r="Z91" s="35">
        <f t="shared" si="4"/>
        <v>685.5922899999999</v>
      </c>
      <c r="AA91" s="35">
        <f t="shared" si="4"/>
        <v>685.6422599999999</v>
      </c>
      <c r="AB91" s="35">
        <f t="shared" si="4"/>
        <v>726.8423399999999</v>
      </c>
      <c r="AC91" s="35">
        <f t="shared" si="4"/>
        <v>729.3405599999999</v>
      </c>
      <c r="AD91" s="35">
        <f t="shared" si="4"/>
        <v>743.41056</v>
      </c>
      <c r="AE91" s="35">
        <f t="shared" si="4"/>
        <v>739.20452</v>
      </c>
      <c r="AF91" s="35">
        <f>SUM(AF79:AF90)</f>
        <v>748.2855</v>
      </c>
      <c r="AG91" s="35">
        <f>SUM(AG79:AG90)</f>
        <v>745.9975</v>
      </c>
      <c r="AH91" s="30"/>
    </row>
    <row r="92" spans="1:34" s="36" customFormat="1" ht="10.5" customHeight="1">
      <c r="A92" s="33"/>
      <c r="B92" s="37"/>
      <c r="C92" s="34"/>
      <c r="D92" s="38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0"/>
    </row>
    <row r="93" spans="1:34" s="36" customFormat="1" ht="15" customHeight="1">
      <c r="A93" s="33"/>
      <c r="B93" s="37"/>
      <c r="C93" s="16" t="s">
        <v>148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5"/>
      <c r="AC93" s="50"/>
      <c r="AD93" s="50"/>
      <c r="AE93" s="41"/>
      <c r="AF93" s="41"/>
      <c r="AG93" s="41"/>
      <c r="AH93" s="30"/>
    </row>
    <row r="94" spans="1:177" ht="15" customHeight="1">
      <c r="A94" s="21" t="s">
        <v>149</v>
      </c>
      <c r="B94" s="32" t="s">
        <v>150</v>
      </c>
      <c r="C94" s="23" t="s">
        <v>151</v>
      </c>
      <c r="D94" s="24">
        <v>8.44</v>
      </c>
      <c r="E94" s="24">
        <v>8.2</v>
      </c>
      <c r="F94" s="24">
        <v>8.08</v>
      </c>
      <c r="G94" s="24">
        <v>9.44</v>
      </c>
      <c r="H94" s="24">
        <v>9.22</v>
      </c>
      <c r="I94" s="24">
        <v>9</v>
      </c>
      <c r="J94" s="24">
        <v>8.82</v>
      </c>
      <c r="K94" s="24">
        <v>8.8</v>
      </c>
      <c r="L94" s="24">
        <v>8.5</v>
      </c>
      <c r="M94" s="24">
        <v>8.4</v>
      </c>
      <c r="N94" s="24">
        <v>9.2</v>
      </c>
      <c r="O94" s="24">
        <v>9.2</v>
      </c>
      <c r="P94" s="24">
        <v>9.2</v>
      </c>
      <c r="Q94" s="24">
        <v>9.2</v>
      </c>
      <c r="R94" s="24">
        <v>9.2</v>
      </c>
      <c r="S94" s="24">
        <v>9.2</v>
      </c>
      <c r="T94" s="24">
        <v>9.2</v>
      </c>
      <c r="U94" s="25">
        <v>9.2</v>
      </c>
      <c r="V94" s="25">
        <v>9.2</v>
      </c>
      <c r="W94" s="25">
        <v>9.2</v>
      </c>
      <c r="X94" s="25">
        <v>9.2</v>
      </c>
      <c r="Y94" s="25">
        <v>9.2</v>
      </c>
      <c r="Z94" s="25">
        <v>9.2</v>
      </c>
      <c r="AA94" s="25">
        <v>9.2</v>
      </c>
      <c r="AB94" s="26">
        <v>11.314</v>
      </c>
      <c r="AC94" s="27">
        <v>11.8</v>
      </c>
      <c r="AD94" s="27">
        <v>11.35</v>
      </c>
      <c r="AE94" s="28">
        <v>12.27</v>
      </c>
      <c r="AF94" s="28">
        <v>12.2</v>
      </c>
      <c r="AG94" s="28">
        <v>12.2</v>
      </c>
      <c r="AH94" s="30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</row>
    <row r="95" spans="1:177" ht="15" customHeight="1">
      <c r="A95" s="21" t="s">
        <v>149</v>
      </c>
      <c r="B95" s="32" t="s">
        <v>152</v>
      </c>
      <c r="C95" s="23" t="s">
        <v>153</v>
      </c>
      <c r="D95" s="24">
        <v>1.2</v>
      </c>
      <c r="E95" s="24">
        <v>1.2</v>
      </c>
      <c r="F95" s="24">
        <v>1.45</v>
      </c>
      <c r="G95" s="24">
        <v>1.635</v>
      </c>
      <c r="H95" s="24">
        <v>1.7</v>
      </c>
      <c r="I95" s="24">
        <v>1.8</v>
      </c>
      <c r="J95" s="24">
        <v>2</v>
      </c>
      <c r="K95" s="24">
        <v>1.1494</v>
      </c>
      <c r="L95" s="24">
        <v>1.149</v>
      </c>
      <c r="M95" s="24">
        <v>2.024</v>
      </c>
      <c r="N95" s="24">
        <v>2.024</v>
      </c>
      <c r="O95" s="24">
        <v>2.074</v>
      </c>
      <c r="P95" s="24">
        <v>1.818173</v>
      </c>
      <c r="Q95" s="24">
        <v>1.5</v>
      </c>
      <c r="R95" s="24">
        <v>1.5</v>
      </c>
      <c r="S95" s="24">
        <v>5.412212</v>
      </c>
      <c r="T95" s="24">
        <v>5.412212</v>
      </c>
      <c r="U95" s="25">
        <v>5.412212</v>
      </c>
      <c r="V95" s="25">
        <v>5.412</v>
      </c>
      <c r="W95" s="25">
        <v>5.412</v>
      </c>
      <c r="X95" s="25">
        <v>5.412</v>
      </c>
      <c r="Y95" s="25">
        <v>5.412</v>
      </c>
      <c r="Z95" s="25">
        <v>5.412</v>
      </c>
      <c r="AA95" s="25">
        <v>5.412</v>
      </c>
      <c r="AB95" s="26">
        <v>5.412</v>
      </c>
      <c r="AC95" s="27">
        <v>5.412</v>
      </c>
      <c r="AD95" s="27">
        <v>5.412</v>
      </c>
      <c r="AE95" s="28">
        <v>8</v>
      </c>
      <c r="AF95" s="28">
        <v>9.035</v>
      </c>
      <c r="AG95" s="28">
        <v>9.04</v>
      </c>
      <c r="AH95" s="30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</row>
    <row r="96" spans="1:177" ht="15" customHeight="1">
      <c r="A96" s="21" t="s">
        <v>149</v>
      </c>
      <c r="B96" s="32" t="s">
        <v>154</v>
      </c>
      <c r="C96" s="23" t="s">
        <v>155</v>
      </c>
      <c r="D96" s="24" t="s">
        <v>23</v>
      </c>
      <c r="E96" s="24" t="s">
        <v>23</v>
      </c>
      <c r="F96" s="24" t="s">
        <v>23</v>
      </c>
      <c r="G96" s="24" t="s">
        <v>23</v>
      </c>
      <c r="H96" s="24">
        <v>0.1</v>
      </c>
      <c r="I96" s="24">
        <v>0.1</v>
      </c>
      <c r="J96" s="24">
        <v>0.1</v>
      </c>
      <c r="K96" s="24">
        <v>0.1</v>
      </c>
      <c r="L96" s="24">
        <v>0.1</v>
      </c>
      <c r="M96" s="24">
        <v>0.1</v>
      </c>
      <c r="N96" s="24">
        <v>0.1</v>
      </c>
      <c r="O96" s="24">
        <v>0.1</v>
      </c>
      <c r="P96" s="24">
        <v>0.0199</v>
      </c>
      <c r="Q96" s="24">
        <v>0.0199</v>
      </c>
      <c r="R96" s="24">
        <v>0.0199</v>
      </c>
      <c r="S96" s="24">
        <v>0.027</v>
      </c>
      <c r="T96" s="24">
        <v>0.0289</v>
      </c>
      <c r="U96" s="25">
        <v>0.0289</v>
      </c>
      <c r="V96" s="25">
        <v>0.00821</v>
      </c>
      <c r="W96" s="25">
        <v>0.00821</v>
      </c>
      <c r="X96" s="25">
        <v>0.00821</v>
      </c>
      <c r="Y96" s="25">
        <v>0.00821</v>
      </c>
      <c r="Z96" s="25">
        <v>0.00821</v>
      </c>
      <c r="AA96" s="25">
        <v>0.00821</v>
      </c>
      <c r="AB96" s="26">
        <v>0.00821</v>
      </c>
      <c r="AC96" s="27">
        <v>0.00821</v>
      </c>
      <c r="AD96" s="27">
        <v>0.00821</v>
      </c>
      <c r="AE96" s="28">
        <v>0.008</v>
      </c>
      <c r="AF96" s="28">
        <v>0.008</v>
      </c>
      <c r="AG96" s="28">
        <v>0.008</v>
      </c>
      <c r="AH96" s="30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</row>
    <row r="97" spans="1:177" ht="15" customHeight="1">
      <c r="A97" s="21" t="s">
        <v>149</v>
      </c>
      <c r="B97" s="51" t="s">
        <v>156</v>
      </c>
      <c r="C97" s="23" t="s">
        <v>157</v>
      </c>
      <c r="D97" s="24">
        <v>0.14</v>
      </c>
      <c r="E97" s="24">
        <v>0.2</v>
      </c>
      <c r="F97" s="24">
        <v>0.48</v>
      </c>
      <c r="G97" s="24">
        <v>0.53</v>
      </c>
      <c r="H97" s="24">
        <v>0.52</v>
      </c>
      <c r="I97" s="24">
        <v>0.55</v>
      </c>
      <c r="J97" s="24">
        <v>0.555</v>
      </c>
      <c r="K97" s="24">
        <v>0.54</v>
      </c>
      <c r="L97" s="24">
        <v>0.52</v>
      </c>
      <c r="M97" s="24">
        <v>0.4</v>
      </c>
      <c r="N97" s="24">
        <v>0.4</v>
      </c>
      <c r="O97" s="24">
        <v>0.4</v>
      </c>
      <c r="P97" s="24">
        <v>0.4</v>
      </c>
      <c r="Q97" s="24">
        <v>0.4</v>
      </c>
      <c r="R97" s="24">
        <v>0.4</v>
      </c>
      <c r="S97" s="24">
        <v>0.4</v>
      </c>
      <c r="T97" s="24">
        <v>0.4</v>
      </c>
      <c r="U97" s="25">
        <v>0.4</v>
      </c>
      <c r="V97" s="25">
        <v>0.4</v>
      </c>
      <c r="W97" s="25">
        <v>0.4</v>
      </c>
      <c r="X97" s="25">
        <v>0.4</v>
      </c>
      <c r="Y97" s="25">
        <v>0.4</v>
      </c>
      <c r="Z97" s="25">
        <v>0.4</v>
      </c>
      <c r="AA97" s="25">
        <v>0.4</v>
      </c>
      <c r="AB97" s="26">
        <v>0.4</v>
      </c>
      <c r="AC97" s="27">
        <v>0.4</v>
      </c>
      <c r="AD97" s="27">
        <v>0.4</v>
      </c>
      <c r="AE97" s="28">
        <v>0.4</v>
      </c>
      <c r="AF97" s="28">
        <v>0.2</v>
      </c>
      <c r="AG97" s="28">
        <v>0.2</v>
      </c>
      <c r="AH97" s="30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</row>
    <row r="98" spans="1:177" ht="15" customHeight="1">
      <c r="A98" s="21" t="s">
        <v>149</v>
      </c>
      <c r="B98" s="51" t="s">
        <v>158</v>
      </c>
      <c r="C98" s="23" t="s">
        <v>159</v>
      </c>
      <c r="D98" s="27" t="s">
        <v>23</v>
      </c>
      <c r="E98" s="27" t="s">
        <v>23</v>
      </c>
      <c r="F98" s="27" t="s">
        <v>23</v>
      </c>
      <c r="G98" s="27" t="s">
        <v>23</v>
      </c>
      <c r="H98" s="27" t="s">
        <v>23</v>
      </c>
      <c r="I98" s="27" t="s">
        <v>23</v>
      </c>
      <c r="J98" s="27" t="s">
        <v>23</v>
      </c>
      <c r="K98" s="27" t="s">
        <v>23</v>
      </c>
      <c r="L98" s="27" t="s">
        <v>23</v>
      </c>
      <c r="M98" s="27" t="s">
        <v>23</v>
      </c>
      <c r="N98" s="27" t="s">
        <v>23</v>
      </c>
      <c r="O98" s="27" t="s">
        <v>23</v>
      </c>
      <c r="P98" s="27" t="s">
        <v>23</v>
      </c>
      <c r="Q98" s="27" t="s">
        <v>23</v>
      </c>
      <c r="R98" s="27" t="s">
        <v>23</v>
      </c>
      <c r="S98" s="27" t="s">
        <v>23</v>
      </c>
      <c r="T98" s="27" t="s">
        <v>23</v>
      </c>
      <c r="U98" s="27" t="s">
        <v>23</v>
      </c>
      <c r="V98" s="27" t="s">
        <v>23</v>
      </c>
      <c r="W98" s="27" t="s">
        <v>23</v>
      </c>
      <c r="X98" s="27" t="s">
        <v>23</v>
      </c>
      <c r="Y98" s="27" t="s">
        <v>23</v>
      </c>
      <c r="Z98" s="27" t="s">
        <v>23</v>
      </c>
      <c r="AA98" s="27" t="s">
        <v>23</v>
      </c>
      <c r="AB98" s="27" t="s">
        <v>23</v>
      </c>
      <c r="AC98" s="27" t="s">
        <v>23</v>
      </c>
      <c r="AD98" s="27">
        <v>1.5</v>
      </c>
      <c r="AE98" s="28">
        <v>1.5</v>
      </c>
      <c r="AF98" s="28">
        <v>1.5</v>
      </c>
      <c r="AG98" s="28">
        <v>1.5</v>
      </c>
      <c r="AH98" s="30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</row>
    <row r="99" spans="1:177" ht="15" customHeight="1">
      <c r="A99" s="21" t="s">
        <v>149</v>
      </c>
      <c r="B99" s="51" t="s">
        <v>160</v>
      </c>
      <c r="C99" s="23" t="s">
        <v>161</v>
      </c>
      <c r="D99" s="24">
        <v>0.4</v>
      </c>
      <c r="E99" s="24">
        <v>0.66</v>
      </c>
      <c r="F99" s="24">
        <v>1.3</v>
      </c>
      <c r="G99" s="24">
        <v>1.55</v>
      </c>
      <c r="H99" s="24">
        <v>0.4</v>
      </c>
      <c r="I99" s="24">
        <v>0.48</v>
      </c>
      <c r="J99" s="24">
        <v>0.65</v>
      </c>
      <c r="K99" s="24">
        <v>0.72</v>
      </c>
      <c r="L99" s="24">
        <v>0.72</v>
      </c>
      <c r="M99" s="24">
        <v>0.71</v>
      </c>
      <c r="N99" s="24">
        <v>0.83</v>
      </c>
      <c r="O99" s="24">
        <v>0.83</v>
      </c>
      <c r="P99" s="24">
        <v>0.83</v>
      </c>
      <c r="Q99" s="24">
        <v>0.83</v>
      </c>
      <c r="R99" s="24">
        <v>0.83</v>
      </c>
      <c r="S99" s="24">
        <v>0.83</v>
      </c>
      <c r="T99" s="24">
        <v>1.505913</v>
      </c>
      <c r="U99" s="25">
        <v>1.505913</v>
      </c>
      <c r="V99" s="25">
        <v>1.505913</v>
      </c>
      <c r="W99" s="25">
        <v>1.505913</v>
      </c>
      <c r="X99" s="25">
        <v>1.505913</v>
      </c>
      <c r="Y99" s="25">
        <v>1.505913</v>
      </c>
      <c r="Z99" s="25">
        <v>1.505913</v>
      </c>
      <c r="AA99" s="25">
        <v>1.50591</v>
      </c>
      <c r="AB99" s="26">
        <v>1.50591</v>
      </c>
      <c r="AC99" s="27">
        <v>1.50591</v>
      </c>
      <c r="AD99" s="27">
        <v>1.5059</v>
      </c>
      <c r="AE99" s="28">
        <v>1.6</v>
      </c>
      <c r="AF99" s="28">
        <v>1.6</v>
      </c>
      <c r="AG99" s="28">
        <v>1.6</v>
      </c>
      <c r="AH99" s="30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</row>
    <row r="100" spans="1:177" ht="15" customHeight="1">
      <c r="A100" s="21" t="s">
        <v>149</v>
      </c>
      <c r="B100" s="51" t="s">
        <v>162</v>
      </c>
      <c r="C100" s="23" t="s">
        <v>163</v>
      </c>
      <c r="D100" s="24">
        <v>0.135</v>
      </c>
      <c r="E100" s="24">
        <v>0.13</v>
      </c>
      <c r="F100" s="24">
        <v>0.145</v>
      </c>
      <c r="G100" s="24">
        <v>0.139</v>
      </c>
      <c r="H100" s="24">
        <v>0.11</v>
      </c>
      <c r="I100" s="24">
        <v>0.11</v>
      </c>
      <c r="J100" s="24">
        <v>0.11</v>
      </c>
      <c r="K100" s="24">
        <v>0.112</v>
      </c>
      <c r="L100" s="24">
        <v>0.112</v>
      </c>
      <c r="M100" s="24">
        <v>0.09617</v>
      </c>
      <c r="N100" s="24">
        <v>0.09612</v>
      </c>
      <c r="O100" s="24">
        <v>0.05564</v>
      </c>
      <c r="P100" s="24">
        <v>0.187</v>
      </c>
      <c r="Q100" s="24">
        <v>0.187</v>
      </c>
      <c r="R100" s="24">
        <v>0.187</v>
      </c>
      <c r="S100" s="24">
        <v>0.187</v>
      </c>
      <c r="T100" s="24">
        <v>0.187</v>
      </c>
      <c r="U100" s="25">
        <v>0.187</v>
      </c>
      <c r="V100" s="25">
        <v>0.187</v>
      </c>
      <c r="W100" s="25">
        <v>0.187</v>
      </c>
      <c r="X100" s="25">
        <v>0.187</v>
      </c>
      <c r="Y100" s="25">
        <v>0.187</v>
      </c>
      <c r="Z100" s="25">
        <v>0.187</v>
      </c>
      <c r="AA100" s="25">
        <v>0.187</v>
      </c>
      <c r="AB100" s="26">
        <v>0.187</v>
      </c>
      <c r="AC100" s="27">
        <v>0.187</v>
      </c>
      <c r="AD100" s="27">
        <v>0.187</v>
      </c>
      <c r="AE100" s="28">
        <v>0.18</v>
      </c>
      <c r="AF100" s="28">
        <v>0.18</v>
      </c>
      <c r="AG100" s="28">
        <v>0.18</v>
      </c>
      <c r="AH100" s="30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</row>
    <row r="101" spans="1:177" ht="15" customHeight="1">
      <c r="A101" s="21" t="s">
        <v>149</v>
      </c>
      <c r="B101" s="51" t="s">
        <v>164</v>
      </c>
      <c r="C101" s="23" t="s">
        <v>165</v>
      </c>
      <c r="D101" s="24" t="s">
        <v>23</v>
      </c>
      <c r="E101" s="24">
        <v>0.05</v>
      </c>
      <c r="F101" s="24">
        <v>0.314</v>
      </c>
      <c r="G101" s="24">
        <v>0.1105</v>
      </c>
      <c r="H101" s="24">
        <v>0.108</v>
      </c>
      <c r="I101" s="24">
        <v>0.108</v>
      </c>
      <c r="J101" s="24">
        <v>0.125</v>
      </c>
      <c r="K101" s="24">
        <v>0.125</v>
      </c>
      <c r="L101" s="24">
        <v>0.12</v>
      </c>
      <c r="M101" s="24">
        <v>0.12</v>
      </c>
      <c r="N101" s="24">
        <v>0.1</v>
      </c>
      <c r="O101" s="24">
        <v>0.1</v>
      </c>
      <c r="P101" s="24">
        <v>0.1</v>
      </c>
      <c r="Q101" s="24">
        <v>0.1</v>
      </c>
      <c r="R101" s="24">
        <v>0.05</v>
      </c>
      <c r="S101" s="24">
        <v>0.05</v>
      </c>
      <c r="T101" s="24">
        <v>0.1</v>
      </c>
      <c r="U101" s="25">
        <v>0.1</v>
      </c>
      <c r="V101" s="25">
        <v>0.1</v>
      </c>
      <c r="W101" s="25">
        <v>0.1</v>
      </c>
      <c r="X101" s="25">
        <v>0.1</v>
      </c>
      <c r="Y101" s="25">
        <v>0.1</v>
      </c>
      <c r="Z101" s="25">
        <v>0.1</v>
      </c>
      <c r="AA101" s="25">
        <v>0.1</v>
      </c>
      <c r="AB101" s="26">
        <v>0.1</v>
      </c>
      <c r="AC101" s="27">
        <v>0.1</v>
      </c>
      <c r="AD101" s="27">
        <v>0.1</v>
      </c>
      <c r="AE101" s="28">
        <v>0.1</v>
      </c>
      <c r="AF101" s="28">
        <v>0.1</v>
      </c>
      <c r="AG101" s="28">
        <v>0.1</v>
      </c>
      <c r="AH101" s="30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</row>
    <row r="102" spans="1:177" ht="15" customHeight="1">
      <c r="A102" s="21" t="s">
        <v>149</v>
      </c>
      <c r="B102" s="51" t="s">
        <v>166</v>
      </c>
      <c r="C102" s="23" t="s">
        <v>167</v>
      </c>
      <c r="D102" s="24">
        <v>3.1</v>
      </c>
      <c r="E102" s="24">
        <v>2.9</v>
      </c>
      <c r="F102" s="24">
        <v>2.93</v>
      </c>
      <c r="G102" s="24">
        <v>3.325</v>
      </c>
      <c r="H102" s="24">
        <v>3.45</v>
      </c>
      <c r="I102" s="24">
        <v>3.2</v>
      </c>
      <c r="J102" s="24">
        <v>3.85</v>
      </c>
      <c r="K102" s="24">
        <v>3.6</v>
      </c>
      <c r="L102" s="24">
        <v>4.3</v>
      </c>
      <c r="M102" s="24">
        <v>4.3</v>
      </c>
      <c r="N102" s="24">
        <v>4.5</v>
      </c>
      <c r="O102" s="24">
        <v>4.5</v>
      </c>
      <c r="P102" s="24">
        <v>4.5</v>
      </c>
      <c r="Q102" s="24">
        <v>6.2</v>
      </c>
      <c r="R102" s="24">
        <v>6.3</v>
      </c>
      <c r="S102" s="24">
        <v>3.26</v>
      </c>
      <c r="T102" s="24">
        <v>3.87942</v>
      </c>
      <c r="U102" s="25">
        <v>3.69617</v>
      </c>
      <c r="V102" s="25">
        <v>3.83455</v>
      </c>
      <c r="W102" s="25">
        <v>3.5</v>
      </c>
      <c r="X102" s="25">
        <v>2.94756</v>
      </c>
      <c r="Y102" s="25">
        <v>2.94756</v>
      </c>
      <c r="Z102" s="25">
        <v>2.94756</v>
      </c>
      <c r="AA102" s="25">
        <v>3.7</v>
      </c>
      <c r="AB102" s="26">
        <v>3.7</v>
      </c>
      <c r="AC102" s="27">
        <v>3.7</v>
      </c>
      <c r="AD102" s="27">
        <v>3.7</v>
      </c>
      <c r="AE102" s="28">
        <v>3.7</v>
      </c>
      <c r="AF102" s="28">
        <v>3.7</v>
      </c>
      <c r="AG102" s="28">
        <v>3.7</v>
      </c>
      <c r="AH102" s="30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</row>
    <row r="103" spans="1:177" ht="15" customHeight="1">
      <c r="A103" s="21" t="s">
        <v>149</v>
      </c>
      <c r="B103" s="51" t="s">
        <v>168</v>
      </c>
      <c r="C103" s="23" t="s">
        <v>169</v>
      </c>
      <c r="D103" s="24" t="s">
        <v>23</v>
      </c>
      <c r="E103" s="24" t="s">
        <v>23</v>
      </c>
      <c r="F103" s="24" t="s">
        <v>23</v>
      </c>
      <c r="G103" s="24" t="s">
        <v>23</v>
      </c>
      <c r="H103" s="24" t="s">
        <v>23</v>
      </c>
      <c r="I103" s="24" t="s">
        <v>23</v>
      </c>
      <c r="J103" s="24" t="s">
        <v>23</v>
      </c>
      <c r="K103" s="24" t="s">
        <v>23</v>
      </c>
      <c r="L103" s="24" t="s">
        <v>23</v>
      </c>
      <c r="M103" s="24" t="s">
        <v>23</v>
      </c>
      <c r="N103" s="24" t="s">
        <v>23</v>
      </c>
      <c r="O103" s="24" t="s">
        <v>23</v>
      </c>
      <c r="P103" s="24" t="s">
        <v>23</v>
      </c>
      <c r="Q103" s="24">
        <v>0.0036</v>
      </c>
      <c r="R103" s="24">
        <v>0.0036</v>
      </c>
      <c r="S103" s="24">
        <v>0.012</v>
      </c>
      <c r="T103" s="24">
        <v>0.012</v>
      </c>
      <c r="U103" s="25">
        <v>0.012</v>
      </c>
      <c r="V103" s="25">
        <v>0.012</v>
      </c>
      <c r="W103" s="25">
        <v>0.012</v>
      </c>
      <c r="X103" s="25">
        <v>0.012</v>
      </c>
      <c r="Y103" s="25">
        <v>0.012</v>
      </c>
      <c r="Z103" s="25">
        <v>0.012</v>
      </c>
      <c r="AA103" s="25">
        <v>0.012</v>
      </c>
      <c r="AB103" s="26">
        <v>0.012</v>
      </c>
      <c r="AC103" s="27">
        <v>0.012</v>
      </c>
      <c r="AD103" s="27">
        <v>0.012</v>
      </c>
      <c r="AE103" s="28">
        <v>1.1</v>
      </c>
      <c r="AF103" s="28">
        <v>1.1</v>
      </c>
      <c r="AG103" s="28">
        <v>1.1</v>
      </c>
      <c r="AH103" s="30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</row>
    <row r="104" spans="1:177" ht="15" customHeight="1">
      <c r="A104" s="21" t="s">
        <v>149</v>
      </c>
      <c r="B104" s="51" t="s">
        <v>170</v>
      </c>
      <c r="C104" s="23" t="s">
        <v>171</v>
      </c>
      <c r="D104" s="24" t="s">
        <v>23</v>
      </c>
      <c r="E104" s="24" t="s">
        <v>23</v>
      </c>
      <c r="F104" s="24" t="s">
        <v>23</v>
      </c>
      <c r="G104" s="24" t="s">
        <v>23</v>
      </c>
      <c r="H104" s="24" t="s">
        <v>23</v>
      </c>
      <c r="I104" s="24" t="s">
        <v>23</v>
      </c>
      <c r="J104" s="24" t="s">
        <v>23</v>
      </c>
      <c r="K104" s="24" t="s">
        <v>23</v>
      </c>
      <c r="L104" s="24" t="s">
        <v>23</v>
      </c>
      <c r="M104" s="24" t="s">
        <v>23</v>
      </c>
      <c r="N104" s="24" t="s">
        <v>23</v>
      </c>
      <c r="O104" s="24" t="s">
        <v>23</v>
      </c>
      <c r="P104" s="24" t="s">
        <v>23</v>
      </c>
      <c r="Q104" s="24" t="s">
        <v>23</v>
      </c>
      <c r="R104" s="24" t="s">
        <v>23</v>
      </c>
      <c r="S104" s="24" t="s">
        <v>23</v>
      </c>
      <c r="T104" s="24" t="s">
        <v>23</v>
      </c>
      <c r="U104" s="48">
        <v>0.000428</v>
      </c>
      <c r="V104" s="48">
        <v>0.000428</v>
      </c>
      <c r="W104" s="48">
        <v>0.000428</v>
      </c>
      <c r="X104" s="48">
        <v>0.000428</v>
      </c>
      <c r="Y104" s="48">
        <v>0.000428</v>
      </c>
      <c r="Z104" s="48">
        <v>0.000428</v>
      </c>
      <c r="AA104" s="48">
        <v>0.000428</v>
      </c>
      <c r="AB104" s="52">
        <v>0.000428</v>
      </c>
      <c r="AC104" s="53">
        <v>0.000428</v>
      </c>
      <c r="AD104" s="53">
        <v>0.000428</v>
      </c>
      <c r="AE104" s="54">
        <v>0.000428</v>
      </c>
      <c r="AF104" s="54">
        <v>0.000428</v>
      </c>
      <c r="AG104" s="54">
        <v>0.000428</v>
      </c>
      <c r="AH104" s="30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</row>
    <row r="105" spans="1:177" ht="15" customHeight="1">
      <c r="A105" s="21" t="s">
        <v>149</v>
      </c>
      <c r="B105" s="51" t="s">
        <v>172</v>
      </c>
      <c r="C105" s="23" t="s">
        <v>173</v>
      </c>
      <c r="D105" s="24">
        <v>0.5</v>
      </c>
      <c r="E105" s="24">
        <v>0.45</v>
      </c>
      <c r="F105" s="24">
        <v>0.48</v>
      </c>
      <c r="G105" s="24">
        <v>0.46</v>
      </c>
      <c r="H105" s="24">
        <v>0.49</v>
      </c>
      <c r="I105" s="24">
        <v>0.51</v>
      </c>
      <c r="J105" s="24">
        <v>0.52</v>
      </c>
      <c r="K105" s="24">
        <v>0.645</v>
      </c>
      <c r="L105" s="24">
        <v>0.645</v>
      </c>
      <c r="M105" s="24">
        <v>0.72</v>
      </c>
      <c r="N105" s="24">
        <v>0.733</v>
      </c>
      <c r="O105" s="24">
        <v>0.73</v>
      </c>
      <c r="P105" s="24">
        <v>0.73</v>
      </c>
      <c r="Q105" s="24">
        <v>0.73</v>
      </c>
      <c r="R105" s="24">
        <v>0.73</v>
      </c>
      <c r="S105" s="24">
        <v>1.34</v>
      </c>
      <c r="T105" s="24">
        <v>1.34</v>
      </c>
      <c r="U105" s="25">
        <v>1.34</v>
      </c>
      <c r="V105" s="25">
        <v>2.499</v>
      </c>
      <c r="W105" s="25">
        <v>2.499</v>
      </c>
      <c r="X105" s="25">
        <v>2.499</v>
      </c>
      <c r="Y105" s="25">
        <v>2.499</v>
      </c>
      <c r="Z105" s="25">
        <v>2.499</v>
      </c>
      <c r="AA105" s="25">
        <v>2.499</v>
      </c>
      <c r="AB105" s="26">
        <v>2.499</v>
      </c>
      <c r="AC105" s="27">
        <v>2.499</v>
      </c>
      <c r="AD105" s="27">
        <v>2.499</v>
      </c>
      <c r="AE105" s="28">
        <v>2</v>
      </c>
      <c r="AF105" s="28">
        <v>2</v>
      </c>
      <c r="AG105" s="28">
        <v>2</v>
      </c>
      <c r="AH105" s="30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</row>
    <row r="106" spans="1:177" ht="15" customHeight="1">
      <c r="A106" s="21" t="s">
        <v>149</v>
      </c>
      <c r="B106" s="51" t="s">
        <v>174</v>
      </c>
      <c r="C106" s="23" t="s">
        <v>175</v>
      </c>
      <c r="D106" s="24">
        <v>0.007</v>
      </c>
      <c r="E106" s="24">
        <v>0.0063</v>
      </c>
      <c r="F106" s="24">
        <v>0.00231</v>
      </c>
      <c r="G106" s="24">
        <v>0.0054</v>
      </c>
      <c r="H106" s="24">
        <v>0.0038</v>
      </c>
      <c r="I106" s="24">
        <v>0.0038</v>
      </c>
      <c r="J106" s="24">
        <v>0.0038</v>
      </c>
      <c r="K106" s="24">
        <v>0.00235</v>
      </c>
      <c r="L106" s="24">
        <v>0.001</v>
      </c>
      <c r="M106" s="24">
        <v>0.001</v>
      </c>
      <c r="N106" s="24">
        <v>0.001</v>
      </c>
      <c r="O106" s="24">
        <v>0.0005</v>
      </c>
      <c r="P106" s="24">
        <v>0.0005</v>
      </c>
      <c r="Q106" s="24">
        <v>0.0005</v>
      </c>
      <c r="R106" s="24">
        <v>0.0005</v>
      </c>
      <c r="S106" s="24">
        <v>0.0005</v>
      </c>
      <c r="T106" s="24">
        <v>0.016</v>
      </c>
      <c r="U106" s="25">
        <v>0.01651</v>
      </c>
      <c r="V106" s="25">
        <v>0.01651</v>
      </c>
      <c r="W106" s="25">
        <v>0.01651</v>
      </c>
      <c r="X106" s="25">
        <v>0.01651</v>
      </c>
      <c r="Y106" s="25">
        <v>0.01651</v>
      </c>
      <c r="Z106" s="25">
        <v>0.01651</v>
      </c>
      <c r="AA106" s="25">
        <v>0.01651</v>
      </c>
      <c r="AB106" s="26">
        <v>0.01651</v>
      </c>
      <c r="AC106" s="27">
        <v>0.01651</v>
      </c>
      <c r="AD106" s="27">
        <v>0.0165</v>
      </c>
      <c r="AE106" s="28">
        <v>0.015</v>
      </c>
      <c r="AF106" s="28">
        <v>0.015</v>
      </c>
      <c r="AG106" s="28">
        <v>0.015</v>
      </c>
      <c r="AH106" s="30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</row>
    <row r="107" spans="1:177" ht="15" customHeight="1">
      <c r="A107" s="21" t="s">
        <v>149</v>
      </c>
      <c r="B107" s="55" t="s">
        <v>176</v>
      </c>
      <c r="C107" s="23" t="s">
        <v>177</v>
      </c>
      <c r="D107" s="24">
        <v>23.5</v>
      </c>
      <c r="E107" s="24">
        <v>23</v>
      </c>
      <c r="F107" s="24">
        <v>22.6</v>
      </c>
      <c r="G107" s="24">
        <v>21.5</v>
      </c>
      <c r="H107" s="24">
        <v>21.27</v>
      </c>
      <c r="I107" s="24">
        <v>21.1</v>
      </c>
      <c r="J107" s="24">
        <v>21.3</v>
      </c>
      <c r="K107" s="24">
        <v>21.3</v>
      </c>
      <c r="L107" s="24">
        <v>21</v>
      </c>
      <c r="M107" s="24">
        <v>22</v>
      </c>
      <c r="N107" s="24">
        <v>22.8</v>
      </c>
      <c r="O107" s="24">
        <v>22.8</v>
      </c>
      <c r="P107" s="24">
        <v>22.8</v>
      </c>
      <c r="Q107" s="24">
        <v>22.8</v>
      </c>
      <c r="R107" s="24">
        <v>22.8</v>
      </c>
      <c r="S107" s="24">
        <v>22.8</v>
      </c>
      <c r="T107" s="24">
        <v>29.5</v>
      </c>
      <c r="U107" s="25">
        <v>29.5</v>
      </c>
      <c r="V107" s="25">
        <v>29.5</v>
      </c>
      <c r="W107" s="25">
        <v>29.5</v>
      </c>
      <c r="X107" s="25">
        <v>29.5</v>
      </c>
      <c r="Y107" s="25">
        <v>29.5</v>
      </c>
      <c r="Z107" s="25">
        <v>29.5</v>
      </c>
      <c r="AA107" s="25">
        <v>29.5</v>
      </c>
      <c r="AB107" s="26">
        <v>36</v>
      </c>
      <c r="AC107" s="27">
        <v>39</v>
      </c>
      <c r="AD107" s="27">
        <v>39.126</v>
      </c>
      <c r="AE107" s="28">
        <v>41.464</v>
      </c>
      <c r="AF107" s="28">
        <v>41.464</v>
      </c>
      <c r="AG107" s="28">
        <v>43.66</v>
      </c>
      <c r="AH107" s="30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</row>
    <row r="108" spans="1:177" ht="15" customHeight="1">
      <c r="A108" s="21" t="s">
        <v>149</v>
      </c>
      <c r="B108" s="56" t="s">
        <v>178</v>
      </c>
      <c r="C108" s="29" t="s">
        <v>179</v>
      </c>
      <c r="D108" s="24" t="s">
        <v>23</v>
      </c>
      <c r="E108" s="24" t="s">
        <v>23</v>
      </c>
      <c r="F108" s="24" t="s">
        <v>23</v>
      </c>
      <c r="G108" s="24" t="s">
        <v>23</v>
      </c>
      <c r="H108" s="24" t="s">
        <v>23</v>
      </c>
      <c r="I108" s="24" t="s">
        <v>23</v>
      </c>
      <c r="J108" s="24" t="s">
        <v>23</v>
      </c>
      <c r="K108" s="24" t="s">
        <v>23</v>
      </c>
      <c r="L108" s="24" t="s">
        <v>23</v>
      </c>
      <c r="M108" s="24" t="s">
        <v>23</v>
      </c>
      <c r="N108" s="24" t="s">
        <v>23</v>
      </c>
      <c r="O108" s="24" t="s">
        <v>23</v>
      </c>
      <c r="P108" s="24" t="s">
        <v>23</v>
      </c>
      <c r="Q108" s="24" t="s">
        <v>23</v>
      </c>
      <c r="R108" s="24" t="s">
        <v>23</v>
      </c>
      <c r="S108" s="24" t="s">
        <v>23</v>
      </c>
      <c r="T108" s="24" t="s">
        <v>23</v>
      </c>
      <c r="U108" s="24" t="s">
        <v>23</v>
      </c>
      <c r="V108" s="24" t="s">
        <v>23</v>
      </c>
      <c r="W108" s="24" t="s">
        <v>23</v>
      </c>
      <c r="X108" s="24" t="s">
        <v>23</v>
      </c>
      <c r="Y108" s="24" t="s">
        <v>23</v>
      </c>
      <c r="Z108" s="24" t="s">
        <v>23</v>
      </c>
      <c r="AA108" s="24" t="s">
        <v>23</v>
      </c>
      <c r="AB108" s="24" t="s">
        <v>23</v>
      </c>
      <c r="AC108" s="24" t="s">
        <v>23</v>
      </c>
      <c r="AD108" s="24" t="s">
        <v>23</v>
      </c>
      <c r="AE108" s="28">
        <v>0.1</v>
      </c>
      <c r="AF108" s="28">
        <v>0.1</v>
      </c>
      <c r="AG108" s="28">
        <v>0.1</v>
      </c>
      <c r="AH108" s="30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</row>
    <row r="109" spans="1:177" ht="15" customHeight="1">
      <c r="A109" s="21" t="s">
        <v>149</v>
      </c>
      <c r="B109" s="56" t="s">
        <v>180</v>
      </c>
      <c r="C109" s="23" t="s">
        <v>181</v>
      </c>
      <c r="D109" s="42">
        <v>0.0001</v>
      </c>
      <c r="E109" s="42">
        <v>7.5E-05</v>
      </c>
      <c r="F109" s="42">
        <v>0.00032</v>
      </c>
      <c r="G109" s="42">
        <v>0.00029</v>
      </c>
      <c r="H109" s="42">
        <v>0.00022</v>
      </c>
      <c r="I109" s="42">
        <v>0.00025</v>
      </c>
      <c r="J109" s="42">
        <v>0.00025</v>
      </c>
      <c r="K109" s="42">
        <v>0.0003</v>
      </c>
      <c r="L109" s="24">
        <v>0.0027</v>
      </c>
      <c r="M109" s="24">
        <v>0.0026</v>
      </c>
      <c r="N109" s="24">
        <v>0.0025</v>
      </c>
      <c r="O109" s="24">
        <v>0.002</v>
      </c>
      <c r="P109" s="24">
        <v>0.002139</v>
      </c>
      <c r="Q109" s="24">
        <v>0.001604</v>
      </c>
      <c r="R109" s="24">
        <v>0.001063</v>
      </c>
      <c r="S109" s="24">
        <v>0.001736</v>
      </c>
      <c r="T109" s="24">
        <v>0.00119</v>
      </c>
      <c r="U109" s="25">
        <v>0.00119</v>
      </c>
      <c r="V109" s="25">
        <v>0.001966</v>
      </c>
      <c r="W109" s="25">
        <v>0.001966</v>
      </c>
      <c r="X109" s="25">
        <v>0.001904</v>
      </c>
      <c r="Y109" s="25">
        <v>0.0018</v>
      </c>
      <c r="Z109" s="25">
        <v>0.0018</v>
      </c>
      <c r="AA109" s="25">
        <v>0.0016</v>
      </c>
      <c r="AB109" s="26">
        <v>0.0016</v>
      </c>
      <c r="AC109" s="27">
        <v>0.0016</v>
      </c>
      <c r="AD109" s="27">
        <v>0.001069</v>
      </c>
      <c r="AE109" s="28">
        <v>0.000988</v>
      </c>
      <c r="AF109" s="28">
        <v>0.000836</v>
      </c>
      <c r="AG109" s="28">
        <v>0.000752</v>
      </c>
      <c r="AH109" s="30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</row>
    <row r="110" spans="1:177" ht="15" customHeight="1">
      <c r="A110" s="21" t="s">
        <v>149</v>
      </c>
      <c r="B110" s="56" t="s">
        <v>182</v>
      </c>
      <c r="C110" s="23" t="s">
        <v>183</v>
      </c>
      <c r="D110" s="24">
        <v>17.4</v>
      </c>
      <c r="E110" s="24">
        <v>16.7</v>
      </c>
      <c r="F110" s="24">
        <v>16.5</v>
      </c>
      <c r="G110" s="24">
        <v>16.75</v>
      </c>
      <c r="H110" s="24">
        <v>16.55</v>
      </c>
      <c r="I110" s="24">
        <v>16.65</v>
      </c>
      <c r="J110" s="24">
        <v>16.6</v>
      </c>
      <c r="K110" s="24">
        <v>16</v>
      </c>
      <c r="L110" s="24">
        <v>15.98</v>
      </c>
      <c r="M110" s="24">
        <v>16</v>
      </c>
      <c r="N110" s="24">
        <v>16</v>
      </c>
      <c r="O110" s="24">
        <v>17.1</v>
      </c>
      <c r="P110" s="24">
        <v>17.89982</v>
      </c>
      <c r="Q110" s="24">
        <v>17.89982</v>
      </c>
      <c r="R110" s="24">
        <v>17.89982</v>
      </c>
      <c r="S110" s="24">
        <v>17.89982</v>
      </c>
      <c r="T110" s="24">
        <v>20.828</v>
      </c>
      <c r="U110" s="25">
        <v>15.52088</v>
      </c>
      <c r="V110" s="25">
        <v>16.786</v>
      </c>
      <c r="W110" s="25">
        <v>22.5</v>
      </c>
      <c r="X110" s="25">
        <v>22.5</v>
      </c>
      <c r="Y110" s="25">
        <v>22.5</v>
      </c>
      <c r="Z110" s="25">
        <v>24</v>
      </c>
      <c r="AA110" s="25">
        <v>24</v>
      </c>
      <c r="AB110" s="26">
        <v>25</v>
      </c>
      <c r="AC110" s="27">
        <v>35.255</v>
      </c>
      <c r="AD110" s="27">
        <v>35.876</v>
      </c>
      <c r="AE110" s="28">
        <v>36.22</v>
      </c>
      <c r="AF110" s="28">
        <v>36.22</v>
      </c>
      <c r="AG110" s="28">
        <v>36.22</v>
      </c>
      <c r="AH110" s="30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</row>
    <row r="111" spans="1:177" ht="15" customHeight="1">
      <c r="A111" s="21" t="s">
        <v>149</v>
      </c>
      <c r="B111" s="56" t="s">
        <v>184</v>
      </c>
      <c r="C111" s="23" t="s">
        <v>185</v>
      </c>
      <c r="D111" s="24" t="s">
        <v>23</v>
      </c>
      <c r="E111" s="24" t="s">
        <v>23</v>
      </c>
      <c r="F111" s="24" t="s">
        <v>23</v>
      </c>
      <c r="G111" s="24">
        <v>0.1165</v>
      </c>
      <c r="H111" s="24">
        <v>0.115</v>
      </c>
      <c r="I111" s="24">
        <v>0.1145</v>
      </c>
      <c r="J111" s="24" t="s">
        <v>23</v>
      </c>
      <c r="K111" s="24" t="s">
        <v>23</v>
      </c>
      <c r="L111" s="24" t="s">
        <v>23</v>
      </c>
      <c r="M111" s="24" t="s">
        <v>23</v>
      </c>
      <c r="N111" s="24" t="s">
        <v>23</v>
      </c>
      <c r="O111" s="24" t="s">
        <v>23</v>
      </c>
      <c r="P111" s="24" t="s">
        <v>23</v>
      </c>
      <c r="Q111" s="24" t="s">
        <v>23</v>
      </c>
      <c r="R111" s="24">
        <v>0.041</v>
      </c>
      <c r="S111" s="24">
        <v>0.0404</v>
      </c>
      <c r="T111" s="24">
        <v>0.0267</v>
      </c>
      <c r="U111" s="25">
        <v>0.0267</v>
      </c>
      <c r="V111" s="25">
        <v>0.029362</v>
      </c>
      <c r="W111" s="25">
        <v>0.029362</v>
      </c>
      <c r="X111" s="25">
        <v>0.029362</v>
      </c>
      <c r="Y111" s="25">
        <v>0.029362</v>
      </c>
      <c r="Z111" s="25">
        <v>0.01568</v>
      </c>
      <c r="AA111" s="25">
        <v>0.01568</v>
      </c>
      <c r="AB111" s="26">
        <v>0.01568</v>
      </c>
      <c r="AC111" s="27">
        <v>0.01568</v>
      </c>
      <c r="AD111" s="27">
        <v>0.01568</v>
      </c>
      <c r="AE111" s="28">
        <v>0.015</v>
      </c>
      <c r="AF111" s="28">
        <v>0.015</v>
      </c>
      <c r="AG111" s="28">
        <v>0.015</v>
      </c>
      <c r="AH111" s="30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</row>
    <row r="112" spans="1:177" ht="15" customHeight="1">
      <c r="A112" s="21" t="s">
        <v>149</v>
      </c>
      <c r="B112" s="56" t="s">
        <v>186</v>
      </c>
      <c r="C112" s="23" t="s">
        <v>187</v>
      </c>
      <c r="D112" s="24" t="s">
        <v>23</v>
      </c>
      <c r="E112" s="24" t="s">
        <v>23</v>
      </c>
      <c r="F112" s="24">
        <v>0.2</v>
      </c>
      <c r="G112" s="24">
        <v>0.4</v>
      </c>
      <c r="H112" s="24">
        <v>0.3</v>
      </c>
      <c r="I112" s="24">
        <v>0.3</v>
      </c>
      <c r="J112" s="24">
        <v>0.3</v>
      </c>
      <c r="K112" s="24">
        <v>0.3</v>
      </c>
      <c r="L112" s="24">
        <v>0.3</v>
      </c>
      <c r="M112" s="24">
        <v>0.3</v>
      </c>
      <c r="N112" s="24">
        <v>0.3</v>
      </c>
      <c r="O112" s="24">
        <v>0.3</v>
      </c>
      <c r="P112" s="24">
        <v>0.3</v>
      </c>
      <c r="Q112" s="24">
        <v>0.3</v>
      </c>
      <c r="R112" s="24">
        <v>0.3</v>
      </c>
      <c r="S112" s="24">
        <v>0.3</v>
      </c>
      <c r="T112" s="24">
        <v>0.3</v>
      </c>
      <c r="U112" s="25">
        <v>0.3</v>
      </c>
      <c r="V112" s="25">
        <v>0.2621</v>
      </c>
      <c r="W112" s="25">
        <v>0.2621</v>
      </c>
      <c r="X112" s="25">
        <v>0.2621</v>
      </c>
      <c r="Y112" s="25">
        <v>0.2621</v>
      </c>
      <c r="Z112" s="25">
        <v>0.563</v>
      </c>
      <c r="AA112" s="25">
        <v>0.563</v>
      </c>
      <c r="AB112" s="26">
        <v>0.563</v>
      </c>
      <c r="AC112" s="27">
        <v>0.563</v>
      </c>
      <c r="AD112" s="27">
        <v>0.563</v>
      </c>
      <c r="AE112" s="28">
        <v>5</v>
      </c>
      <c r="AF112" s="28">
        <v>5</v>
      </c>
      <c r="AG112" s="28">
        <v>5</v>
      </c>
      <c r="AH112" s="30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</row>
    <row r="113" spans="1:177" ht="15" customHeight="1">
      <c r="A113" s="21" t="s">
        <v>149</v>
      </c>
      <c r="B113" s="56" t="s">
        <v>188</v>
      </c>
      <c r="C113" s="23" t="s">
        <v>189</v>
      </c>
      <c r="D113" s="24">
        <v>2.25</v>
      </c>
      <c r="E113" s="24">
        <v>1.652</v>
      </c>
      <c r="F113" s="24">
        <v>1.69</v>
      </c>
      <c r="G113" s="24">
        <v>1.86</v>
      </c>
      <c r="H113" s="24">
        <v>1.82</v>
      </c>
      <c r="I113" s="24">
        <v>1.514</v>
      </c>
      <c r="J113" s="24">
        <v>1.8</v>
      </c>
      <c r="K113" s="24">
        <v>1.8</v>
      </c>
      <c r="L113" s="24">
        <v>1.8</v>
      </c>
      <c r="M113" s="24">
        <v>1.79</v>
      </c>
      <c r="N113" s="24">
        <v>1.75</v>
      </c>
      <c r="O113" s="24">
        <v>1.7</v>
      </c>
      <c r="P113" s="24">
        <v>1.7</v>
      </c>
      <c r="Q113" s="24">
        <v>1.7</v>
      </c>
      <c r="R113" s="24">
        <v>1.7</v>
      </c>
      <c r="S113" s="24">
        <v>0.416</v>
      </c>
      <c r="T113" s="24">
        <v>0.416</v>
      </c>
      <c r="U113" s="25">
        <v>0.30756</v>
      </c>
      <c r="V113" s="25">
        <v>0.30756</v>
      </c>
      <c r="W113" s="25">
        <v>0.30756</v>
      </c>
      <c r="X113" s="25">
        <v>0.30756</v>
      </c>
      <c r="Y113" s="25">
        <v>0.30756</v>
      </c>
      <c r="Z113" s="25">
        <v>0.30756</v>
      </c>
      <c r="AA113" s="25">
        <v>0.30756</v>
      </c>
      <c r="AB113" s="26">
        <v>0.30756</v>
      </c>
      <c r="AC113" s="27">
        <v>0.30756</v>
      </c>
      <c r="AD113" s="27">
        <v>0.30756</v>
      </c>
      <c r="AE113" s="28">
        <v>0.4</v>
      </c>
      <c r="AF113" s="28">
        <v>0.4</v>
      </c>
      <c r="AG113" s="28">
        <v>0.425</v>
      </c>
      <c r="AH113" s="30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</row>
    <row r="114" spans="1:34" s="36" customFormat="1" ht="15" customHeight="1">
      <c r="A114" s="57" t="s">
        <v>149</v>
      </c>
      <c r="B114" s="56"/>
      <c r="C114" s="34" t="s">
        <v>14</v>
      </c>
      <c r="D114" s="35">
        <f aca="true" t="shared" si="5" ref="D114:AE114">SUM(D94:D113)</f>
        <v>57.0721</v>
      </c>
      <c r="E114" s="35">
        <f t="shared" si="5"/>
        <v>55.148375</v>
      </c>
      <c r="F114" s="35">
        <f t="shared" si="5"/>
        <v>56.17163000000001</v>
      </c>
      <c r="G114" s="35">
        <f t="shared" si="5"/>
        <v>57.821690000000004</v>
      </c>
      <c r="H114" s="35">
        <f t="shared" si="5"/>
        <v>56.15701999999999</v>
      </c>
      <c r="I114" s="35">
        <f t="shared" si="5"/>
        <v>55.54055</v>
      </c>
      <c r="J114" s="35">
        <f t="shared" si="5"/>
        <v>56.734049999999996</v>
      </c>
      <c r="K114" s="35">
        <f t="shared" si="5"/>
        <v>55.19405</v>
      </c>
      <c r="L114" s="35">
        <f t="shared" si="5"/>
        <v>55.24969999999999</v>
      </c>
      <c r="M114" s="35">
        <f t="shared" si="5"/>
        <v>56.96377</v>
      </c>
      <c r="N114" s="35">
        <f t="shared" si="5"/>
        <v>58.836619999999996</v>
      </c>
      <c r="O114" s="35">
        <f t="shared" si="5"/>
        <v>59.89214</v>
      </c>
      <c r="P114" s="35">
        <f t="shared" si="5"/>
        <v>60.487531999999995</v>
      </c>
      <c r="Q114" s="35">
        <f t="shared" si="5"/>
        <v>61.872423999999995</v>
      </c>
      <c r="R114" s="35">
        <f t="shared" si="5"/>
        <v>61.962883</v>
      </c>
      <c r="S114" s="35">
        <f t="shared" si="5"/>
        <v>62.176667999999985</v>
      </c>
      <c r="T114" s="35">
        <f t="shared" si="5"/>
        <v>73.153335</v>
      </c>
      <c r="U114" s="35">
        <f t="shared" si="5"/>
        <v>67.555463</v>
      </c>
      <c r="V114" s="35">
        <f t="shared" si="5"/>
        <v>70.06259900000002</v>
      </c>
      <c r="W114" s="35">
        <f t="shared" si="5"/>
        <v>75.44204900000001</v>
      </c>
      <c r="X114" s="35">
        <f t="shared" si="5"/>
        <v>74.88954700000001</v>
      </c>
      <c r="Y114" s="35">
        <f t="shared" si="5"/>
        <v>74.88944300000001</v>
      </c>
      <c r="Z114" s="35">
        <f t="shared" si="5"/>
        <v>76.67666100000001</v>
      </c>
      <c r="AA114" s="35">
        <f t="shared" si="5"/>
        <v>77.428898</v>
      </c>
      <c r="AB114" s="35">
        <f t="shared" si="5"/>
        <v>87.042898</v>
      </c>
      <c r="AC114" s="35">
        <f t="shared" si="5"/>
        <v>100.78389800000001</v>
      </c>
      <c r="AD114" s="35">
        <f t="shared" si="5"/>
        <v>102.580347</v>
      </c>
      <c r="AE114" s="35">
        <f t="shared" si="5"/>
        <v>114.07341600000001</v>
      </c>
      <c r="AF114" s="35">
        <f>SUM(AF94:AF113)</f>
        <v>114.83826400000001</v>
      </c>
      <c r="AG114" s="35">
        <f>SUM(AG94:AG113)</f>
        <v>117.06418</v>
      </c>
      <c r="AH114" s="30"/>
    </row>
    <row r="115" spans="1:33" s="36" customFormat="1" ht="10.5" customHeight="1">
      <c r="A115" s="57"/>
      <c r="B115" s="56"/>
      <c r="C115" s="34"/>
      <c r="D115" s="38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</row>
    <row r="116" spans="1:34" s="36" customFormat="1" ht="15" customHeight="1">
      <c r="A116" s="57"/>
      <c r="B116" s="56"/>
      <c r="C116" s="16" t="s">
        <v>190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5"/>
      <c r="AC116" s="50"/>
      <c r="AD116" s="50"/>
      <c r="AE116" s="41"/>
      <c r="AF116" s="41"/>
      <c r="AG116" s="41"/>
      <c r="AH116" s="30"/>
    </row>
    <row r="117" spans="1:177" ht="15" customHeight="1">
      <c r="A117" s="21" t="s">
        <v>191</v>
      </c>
      <c r="B117" s="56" t="s">
        <v>192</v>
      </c>
      <c r="C117" s="23" t="s">
        <v>193</v>
      </c>
      <c r="D117" s="24">
        <v>2.13</v>
      </c>
      <c r="E117" s="24">
        <v>2.36</v>
      </c>
      <c r="F117" s="24">
        <v>1.709</v>
      </c>
      <c r="G117" s="24">
        <v>1.622077</v>
      </c>
      <c r="H117" s="24">
        <v>1.586</v>
      </c>
      <c r="I117" s="24">
        <v>1.4309</v>
      </c>
      <c r="J117" s="24">
        <v>1.449</v>
      </c>
      <c r="K117" s="24">
        <v>1.7128</v>
      </c>
      <c r="L117" s="24">
        <v>1.69196</v>
      </c>
      <c r="M117" s="24">
        <v>1.673089</v>
      </c>
      <c r="N117" s="24">
        <v>1.6765</v>
      </c>
      <c r="O117" s="24">
        <v>1.566163</v>
      </c>
      <c r="P117" s="24">
        <v>1.5237</v>
      </c>
      <c r="Q117" s="24">
        <v>1.7679</v>
      </c>
      <c r="R117" s="24">
        <v>1.614594</v>
      </c>
      <c r="S117" s="24">
        <v>1.61472</v>
      </c>
      <c r="T117" s="24">
        <v>1.56009</v>
      </c>
      <c r="U117" s="25">
        <v>1.80018</v>
      </c>
      <c r="V117" s="25">
        <v>1.80018</v>
      </c>
      <c r="W117" s="25">
        <v>2.895</v>
      </c>
      <c r="X117" s="25">
        <v>2.895</v>
      </c>
      <c r="Y117" s="25">
        <v>2.895</v>
      </c>
      <c r="Z117" s="25">
        <v>3.5</v>
      </c>
      <c r="AA117" s="25">
        <v>3.5</v>
      </c>
      <c r="AB117" s="26">
        <v>3.5</v>
      </c>
      <c r="AC117" s="27">
        <v>1.491</v>
      </c>
      <c r="AD117" s="27">
        <v>1.437</v>
      </c>
      <c r="AE117" s="28">
        <v>1.59179</v>
      </c>
      <c r="AF117" s="28">
        <v>1.5</v>
      </c>
      <c r="AG117" s="28">
        <v>1.5</v>
      </c>
      <c r="AH117" s="30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</row>
    <row r="118" spans="1:177" ht="15" customHeight="1">
      <c r="A118" s="21" t="s">
        <v>191</v>
      </c>
      <c r="B118" s="56" t="s">
        <v>194</v>
      </c>
      <c r="C118" s="23" t="s">
        <v>195</v>
      </c>
      <c r="D118" s="24" t="s">
        <v>23</v>
      </c>
      <c r="E118" s="24" t="s">
        <v>23</v>
      </c>
      <c r="F118" s="24" t="s">
        <v>23</v>
      </c>
      <c r="G118" s="24" t="s">
        <v>23</v>
      </c>
      <c r="H118" s="24" t="s">
        <v>23</v>
      </c>
      <c r="I118" s="24" t="s">
        <v>23</v>
      </c>
      <c r="J118" s="24" t="s">
        <v>23</v>
      </c>
      <c r="K118" s="24" t="s">
        <v>23</v>
      </c>
      <c r="L118" s="24">
        <v>0.0005</v>
      </c>
      <c r="M118" s="24">
        <v>0.0005</v>
      </c>
      <c r="N118" s="24">
        <v>0.0005</v>
      </c>
      <c r="O118" s="24">
        <v>0.0005</v>
      </c>
      <c r="P118" s="24">
        <v>0.0005</v>
      </c>
      <c r="Q118" s="24">
        <v>0.0015</v>
      </c>
      <c r="R118" s="24">
        <v>0.004</v>
      </c>
      <c r="S118" s="24">
        <v>0.004</v>
      </c>
      <c r="T118" s="24">
        <v>0.005439</v>
      </c>
      <c r="U118" s="25">
        <v>0.005439</v>
      </c>
      <c r="V118" s="25">
        <v>0.005439</v>
      </c>
      <c r="W118" s="25">
        <v>0.056902</v>
      </c>
      <c r="X118" s="25">
        <v>0.056902</v>
      </c>
      <c r="Y118" s="25">
        <v>0.056902</v>
      </c>
      <c r="Z118" s="25">
        <v>0.056902</v>
      </c>
      <c r="AA118" s="25">
        <v>0.0569</v>
      </c>
      <c r="AB118" s="26">
        <v>0.056</v>
      </c>
      <c r="AC118" s="27">
        <v>0.056</v>
      </c>
      <c r="AD118" s="27">
        <v>0.028</v>
      </c>
      <c r="AE118" s="28">
        <v>0.028</v>
      </c>
      <c r="AF118" s="28">
        <v>0.028</v>
      </c>
      <c r="AG118" s="28">
        <v>0.028</v>
      </c>
      <c r="AH118" s="30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</row>
    <row r="119" spans="1:177" ht="15" customHeight="1">
      <c r="A119" s="21" t="s">
        <v>191</v>
      </c>
      <c r="B119" s="56" t="s">
        <v>196</v>
      </c>
      <c r="C119" s="23" t="s">
        <v>197</v>
      </c>
      <c r="D119" s="24">
        <v>1.8</v>
      </c>
      <c r="E119" s="24">
        <v>1.71</v>
      </c>
      <c r="F119" s="24">
        <v>1.63</v>
      </c>
      <c r="G119" s="24">
        <v>1.24</v>
      </c>
      <c r="H119" s="24">
        <v>1.39</v>
      </c>
      <c r="I119" s="24">
        <v>1.4</v>
      </c>
      <c r="J119" s="24">
        <v>1.48</v>
      </c>
      <c r="K119" s="24">
        <v>1.4209</v>
      </c>
      <c r="L119" s="24">
        <v>1.42</v>
      </c>
      <c r="M119" s="24">
        <v>1.4</v>
      </c>
      <c r="N119" s="24">
        <v>1.375</v>
      </c>
      <c r="O119" s="24">
        <v>1.35</v>
      </c>
      <c r="P119" s="24">
        <v>1.35</v>
      </c>
      <c r="Q119" s="24">
        <v>1.35</v>
      </c>
      <c r="R119" s="24">
        <v>1.35</v>
      </c>
      <c r="S119" s="24">
        <v>1.35</v>
      </c>
      <c r="T119" s="24">
        <v>1.35</v>
      </c>
      <c r="U119" s="25">
        <v>1.35</v>
      </c>
      <c r="V119" s="25">
        <v>1.35</v>
      </c>
      <c r="W119" s="25">
        <v>1.35</v>
      </c>
      <c r="X119" s="25">
        <v>1.35</v>
      </c>
      <c r="Y119" s="25">
        <v>1.35</v>
      </c>
      <c r="Z119" s="25">
        <v>1.35</v>
      </c>
      <c r="AA119" s="25">
        <v>1.35</v>
      </c>
      <c r="AB119" s="26">
        <v>1.35</v>
      </c>
      <c r="AC119" s="27">
        <v>1.35</v>
      </c>
      <c r="AD119" s="27">
        <v>1.35</v>
      </c>
      <c r="AE119" s="28">
        <v>1.1</v>
      </c>
      <c r="AF119" s="28">
        <v>1.1</v>
      </c>
      <c r="AG119" s="28">
        <v>1.1</v>
      </c>
      <c r="AH119" s="30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</row>
    <row r="120" spans="1:177" ht="15" customHeight="1">
      <c r="A120" s="21" t="s">
        <v>191</v>
      </c>
      <c r="B120" s="56" t="s">
        <v>198</v>
      </c>
      <c r="C120" s="23" t="s">
        <v>199</v>
      </c>
      <c r="D120" s="24">
        <v>0.025</v>
      </c>
      <c r="E120" s="24">
        <v>0.03</v>
      </c>
      <c r="F120" s="24">
        <v>0.028</v>
      </c>
      <c r="G120" s="24">
        <v>0.032</v>
      </c>
      <c r="H120" s="24">
        <v>0.03</v>
      </c>
      <c r="I120" s="24">
        <v>0.028</v>
      </c>
      <c r="J120" s="24">
        <v>0.0655</v>
      </c>
      <c r="K120" s="24">
        <v>0.058</v>
      </c>
      <c r="L120" s="24">
        <v>0.058</v>
      </c>
      <c r="M120" s="24">
        <v>0.054</v>
      </c>
      <c r="N120" s="24">
        <v>0.0513</v>
      </c>
      <c r="O120" s="24">
        <v>0.051</v>
      </c>
      <c r="P120" s="24">
        <v>0.05</v>
      </c>
      <c r="Q120" s="24">
        <v>0.05</v>
      </c>
      <c r="R120" s="24">
        <v>0.05</v>
      </c>
      <c r="S120" s="24">
        <v>0.05</v>
      </c>
      <c r="T120" s="24">
        <v>0.05</v>
      </c>
      <c r="U120" s="25">
        <v>0.05</v>
      </c>
      <c r="V120" s="25">
        <v>0.05</v>
      </c>
      <c r="W120" s="25">
        <v>0.05</v>
      </c>
      <c r="X120" s="25">
        <v>0.05</v>
      </c>
      <c r="Y120" s="25">
        <v>0.05</v>
      </c>
      <c r="Z120" s="25">
        <v>0.05</v>
      </c>
      <c r="AA120" s="25">
        <v>0.05</v>
      </c>
      <c r="AB120" s="26">
        <v>0.05</v>
      </c>
      <c r="AC120" s="27">
        <v>0.05</v>
      </c>
      <c r="AD120" s="27">
        <v>0.05</v>
      </c>
      <c r="AE120" s="28">
        <v>0.05</v>
      </c>
      <c r="AF120" s="28">
        <v>0.05</v>
      </c>
      <c r="AG120" s="28">
        <v>0.05</v>
      </c>
      <c r="AH120" s="30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</row>
    <row r="121" spans="1:177" ht="15" customHeight="1">
      <c r="A121" s="21" t="s">
        <v>191</v>
      </c>
      <c r="B121" s="56" t="s">
        <v>200</v>
      </c>
      <c r="C121" s="23" t="s">
        <v>201</v>
      </c>
      <c r="D121" s="24">
        <v>20</v>
      </c>
      <c r="E121" s="24">
        <v>20.5</v>
      </c>
      <c r="F121" s="24">
        <v>19.895</v>
      </c>
      <c r="G121" s="24">
        <v>19.485</v>
      </c>
      <c r="H121" s="24">
        <v>19.1</v>
      </c>
      <c r="I121" s="24">
        <v>19.1</v>
      </c>
      <c r="J121" s="24">
        <v>18.42</v>
      </c>
      <c r="K121" s="24">
        <v>18.4</v>
      </c>
      <c r="L121" s="24">
        <v>18.4</v>
      </c>
      <c r="M121" s="24">
        <v>23.55</v>
      </c>
      <c r="N121" s="24">
        <v>24</v>
      </c>
      <c r="O121" s="24">
        <v>24</v>
      </c>
      <c r="P121" s="24">
        <v>24</v>
      </c>
      <c r="Q121" s="24">
        <v>24</v>
      </c>
      <c r="R121" s="24">
        <v>24</v>
      </c>
      <c r="S121" s="24">
        <v>24</v>
      </c>
      <c r="T121" s="24">
        <v>24</v>
      </c>
      <c r="U121" s="25">
        <v>24</v>
      </c>
      <c r="V121" s="25">
        <v>24</v>
      </c>
      <c r="W121" s="25">
        <v>24</v>
      </c>
      <c r="X121" s="25">
        <v>24</v>
      </c>
      <c r="Y121" s="25">
        <v>24</v>
      </c>
      <c r="Z121" s="25">
        <v>24</v>
      </c>
      <c r="AA121" s="25">
        <v>18.25</v>
      </c>
      <c r="AB121" s="26">
        <v>18.25</v>
      </c>
      <c r="AC121" s="27">
        <v>18.25</v>
      </c>
      <c r="AD121" s="27">
        <v>18.25</v>
      </c>
      <c r="AE121" s="28">
        <v>16</v>
      </c>
      <c r="AF121" s="28">
        <v>16</v>
      </c>
      <c r="AG121" s="28">
        <v>16</v>
      </c>
      <c r="AH121" s="30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</row>
    <row r="122" spans="1:177" ht="15" customHeight="1">
      <c r="A122" s="21" t="s">
        <v>191</v>
      </c>
      <c r="B122" s="56" t="s">
        <v>202</v>
      </c>
      <c r="C122" s="23" t="s">
        <v>203</v>
      </c>
      <c r="D122" s="24">
        <v>2.6</v>
      </c>
      <c r="E122" s="24">
        <v>2.58</v>
      </c>
      <c r="F122" s="24">
        <v>2.672</v>
      </c>
      <c r="G122" s="24">
        <v>3.4164</v>
      </c>
      <c r="H122" s="24">
        <v>3.485</v>
      </c>
      <c r="I122" s="24">
        <v>3.5</v>
      </c>
      <c r="J122" s="24">
        <v>3.736</v>
      </c>
      <c r="K122" s="24">
        <v>4.2028</v>
      </c>
      <c r="L122" s="24">
        <v>4.25</v>
      </c>
      <c r="M122" s="24">
        <v>6.3542</v>
      </c>
      <c r="N122" s="24">
        <v>7.5164</v>
      </c>
      <c r="O122" s="24">
        <v>7.9971</v>
      </c>
      <c r="P122" s="24">
        <v>6.12674</v>
      </c>
      <c r="Q122" s="24">
        <v>6.049068</v>
      </c>
      <c r="R122" s="24">
        <v>5.920856</v>
      </c>
      <c r="S122" s="24">
        <v>5.776</v>
      </c>
      <c r="T122" s="24">
        <v>5.814</v>
      </c>
      <c r="U122" s="25">
        <v>4.333064</v>
      </c>
      <c r="V122" s="25">
        <v>4.339676</v>
      </c>
      <c r="W122" s="25">
        <v>3.971993</v>
      </c>
      <c r="X122" s="25">
        <v>4.8378</v>
      </c>
      <c r="Y122" s="25">
        <v>4.72785</v>
      </c>
      <c r="Z122" s="25">
        <v>4.84015</v>
      </c>
      <c r="AA122" s="25">
        <v>5.367173</v>
      </c>
      <c r="AB122" s="26">
        <v>5.3712</v>
      </c>
      <c r="AC122" s="27">
        <v>5.41687</v>
      </c>
      <c r="AD122" s="27">
        <v>5.84784</v>
      </c>
      <c r="AE122" s="28">
        <v>5.62464</v>
      </c>
      <c r="AF122" s="28">
        <v>5.62464</v>
      </c>
      <c r="AG122" s="28">
        <v>5.62464</v>
      </c>
      <c r="AH122" s="30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</row>
    <row r="123" spans="1:177" ht="15" customHeight="1">
      <c r="A123" s="21" t="s">
        <v>191</v>
      </c>
      <c r="B123" s="56" t="s">
        <v>204</v>
      </c>
      <c r="C123" s="23" t="s">
        <v>205</v>
      </c>
      <c r="D123" s="24">
        <v>9.6</v>
      </c>
      <c r="E123" s="24">
        <v>9.5</v>
      </c>
      <c r="F123" s="24">
        <v>9.8</v>
      </c>
      <c r="G123" s="24">
        <v>9.55</v>
      </c>
      <c r="H123" s="24">
        <v>9.1</v>
      </c>
      <c r="I123" s="24">
        <v>8.65</v>
      </c>
      <c r="J123" s="24">
        <v>8.5</v>
      </c>
      <c r="K123" s="24">
        <v>8.3</v>
      </c>
      <c r="L123" s="24">
        <v>8.4</v>
      </c>
      <c r="M123" s="24">
        <v>8.25</v>
      </c>
      <c r="N123" s="24">
        <v>8.2</v>
      </c>
      <c r="O123" s="24">
        <v>11.05</v>
      </c>
      <c r="P123" s="24">
        <v>6.581293</v>
      </c>
      <c r="Q123" s="24">
        <v>5.779</v>
      </c>
      <c r="R123" s="24">
        <v>5.779</v>
      </c>
      <c r="S123" s="24">
        <v>5.779</v>
      </c>
      <c r="T123" s="24">
        <v>5.166867</v>
      </c>
      <c r="U123" s="25">
        <v>4.97971</v>
      </c>
      <c r="V123" s="25">
        <v>4.97971</v>
      </c>
      <c r="W123" s="25">
        <v>4.97971</v>
      </c>
      <c r="X123" s="25">
        <v>4.97971</v>
      </c>
      <c r="Y123" s="25">
        <v>4.97971</v>
      </c>
      <c r="Z123" s="25">
        <v>5</v>
      </c>
      <c r="AA123" s="25">
        <v>5</v>
      </c>
      <c r="AB123" s="26">
        <v>4.7</v>
      </c>
      <c r="AC123" s="27">
        <v>4.7</v>
      </c>
      <c r="AD123" s="27">
        <v>4.301</v>
      </c>
      <c r="AE123" s="28">
        <v>4.3</v>
      </c>
      <c r="AF123" s="28">
        <v>4.37</v>
      </c>
      <c r="AG123" s="28">
        <v>3.99</v>
      </c>
      <c r="AH123" s="30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</row>
    <row r="124" spans="1:177" ht="15" customHeight="1">
      <c r="A124" s="21" t="s">
        <v>191</v>
      </c>
      <c r="B124" s="56" t="s">
        <v>206</v>
      </c>
      <c r="C124" s="23" t="s">
        <v>207</v>
      </c>
      <c r="D124" s="24">
        <v>0.055</v>
      </c>
      <c r="E124" s="24">
        <v>0.052</v>
      </c>
      <c r="F124" s="24">
        <v>0.07</v>
      </c>
      <c r="G124" s="24">
        <v>0.06</v>
      </c>
      <c r="H124" s="24">
        <v>0.058</v>
      </c>
      <c r="I124" s="24">
        <v>0.056</v>
      </c>
      <c r="J124" s="24">
        <v>0.062</v>
      </c>
      <c r="K124" s="24">
        <v>0.057</v>
      </c>
      <c r="L124" s="24">
        <v>0.05679</v>
      </c>
      <c r="M124" s="24">
        <v>0.0545</v>
      </c>
      <c r="N124" s="24">
        <v>0.060818</v>
      </c>
      <c r="O124" s="24">
        <v>0.063019</v>
      </c>
      <c r="P124" s="24">
        <v>0.059753</v>
      </c>
      <c r="Q124" s="24">
        <v>0.05985</v>
      </c>
      <c r="R124" s="24">
        <v>0.054243</v>
      </c>
      <c r="S124" s="24">
        <v>0.049329</v>
      </c>
      <c r="T124" s="24">
        <v>0.048873</v>
      </c>
      <c r="U124" s="25">
        <v>0.050407</v>
      </c>
      <c r="V124" s="25">
        <v>0.060189</v>
      </c>
      <c r="W124" s="25">
        <v>0.060189</v>
      </c>
      <c r="X124" s="25">
        <v>0.058577</v>
      </c>
      <c r="Y124" s="25">
        <v>0.058577</v>
      </c>
      <c r="Z124" s="25">
        <v>0.058577</v>
      </c>
      <c r="AA124" s="25">
        <v>0.0585</v>
      </c>
      <c r="AB124" s="26">
        <v>0.0585</v>
      </c>
      <c r="AC124" s="27">
        <v>0.0585</v>
      </c>
      <c r="AD124" s="27">
        <v>0.0585</v>
      </c>
      <c r="AE124" s="28">
        <v>0.0585</v>
      </c>
      <c r="AF124" s="28">
        <v>0.044115</v>
      </c>
      <c r="AG124" s="28">
        <v>0.044115</v>
      </c>
      <c r="AH124" s="30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</row>
    <row r="125" spans="1:177" ht="15" customHeight="1">
      <c r="A125" s="21" t="s">
        <v>191</v>
      </c>
      <c r="B125" s="56" t="s">
        <v>208</v>
      </c>
      <c r="C125" s="23" t="s">
        <v>209</v>
      </c>
      <c r="D125" s="24">
        <v>2.8</v>
      </c>
      <c r="E125" s="24">
        <v>3</v>
      </c>
      <c r="F125" s="24">
        <v>2.8</v>
      </c>
      <c r="G125" s="24">
        <v>3.325</v>
      </c>
      <c r="H125" s="24">
        <v>3</v>
      </c>
      <c r="I125" s="24">
        <v>3</v>
      </c>
      <c r="J125" s="24">
        <v>3.1</v>
      </c>
      <c r="K125" s="24">
        <v>2.8205</v>
      </c>
      <c r="L125" s="24">
        <v>2.9</v>
      </c>
      <c r="M125" s="24">
        <v>2.922</v>
      </c>
      <c r="N125" s="24">
        <v>2.95</v>
      </c>
      <c r="O125" s="24">
        <v>2.9</v>
      </c>
      <c r="P125" s="24">
        <v>3.045</v>
      </c>
      <c r="Q125" s="24">
        <v>3.7</v>
      </c>
      <c r="R125" s="24">
        <v>4.3</v>
      </c>
      <c r="S125" s="24">
        <v>4.3</v>
      </c>
      <c r="T125" s="24">
        <v>4.3</v>
      </c>
      <c r="U125" s="25">
        <v>4</v>
      </c>
      <c r="V125" s="25">
        <v>3.9</v>
      </c>
      <c r="W125" s="25">
        <v>3.9</v>
      </c>
      <c r="X125" s="25">
        <v>3.9</v>
      </c>
      <c r="Y125" s="25">
        <v>3.9</v>
      </c>
      <c r="Z125" s="25">
        <v>3</v>
      </c>
      <c r="AA125" s="25">
        <v>3</v>
      </c>
      <c r="AB125" s="26">
        <v>3</v>
      </c>
      <c r="AC125" s="27">
        <v>3</v>
      </c>
      <c r="AD125" s="27">
        <v>3</v>
      </c>
      <c r="AE125" s="28">
        <v>3</v>
      </c>
      <c r="AF125" s="28">
        <v>4</v>
      </c>
      <c r="AG125" s="28">
        <v>4</v>
      </c>
      <c r="AH125" s="30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</row>
    <row r="126" spans="1:177" ht="15" customHeight="1">
      <c r="A126" s="21" t="s">
        <v>191</v>
      </c>
      <c r="B126" s="56" t="s">
        <v>210</v>
      </c>
      <c r="C126" s="23" t="s">
        <v>211</v>
      </c>
      <c r="D126" s="24">
        <v>0.11</v>
      </c>
      <c r="E126" s="24">
        <v>0.173</v>
      </c>
      <c r="F126" s="24">
        <v>0.1708</v>
      </c>
      <c r="G126" s="24">
        <v>0.169</v>
      </c>
      <c r="H126" s="24">
        <v>0.17</v>
      </c>
      <c r="I126" s="24">
        <v>0.155</v>
      </c>
      <c r="J126" s="24">
        <v>0.176</v>
      </c>
      <c r="K126" s="24">
        <v>0.167</v>
      </c>
      <c r="L126" s="24">
        <v>0.16</v>
      </c>
      <c r="M126" s="24">
        <v>0.18265</v>
      </c>
      <c r="N126" s="24">
        <v>0.146</v>
      </c>
      <c r="O126" s="24">
        <v>0.209</v>
      </c>
      <c r="P126" s="24">
        <v>0.17023</v>
      </c>
      <c r="Q126" s="24">
        <v>0.16957</v>
      </c>
      <c r="R126" s="24">
        <v>0.156</v>
      </c>
      <c r="S126" s="24">
        <v>0.1366</v>
      </c>
      <c r="T126" s="24">
        <v>0.104</v>
      </c>
      <c r="U126" s="25">
        <v>0.13505</v>
      </c>
      <c r="V126" s="25">
        <v>0.14529</v>
      </c>
      <c r="W126" s="25">
        <v>0.127</v>
      </c>
      <c r="X126" s="25">
        <v>0.127</v>
      </c>
      <c r="Y126" s="25">
        <v>0.127</v>
      </c>
      <c r="Z126" s="25">
        <v>0.089533</v>
      </c>
      <c r="AA126" s="25">
        <v>0.1897</v>
      </c>
      <c r="AB126" s="26">
        <v>0.0545</v>
      </c>
      <c r="AC126" s="27">
        <v>0.05148</v>
      </c>
      <c r="AD126" s="27">
        <v>0.053</v>
      </c>
      <c r="AE126" s="28">
        <v>0.053</v>
      </c>
      <c r="AF126" s="28">
        <v>0.055</v>
      </c>
      <c r="AG126" s="28">
        <v>0.06</v>
      </c>
      <c r="AH126" s="30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</row>
    <row r="127" spans="1:177" ht="15" customHeight="1">
      <c r="A127" s="21" t="s">
        <v>191</v>
      </c>
      <c r="B127" s="56" t="s">
        <v>212</v>
      </c>
      <c r="C127" s="23" t="s">
        <v>213</v>
      </c>
      <c r="D127" s="24">
        <v>0.2</v>
      </c>
      <c r="E127" s="24">
        <v>0.1965</v>
      </c>
      <c r="F127" s="24">
        <v>0.24</v>
      </c>
      <c r="G127" s="24">
        <v>0.1963</v>
      </c>
      <c r="H127" s="24">
        <v>0.0829</v>
      </c>
      <c r="I127" s="24">
        <v>0.082</v>
      </c>
      <c r="J127" s="24">
        <v>0.109</v>
      </c>
      <c r="K127" s="24">
        <v>0.096</v>
      </c>
      <c r="L127" s="24">
        <v>0.096</v>
      </c>
      <c r="M127" s="24">
        <v>0.170438</v>
      </c>
      <c r="N127" s="24">
        <v>0.118563</v>
      </c>
      <c r="O127" s="24">
        <v>0.162087</v>
      </c>
      <c r="P127" s="24">
        <v>0.162</v>
      </c>
      <c r="Q127" s="24">
        <v>0.412</v>
      </c>
      <c r="R127" s="24">
        <v>0.203284</v>
      </c>
      <c r="S127" s="24">
        <v>0.203284</v>
      </c>
      <c r="T127" s="24">
        <v>0.203284</v>
      </c>
      <c r="U127" s="25">
        <v>0.208</v>
      </c>
      <c r="V127" s="25">
        <v>0.208</v>
      </c>
      <c r="W127" s="25">
        <v>0.208</v>
      </c>
      <c r="X127" s="25">
        <v>0.208</v>
      </c>
      <c r="Y127" s="25">
        <v>0.208</v>
      </c>
      <c r="Z127" s="25">
        <v>0.298237</v>
      </c>
      <c r="AA127" s="25">
        <v>0.310443</v>
      </c>
      <c r="AB127" s="26">
        <v>0.288675</v>
      </c>
      <c r="AC127" s="27">
        <v>0.288675</v>
      </c>
      <c r="AD127" s="27">
        <v>0.289202</v>
      </c>
      <c r="AE127" s="28">
        <v>0.289202</v>
      </c>
      <c r="AF127" s="28">
        <v>0.289202</v>
      </c>
      <c r="AG127" s="28">
        <v>0.339</v>
      </c>
      <c r="AH127" s="30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</row>
    <row r="128" spans="1:177" ht="15" customHeight="1">
      <c r="A128" s="21" t="s">
        <v>191</v>
      </c>
      <c r="B128" s="56" t="s">
        <v>214</v>
      </c>
      <c r="C128" s="23" t="s">
        <v>215</v>
      </c>
      <c r="D128" s="24" t="s">
        <v>23</v>
      </c>
      <c r="E128" s="24" t="s">
        <v>23</v>
      </c>
      <c r="F128" s="24" t="s">
        <v>23</v>
      </c>
      <c r="G128" s="24" t="s">
        <v>23</v>
      </c>
      <c r="H128" s="24" t="s">
        <v>23</v>
      </c>
      <c r="I128" s="24">
        <v>0.05</v>
      </c>
      <c r="J128" s="24">
        <v>0.05</v>
      </c>
      <c r="K128" s="24">
        <v>0.065</v>
      </c>
      <c r="L128" s="24">
        <v>0.2</v>
      </c>
      <c r="M128" s="24">
        <v>0.2</v>
      </c>
      <c r="N128" s="24">
        <v>0.2</v>
      </c>
      <c r="O128" s="24">
        <v>0.2</v>
      </c>
      <c r="P128" s="24">
        <v>0.2</v>
      </c>
      <c r="Q128" s="24">
        <v>0.34</v>
      </c>
      <c r="R128" s="24">
        <v>0.2534</v>
      </c>
      <c r="S128" s="24">
        <v>0.229</v>
      </c>
      <c r="T128" s="24">
        <v>0.4</v>
      </c>
      <c r="U128" s="25">
        <v>0.275</v>
      </c>
      <c r="V128" s="25">
        <v>0.325</v>
      </c>
      <c r="W128" s="25">
        <v>0.333</v>
      </c>
      <c r="X128" s="25">
        <v>0.333</v>
      </c>
      <c r="Y128" s="25">
        <v>0.3598</v>
      </c>
      <c r="Z128" s="25">
        <v>0.238345</v>
      </c>
      <c r="AA128" s="25">
        <v>0.24</v>
      </c>
      <c r="AB128" s="26">
        <v>0.24</v>
      </c>
      <c r="AC128" s="27">
        <v>0.24</v>
      </c>
      <c r="AD128" s="27">
        <v>0.24</v>
      </c>
      <c r="AE128" s="28">
        <v>0.24</v>
      </c>
      <c r="AF128" s="28">
        <v>0.088</v>
      </c>
      <c r="AG128" s="28">
        <v>0.088</v>
      </c>
      <c r="AH128" s="30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</row>
    <row r="129" spans="1:177" ht="15" customHeight="1">
      <c r="A129" s="21" t="s">
        <v>191</v>
      </c>
      <c r="B129" s="56" t="s">
        <v>216</v>
      </c>
      <c r="C129" s="23" t="s">
        <v>217</v>
      </c>
      <c r="D129" s="24">
        <v>0.025</v>
      </c>
      <c r="E129" s="24">
        <v>0.02</v>
      </c>
      <c r="F129" s="24">
        <v>0.023</v>
      </c>
      <c r="G129" s="24">
        <v>0.0356</v>
      </c>
      <c r="H129" s="24">
        <v>0.0163</v>
      </c>
      <c r="I129" s="24">
        <v>0.0163</v>
      </c>
      <c r="J129" s="24">
        <v>0.0163</v>
      </c>
      <c r="K129" s="24">
        <v>0.0169</v>
      </c>
      <c r="L129" s="24">
        <v>0.016</v>
      </c>
      <c r="M129" s="24">
        <v>0.0158</v>
      </c>
      <c r="N129" s="24">
        <v>0.015</v>
      </c>
      <c r="O129" s="24">
        <v>0.038688</v>
      </c>
      <c r="P129" s="24">
        <v>0.038</v>
      </c>
      <c r="Q129" s="24">
        <v>0.14754</v>
      </c>
      <c r="R129" s="24">
        <v>0.279</v>
      </c>
      <c r="S129" s="24">
        <v>0.239</v>
      </c>
      <c r="T129" s="24">
        <v>0.2161</v>
      </c>
      <c r="U129" s="25">
        <v>0.213</v>
      </c>
      <c r="V129" s="25">
        <v>0.2127</v>
      </c>
      <c r="W129" s="25">
        <v>0.228</v>
      </c>
      <c r="X129" s="25">
        <v>0.289</v>
      </c>
      <c r="Y129" s="25">
        <v>0.289</v>
      </c>
      <c r="Z129" s="25">
        <v>0.17806</v>
      </c>
      <c r="AA129" s="25">
        <v>0.152</v>
      </c>
      <c r="AB129" s="26">
        <v>0.152</v>
      </c>
      <c r="AC129" s="27">
        <v>0.152</v>
      </c>
      <c r="AD129" s="27">
        <v>0.1385</v>
      </c>
      <c r="AE129" s="28">
        <v>0.1385</v>
      </c>
      <c r="AF129" s="28">
        <v>0.1385</v>
      </c>
      <c r="AG129" s="28">
        <v>0.1385</v>
      </c>
      <c r="AH129" s="30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</row>
    <row r="130" spans="1:177" ht="15" customHeight="1">
      <c r="A130" s="21" t="s">
        <v>191</v>
      </c>
      <c r="B130" s="56" t="s">
        <v>218</v>
      </c>
      <c r="C130" s="23" t="s">
        <v>219</v>
      </c>
      <c r="D130" s="24">
        <v>0.0102</v>
      </c>
      <c r="E130" s="24">
        <v>0.009</v>
      </c>
      <c r="F130" s="24">
        <v>0.008</v>
      </c>
      <c r="G130" s="24">
        <v>0.0067</v>
      </c>
      <c r="H130" s="24">
        <v>0.0062</v>
      </c>
      <c r="I130" s="24">
        <v>0.0057</v>
      </c>
      <c r="J130" s="24">
        <v>0.0055</v>
      </c>
      <c r="K130" s="24">
        <v>0.0054</v>
      </c>
      <c r="L130" s="24">
        <v>0.0054</v>
      </c>
      <c r="M130" s="24">
        <v>0.005</v>
      </c>
      <c r="N130" s="24">
        <v>0.0046</v>
      </c>
      <c r="O130" s="24">
        <v>0.0045</v>
      </c>
      <c r="P130" s="24">
        <v>0.004</v>
      </c>
      <c r="Q130" s="24">
        <v>0.004</v>
      </c>
      <c r="R130" s="24">
        <v>0.004</v>
      </c>
      <c r="S130" s="24">
        <v>0.004</v>
      </c>
      <c r="T130" s="24">
        <v>0.004</v>
      </c>
      <c r="U130" s="25">
        <v>0.004</v>
      </c>
      <c r="V130" s="25">
        <v>0.004</v>
      </c>
      <c r="W130" s="25">
        <v>0.004</v>
      </c>
      <c r="X130" s="25">
        <v>0.004</v>
      </c>
      <c r="Y130" s="25">
        <v>0.004</v>
      </c>
      <c r="Z130" s="25">
        <v>0.004</v>
      </c>
      <c r="AA130" s="25">
        <v>0.004</v>
      </c>
      <c r="AB130" s="26">
        <v>0.004</v>
      </c>
      <c r="AC130" s="27">
        <v>0.004</v>
      </c>
      <c r="AD130" s="27">
        <v>0.00238</v>
      </c>
      <c r="AE130" s="28">
        <v>0.00238</v>
      </c>
      <c r="AF130" s="28">
        <v>0.00238</v>
      </c>
      <c r="AG130" s="28">
        <v>0.00238</v>
      </c>
      <c r="AH130" s="30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</row>
    <row r="131" spans="1:177" ht="15" customHeight="1">
      <c r="A131" s="21" t="s">
        <v>191</v>
      </c>
      <c r="B131" s="56" t="s">
        <v>220</v>
      </c>
      <c r="C131" s="23" t="s">
        <v>221</v>
      </c>
      <c r="D131" s="58">
        <v>0</v>
      </c>
      <c r="E131" s="58">
        <v>0</v>
      </c>
      <c r="F131" s="58">
        <v>0</v>
      </c>
      <c r="G131" s="24">
        <v>0.103</v>
      </c>
      <c r="H131" s="24">
        <v>0.045</v>
      </c>
      <c r="I131" s="24">
        <v>0.156</v>
      </c>
      <c r="J131" s="24">
        <v>0.107</v>
      </c>
      <c r="K131" s="24">
        <v>0.1012</v>
      </c>
      <c r="L131" s="24">
        <v>0.099</v>
      </c>
      <c r="M131" s="24">
        <v>0.0852</v>
      </c>
      <c r="N131" s="24">
        <v>0.23067</v>
      </c>
      <c r="O131" s="24">
        <v>0.15</v>
      </c>
      <c r="P131" s="24">
        <v>0.262</v>
      </c>
      <c r="Q131" s="24">
        <v>0.2419</v>
      </c>
      <c r="R131" s="24">
        <v>0.178565</v>
      </c>
      <c r="S131" s="24">
        <v>0.218114</v>
      </c>
      <c r="T131" s="24">
        <v>0.230749</v>
      </c>
      <c r="U131" s="25">
        <v>0.29526</v>
      </c>
      <c r="V131" s="25">
        <v>0.29526</v>
      </c>
      <c r="W131" s="25">
        <v>0.29625</v>
      </c>
      <c r="X131" s="25">
        <v>0.29625</v>
      </c>
      <c r="Y131" s="25">
        <v>0.351635</v>
      </c>
      <c r="Z131" s="25">
        <v>0.51569</v>
      </c>
      <c r="AA131" s="25">
        <v>0.58335</v>
      </c>
      <c r="AB131" s="26">
        <v>0.58335</v>
      </c>
      <c r="AC131" s="27">
        <v>0.58335</v>
      </c>
      <c r="AD131" s="27">
        <v>0.291</v>
      </c>
      <c r="AE131" s="28">
        <v>0.29</v>
      </c>
      <c r="AF131" s="28">
        <v>0.46</v>
      </c>
      <c r="AG131" s="28">
        <v>0.441</v>
      </c>
      <c r="AH131" s="30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</row>
    <row r="132" spans="1:177" ht="15" customHeight="1">
      <c r="A132" s="21" t="s">
        <v>191</v>
      </c>
      <c r="B132" s="56" t="s">
        <v>222</v>
      </c>
      <c r="C132" s="23" t="s">
        <v>223</v>
      </c>
      <c r="D132" s="24" t="s">
        <v>23</v>
      </c>
      <c r="E132" s="24" t="s">
        <v>23</v>
      </c>
      <c r="F132" s="24" t="s">
        <v>23</v>
      </c>
      <c r="G132" s="24" t="s">
        <v>23</v>
      </c>
      <c r="H132" s="24" t="s">
        <v>23</v>
      </c>
      <c r="I132" s="24" t="s">
        <v>23</v>
      </c>
      <c r="J132" s="24" t="s">
        <v>23</v>
      </c>
      <c r="K132" s="24" t="s">
        <v>23</v>
      </c>
      <c r="L132" s="24" t="s">
        <v>23</v>
      </c>
      <c r="M132" s="24" t="s">
        <v>23</v>
      </c>
      <c r="N132" s="24" t="s">
        <v>23</v>
      </c>
      <c r="O132" s="24">
        <v>0.5</v>
      </c>
      <c r="P132" s="24">
        <v>0.5</v>
      </c>
      <c r="Q132" s="24">
        <v>0.5</v>
      </c>
      <c r="R132" s="24">
        <v>0.5</v>
      </c>
      <c r="S132" s="24">
        <v>0.5</v>
      </c>
      <c r="T132" s="24">
        <v>0.5</v>
      </c>
      <c r="U132" s="25">
        <v>0.6</v>
      </c>
      <c r="V132" s="25">
        <v>0.6</v>
      </c>
      <c r="W132" s="25">
        <v>0.6</v>
      </c>
      <c r="X132" s="25">
        <v>0.6</v>
      </c>
      <c r="Y132" s="25">
        <v>0.6</v>
      </c>
      <c r="Z132" s="25">
        <v>0.6</v>
      </c>
      <c r="AA132" s="25">
        <v>0.6</v>
      </c>
      <c r="AB132" s="26">
        <v>0.6</v>
      </c>
      <c r="AC132" s="27">
        <v>0.6</v>
      </c>
      <c r="AD132" s="27">
        <v>0.6</v>
      </c>
      <c r="AE132" s="28">
        <v>0.6</v>
      </c>
      <c r="AF132" s="28">
        <v>0.6</v>
      </c>
      <c r="AG132" s="28">
        <v>0.6</v>
      </c>
      <c r="AH132" s="30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</row>
    <row r="133" spans="1:177" s="36" customFormat="1" ht="15" customHeight="1">
      <c r="A133" s="33" t="s">
        <v>191</v>
      </c>
      <c r="B133" s="56"/>
      <c r="C133" s="34" t="s">
        <v>14</v>
      </c>
      <c r="D133" s="59">
        <f aca="true" t="shared" si="6" ref="D133:AE133">SUM(D117:D132)</f>
        <v>39.355199999999996</v>
      </c>
      <c r="E133" s="59">
        <f t="shared" si="6"/>
        <v>40.130500000000005</v>
      </c>
      <c r="F133" s="59">
        <f t="shared" si="6"/>
        <v>39.04580000000001</v>
      </c>
      <c r="G133" s="59">
        <f t="shared" si="6"/>
        <v>39.24107700000001</v>
      </c>
      <c r="H133" s="59">
        <f t="shared" si="6"/>
        <v>38.06940000000001</v>
      </c>
      <c r="I133" s="59">
        <f t="shared" si="6"/>
        <v>37.62989999999999</v>
      </c>
      <c r="J133" s="59">
        <f t="shared" si="6"/>
        <v>37.276300000000006</v>
      </c>
      <c r="K133" s="59">
        <f t="shared" si="6"/>
        <v>37.4235</v>
      </c>
      <c r="L133" s="59">
        <f t="shared" si="6"/>
        <v>37.753649999999986</v>
      </c>
      <c r="M133" s="59">
        <f t="shared" si="6"/>
        <v>44.917377</v>
      </c>
      <c r="N133" s="59">
        <f t="shared" si="6"/>
        <v>46.54535100000001</v>
      </c>
      <c r="O133" s="59">
        <f t="shared" si="6"/>
        <v>50.242057</v>
      </c>
      <c r="P133" s="59">
        <f t="shared" si="6"/>
        <v>44.073215999999995</v>
      </c>
      <c r="Q133" s="59">
        <f t="shared" si="6"/>
        <v>44.572328</v>
      </c>
      <c r="R133" s="59">
        <f t="shared" si="6"/>
        <v>44.646941999999996</v>
      </c>
      <c r="S133" s="59">
        <f t="shared" si="6"/>
        <v>44.453046999999984</v>
      </c>
      <c r="T133" s="59">
        <f t="shared" si="6"/>
        <v>43.95340199999998</v>
      </c>
      <c r="U133" s="59">
        <f t="shared" si="6"/>
        <v>42.29910999999999</v>
      </c>
      <c r="V133" s="59">
        <f t="shared" si="6"/>
        <v>42.275444</v>
      </c>
      <c r="W133" s="59">
        <f t="shared" si="6"/>
        <v>43.060044</v>
      </c>
      <c r="X133" s="59">
        <f t="shared" si="6"/>
        <v>43.98523899999999</v>
      </c>
      <c r="Y133" s="59">
        <f t="shared" si="6"/>
        <v>43.957474</v>
      </c>
      <c r="Z133" s="59">
        <f t="shared" si="6"/>
        <v>43.77949400000001</v>
      </c>
      <c r="AA133" s="59">
        <f t="shared" si="6"/>
        <v>38.71206600000001</v>
      </c>
      <c r="AB133" s="59">
        <f t="shared" si="6"/>
        <v>38.258225</v>
      </c>
      <c r="AC133" s="59">
        <f t="shared" si="6"/>
        <v>36.291875</v>
      </c>
      <c r="AD133" s="59">
        <f t="shared" si="6"/>
        <v>35.936422</v>
      </c>
      <c r="AE133" s="59">
        <f t="shared" si="6"/>
        <v>33.366012000000005</v>
      </c>
      <c r="AF133" s="59">
        <f>SUM(AF117:AF132)</f>
        <v>34.349837000000015</v>
      </c>
      <c r="AG133" s="59">
        <f>SUM(AG117:AG132)</f>
        <v>34.005635000000005</v>
      </c>
      <c r="AH133" s="3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0"/>
      <c r="ER133" s="60"/>
      <c r="ES133" s="60"/>
      <c r="ET133" s="60"/>
      <c r="EU133" s="60"/>
      <c r="EZ133" s="60"/>
      <c r="FA133" s="60"/>
      <c r="FB133" s="60"/>
      <c r="FC133" s="60"/>
      <c r="FD133" s="60"/>
      <c r="FE133" s="60"/>
      <c r="FF133" s="60"/>
      <c r="FG133" s="60"/>
      <c r="FH133" s="60"/>
      <c r="FI133" s="60"/>
      <c r="FJ133" s="60"/>
      <c r="FK133" s="60"/>
      <c r="FL133" s="60"/>
      <c r="FM133" s="60"/>
      <c r="FN133" s="60"/>
      <c r="FO133" s="60"/>
      <c r="FP133" s="60"/>
      <c r="FQ133" s="60"/>
      <c r="FR133" s="60"/>
      <c r="FS133" s="60"/>
      <c r="FT133" s="60"/>
      <c r="FU133" s="60"/>
    </row>
    <row r="134" spans="1:177" s="36" customFormat="1" ht="11.25" customHeight="1">
      <c r="A134" s="33"/>
      <c r="B134" s="37"/>
      <c r="C134" s="16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  <c r="EU134" s="60"/>
      <c r="EZ134" s="60"/>
      <c r="FA134" s="60"/>
      <c r="FB134" s="60"/>
      <c r="FC134" s="60"/>
      <c r="FD134" s="60"/>
      <c r="FE134" s="60"/>
      <c r="FF134" s="60"/>
      <c r="FG134" s="60"/>
      <c r="FH134" s="60"/>
      <c r="FI134" s="60"/>
      <c r="FJ134" s="60"/>
      <c r="FK134" s="60"/>
      <c r="FL134" s="60"/>
      <c r="FM134" s="60"/>
      <c r="FN134" s="60"/>
      <c r="FO134" s="60"/>
      <c r="FP134" s="60"/>
      <c r="FQ134" s="60"/>
      <c r="FR134" s="60"/>
      <c r="FS134" s="60"/>
      <c r="FT134" s="60"/>
      <c r="FU134" s="60"/>
    </row>
    <row r="135" spans="1:40" s="36" customFormat="1" ht="15" customHeight="1">
      <c r="A135" s="33" t="s">
        <v>224</v>
      </c>
      <c r="B135" s="37"/>
      <c r="C135" s="16" t="s">
        <v>225</v>
      </c>
      <c r="D135" s="90">
        <f>D17+D34+D61+D76+D91+D114+D133</f>
        <v>644.9335</v>
      </c>
      <c r="E135" s="90">
        <f>E17+E34+E61+E76+E91+E114+E133</f>
        <v>651.929712</v>
      </c>
      <c r="F135" s="90">
        <f>F17+F34+F61+F76+F91+F114+F133</f>
        <v>670.34975</v>
      </c>
      <c r="G135" s="90">
        <f aca="true" t="shared" si="7" ref="G135:AE135">G17+G34+G61+G76+G91+G114+G133</f>
        <v>668.2624059999999</v>
      </c>
      <c r="H135" s="90">
        <f t="shared" si="7"/>
        <v>668.9876</v>
      </c>
      <c r="I135" s="90">
        <f t="shared" si="7"/>
        <v>699.8134</v>
      </c>
      <c r="J135" s="90">
        <f t="shared" si="7"/>
        <v>700.5570600000001</v>
      </c>
      <c r="K135" s="90">
        <f t="shared" si="7"/>
        <v>699.7787</v>
      </c>
      <c r="L135" s="90">
        <f t="shared" si="7"/>
        <v>889.3343999999998</v>
      </c>
      <c r="M135" s="90">
        <f t="shared" si="7"/>
        <v>907.767751</v>
      </c>
      <c r="N135" s="90">
        <f t="shared" si="7"/>
        <v>1002.2126230000001</v>
      </c>
      <c r="O135" s="90">
        <f t="shared" si="7"/>
        <v>999.1904720000002</v>
      </c>
      <c r="P135" s="90">
        <f t="shared" si="7"/>
        <v>989.443448</v>
      </c>
      <c r="Q135" s="90">
        <f t="shared" si="7"/>
        <v>996.104774</v>
      </c>
      <c r="R135" s="90">
        <f t="shared" si="7"/>
        <v>998.3357020000001</v>
      </c>
      <c r="S135" s="90">
        <f t="shared" si="7"/>
        <v>999.2608369999999</v>
      </c>
      <c r="T135" s="90">
        <f t="shared" si="7"/>
        <v>1007.3681469999999</v>
      </c>
      <c r="U135" s="90">
        <f t="shared" si="7"/>
        <v>1018.515419</v>
      </c>
      <c r="V135" s="90">
        <f t="shared" si="7"/>
        <v>1020.074664</v>
      </c>
      <c r="W135" s="90">
        <f t="shared" si="7"/>
        <v>1032.752678</v>
      </c>
      <c r="X135" s="90">
        <f t="shared" si="7"/>
        <v>1016.772221</v>
      </c>
      <c r="Y135" s="90">
        <f t="shared" si="7"/>
        <v>1028.1323849999999</v>
      </c>
      <c r="Z135" s="90">
        <f t="shared" si="7"/>
        <v>1031.954477</v>
      </c>
      <c r="AA135" s="90">
        <f t="shared" si="7"/>
        <v>1213.111852</v>
      </c>
      <c r="AB135" s="90">
        <f t="shared" si="7"/>
        <v>1265.0255829999999</v>
      </c>
      <c r="AC135" s="90">
        <f t="shared" si="7"/>
        <v>1277.2276619999996</v>
      </c>
      <c r="AD135" s="90">
        <f t="shared" si="7"/>
        <v>1292.935534</v>
      </c>
      <c r="AE135" s="90">
        <f t="shared" si="7"/>
        <v>1316.662415</v>
      </c>
      <c r="AF135" s="90">
        <f>AF17+AF34+AF61+AF76+AF91+AF114+AF133</f>
        <v>1332.043077</v>
      </c>
      <c r="AG135" s="90">
        <f>AG17+AG34+AG61+AG76+AG91+AG114+AG133</f>
        <v>1342.20732</v>
      </c>
      <c r="AH135" s="30"/>
      <c r="AI135" s="60"/>
      <c r="AJ135" s="60"/>
      <c r="AK135" s="60"/>
      <c r="AL135" s="60"/>
      <c r="AM135" s="60"/>
      <c r="AN135" s="60"/>
    </row>
    <row r="136" spans="1:40" ht="10.5" customHeight="1">
      <c r="A136" s="51"/>
      <c r="B136" s="56"/>
      <c r="C136" s="61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I136" s="31"/>
      <c r="AJ136" s="31"/>
      <c r="AK136" s="31"/>
      <c r="AL136" s="31"/>
      <c r="AM136" s="31"/>
      <c r="AN136" s="31"/>
    </row>
    <row r="137" spans="1:177" ht="10.5" customHeight="1">
      <c r="A137" s="51"/>
      <c r="B137" s="56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  <c r="EQ137" s="65"/>
      <c r="ER137" s="65"/>
      <c r="ES137" s="65"/>
      <c r="ET137" s="65"/>
      <c r="EU137" s="65"/>
      <c r="FA137" s="65"/>
      <c r="FB137" s="65"/>
      <c r="FC137" s="65"/>
      <c r="FD137" s="65"/>
      <c r="FE137" s="65"/>
      <c r="FF137" s="65"/>
      <c r="FG137" s="65"/>
      <c r="FH137" s="65"/>
      <c r="FI137" s="65"/>
      <c r="FJ137" s="65"/>
      <c r="FK137" s="65"/>
      <c r="FL137" s="65"/>
      <c r="FM137" s="65"/>
      <c r="FN137" s="65"/>
      <c r="FO137" s="65"/>
      <c r="FP137" s="65"/>
      <c r="FQ137" s="65"/>
      <c r="FR137" s="65"/>
      <c r="FS137" s="65"/>
      <c r="FT137" s="65"/>
      <c r="FU137" s="65"/>
    </row>
    <row r="138" spans="1:177" ht="10.5" customHeight="1">
      <c r="A138" s="51"/>
      <c r="B138" s="56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P138" s="64"/>
      <c r="Q138" s="64"/>
      <c r="R138" s="64"/>
      <c r="S138" s="64"/>
      <c r="T138" s="39"/>
      <c r="U138" s="64"/>
      <c r="V138" s="66"/>
      <c r="W138" s="64"/>
      <c r="X138" s="67"/>
      <c r="Y138" s="64"/>
      <c r="Z138" s="64"/>
      <c r="AA138" s="68"/>
      <c r="AB138" s="68"/>
      <c r="AC138" s="69"/>
      <c r="AE138" s="70"/>
      <c r="AF138" s="29"/>
      <c r="AG138" s="29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  <c r="EQ138" s="65"/>
      <c r="ER138" s="65"/>
      <c r="ES138" s="65"/>
      <c r="ET138" s="65"/>
      <c r="EU138" s="65"/>
      <c r="FA138" s="65"/>
      <c r="FB138" s="65"/>
      <c r="FC138" s="65"/>
      <c r="FD138" s="65"/>
      <c r="FE138" s="65"/>
      <c r="FF138" s="65"/>
      <c r="FG138" s="65"/>
      <c r="FH138" s="65"/>
      <c r="FI138" s="65"/>
      <c r="FJ138" s="65"/>
      <c r="FK138" s="65"/>
      <c r="FL138" s="65"/>
      <c r="FM138" s="65"/>
      <c r="FN138" s="65"/>
      <c r="FO138" s="65"/>
      <c r="FP138" s="65"/>
      <c r="FQ138" s="65"/>
      <c r="FR138" s="65"/>
      <c r="FS138" s="65"/>
      <c r="FT138" s="65"/>
      <c r="FU138" s="65"/>
    </row>
    <row r="139" spans="1:177" ht="17.25" customHeight="1">
      <c r="A139" s="51"/>
      <c r="B139" s="56"/>
      <c r="D139" s="71" t="s">
        <v>226</v>
      </c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P139" s="64"/>
      <c r="Q139" s="64"/>
      <c r="R139" s="64"/>
      <c r="S139" s="64"/>
      <c r="T139" s="64"/>
      <c r="U139" s="64"/>
      <c r="V139" s="66"/>
      <c r="W139" s="64"/>
      <c r="X139" s="67"/>
      <c r="Y139" s="64"/>
      <c r="Z139" s="64"/>
      <c r="AA139" s="68"/>
      <c r="AB139" s="68"/>
      <c r="AC139" s="69"/>
      <c r="AE139" s="29"/>
      <c r="AF139" s="29"/>
      <c r="AG139" s="29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  <c r="EQ139" s="65"/>
      <c r="ER139" s="65"/>
      <c r="ES139" s="65"/>
      <c r="ET139" s="65"/>
      <c r="EU139" s="65"/>
      <c r="FA139" s="65"/>
      <c r="FB139" s="65"/>
      <c r="FC139" s="65"/>
      <c r="FD139" s="65"/>
      <c r="FE139" s="65"/>
      <c r="FF139" s="65"/>
      <c r="FG139" s="65"/>
      <c r="FH139" s="65"/>
      <c r="FI139" s="65"/>
      <c r="FJ139" s="65"/>
      <c r="FK139" s="65"/>
      <c r="FL139" s="65"/>
      <c r="FM139" s="65"/>
      <c r="FN139" s="65"/>
      <c r="FO139" s="65"/>
      <c r="FP139" s="65"/>
      <c r="FQ139" s="65"/>
      <c r="FR139" s="65"/>
      <c r="FS139" s="65"/>
      <c r="FT139" s="65"/>
      <c r="FU139" s="65"/>
    </row>
    <row r="140" spans="1:177" ht="15" customHeight="1">
      <c r="A140" s="51"/>
      <c r="B140" s="56"/>
      <c r="D140" s="72" t="s">
        <v>227</v>
      </c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P140" s="64"/>
      <c r="Q140" s="64"/>
      <c r="R140" s="64"/>
      <c r="S140" s="64"/>
      <c r="T140" s="64"/>
      <c r="U140" s="64"/>
      <c r="V140" s="66"/>
      <c r="W140" s="64"/>
      <c r="X140" s="67"/>
      <c r="Y140" s="64"/>
      <c r="Z140" s="64"/>
      <c r="AA140" s="68"/>
      <c r="AB140" s="68"/>
      <c r="AC140" s="69"/>
      <c r="AE140" s="29"/>
      <c r="AF140" s="29"/>
      <c r="AG140" s="29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  <c r="EQ140" s="65"/>
      <c r="ER140" s="65"/>
      <c r="ES140" s="65"/>
      <c r="ET140" s="65"/>
      <c r="EU140" s="65"/>
      <c r="FA140" s="65"/>
      <c r="FB140" s="65"/>
      <c r="FC140" s="65"/>
      <c r="FD140" s="65"/>
      <c r="FE140" s="65"/>
      <c r="FF140" s="65"/>
      <c r="FG140" s="65"/>
      <c r="FH140" s="65"/>
      <c r="FI140" s="65"/>
      <c r="FJ140" s="65"/>
      <c r="FK140" s="65"/>
      <c r="FL140" s="65"/>
      <c r="FM140" s="65"/>
      <c r="FN140" s="65"/>
      <c r="FO140" s="65"/>
      <c r="FP140" s="65"/>
      <c r="FQ140" s="65"/>
      <c r="FR140" s="65"/>
      <c r="FS140" s="65"/>
      <c r="FT140" s="65"/>
      <c r="FU140" s="65"/>
    </row>
    <row r="141" spans="1:177" ht="15" customHeight="1">
      <c r="A141" s="51"/>
      <c r="B141" s="56"/>
      <c r="D141" s="72" t="s">
        <v>228</v>
      </c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P141" s="64"/>
      <c r="Q141" s="64"/>
      <c r="R141" s="64"/>
      <c r="S141" s="64"/>
      <c r="T141" s="64"/>
      <c r="U141" s="64"/>
      <c r="V141" s="66"/>
      <c r="W141" s="64"/>
      <c r="X141" s="67"/>
      <c r="Y141" s="64"/>
      <c r="Z141" s="64"/>
      <c r="AA141" s="68"/>
      <c r="AB141" s="68"/>
      <c r="AC141" s="69"/>
      <c r="AE141" s="29"/>
      <c r="AF141" s="29"/>
      <c r="AG141" s="29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  <c r="EQ141" s="65"/>
      <c r="ER141" s="65"/>
      <c r="ES141" s="65"/>
      <c r="ET141" s="65"/>
      <c r="EU141" s="65"/>
      <c r="FA141" s="65"/>
      <c r="FB141" s="65"/>
      <c r="FC141" s="65"/>
      <c r="FD141" s="65"/>
      <c r="FE141" s="65"/>
      <c r="FF141" s="65"/>
      <c r="FG141" s="65"/>
      <c r="FH141" s="65"/>
      <c r="FI141" s="65"/>
      <c r="FJ141" s="65"/>
      <c r="FK141" s="65"/>
      <c r="FL141" s="65"/>
      <c r="FM141" s="65"/>
      <c r="FN141" s="65"/>
      <c r="FO141" s="65"/>
      <c r="FP141" s="65"/>
      <c r="FQ141" s="65"/>
      <c r="FR141" s="65"/>
      <c r="FS141" s="65"/>
      <c r="FT141" s="65"/>
      <c r="FU141" s="65"/>
    </row>
    <row r="142" spans="1:177" ht="18" customHeight="1">
      <c r="A142" s="51"/>
      <c r="B142" s="56"/>
      <c r="D142" s="72" t="s">
        <v>229</v>
      </c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P142" s="64"/>
      <c r="Q142" s="64"/>
      <c r="R142" s="64"/>
      <c r="S142" s="64"/>
      <c r="T142" s="64"/>
      <c r="U142" s="64"/>
      <c r="V142" s="66"/>
      <c r="W142" s="64"/>
      <c r="X142" s="67"/>
      <c r="Y142" s="64"/>
      <c r="Z142" s="64"/>
      <c r="AA142" s="68"/>
      <c r="AB142" s="68"/>
      <c r="AC142" s="69"/>
      <c r="AE142" s="29"/>
      <c r="AF142" s="29"/>
      <c r="AG142" s="29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  <c r="EQ142" s="65"/>
      <c r="ER142" s="65"/>
      <c r="ES142" s="65"/>
      <c r="ET142" s="65"/>
      <c r="EU142" s="65"/>
      <c r="FA142" s="65"/>
      <c r="FB142" s="65"/>
      <c r="FC142" s="65"/>
      <c r="FD142" s="65"/>
      <c r="FE142" s="65"/>
      <c r="FF142" s="65"/>
      <c r="FG142" s="65"/>
      <c r="FH142" s="65"/>
      <c r="FI142" s="65"/>
      <c r="FJ142" s="65"/>
      <c r="FK142" s="65"/>
      <c r="FL142" s="65"/>
      <c r="FM142" s="65"/>
      <c r="FN142" s="65"/>
      <c r="FO142" s="65"/>
      <c r="FP142" s="65"/>
      <c r="FQ142" s="65"/>
      <c r="FR142" s="65"/>
      <c r="FS142" s="65"/>
      <c r="FT142" s="65"/>
      <c r="FU142" s="65"/>
    </row>
    <row r="143" spans="1:177" ht="17.25" customHeight="1">
      <c r="A143" s="51"/>
      <c r="B143" s="56"/>
      <c r="D143" s="72" t="s">
        <v>230</v>
      </c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P143" s="64"/>
      <c r="Q143" s="64"/>
      <c r="R143" s="64"/>
      <c r="S143" s="64"/>
      <c r="T143" s="64"/>
      <c r="U143" s="64"/>
      <c r="V143" s="66"/>
      <c r="W143" s="64"/>
      <c r="X143" s="67"/>
      <c r="Y143" s="64"/>
      <c r="Z143" s="64"/>
      <c r="AA143" s="68"/>
      <c r="AB143" s="68"/>
      <c r="AC143" s="69"/>
      <c r="AE143" s="29"/>
      <c r="AF143" s="29"/>
      <c r="AG143" s="29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  <c r="EQ143" s="65"/>
      <c r="ER143" s="65"/>
      <c r="ES143" s="65"/>
      <c r="ET143" s="65"/>
      <c r="EU143" s="65"/>
      <c r="FA143" s="65"/>
      <c r="FB143" s="65"/>
      <c r="FC143" s="65"/>
      <c r="FD143" s="65"/>
      <c r="FE143" s="65"/>
      <c r="FF143" s="65"/>
      <c r="FG143" s="65"/>
      <c r="FH143" s="65"/>
      <c r="FI143" s="65"/>
      <c r="FJ143" s="65"/>
      <c r="FK143" s="65"/>
      <c r="FL143" s="65"/>
      <c r="FM143" s="65"/>
      <c r="FN143" s="65"/>
      <c r="FO143" s="65"/>
      <c r="FP143" s="65"/>
      <c r="FQ143" s="65"/>
      <c r="FR143" s="65"/>
      <c r="FS143" s="65"/>
      <c r="FT143" s="65"/>
      <c r="FU143" s="65"/>
    </row>
    <row r="144" spans="1:177" ht="18" customHeight="1">
      <c r="A144" s="51"/>
      <c r="D144" s="72" t="s">
        <v>231</v>
      </c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P144" s="64"/>
      <c r="Q144" s="64"/>
      <c r="R144" s="64"/>
      <c r="S144" s="64"/>
      <c r="T144" s="64"/>
      <c r="U144" s="64"/>
      <c r="V144" s="66"/>
      <c r="W144" s="64"/>
      <c r="X144" s="67"/>
      <c r="Y144" s="64"/>
      <c r="Z144" s="64"/>
      <c r="AA144" s="68"/>
      <c r="AB144" s="68"/>
      <c r="AC144" s="69"/>
      <c r="AE144" s="29"/>
      <c r="AF144" s="29"/>
      <c r="AG144" s="29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  <c r="EQ144" s="65"/>
      <c r="ER144" s="65"/>
      <c r="ES144" s="65"/>
      <c r="ET144" s="65"/>
      <c r="EU144" s="65"/>
      <c r="FA144" s="65"/>
      <c r="FB144" s="65"/>
      <c r="FC144" s="65"/>
      <c r="FD144" s="65"/>
      <c r="FE144" s="65"/>
      <c r="FF144" s="65"/>
      <c r="FG144" s="65"/>
      <c r="FH144" s="65"/>
      <c r="FI144" s="65"/>
      <c r="FJ144" s="65"/>
      <c r="FK144" s="65"/>
      <c r="FL144" s="65"/>
      <c r="FM144" s="65"/>
      <c r="FN144" s="65"/>
      <c r="FO144" s="65"/>
      <c r="FP144" s="65"/>
      <c r="FQ144" s="65"/>
      <c r="FR144" s="65"/>
      <c r="FS144" s="65"/>
      <c r="FT144" s="65"/>
      <c r="FU144" s="65"/>
    </row>
    <row r="145" spans="1:177" ht="18" customHeight="1">
      <c r="A145" s="51"/>
      <c r="B145" s="56"/>
      <c r="D145" s="72" t="s">
        <v>232</v>
      </c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P145" s="64"/>
      <c r="Q145" s="64"/>
      <c r="R145" s="64"/>
      <c r="S145" s="64"/>
      <c r="T145" s="64"/>
      <c r="U145" s="64"/>
      <c r="V145" s="66"/>
      <c r="W145" s="64"/>
      <c r="X145" s="67"/>
      <c r="Y145" s="64"/>
      <c r="Z145" s="64"/>
      <c r="AA145" s="68"/>
      <c r="AB145" s="68"/>
      <c r="AC145" s="69"/>
      <c r="AE145" s="29"/>
      <c r="AF145" s="29"/>
      <c r="AG145" s="29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  <c r="EQ145" s="65"/>
      <c r="ER145" s="65"/>
      <c r="ES145" s="65"/>
      <c r="ET145" s="65"/>
      <c r="EU145" s="65"/>
      <c r="FA145" s="65"/>
      <c r="FB145" s="65"/>
      <c r="FC145" s="65"/>
      <c r="FD145" s="65"/>
      <c r="FE145" s="65"/>
      <c r="FF145" s="65"/>
      <c r="FG145" s="65"/>
      <c r="FH145" s="65"/>
      <c r="FI145" s="65"/>
      <c r="FJ145" s="65"/>
      <c r="FK145" s="65"/>
      <c r="FL145" s="65"/>
      <c r="FM145" s="65"/>
      <c r="FN145" s="65"/>
      <c r="FO145" s="65"/>
      <c r="FP145" s="65"/>
      <c r="FQ145" s="65"/>
      <c r="FR145" s="65"/>
      <c r="FS145" s="65"/>
      <c r="FT145" s="65"/>
      <c r="FU145" s="65"/>
    </row>
    <row r="146" spans="1:177" ht="18" customHeight="1">
      <c r="A146" s="73"/>
      <c r="D146" s="72" t="s">
        <v>233</v>
      </c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P146" s="64"/>
      <c r="Q146" s="64"/>
      <c r="R146" s="64"/>
      <c r="S146" s="64"/>
      <c r="T146" s="64"/>
      <c r="U146" s="64"/>
      <c r="V146" s="66"/>
      <c r="W146" s="64"/>
      <c r="X146" s="67"/>
      <c r="Y146" s="64"/>
      <c r="Z146" s="64"/>
      <c r="AA146" s="68"/>
      <c r="AB146" s="68"/>
      <c r="AC146" s="69"/>
      <c r="AE146" s="29"/>
      <c r="AF146" s="29"/>
      <c r="AG146" s="29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  <c r="EQ146" s="65"/>
      <c r="ER146" s="65"/>
      <c r="ES146" s="65"/>
      <c r="ET146" s="65"/>
      <c r="EU146" s="65"/>
      <c r="FA146" s="65"/>
      <c r="FB146" s="65"/>
      <c r="FC146" s="65"/>
      <c r="FD146" s="65"/>
      <c r="FE146" s="65"/>
      <c r="FF146" s="65"/>
      <c r="FG146" s="65"/>
      <c r="FH146" s="65"/>
      <c r="FI146" s="65"/>
      <c r="FJ146" s="65"/>
      <c r="FK146" s="65"/>
      <c r="FL146" s="65"/>
      <c r="FM146" s="65"/>
      <c r="FN146" s="65"/>
      <c r="FO146" s="65"/>
      <c r="FP146" s="65"/>
      <c r="FQ146" s="65"/>
      <c r="FR146" s="65"/>
      <c r="FS146" s="65"/>
      <c r="FT146" s="65"/>
      <c r="FU146" s="65"/>
    </row>
    <row r="147" spans="1:177" ht="18" customHeight="1">
      <c r="A147" s="73"/>
      <c r="D147" s="72" t="s">
        <v>251</v>
      </c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P147" s="64"/>
      <c r="Q147" s="64"/>
      <c r="R147" s="64"/>
      <c r="S147" s="64"/>
      <c r="T147" s="64"/>
      <c r="U147" s="64"/>
      <c r="V147" s="66"/>
      <c r="W147" s="64"/>
      <c r="X147" s="67"/>
      <c r="Y147" s="64"/>
      <c r="Z147" s="64"/>
      <c r="AA147" s="68"/>
      <c r="AB147" s="68"/>
      <c r="AC147" s="69"/>
      <c r="AE147" s="29"/>
      <c r="AF147" s="29"/>
      <c r="AG147" s="29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  <c r="EQ147" s="65"/>
      <c r="ER147" s="65"/>
      <c r="ES147" s="65"/>
      <c r="ET147" s="65"/>
      <c r="EU147" s="65"/>
      <c r="FA147" s="65"/>
      <c r="FB147" s="65"/>
      <c r="FC147" s="65"/>
      <c r="FD147" s="65"/>
      <c r="FE147" s="65"/>
      <c r="FF147" s="65"/>
      <c r="FG147" s="65"/>
      <c r="FH147" s="65"/>
      <c r="FI147" s="65"/>
      <c r="FJ147" s="65"/>
      <c r="FK147" s="65"/>
      <c r="FL147" s="65"/>
      <c r="FM147" s="65"/>
      <c r="FN147" s="65"/>
      <c r="FO147" s="65"/>
      <c r="FP147" s="65"/>
      <c r="FQ147" s="65"/>
      <c r="FR147" s="65"/>
      <c r="FS147" s="65"/>
      <c r="FT147" s="65"/>
      <c r="FU147" s="65"/>
    </row>
    <row r="148" spans="1:177" ht="18" customHeight="1">
      <c r="A148" s="73"/>
      <c r="D148" s="72" t="s">
        <v>234</v>
      </c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P148" s="64"/>
      <c r="Q148" s="64"/>
      <c r="R148" s="64"/>
      <c r="S148" s="64"/>
      <c r="T148" s="64"/>
      <c r="U148" s="64"/>
      <c r="V148" s="66"/>
      <c r="W148" s="64"/>
      <c r="X148" s="67"/>
      <c r="Y148" s="64"/>
      <c r="Z148" s="64"/>
      <c r="AA148" s="68"/>
      <c r="AB148" s="68"/>
      <c r="AC148" s="69"/>
      <c r="AE148" s="29"/>
      <c r="AF148" s="29"/>
      <c r="AG148" s="29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  <c r="EQ148" s="65"/>
      <c r="ER148" s="65"/>
      <c r="ES148" s="65"/>
      <c r="ET148" s="65"/>
      <c r="EU148" s="65"/>
      <c r="FA148" s="65"/>
      <c r="FB148" s="65"/>
      <c r="FC148" s="65"/>
      <c r="FD148" s="65"/>
      <c r="FE148" s="65"/>
      <c r="FF148" s="65"/>
      <c r="FG148" s="65"/>
      <c r="FH148" s="65"/>
      <c r="FI148" s="65"/>
      <c r="FJ148" s="65"/>
      <c r="FK148" s="65"/>
      <c r="FL148" s="65"/>
      <c r="FM148" s="65"/>
      <c r="FN148" s="65"/>
      <c r="FO148" s="65"/>
      <c r="FP148" s="65"/>
      <c r="FQ148" s="65"/>
      <c r="FR148" s="65"/>
      <c r="FS148" s="65"/>
      <c r="FT148" s="65"/>
      <c r="FU148" s="65"/>
    </row>
    <row r="149" spans="1:177" ht="18" customHeight="1">
      <c r="A149" s="73"/>
      <c r="D149" s="72" t="s">
        <v>235</v>
      </c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P149" s="64"/>
      <c r="Q149" s="64"/>
      <c r="R149" s="64"/>
      <c r="S149" s="64"/>
      <c r="T149" s="64"/>
      <c r="U149" s="64"/>
      <c r="V149" s="66"/>
      <c r="W149" s="64"/>
      <c r="X149" s="67"/>
      <c r="Y149" s="64"/>
      <c r="Z149" s="64"/>
      <c r="AA149" s="68"/>
      <c r="AB149" s="68"/>
      <c r="AC149" s="69"/>
      <c r="AE149" s="29"/>
      <c r="AF149" s="29"/>
      <c r="AG149" s="29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FA149" s="65"/>
      <c r="FB149" s="65"/>
      <c r="FC149" s="65"/>
      <c r="FD149" s="65"/>
      <c r="FE149" s="65"/>
      <c r="FF149" s="65"/>
      <c r="FG149" s="65"/>
      <c r="FH149" s="65"/>
      <c r="FI149" s="65"/>
      <c r="FJ149" s="65"/>
      <c r="FK149" s="65"/>
      <c r="FL149" s="65"/>
      <c r="FM149" s="65"/>
      <c r="FN149" s="65"/>
      <c r="FO149" s="65"/>
      <c r="FP149" s="65"/>
      <c r="FQ149" s="65"/>
      <c r="FR149" s="65"/>
      <c r="FS149" s="65"/>
      <c r="FT149" s="65"/>
      <c r="FU149" s="65"/>
    </row>
    <row r="150" spans="1:177" ht="18" customHeight="1">
      <c r="A150" s="73"/>
      <c r="D150" s="74" t="s">
        <v>252</v>
      </c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P150" s="64"/>
      <c r="Q150" s="64"/>
      <c r="R150" s="64"/>
      <c r="S150" s="64"/>
      <c r="T150" s="64"/>
      <c r="U150" s="64"/>
      <c r="V150" s="66"/>
      <c r="W150" s="64"/>
      <c r="X150" s="67"/>
      <c r="Y150" s="64"/>
      <c r="Z150" s="64"/>
      <c r="AA150" s="68"/>
      <c r="AB150" s="68"/>
      <c r="AC150" s="69"/>
      <c r="AE150" s="29"/>
      <c r="AF150" s="29"/>
      <c r="AG150" s="29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  <c r="FA150" s="65"/>
      <c r="FB150" s="65"/>
      <c r="FC150" s="65"/>
      <c r="FD150" s="65"/>
      <c r="FE150" s="65"/>
      <c r="FF150" s="65"/>
      <c r="FG150" s="65"/>
      <c r="FH150" s="65"/>
      <c r="FI150" s="65"/>
      <c r="FJ150" s="65"/>
      <c r="FK150" s="65"/>
      <c r="FL150" s="65"/>
      <c r="FM150" s="65"/>
      <c r="FN150" s="65"/>
      <c r="FO150" s="65"/>
      <c r="FP150" s="65"/>
      <c r="FQ150" s="65"/>
      <c r="FR150" s="65"/>
      <c r="FS150" s="65"/>
      <c r="FT150" s="65"/>
      <c r="FU150" s="65"/>
    </row>
    <row r="151" spans="1:177" ht="18" customHeight="1">
      <c r="A151" s="73"/>
      <c r="D151" s="74" t="s">
        <v>236</v>
      </c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P151" s="64"/>
      <c r="Q151" s="64"/>
      <c r="R151" s="64"/>
      <c r="S151" s="64"/>
      <c r="T151" s="64"/>
      <c r="U151" s="64"/>
      <c r="V151" s="66"/>
      <c r="W151" s="64"/>
      <c r="X151" s="67"/>
      <c r="Y151" s="64"/>
      <c r="Z151" s="64"/>
      <c r="AA151" s="68"/>
      <c r="AB151" s="68"/>
      <c r="AC151" s="69"/>
      <c r="AE151" s="29"/>
      <c r="AF151" s="29"/>
      <c r="AG151" s="29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  <c r="EQ151" s="65"/>
      <c r="ER151" s="65"/>
      <c r="ES151" s="65"/>
      <c r="ET151" s="65"/>
      <c r="EU151" s="65"/>
      <c r="FA151" s="65"/>
      <c r="FB151" s="65"/>
      <c r="FC151" s="65"/>
      <c r="FD151" s="65"/>
      <c r="FE151" s="65"/>
      <c r="FF151" s="65"/>
      <c r="FG151" s="65"/>
      <c r="FH151" s="65"/>
      <c r="FI151" s="65"/>
      <c r="FJ151" s="65"/>
      <c r="FK151" s="65"/>
      <c r="FL151" s="65"/>
      <c r="FM151" s="65"/>
      <c r="FN151" s="65"/>
      <c r="FO151" s="65"/>
      <c r="FP151" s="65"/>
      <c r="FQ151" s="65"/>
      <c r="FR151" s="65"/>
      <c r="FS151" s="65"/>
      <c r="FT151" s="65"/>
      <c r="FU151" s="65"/>
    </row>
    <row r="152" spans="1:177" ht="18" customHeight="1">
      <c r="A152" s="73"/>
      <c r="D152" s="72" t="s">
        <v>237</v>
      </c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P152" s="64"/>
      <c r="Q152" s="64"/>
      <c r="R152" s="64"/>
      <c r="S152" s="64"/>
      <c r="T152" s="64"/>
      <c r="U152" s="64"/>
      <c r="V152" s="66"/>
      <c r="W152" s="64"/>
      <c r="X152" s="67"/>
      <c r="Y152" s="64"/>
      <c r="Z152" s="64"/>
      <c r="AA152" s="68"/>
      <c r="AB152" s="68"/>
      <c r="AC152" s="69"/>
      <c r="AE152" s="29"/>
      <c r="AF152" s="29"/>
      <c r="AG152" s="29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  <c r="EQ152" s="65"/>
      <c r="ER152" s="65"/>
      <c r="ES152" s="65"/>
      <c r="ET152" s="65"/>
      <c r="EU152" s="65"/>
      <c r="FA152" s="65"/>
      <c r="FB152" s="65"/>
      <c r="FC152" s="65"/>
      <c r="FD152" s="65"/>
      <c r="FE152" s="65"/>
      <c r="FF152" s="65"/>
      <c r="FG152" s="65"/>
      <c r="FH152" s="65"/>
      <c r="FI152" s="65"/>
      <c r="FJ152" s="65"/>
      <c r="FK152" s="65"/>
      <c r="FL152" s="65"/>
      <c r="FM152" s="65"/>
      <c r="FN152" s="65"/>
      <c r="FO152" s="65"/>
      <c r="FP152" s="65"/>
      <c r="FQ152" s="65"/>
      <c r="FR152" s="65"/>
      <c r="FS152" s="65"/>
      <c r="FT152" s="65"/>
      <c r="FU152" s="65"/>
    </row>
    <row r="153" spans="1:177" ht="18" customHeight="1">
      <c r="A153" s="73"/>
      <c r="D153" s="74" t="s">
        <v>253</v>
      </c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P153" s="64"/>
      <c r="Q153" s="64"/>
      <c r="R153" s="64"/>
      <c r="S153" s="64"/>
      <c r="T153" s="64"/>
      <c r="U153" s="64"/>
      <c r="V153" s="66"/>
      <c r="W153" s="64"/>
      <c r="X153" s="67"/>
      <c r="Y153" s="64"/>
      <c r="Z153" s="64"/>
      <c r="AA153" s="68"/>
      <c r="AB153" s="68"/>
      <c r="AC153" s="69"/>
      <c r="AE153" s="29"/>
      <c r="AF153" s="29"/>
      <c r="AG153" s="29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  <c r="EQ153" s="65"/>
      <c r="ER153" s="65"/>
      <c r="ES153" s="65"/>
      <c r="ET153" s="65"/>
      <c r="EU153" s="65"/>
      <c r="FA153" s="65"/>
      <c r="FB153" s="65"/>
      <c r="FC153" s="65"/>
      <c r="FD153" s="65"/>
      <c r="FE153" s="65"/>
      <c r="FF153" s="65"/>
      <c r="FG153" s="65"/>
      <c r="FH153" s="65"/>
      <c r="FI153" s="65"/>
      <c r="FJ153" s="65"/>
      <c r="FK153" s="65"/>
      <c r="FL153" s="65"/>
      <c r="FM153" s="65"/>
      <c r="FN153" s="65"/>
      <c r="FO153" s="65"/>
      <c r="FP153" s="65"/>
      <c r="FQ153" s="65"/>
      <c r="FR153" s="65"/>
      <c r="FS153" s="65"/>
      <c r="FT153" s="65"/>
      <c r="FU153" s="65"/>
    </row>
    <row r="154" spans="1:177" ht="18" customHeight="1">
      <c r="A154" s="73"/>
      <c r="D154" s="74" t="s">
        <v>238</v>
      </c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P154" s="64"/>
      <c r="Q154" s="64"/>
      <c r="R154" s="64"/>
      <c r="S154" s="64"/>
      <c r="T154" s="64"/>
      <c r="U154" s="64"/>
      <c r="V154" s="66"/>
      <c r="W154" s="64"/>
      <c r="X154" s="67"/>
      <c r="Y154" s="64"/>
      <c r="Z154" s="64"/>
      <c r="AA154" s="68"/>
      <c r="AB154" s="68"/>
      <c r="AC154" s="69"/>
      <c r="AE154" s="29"/>
      <c r="AF154" s="29"/>
      <c r="AG154" s="29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  <c r="EQ154" s="65"/>
      <c r="ER154" s="65"/>
      <c r="ES154" s="65"/>
      <c r="ET154" s="65"/>
      <c r="EU154" s="65"/>
      <c r="FA154" s="65"/>
      <c r="FB154" s="65"/>
      <c r="FC154" s="65"/>
      <c r="FD154" s="65"/>
      <c r="FE154" s="65"/>
      <c r="FF154" s="65"/>
      <c r="FG154" s="65"/>
      <c r="FH154" s="65"/>
      <c r="FI154" s="65"/>
      <c r="FJ154" s="65"/>
      <c r="FK154" s="65"/>
      <c r="FL154" s="65"/>
      <c r="FM154" s="65"/>
      <c r="FN154" s="65"/>
      <c r="FO154" s="65"/>
      <c r="FP154" s="65"/>
      <c r="FQ154" s="65"/>
      <c r="FR154" s="65"/>
      <c r="FS154" s="65"/>
      <c r="FT154" s="65"/>
      <c r="FU154" s="65"/>
    </row>
    <row r="155" spans="1:177" ht="18" customHeight="1">
      <c r="A155" s="73"/>
      <c r="D155" s="72" t="s">
        <v>239</v>
      </c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P155" s="64"/>
      <c r="Q155" s="64"/>
      <c r="R155" s="64"/>
      <c r="S155" s="64"/>
      <c r="T155" s="64"/>
      <c r="U155" s="64"/>
      <c r="V155" s="66"/>
      <c r="W155" s="64"/>
      <c r="X155" s="67"/>
      <c r="Y155" s="64"/>
      <c r="Z155" s="64"/>
      <c r="AA155" s="68"/>
      <c r="AB155" s="68"/>
      <c r="AC155" s="69"/>
      <c r="AE155" s="29"/>
      <c r="AF155" s="29"/>
      <c r="AG155" s="29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  <c r="EQ155" s="65"/>
      <c r="ER155" s="65"/>
      <c r="ES155" s="65"/>
      <c r="ET155" s="65"/>
      <c r="EU155" s="65"/>
      <c r="FA155" s="65"/>
      <c r="FB155" s="65"/>
      <c r="FC155" s="65"/>
      <c r="FD155" s="65"/>
      <c r="FE155" s="65"/>
      <c r="FF155" s="65"/>
      <c r="FG155" s="65"/>
      <c r="FH155" s="65"/>
      <c r="FI155" s="65"/>
      <c r="FJ155" s="65"/>
      <c r="FK155" s="65"/>
      <c r="FL155" s="65"/>
      <c r="FM155" s="65"/>
      <c r="FN155" s="65"/>
      <c r="FO155" s="65"/>
      <c r="FP155" s="65"/>
      <c r="FQ155" s="65"/>
      <c r="FR155" s="65"/>
      <c r="FS155" s="65"/>
      <c r="FT155" s="65"/>
      <c r="FU155" s="65"/>
    </row>
    <row r="156" spans="1:177" ht="18" customHeight="1">
      <c r="A156" s="73"/>
      <c r="D156" s="74" t="s">
        <v>254</v>
      </c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P156" s="64"/>
      <c r="Q156" s="64"/>
      <c r="R156" s="64"/>
      <c r="S156" s="64"/>
      <c r="T156" s="64"/>
      <c r="U156" s="64"/>
      <c r="V156" s="66"/>
      <c r="W156" s="64"/>
      <c r="X156" s="67"/>
      <c r="Y156" s="64"/>
      <c r="Z156" s="64"/>
      <c r="AA156" s="68"/>
      <c r="AB156" s="68"/>
      <c r="AC156" s="69"/>
      <c r="AE156" s="29"/>
      <c r="AF156" s="29"/>
      <c r="AG156" s="29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  <c r="EQ156" s="65"/>
      <c r="ER156" s="65"/>
      <c r="ES156" s="65"/>
      <c r="ET156" s="65"/>
      <c r="EU156" s="65"/>
      <c r="FA156" s="65"/>
      <c r="FB156" s="65"/>
      <c r="FC156" s="65"/>
      <c r="FD156" s="65"/>
      <c r="FE156" s="65"/>
      <c r="FF156" s="65"/>
      <c r="FG156" s="65"/>
      <c r="FH156" s="65"/>
      <c r="FI156" s="65"/>
      <c r="FJ156" s="65"/>
      <c r="FK156" s="65"/>
      <c r="FL156" s="65"/>
      <c r="FM156" s="65"/>
      <c r="FN156" s="65"/>
      <c r="FO156" s="65"/>
      <c r="FP156" s="65"/>
      <c r="FQ156" s="65"/>
      <c r="FR156" s="65"/>
      <c r="FS156" s="65"/>
      <c r="FT156" s="65"/>
      <c r="FU156" s="65"/>
    </row>
    <row r="157" spans="1:177" ht="18" customHeight="1">
      <c r="A157" s="73"/>
      <c r="D157" s="74" t="s">
        <v>238</v>
      </c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P157" s="64"/>
      <c r="Q157" s="64"/>
      <c r="R157" s="64"/>
      <c r="S157" s="64"/>
      <c r="T157" s="64"/>
      <c r="U157" s="64"/>
      <c r="V157" s="66"/>
      <c r="W157" s="64"/>
      <c r="X157" s="67"/>
      <c r="Y157" s="64"/>
      <c r="Z157" s="64"/>
      <c r="AA157" s="68"/>
      <c r="AB157" s="68"/>
      <c r="AC157" s="69"/>
      <c r="AE157" s="29"/>
      <c r="AF157" s="29"/>
      <c r="AG157" s="29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  <c r="EQ157" s="65"/>
      <c r="ER157" s="65"/>
      <c r="ES157" s="65"/>
      <c r="ET157" s="65"/>
      <c r="EU157" s="65"/>
      <c r="FA157" s="65"/>
      <c r="FB157" s="65"/>
      <c r="FC157" s="65"/>
      <c r="FD157" s="65"/>
      <c r="FE157" s="65"/>
      <c r="FF157" s="65"/>
      <c r="FG157" s="65"/>
      <c r="FH157" s="65"/>
      <c r="FI157" s="65"/>
      <c r="FJ157" s="65"/>
      <c r="FK157" s="65"/>
      <c r="FL157" s="65"/>
      <c r="FM157" s="65"/>
      <c r="FN157" s="65"/>
      <c r="FO157" s="65"/>
      <c r="FP157" s="65"/>
      <c r="FQ157" s="65"/>
      <c r="FR157" s="65"/>
      <c r="FS157" s="65"/>
      <c r="FT157" s="65"/>
      <c r="FU157" s="65"/>
    </row>
    <row r="158" spans="1:177" ht="18" customHeight="1">
      <c r="A158" s="73"/>
      <c r="D158" s="72" t="s">
        <v>250</v>
      </c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P158" s="64"/>
      <c r="Q158" s="64"/>
      <c r="R158" s="64"/>
      <c r="S158" s="64"/>
      <c r="T158" s="64"/>
      <c r="U158" s="64"/>
      <c r="V158" s="66"/>
      <c r="W158" s="64"/>
      <c r="X158" s="67"/>
      <c r="Y158" s="64"/>
      <c r="Z158" s="64"/>
      <c r="AA158" s="68"/>
      <c r="AB158" s="68"/>
      <c r="AC158" s="69"/>
      <c r="AE158" s="29"/>
      <c r="AF158" s="29"/>
      <c r="AG158" s="29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</row>
    <row r="159" spans="1:33" ht="18" customHeight="1">
      <c r="A159" s="73"/>
      <c r="D159" s="75" t="s">
        <v>249</v>
      </c>
      <c r="E159" s="64"/>
      <c r="F159" s="64"/>
      <c r="G159" s="64"/>
      <c r="H159" s="64"/>
      <c r="I159" s="64"/>
      <c r="J159" s="64"/>
      <c r="K159" s="64"/>
      <c r="L159" s="63"/>
      <c r="M159" s="76"/>
      <c r="N159" s="64"/>
      <c r="P159" s="64"/>
      <c r="Q159" s="64"/>
      <c r="R159" s="64"/>
      <c r="S159" s="64"/>
      <c r="T159" s="64"/>
      <c r="U159" s="64"/>
      <c r="V159" s="77"/>
      <c r="W159" s="64"/>
      <c r="X159" s="64"/>
      <c r="Y159" s="64"/>
      <c r="Z159" s="64"/>
      <c r="AA159" s="64"/>
      <c r="AB159" s="64"/>
      <c r="AC159" s="69"/>
      <c r="AE159" s="29"/>
      <c r="AF159" s="29"/>
      <c r="AG159" s="29"/>
    </row>
    <row r="160" spans="1:29" ht="18" customHeight="1">
      <c r="A160" s="78"/>
      <c r="C160" s="61"/>
      <c r="D160" s="79" t="s">
        <v>240</v>
      </c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9"/>
    </row>
    <row r="161" spans="1:29" ht="17.25" customHeight="1">
      <c r="A161" s="78"/>
      <c r="C161" s="61"/>
      <c r="D161" s="75" t="s">
        <v>241</v>
      </c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9"/>
    </row>
    <row r="162" spans="3:29" ht="15" customHeight="1">
      <c r="C162" s="61"/>
      <c r="D162" s="81" t="s">
        <v>242</v>
      </c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9"/>
    </row>
    <row r="163" spans="1:29" ht="15" customHeight="1">
      <c r="A163" s="82"/>
      <c r="C163" s="61"/>
      <c r="D163" s="81" t="s">
        <v>243</v>
      </c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9"/>
    </row>
    <row r="164" spans="1:29" ht="18" customHeight="1">
      <c r="A164" s="73"/>
      <c r="C164" s="61"/>
      <c r="D164" s="75" t="s">
        <v>244</v>
      </c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9"/>
    </row>
    <row r="165" spans="1:29" ht="15" customHeight="1">
      <c r="A165" s="83"/>
      <c r="C165" s="84"/>
      <c r="D165" s="85" t="s">
        <v>245</v>
      </c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7"/>
      <c r="S165" s="87"/>
      <c r="T165" s="87"/>
      <c r="U165" s="87"/>
      <c r="V165" s="87"/>
      <c r="W165" s="87"/>
      <c r="X165" s="87"/>
      <c r="AC165" s="69"/>
    </row>
    <row r="166" spans="1:29" ht="16.5" customHeight="1">
      <c r="A166" s="78" t="s">
        <v>246</v>
      </c>
      <c r="C166" s="84"/>
      <c r="D166" s="81" t="s">
        <v>247</v>
      </c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7"/>
      <c r="S166" s="87"/>
      <c r="T166" s="87"/>
      <c r="U166" s="87"/>
      <c r="V166" s="87"/>
      <c r="W166" s="87"/>
      <c r="X166" s="87"/>
      <c r="AC166" s="69"/>
    </row>
    <row r="167" spans="3:29" ht="15" customHeight="1">
      <c r="C167" s="84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7"/>
      <c r="S167" s="87"/>
      <c r="T167" s="87"/>
      <c r="U167" s="87"/>
      <c r="V167" s="87"/>
      <c r="W167" s="87"/>
      <c r="X167" s="87"/>
      <c r="AC167" s="69"/>
    </row>
    <row r="168" spans="3:29" ht="15" customHeight="1">
      <c r="C168" s="84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7"/>
      <c r="S168" s="87"/>
      <c r="T168" s="87"/>
      <c r="U168" s="87"/>
      <c r="V168" s="87"/>
      <c r="W168" s="87"/>
      <c r="X168" s="87"/>
      <c r="AC168" s="69"/>
    </row>
    <row r="169" spans="3:29" ht="15" customHeight="1">
      <c r="C169" s="84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7"/>
      <c r="S169" s="87"/>
      <c r="T169" s="87"/>
      <c r="U169" s="87"/>
      <c r="V169" s="87"/>
      <c r="W169" s="87"/>
      <c r="X169" s="87"/>
      <c r="AC169" s="69"/>
    </row>
    <row r="170" ht="15" customHeight="1">
      <c r="AC170" s="69"/>
    </row>
    <row r="171" ht="15" customHeight="1">
      <c r="AC171" s="69"/>
    </row>
    <row r="172" ht="15" customHeight="1">
      <c r="AC172" s="69"/>
    </row>
    <row r="173" ht="15" customHeight="1">
      <c r="AC173" s="69"/>
    </row>
  </sheetData>
  <hyperlinks>
    <hyperlink ref="C6" r:id="rId1" display="(Important Note on Sources of Foreign Reserve Estimates)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PL7</dc:creator>
  <cp:keywords/>
  <dc:description/>
  <cp:lastModifiedBy>USC</cp:lastModifiedBy>
  <dcterms:created xsi:type="dcterms:W3CDTF">2009-01-16T22:36:22Z</dcterms:created>
  <dcterms:modified xsi:type="dcterms:W3CDTF">2009-02-09T18:44:26Z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