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648" yWindow="132" windowWidth="5928" windowHeight="5496" activeTab="0"/>
  </bookViews>
  <sheets>
    <sheet name="1mm_4-side_OGP_PHG" sheetId="1" r:id="rId1"/>
    <sheet name="4-side_OGP1_vs_2" sheetId="2" r:id="rId2"/>
    <sheet name="1mm_3-side_OGP_PHG" sheetId="3" r:id="rId3"/>
    <sheet name="3-side_OGP1_vs_2" sheetId="4" r:id="rId4"/>
    <sheet name="1mm_OGP_PHG" sheetId="5" r:id="rId5"/>
    <sheet name="1mm_half-disk_PHG" sheetId="6" r:id="rId6"/>
    <sheet name="PHG_half-disk" sheetId="7" r:id="rId7"/>
  </sheets>
  <definedNames>
    <definedName name="CMS_FPixs_Test_Disk_3_Side_1" localSheetId="2">'1mm_3-side_OGP_PHG'!$I$2:$R$41</definedName>
    <definedName name="CMS_FPixs_Test_Disk_3_Side_1" localSheetId="0">'1mm_4-side_OGP_PHG'!$I$2:$R$42</definedName>
    <definedName name="CMS_FPixs_Test_Disk_3_Side_1" localSheetId="3">'3-side_OGP1_vs_2'!$A$2:$J$41</definedName>
    <definedName name="CMS_FPixs_Test_Disk_3_Side_1" localSheetId="1">'4-side_OGP1_vs_2'!$A$2:$J$42</definedName>
    <definedName name="CMS_FPixs_Test_Disk_3_Side_2" localSheetId="3">'3-side_OGP1_vs_2'!$L$3:$L$41</definedName>
    <definedName name="CMS_FPixs_Test_Disk_3_Side_2" localSheetId="1">'4-side_OGP1_vs_2'!$L$3:$L$42</definedName>
    <definedName name="CMS_FPixs_Test_Disk_3_Side_2_1" localSheetId="3">'3-side_OGP1_vs_2'!$L$2:$U$41</definedName>
    <definedName name="CMS_FPixs_Test_Disk_3_Side_2_1" localSheetId="1">'4-side_OGP1_vs_2'!$L$2:$U$42</definedName>
    <definedName name="Test_disk" localSheetId="2">'1mm_3-side_OGP_PHG'!$A$3:$F$52</definedName>
    <definedName name="Test_disk" localSheetId="0">'1mm_4-side_OGP_PHG'!$A$3:$F$52</definedName>
    <definedName name="Test_disk" localSheetId="5">'1mm_half-disk_PHG'!$A$3:$H$65</definedName>
    <definedName name="Test_disk" localSheetId="4">'1mm_OGP_PHG'!$A$3:$E$65</definedName>
    <definedName name="Test_disk" localSheetId="3">'3-side_OGP1_vs_2'!#REF!</definedName>
    <definedName name="Test_disk" localSheetId="1">'4-side_OGP1_vs_2'!#REF!</definedName>
    <definedName name="Test_disk" localSheetId="6">'PHG_half-disk'!$A$3:$H$109</definedName>
  </definedNames>
  <calcPr fullCalcOnLoad="1"/>
</workbook>
</file>

<file path=xl/comments1.xml><?xml version="1.0" encoding="utf-8"?>
<comments xmlns="http://schemas.openxmlformats.org/spreadsheetml/2006/main">
  <authors>
    <author>kubants</author>
  </authors>
  <commentList>
    <comment ref="E69" authorId="0">
      <text>
        <r>
          <rPr>
            <b/>
            <sz val="8"/>
            <rFont val="Tahoma"/>
            <family val="0"/>
          </rPr>
          <t>kubants:</t>
        </r>
        <r>
          <rPr>
            <sz val="8"/>
            <rFont val="Tahoma"/>
            <family val="0"/>
          </rPr>
          <t xml:space="preserve">
</t>
        </r>
      </text>
    </comment>
    <comment ref="E81" authorId="0">
      <text>
        <r>
          <rPr>
            <b/>
            <sz val="8"/>
            <rFont val="Tahoma"/>
            <family val="0"/>
          </rPr>
          <t>kubants: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<sst xmlns="http://schemas.openxmlformats.org/spreadsheetml/2006/main" count="1023" uniqueCount="113">
  <si>
    <t>------------------------------------------------------------------------</t>
  </si>
  <si>
    <t>Point</t>
  </si>
  <si>
    <t>Label</t>
  </si>
  <si>
    <t>X</t>
  </si>
  <si>
    <t>Y</t>
  </si>
  <si>
    <t>Z</t>
  </si>
  <si>
    <t>SX</t>
  </si>
  <si>
    <t>SY</t>
  </si>
  <si>
    <t>SZ</t>
  </si>
  <si>
    <t>3-1-1-1</t>
  </si>
  <si>
    <t>3-1-1-2</t>
  </si>
  <si>
    <t>3-1-1-3</t>
  </si>
  <si>
    <t>3-1-1-4</t>
  </si>
  <si>
    <t>3-1-10-1</t>
  </si>
  <si>
    <t>3-1-10-2</t>
  </si>
  <si>
    <t>3-1-12-1</t>
  </si>
  <si>
    <t>3-1-12-2</t>
  </si>
  <si>
    <t>3-1-3-1</t>
  </si>
  <si>
    <t>3-1-3-2</t>
  </si>
  <si>
    <t>3-1-7-1</t>
  </si>
  <si>
    <t>3-1-7-2</t>
  </si>
  <si>
    <t>3-1-7-3</t>
  </si>
  <si>
    <t>3-1-7-4</t>
  </si>
  <si>
    <t>4-1-1-1</t>
  </si>
  <si>
    <t>4-1-1-2</t>
  </si>
  <si>
    <t>4-1-10-1</t>
  </si>
  <si>
    <t>4-1-10-2</t>
  </si>
  <si>
    <t>4-1-12-1</t>
  </si>
  <si>
    <t>4-1-12-2</t>
  </si>
  <si>
    <t>4-1-12-3</t>
  </si>
  <si>
    <t>4-1-12-4</t>
  </si>
  <si>
    <t>4-1-3-1</t>
  </si>
  <si>
    <t>4-1-3-2</t>
  </si>
  <si>
    <t>4-1-6-1</t>
  </si>
  <si>
    <t>4-1-6-2</t>
  </si>
  <si>
    <t>4-1-6-3</t>
  </si>
  <si>
    <t>4-1-6-4</t>
  </si>
  <si>
    <t>CODE10</t>
  </si>
  <si>
    <t>CODE21</t>
  </si>
  <si>
    <t>CODE32</t>
  </si>
  <si>
    <t>CODE33</t>
  </si>
  <si>
    <t>CODE43</t>
  </si>
  <si>
    <t>CODE54</t>
  </si>
  <si>
    <t>CODE65</t>
  </si>
  <si>
    <t>CODE87</t>
  </si>
  <si>
    <t>CODE88</t>
  </si>
  <si>
    <t>ID-3-1</t>
  </si>
  <si>
    <t>ID-3-2</t>
  </si>
  <si>
    <t>ID-3-3</t>
  </si>
  <si>
    <t>ID-3-4</t>
  </si>
  <si>
    <t>MK 010307</t>
  </si>
  <si>
    <t>Proto-halfdisk</t>
  </si>
  <si>
    <t>------------------------------------------------</t>
  </si>
  <si>
    <t>Half</t>
  </si>
  <si>
    <t>Disk</t>
  </si>
  <si>
    <t>Survey</t>
  </si>
  <si>
    <t>Photo</t>
  </si>
  <si>
    <t>Test</t>
  </si>
  <si>
    <t>3-Side.RTN01:19:0711:17:35</t>
  </si>
  <si>
    <t>Sphere</t>
  </si>
  <si>
    <t>DIA</t>
  </si>
  <si>
    <t>RND</t>
  </si>
  <si>
    <t>Targets</t>
  </si>
  <si>
    <t>Glass</t>
  </si>
  <si>
    <t>Fiducial</t>
  </si>
  <si>
    <t>Closeout</t>
  </si>
  <si>
    <t>on</t>
  </si>
  <si>
    <t>Shift-Y</t>
  </si>
  <si>
    <t>Shift Y</t>
  </si>
  <si>
    <t>Shift X</t>
  </si>
  <si>
    <t>SX+X</t>
  </si>
  <si>
    <t>PHG_Y</t>
  </si>
  <si>
    <t>OGP_Z</t>
  </si>
  <si>
    <t>OGP_X</t>
  </si>
  <si>
    <t>PHG_X</t>
  </si>
  <si>
    <t>PHG_Z</t>
  </si>
  <si>
    <t>OGP_-Y</t>
  </si>
  <si>
    <t>OGP_(zc)</t>
  </si>
  <si>
    <t>D(I,I+1)</t>
  </si>
  <si>
    <t>D(I,I+2)</t>
  </si>
  <si>
    <t>D(I,I+3)</t>
  </si>
  <si>
    <t>D(I,I+4)</t>
  </si>
  <si>
    <t>D(I,I+5)</t>
  </si>
  <si>
    <t>D(I,I+6)</t>
  </si>
  <si>
    <t>D(I,I+7)</t>
  </si>
  <si>
    <t>D(I,I+8)</t>
  </si>
  <si>
    <t>D(I,I+9)</t>
  </si>
  <si>
    <t>Average</t>
  </si>
  <si>
    <t>Max</t>
  </si>
  <si>
    <t>Min</t>
  </si>
  <si>
    <t>St Dev</t>
  </si>
  <si>
    <t>D(I,I+10)</t>
  </si>
  <si>
    <t>D(I,I+11)</t>
  </si>
  <si>
    <t>Distances between targets</t>
  </si>
  <si>
    <t>Differences between distances</t>
  </si>
  <si>
    <t>Bin</t>
  </si>
  <si>
    <t>More</t>
  </si>
  <si>
    <t>Frequency</t>
  </si>
  <si>
    <t>OGP is ordered as PHG:2 fiducials skipped</t>
  </si>
  <si>
    <t>MK 12407</t>
  </si>
  <si>
    <t>OGP survey of PHG 1 mm targets</t>
  </si>
  <si>
    <t>3-Side.RTN01:19:0711:51:12</t>
  </si>
  <si>
    <t>Closout</t>
  </si>
  <si>
    <t>Dx</t>
  </si>
  <si>
    <t>Dy</t>
  </si>
  <si>
    <t>Dz</t>
  </si>
  <si>
    <t>4-Side.RTN01:19:0708:57:15</t>
  </si>
  <si>
    <t>4-Side.RTN01:19:0709:20:56</t>
  </si>
  <si>
    <t>D(I,I+12)</t>
  </si>
  <si>
    <t>D(I,I+13)</t>
  </si>
  <si>
    <t>Ordered PHG targets according OGP</t>
  </si>
  <si>
    <t>Xtr</t>
  </si>
  <si>
    <t>Ytr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</si>
</sst>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2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b/>
      <sz val="3.75"/>
      <name val="Arial"/>
      <family val="0"/>
    </font>
    <font>
      <b/>
      <sz val="3.5"/>
      <name val="Arial"/>
      <family val="0"/>
    </font>
    <font>
      <sz val="3.5"/>
      <name val="Arial"/>
      <family val="0"/>
    </font>
    <font>
      <sz val="3.25"/>
      <name val="Arial"/>
      <family val="0"/>
    </font>
    <font>
      <b/>
      <sz val="14.5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i/>
      <sz val="10"/>
      <name val="Arial"/>
      <family val="0"/>
    </font>
    <font>
      <b/>
      <sz val="2.75"/>
      <name val="Arial"/>
      <family val="0"/>
    </font>
    <font>
      <sz val="10.5"/>
      <name val="Arial"/>
      <family val="0"/>
    </font>
    <font>
      <b/>
      <sz val="2.25"/>
      <name val="Arial"/>
      <family val="0"/>
    </font>
    <font>
      <sz val="2.25"/>
      <name val="Arial"/>
      <family val="0"/>
    </font>
    <font>
      <b/>
      <sz val="10.5"/>
      <name val="Arial"/>
      <family val="0"/>
    </font>
    <font>
      <b/>
      <sz val="17.25"/>
      <name val="Arial"/>
      <family val="0"/>
    </font>
    <font>
      <sz val="14.5"/>
      <name val="Arial"/>
      <family val="0"/>
    </font>
    <font>
      <sz val="10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</fonts>
  <fills count="1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164" fontId="0" fillId="0" borderId="0" xfId="0" applyNumberFormat="1" applyAlignment="1" quotePrefix="1">
      <alignment horizontal="left"/>
    </xf>
    <xf numFmtId="164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1" fillId="0" borderId="2" xfId="0" applyFont="1" applyFill="1" applyBorder="1" applyAlignment="1">
      <alignment horizontal="center"/>
    </xf>
    <xf numFmtId="164" fontId="0" fillId="2" borderId="0" xfId="0" applyNumberFormat="1" applyFill="1" applyAlignment="1">
      <alignment/>
    </xf>
    <xf numFmtId="164" fontId="0" fillId="3" borderId="0" xfId="0" applyNumberFormat="1" applyFill="1" applyAlignment="1">
      <alignment/>
    </xf>
    <xf numFmtId="164" fontId="0" fillId="4" borderId="0" xfId="0" applyNumberFormat="1" applyFill="1" applyAlignment="1">
      <alignment/>
    </xf>
    <xf numFmtId="164" fontId="0" fillId="5" borderId="0" xfId="0" applyNumberFormat="1" applyFill="1" applyAlignment="1">
      <alignment/>
    </xf>
    <xf numFmtId="164" fontId="0" fillId="6" borderId="0" xfId="0" applyNumberFormat="1" applyFill="1" applyAlignment="1">
      <alignment/>
    </xf>
    <xf numFmtId="164" fontId="0" fillId="7" borderId="0" xfId="0" applyNumberFormat="1" applyFill="1" applyAlignment="1">
      <alignment/>
    </xf>
    <xf numFmtId="164" fontId="0" fillId="8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0" fillId="9" borderId="0" xfId="0" applyNumberFormat="1" applyFill="1" applyAlignment="1">
      <alignment/>
    </xf>
    <xf numFmtId="164" fontId="0" fillId="1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PHG vs OGP in XZ and XY (disk) plane</a:t>
            </a:r>
          </a:p>
        </c:rich>
      </c:tx>
      <c:layout>
        <c:manualLayout>
          <c:xMode val="factor"/>
          <c:yMode val="factor"/>
          <c:x val="-0.00225"/>
          <c:y val="0.03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54"/>
          <c:w val="0.71825"/>
          <c:h val="0.75"/>
        </c:manualLayout>
      </c:layout>
      <c:scatterChart>
        <c:scatterStyle val="lineMarker"/>
        <c:varyColors val="0"/>
        <c:ser>
          <c:idx val="0"/>
          <c:order val="0"/>
          <c:tx>
            <c:v>PHG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'1mm_4-side_OGP_PHG'!$B$18:$B$31</c:f>
              <c:numCache/>
            </c:numRef>
          </c:xVal>
          <c:yVal>
            <c:numRef>
              <c:f>'1mm_4-side_OGP_PHG'!$D$18:$D$31</c:f>
              <c:numCache/>
            </c:numRef>
          </c:yVal>
          <c:smooth val="0"/>
        </c:ser>
        <c:ser>
          <c:idx val="1"/>
          <c:order val="1"/>
          <c:tx>
            <c:v>PHG_OGP connected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'1mm_4-side_OGP_PHG'!$A$76:$A$83</c:f>
              <c:numCache/>
            </c:numRef>
          </c:xVal>
          <c:yVal>
            <c:numRef>
              <c:f>'1mm_4-side_OGP_PHG'!$C$76:$C$83</c:f>
              <c:numCache/>
            </c:numRef>
          </c:yVal>
          <c:smooth val="0"/>
        </c:ser>
        <c:ser>
          <c:idx val="2"/>
          <c:order val="2"/>
          <c:tx>
            <c:v>OGP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'1mm_4-side_OGP_PHG'!$Q$23:$Q$30</c:f>
              <c:numCache/>
            </c:numRef>
          </c:xVal>
          <c:yVal>
            <c:numRef>
              <c:f>'1mm_4-side_OGP_PHG'!$P$23:$P$30</c:f>
              <c:numCache/>
            </c:numRef>
          </c:yVal>
          <c:smooth val="0"/>
        </c:ser>
        <c:axId val="28109313"/>
        <c:axId val="51657226"/>
      </c:scatterChart>
      <c:valAx>
        <c:axId val="28109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 vs Sy-Y, mm</a:t>
                </a:r>
              </a:p>
            </c:rich>
          </c:tx>
          <c:layout>
            <c:manualLayout>
              <c:xMode val="factor"/>
              <c:yMode val="factor"/>
              <c:x val="0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57226"/>
        <c:crosses val="autoZero"/>
        <c:crossBetween val="midCat"/>
        <c:dispUnits/>
      </c:valAx>
      <c:valAx>
        <c:axId val="51657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 vs Sx-X 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093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5"/>
          <c:y val="0.224"/>
          <c:w val="0.26375"/>
          <c:h val="0.248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PHG vs OGP in XZ and XY (disk) plane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PHG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'3-side_OGP1_vs_2'!#REF!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'3-side_OGP1_vs_2'!#REF!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OGP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'3-side_OGP1_vs_2'!$H$18:$H$29</c:f>
              <c:numCache/>
            </c:numRef>
          </c:xVal>
          <c:yVal>
            <c:numRef>
              <c:f>'3-side_OGP1_vs_2'!$G$18:$G$29</c:f>
              <c:numCache/>
            </c:numRef>
          </c:yVal>
          <c:smooth val="0"/>
        </c:ser>
        <c:axId val="36374955"/>
        <c:axId val="58939140"/>
      </c:scatterChart>
      <c:valAx>
        <c:axId val="36374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Arial"/>
                    <a:ea typeface="Arial"/>
                    <a:cs typeface="Arial"/>
                  </a:rPr>
                  <a:t>X vs Sy-Y,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39140"/>
        <c:crosses val="autoZero"/>
        <c:crossBetween val="midCat"/>
        <c:dispUnits/>
      </c:valAx>
      <c:valAx>
        <c:axId val="58939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Arial"/>
                    <a:ea typeface="Arial"/>
                    <a:cs typeface="Arial"/>
                  </a:rPr>
                  <a:t>Z vs X+Sx 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3749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Difference of Distances Between Targets Measured with PHG and OGP vs Distance for 3-side of the Test Disk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strRef>
              <c:f>'3-side_OGP1_vs_2'!#REF!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'3-side_OGP1_vs_2'!#REF!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0690213"/>
        <c:axId val="9341006"/>
      </c:scatterChart>
      <c:valAx>
        <c:axId val="60690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Distance,mm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41006"/>
        <c:crosses val="autoZero"/>
        <c:crossBetween val="midCat"/>
        <c:dispUnits/>
      </c:valAx>
      <c:valAx>
        <c:axId val="9341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Difference,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902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Differences between OGP and PHG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'3-side_OGP1_vs_2'!#REF!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'3-side_OGP1_vs_2'!#REF!</c:f>
              <c:numCache>
                <c:ptCount val="1"/>
                <c:pt idx="0">
                  <c:v>1</c:v>
                </c:pt>
              </c:numCache>
            </c:numRef>
          </c:val>
        </c:ser>
        <c:axId val="16960191"/>
        <c:axId val="18423992"/>
      </c:barChart>
      <c:catAx>
        <c:axId val="16960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Difference,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23992"/>
        <c:crosses val="autoZero"/>
        <c:auto val="1"/>
        <c:lblOffset val="100"/>
        <c:noMultiLvlLbl val="0"/>
      </c:catAx>
      <c:valAx>
        <c:axId val="18423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Entries/0.015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960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Y-Z plane half disk points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'1mm_half-disk_PHG'!$C$9:$C$64</c:f>
              <c:numCache/>
            </c:numRef>
          </c:xVal>
          <c:yVal>
            <c:numRef>
              <c:f>'1mm_half-disk_PHG'!$D$9:$D$64</c:f>
              <c:numCache/>
            </c:numRef>
          </c:yVal>
          <c:smooth val="0"/>
        </c:ser>
        <c:axId val="31598201"/>
        <c:axId val="15948354"/>
      </c:scatterChart>
      <c:valAx>
        <c:axId val="31598201"/>
        <c:scaling>
          <c:orientation val="minMax"/>
          <c:max val="-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48354"/>
        <c:crosses val="autoZero"/>
        <c:crossBetween val="midCat"/>
        <c:dispUnits/>
        <c:majorUnit val="20"/>
      </c:valAx>
      <c:valAx>
        <c:axId val="15948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982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X-Z plane half disk points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0905"/>
          <c:w val="0.87425"/>
          <c:h val="0.77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'1mm_half-disk_PHG'!$B$9:$B$35</c:f>
              <c:numCache/>
            </c:numRef>
          </c:xVal>
          <c:yVal>
            <c:numRef>
              <c:f>'1mm_half-disk_PHG'!$D$9:$D$35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'1mm_half-disk_PHG'!$B$37:$B$64</c:f>
              <c:numCache/>
            </c:numRef>
          </c:xVal>
          <c:yVal>
            <c:numRef>
              <c:f>'1mm_half-disk_PHG'!$D$37:$D$64</c:f>
              <c:numCache/>
            </c:numRef>
          </c:yVal>
          <c:smooth val="0"/>
        </c:ser>
        <c:axId val="9317459"/>
        <c:axId val="16748268"/>
      </c:scatterChart>
      <c:valAx>
        <c:axId val="9317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748268"/>
        <c:crosses val="autoZero"/>
        <c:crossBetween val="midCat"/>
        <c:dispUnits/>
      </c:valAx>
      <c:valAx>
        <c:axId val="16748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174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X-Y plane half disk points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'1mm_half-disk_PHG'!$B$9:$B$64</c:f>
              <c:numCache/>
            </c:numRef>
          </c:xVal>
          <c:yVal>
            <c:numRef>
              <c:f>'1mm_half-disk_PHG'!$C$9:$C$64</c:f>
              <c:numCache/>
            </c:numRef>
          </c:yVal>
          <c:smooth val="0"/>
        </c:ser>
        <c:axId val="16516685"/>
        <c:axId val="14432438"/>
      </c:scatterChart>
      <c:valAx>
        <c:axId val="16516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32438"/>
        <c:crosses val="autoZero"/>
        <c:crossBetween val="midCat"/>
        <c:dispUnits/>
      </c:valAx>
      <c:valAx>
        <c:axId val="14432438"/>
        <c:scaling>
          <c:orientation val="minMax"/>
          <c:max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16685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Y-Z plane half disk points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'PHG_half-disk'!$C$11:$C$109</c:f>
              <c:numCache/>
            </c:numRef>
          </c:xVal>
          <c:yVal>
            <c:numRef>
              <c:f>'PHG_half-disk'!$D$11:$D$109</c:f>
              <c:numCache/>
            </c:numRef>
          </c:yVal>
          <c:smooth val="0"/>
        </c:ser>
        <c:axId val="62783079"/>
        <c:axId val="28176800"/>
      </c:scatterChart>
      <c:valAx>
        <c:axId val="62783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76800"/>
        <c:crosses val="autoZero"/>
        <c:crossBetween val="midCat"/>
        <c:dispUnits/>
      </c:valAx>
      <c:valAx>
        <c:axId val="28176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7830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X-Z plane half disk points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1325"/>
          <c:w val="0.80775"/>
          <c:h val="0.78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'PHG_half-disk'!$B$11:$B$109</c:f>
              <c:numCache/>
            </c:numRef>
          </c:xVal>
          <c:yVal>
            <c:numRef>
              <c:f>'PHG_half-disk'!$D$11:$D$109</c:f>
              <c:numCache/>
            </c:numRef>
          </c:yVal>
          <c:smooth val="0"/>
        </c:ser>
        <c:axId val="52264609"/>
        <c:axId val="619434"/>
      </c:scatterChart>
      <c:valAx>
        <c:axId val="52264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X,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9434"/>
        <c:crosses val="autoZero"/>
        <c:crossBetween val="midCat"/>
        <c:dispUnits/>
        <c:majorUnit val="50"/>
      </c:valAx>
      <c:valAx>
        <c:axId val="619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Z,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646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X-Y plane half disk points</a:t>
            </a:r>
          </a:p>
        </c:rich>
      </c:tx>
      <c:layout>
        <c:manualLayout>
          <c:xMode val="factor"/>
          <c:yMode val="factor"/>
          <c:x val="0.01075"/>
          <c:y val="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1915"/>
          <c:w val="0.87425"/>
          <c:h val="0.67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'PHG_half-disk'!$B$11:$B$109</c:f>
              <c:numCache/>
            </c:numRef>
          </c:xVal>
          <c:yVal>
            <c:numRef>
              <c:f>'PHG_half-disk'!$C$11:$C$109</c:f>
              <c:numCache/>
            </c:numRef>
          </c:yVal>
          <c:smooth val="0"/>
        </c:ser>
        <c:axId val="5574907"/>
        <c:axId val="50174164"/>
      </c:scatterChart>
      <c:valAx>
        <c:axId val="5574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74164"/>
        <c:crosses val="autoZero"/>
        <c:crossBetween val="midCat"/>
        <c:dispUnits/>
      </c:valAx>
      <c:valAx>
        <c:axId val="50174164"/>
        <c:scaling>
          <c:orientation val="minMax"/>
          <c:max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4907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Difference of Distances Between Targets Measured with PHG and OGP vs Distance for 3-side of the Test Disk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305"/>
          <c:w val="0.8635"/>
          <c:h val="0.78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'1mm_4-side_OGP_PHG'!$C$95:$C$122</c:f>
              <c:numCache/>
            </c:numRef>
          </c:xVal>
          <c:yVal>
            <c:numRef>
              <c:f>'1mm_4-side_OGP_PHG'!$D$95:$D$122</c:f>
              <c:numCache/>
            </c:numRef>
          </c:yVal>
          <c:smooth val="0"/>
        </c:ser>
        <c:axId val="62261851"/>
        <c:axId val="23485748"/>
      </c:scatterChart>
      <c:valAx>
        <c:axId val="62261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Distance,mm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85748"/>
        <c:crosses val="autoZero"/>
        <c:crossBetween val="midCat"/>
        <c:dispUnits/>
      </c:valAx>
      <c:valAx>
        <c:axId val="23485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Difference,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2618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Differences between OGP and PHG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'1mm_4-side_OGP_PHG'!$F$97:$F$109</c:f>
              <c:numCache/>
            </c:numRef>
          </c:cat>
          <c:val>
            <c:numRef>
              <c:f>'1mm_4-side_OGP_PHG'!$B$110:$B$119</c:f>
              <c:numCache/>
            </c:numRef>
          </c:val>
        </c:ser>
        <c:axId val="10045141"/>
        <c:axId val="23297406"/>
      </c:barChart>
      <c:catAx>
        <c:axId val="10045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Difference,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297406"/>
        <c:crosses val="autoZero"/>
        <c:auto val="1"/>
        <c:lblOffset val="100"/>
        <c:noMultiLvlLbl val="0"/>
      </c:catAx>
      <c:valAx>
        <c:axId val="23297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Entries/0.015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45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PHG vs OGP in XZ and XY (disk) plane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PHG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'4-side_OGP1_vs_2'!#REF!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'4-side_OGP1_vs_2'!#REF!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OGP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'4-side_OGP1_vs_2'!$H$18:$H$29</c:f>
              <c:numCache/>
            </c:numRef>
          </c:xVal>
          <c:yVal>
            <c:numRef>
              <c:f>'4-side_OGP1_vs_2'!$G$18:$G$29</c:f>
              <c:numCache/>
            </c:numRef>
          </c:yVal>
          <c:smooth val="0"/>
        </c:ser>
        <c:axId val="8350063"/>
        <c:axId val="8041704"/>
      </c:scatterChart>
      <c:valAx>
        <c:axId val="8350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Arial"/>
                    <a:ea typeface="Arial"/>
                    <a:cs typeface="Arial"/>
                  </a:rPr>
                  <a:t>X vs Sy-Y,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41704"/>
        <c:crosses val="autoZero"/>
        <c:crossBetween val="midCat"/>
        <c:dispUnits/>
      </c:valAx>
      <c:valAx>
        <c:axId val="8041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Arial"/>
                    <a:ea typeface="Arial"/>
                    <a:cs typeface="Arial"/>
                  </a:rPr>
                  <a:t>Z vs X+Sx 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500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Difference of Distances Between Targets Measured with PHG and OGP vs Distance for 3-side of the Test Disk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strRef>
              <c:f>'4-side_OGP1_vs_2'!#REF!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'4-side_OGP1_vs_2'!#REF!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266473"/>
        <c:axId val="47398258"/>
      </c:scatterChart>
      <c:valAx>
        <c:axId val="5266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Distance,mm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98258"/>
        <c:crosses val="autoZero"/>
        <c:crossBetween val="midCat"/>
        <c:dispUnits/>
      </c:valAx>
      <c:valAx>
        <c:axId val="47398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Difference,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64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Differences between OGP and PHG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'4-side_OGP1_vs_2'!#REF!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'4-side_OGP1_vs_2'!#REF!</c:f>
              <c:numCache>
                <c:ptCount val="1"/>
                <c:pt idx="0">
                  <c:v>1</c:v>
                </c:pt>
              </c:numCache>
            </c:numRef>
          </c:val>
        </c:ser>
        <c:axId val="23931139"/>
        <c:axId val="14053660"/>
      </c:barChart>
      <c:catAx>
        <c:axId val="23931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Difference,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53660"/>
        <c:crosses val="autoZero"/>
        <c:auto val="1"/>
        <c:lblOffset val="100"/>
        <c:noMultiLvlLbl val="0"/>
      </c:catAx>
      <c:valAx>
        <c:axId val="14053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Entries/0.015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9311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PHG vs OGP in XZ and XY (disk) plane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25875"/>
          <c:w val="0.73225"/>
          <c:h val="0.6335"/>
        </c:manualLayout>
      </c:layout>
      <c:scatterChart>
        <c:scatterStyle val="lineMarker"/>
        <c:varyColors val="0"/>
        <c:ser>
          <c:idx val="0"/>
          <c:order val="0"/>
          <c:tx>
            <c:v>PHG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'1mm_3-side_OGP_PHG'!$B$18:$B$31</c:f>
              <c:numCache/>
            </c:numRef>
          </c:xVal>
          <c:yVal>
            <c:numRef>
              <c:f>'1mm_3-side_OGP_PHG'!$D$18:$D$31</c:f>
              <c:numCache/>
            </c:numRef>
          </c:yVal>
          <c:smooth val="0"/>
        </c:ser>
        <c:ser>
          <c:idx val="1"/>
          <c:order val="1"/>
          <c:tx>
            <c:v>OGP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'1mm_3-side_OGP_PHG'!$P$18:$P$29</c:f>
              <c:numCache/>
            </c:numRef>
          </c:xVal>
          <c:yVal>
            <c:numRef>
              <c:f>'1mm_3-side_OGP_PHG'!$O$18:$O$29</c:f>
              <c:numCache/>
            </c:numRef>
          </c:yVal>
          <c:smooth val="0"/>
        </c:ser>
        <c:axId val="59374077"/>
        <c:axId val="64604646"/>
      </c:scatterChart>
      <c:valAx>
        <c:axId val="59374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 vs Sy-Y, mm</a:t>
                </a:r>
              </a:p>
            </c:rich>
          </c:tx>
          <c:layout>
            <c:manualLayout>
              <c:xMode val="factor"/>
              <c:yMode val="factor"/>
              <c:x val="0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04646"/>
        <c:crosses val="autoZero"/>
        <c:crossBetween val="midCat"/>
        <c:dispUnits/>
      </c:valAx>
      <c:valAx>
        <c:axId val="64604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 vs X+Sx 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740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5"/>
          <c:y val="0.48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Difference of Distances Between Targets Measured with PHG and OGP vs Distance for 3-side of the Test Disk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39"/>
          <c:w val="0.8625"/>
          <c:h val="0.76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'1mm_3-side_OGP_PHG'!$C$77:$C$142</c:f>
              <c:numCache/>
            </c:numRef>
          </c:xVal>
          <c:yVal>
            <c:numRef>
              <c:f>'1mm_3-side_OGP_PHG'!$D$77:$D$142</c:f>
              <c:numCache/>
            </c:numRef>
          </c:yVal>
          <c:smooth val="0"/>
        </c:ser>
        <c:axId val="44570903"/>
        <c:axId val="65593808"/>
      </c:scatterChart>
      <c:valAx>
        <c:axId val="44570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Distance,mm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93808"/>
        <c:crosses val="autoZero"/>
        <c:crossBetween val="midCat"/>
        <c:dispUnits/>
      </c:valAx>
      <c:valAx>
        <c:axId val="65593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Difference,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5709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Differences between OGP and PHG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'1mm_3-side_OGP_PHG'!$F$103:$F$115</c:f>
              <c:numCache/>
            </c:numRef>
          </c:cat>
          <c:val>
            <c:numRef>
              <c:f>'1mm_3-side_OGP_PHG'!$B$128:$B$137</c:f>
              <c:numCache/>
            </c:numRef>
          </c:val>
        </c:ser>
        <c:axId val="53473361"/>
        <c:axId val="11498202"/>
      </c:barChart>
      <c:catAx>
        <c:axId val="53473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Difference,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498202"/>
        <c:crosses val="autoZero"/>
        <c:auto val="1"/>
        <c:lblOffset val="100"/>
        <c:noMultiLvlLbl val="0"/>
      </c:catAx>
      <c:valAx>
        <c:axId val="114982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Entries/0.015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73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88</xdr:row>
      <xdr:rowOff>57150</xdr:rowOff>
    </xdr:from>
    <xdr:to>
      <xdr:col>16</xdr:col>
      <xdr:colOff>285750</xdr:colOff>
      <xdr:row>113</xdr:row>
      <xdr:rowOff>47625</xdr:rowOff>
    </xdr:to>
    <xdr:graphicFrame>
      <xdr:nvGraphicFramePr>
        <xdr:cNvPr id="1" name="Chart 1"/>
        <xdr:cNvGraphicFramePr/>
      </xdr:nvGraphicFramePr>
      <xdr:xfrm>
        <a:off x="3238500" y="14306550"/>
        <a:ext cx="51339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266700</xdr:colOff>
      <xdr:row>113</xdr:row>
      <xdr:rowOff>114300</xdr:rowOff>
    </xdr:from>
    <xdr:to>
      <xdr:col>16</xdr:col>
      <xdr:colOff>266700</xdr:colOff>
      <xdr:row>137</xdr:row>
      <xdr:rowOff>47625</xdr:rowOff>
    </xdr:to>
    <xdr:graphicFrame>
      <xdr:nvGraphicFramePr>
        <xdr:cNvPr id="2" name="Chart 2"/>
        <xdr:cNvGraphicFramePr/>
      </xdr:nvGraphicFramePr>
      <xdr:xfrm>
        <a:off x="3200400" y="18430875"/>
        <a:ext cx="51530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123</xdr:row>
      <xdr:rowOff>142875</xdr:rowOff>
    </xdr:from>
    <xdr:to>
      <xdr:col>6</xdr:col>
      <xdr:colOff>133350</xdr:colOff>
      <xdr:row>141</xdr:row>
      <xdr:rowOff>19050</xdr:rowOff>
    </xdr:to>
    <xdr:graphicFrame>
      <xdr:nvGraphicFramePr>
        <xdr:cNvPr id="3" name="Chart 3"/>
        <xdr:cNvGraphicFramePr/>
      </xdr:nvGraphicFramePr>
      <xdr:xfrm>
        <a:off x="171450" y="20088225"/>
        <a:ext cx="289560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6</xdr:col>
      <xdr:colOff>238125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6962775"/>
        <a:ext cx="3076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6</xdr:col>
      <xdr:colOff>266700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0" y="6962775"/>
        <a:ext cx="3105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6</xdr:col>
      <xdr:colOff>238125</xdr:colOff>
      <xdr:row>43</xdr:row>
      <xdr:rowOff>0</xdr:rowOff>
    </xdr:to>
    <xdr:graphicFrame>
      <xdr:nvGraphicFramePr>
        <xdr:cNvPr id="3" name="Chart 3"/>
        <xdr:cNvGraphicFramePr/>
      </xdr:nvGraphicFramePr>
      <xdr:xfrm>
        <a:off x="0" y="6962775"/>
        <a:ext cx="3076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74</xdr:row>
      <xdr:rowOff>114300</xdr:rowOff>
    </xdr:from>
    <xdr:to>
      <xdr:col>14</xdr:col>
      <xdr:colOff>238125</xdr:colOff>
      <xdr:row>94</xdr:row>
      <xdr:rowOff>85725</xdr:rowOff>
    </xdr:to>
    <xdr:graphicFrame>
      <xdr:nvGraphicFramePr>
        <xdr:cNvPr id="1" name="Chart 1"/>
        <xdr:cNvGraphicFramePr/>
      </xdr:nvGraphicFramePr>
      <xdr:xfrm>
        <a:off x="2533650" y="12096750"/>
        <a:ext cx="47339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95</xdr:row>
      <xdr:rowOff>19050</xdr:rowOff>
    </xdr:from>
    <xdr:to>
      <xdr:col>14</xdr:col>
      <xdr:colOff>276225</xdr:colOff>
      <xdr:row>116</xdr:row>
      <xdr:rowOff>142875</xdr:rowOff>
    </xdr:to>
    <xdr:graphicFrame>
      <xdr:nvGraphicFramePr>
        <xdr:cNvPr id="2" name="Chart 32"/>
        <xdr:cNvGraphicFramePr/>
      </xdr:nvGraphicFramePr>
      <xdr:xfrm>
        <a:off x="2200275" y="15401925"/>
        <a:ext cx="51054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123825</xdr:colOff>
      <xdr:row>117</xdr:row>
      <xdr:rowOff>85725</xdr:rowOff>
    </xdr:from>
    <xdr:to>
      <xdr:col>14</xdr:col>
      <xdr:colOff>238125</xdr:colOff>
      <xdr:row>134</xdr:row>
      <xdr:rowOff>104775</xdr:rowOff>
    </xdr:to>
    <xdr:graphicFrame>
      <xdr:nvGraphicFramePr>
        <xdr:cNvPr id="3" name="Chart 34"/>
        <xdr:cNvGraphicFramePr/>
      </xdr:nvGraphicFramePr>
      <xdr:xfrm>
        <a:off x="2124075" y="19040475"/>
        <a:ext cx="5143500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0</xdr:rowOff>
    </xdr:from>
    <xdr:to>
      <xdr:col>6</xdr:col>
      <xdr:colOff>238125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0" y="6800850"/>
        <a:ext cx="3267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6</xdr:col>
      <xdr:colOff>276225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6800850"/>
        <a:ext cx="3305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6</xdr:col>
      <xdr:colOff>247650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0" y="6800850"/>
        <a:ext cx="32766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28</xdr:row>
      <xdr:rowOff>19050</xdr:rowOff>
    </xdr:from>
    <xdr:to>
      <xdr:col>13</xdr:col>
      <xdr:colOff>514350</xdr:colOff>
      <xdr:row>43</xdr:row>
      <xdr:rowOff>123825</xdr:rowOff>
    </xdr:to>
    <xdr:graphicFrame>
      <xdr:nvGraphicFramePr>
        <xdr:cNvPr id="1" name="Chart 1"/>
        <xdr:cNvGraphicFramePr/>
      </xdr:nvGraphicFramePr>
      <xdr:xfrm>
        <a:off x="3609975" y="4552950"/>
        <a:ext cx="36671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142875</xdr:colOff>
      <xdr:row>0</xdr:row>
      <xdr:rowOff>114300</xdr:rowOff>
    </xdr:from>
    <xdr:to>
      <xdr:col>13</xdr:col>
      <xdr:colOff>542925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3638550" y="114300"/>
        <a:ext cx="3667125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104775</xdr:colOff>
      <xdr:row>44</xdr:row>
      <xdr:rowOff>19050</xdr:rowOff>
    </xdr:from>
    <xdr:to>
      <xdr:col>13</xdr:col>
      <xdr:colOff>514350</xdr:colOff>
      <xdr:row>63</xdr:row>
      <xdr:rowOff>47625</xdr:rowOff>
    </xdr:to>
    <xdr:graphicFrame>
      <xdr:nvGraphicFramePr>
        <xdr:cNvPr id="3" name="Chart 3"/>
        <xdr:cNvGraphicFramePr/>
      </xdr:nvGraphicFramePr>
      <xdr:xfrm>
        <a:off x="3600450" y="7143750"/>
        <a:ext cx="3676650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28</xdr:row>
      <xdr:rowOff>85725</xdr:rowOff>
    </xdr:from>
    <xdr:to>
      <xdr:col>13</xdr:col>
      <xdr:colOff>457200</xdr:colOff>
      <xdr:row>45</xdr:row>
      <xdr:rowOff>38100</xdr:rowOff>
    </xdr:to>
    <xdr:graphicFrame>
      <xdr:nvGraphicFramePr>
        <xdr:cNvPr id="1" name="Chart 1"/>
        <xdr:cNvGraphicFramePr/>
      </xdr:nvGraphicFramePr>
      <xdr:xfrm>
        <a:off x="3552825" y="4619625"/>
        <a:ext cx="36671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133350</xdr:colOff>
      <xdr:row>0</xdr:row>
      <xdr:rowOff>57150</xdr:rowOff>
    </xdr:from>
    <xdr:to>
      <xdr:col>13</xdr:col>
      <xdr:colOff>533400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3629025" y="57150"/>
        <a:ext cx="3667125" cy="442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142875</xdr:colOff>
      <xdr:row>46</xdr:row>
      <xdr:rowOff>142875</xdr:rowOff>
    </xdr:from>
    <xdr:to>
      <xdr:col>13</xdr:col>
      <xdr:colOff>552450</xdr:colOff>
      <xdr:row>63</xdr:row>
      <xdr:rowOff>104775</xdr:rowOff>
    </xdr:to>
    <xdr:graphicFrame>
      <xdr:nvGraphicFramePr>
        <xdr:cNvPr id="3" name="Chart 3"/>
        <xdr:cNvGraphicFramePr/>
      </xdr:nvGraphicFramePr>
      <xdr:xfrm>
        <a:off x="3638550" y="7591425"/>
        <a:ext cx="367665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9"/>
  <sheetViews>
    <sheetView tabSelected="1" zoomScale="75" zoomScaleNormal="75" workbookViewId="0" topLeftCell="A57">
      <selection activeCell="M75" sqref="M75:P82"/>
    </sheetView>
  </sheetViews>
  <sheetFormatPr defaultColWidth="9.140625" defaultRowHeight="12.75"/>
  <cols>
    <col min="1" max="1" width="8.00390625" style="0" customWidth="1"/>
    <col min="2" max="2" width="7.00390625" style="0" customWidth="1"/>
    <col min="3" max="3" width="7.7109375" style="0" customWidth="1"/>
    <col min="4" max="5" width="7.28125" style="0" customWidth="1"/>
    <col min="6" max="6" width="6.7109375" style="0" customWidth="1"/>
    <col min="7" max="7" width="7.7109375" style="0" customWidth="1"/>
    <col min="8" max="8" width="7.28125" style="0" customWidth="1"/>
    <col min="9" max="10" width="8.00390625" style="0" customWidth="1"/>
    <col min="11" max="11" width="6.8515625" style="0" customWidth="1"/>
    <col min="12" max="12" width="8.7109375" style="0" customWidth="1"/>
    <col min="13" max="13" width="7.421875" style="0" customWidth="1"/>
    <col min="14" max="14" width="8.28125" style="0" customWidth="1"/>
    <col min="15" max="15" width="7.28125" style="0" customWidth="1"/>
    <col min="16" max="16" width="7.7109375" style="0" customWidth="1"/>
    <col min="17" max="18" width="6.00390625" style="0" customWidth="1"/>
  </cols>
  <sheetData>
    <row r="1" ht="12.75">
      <c r="A1" t="s">
        <v>50</v>
      </c>
    </row>
    <row r="2" spans="2:14" ht="12.75">
      <c r="B2" t="s">
        <v>51</v>
      </c>
      <c r="I2" t="s">
        <v>53</v>
      </c>
      <c r="J2" t="s">
        <v>54</v>
      </c>
      <c r="K2" t="s">
        <v>55</v>
      </c>
      <c r="L2" t="s">
        <v>56</v>
      </c>
      <c r="M2" t="s">
        <v>57</v>
      </c>
      <c r="N2" t="s">
        <v>106</v>
      </c>
    </row>
    <row r="3" spans="1:10" ht="12.75">
      <c r="A3" s="2" t="s">
        <v>52</v>
      </c>
      <c r="I3" t="s">
        <v>59</v>
      </c>
      <c r="J3">
        <v>1</v>
      </c>
    </row>
    <row r="4" spans="9:16" ht="12.75">
      <c r="I4" t="s">
        <v>3</v>
      </c>
      <c r="J4">
        <v>0</v>
      </c>
      <c r="K4" t="s">
        <v>4</v>
      </c>
      <c r="L4">
        <v>0</v>
      </c>
      <c r="M4" t="s">
        <v>5</v>
      </c>
      <c r="N4">
        <v>0</v>
      </c>
      <c r="O4" t="s">
        <v>60</v>
      </c>
      <c r="P4">
        <v>2.498</v>
      </c>
    </row>
    <row r="5" spans="1:16" ht="12.75">
      <c r="A5" t="s">
        <v>1</v>
      </c>
      <c r="B5" t="s">
        <v>3</v>
      </c>
      <c r="C5" t="s">
        <v>4</v>
      </c>
      <c r="D5" t="s">
        <v>5</v>
      </c>
      <c r="I5" t="s">
        <v>59</v>
      </c>
      <c r="J5">
        <v>2</v>
      </c>
      <c r="O5" t="s">
        <v>61</v>
      </c>
      <c r="P5">
        <v>0.002</v>
      </c>
    </row>
    <row r="6" spans="1:16" ht="12.75">
      <c r="A6" t="s">
        <v>2</v>
      </c>
      <c r="I6" t="s">
        <v>3</v>
      </c>
      <c r="J6">
        <v>57.391</v>
      </c>
      <c r="K6" t="s">
        <v>4</v>
      </c>
      <c r="L6">
        <v>-99.141</v>
      </c>
      <c r="M6" t="s">
        <v>5</v>
      </c>
      <c r="N6">
        <v>0.051</v>
      </c>
      <c r="O6" t="s">
        <v>60</v>
      </c>
      <c r="P6">
        <v>2.5</v>
      </c>
    </row>
    <row r="7" spans="1:16" ht="12.75">
      <c r="A7" s="2" t="s">
        <v>52</v>
      </c>
      <c r="I7" t="s">
        <v>59</v>
      </c>
      <c r="J7">
        <v>3</v>
      </c>
      <c r="O7" t="s">
        <v>61</v>
      </c>
      <c r="P7">
        <v>0.002</v>
      </c>
    </row>
    <row r="8" spans="9:16" ht="12.75">
      <c r="I8" t="s">
        <v>3</v>
      </c>
      <c r="J8">
        <v>171.18</v>
      </c>
      <c r="K8" t="s">
        <v>4</v>
      </c>
      <c r="L8">
        <v>-131.29</v>
      </c>
      <c r="M8" t="s">
        <v>5</v>
      </c>
      <c r="N8">
        <v>0</v>
      </c>
      <c r="O8" t="s">
        <v>60</v>
      </c>
      <c r="P8">
        <v>2.5</v>
      </c>
    </row>
    <row r="9" spans="9:16" ht="12.75">
      <c r="I9" t="s">
        <v>59</v>
      </c>
      <c r="J9">
        <v>4</v>
      </c>
      <c r="O9" t="s">
        <v>61</v>
      </c>
      <c r="P9">
        <v>0.001</v>
      </c>
    </row>
    <row r="10" spans="9:16" ht="12.75">
      <c r="I10" t="s">
        <v>3</v>
      </c>
      <c r="J10">
        <v>274.124</v>
      </c>
      <c r="K10" t="s">
        <v>4</v>
      </c>
      <c r="L10">
        <v>-73.337</v>
      </c>
      <c r="M10" t="s">
        <v>5</v>
      </c>
      <c r="N10">
        <v>0.06</v>
      </c>
      <c r="O10" t="s">
        <v>60</v>
      </c>
      <c r="P10">
        <v>2.5</v>
      </c>
    </row>
    <row r="11" spans="9:16" ht="12.75">
      <c r="I11" t="s">
        <v>59</v>
      </c>
      <c r="J11">
        <v>5</v>
      </c>
      <c r="O11" t="s">
        <v>61</v>
      </c>
      <c r="P11">
        <v>0.002</v>
      </c>
    </row>
    <row r="12" spans="9:16" ht="12.75">
      <c r="I12" t="s">
        <v>3</v>
      </c>
      <c r="J12">
        <v>305.829</v>
      </c>
      <c r="K12" t="s">
        <v>4</v>
      </c>
      <c r="L12">
        <v>0</v>
      </c>
      <c r="M12" t="s">
        <v>5</v>
      </c>
      <c r="N12">
        <v>0</v>
      </c>
      <c r="O12" t="s">
        <v>60</v>
      </c>
      <c r="P12">
        <v>2.5</v>
      </c>
    </row>
    <row r="13" spans="9:16" ht="12.75">
      <c r="I13" t="s">
        <v>59</v>
      </c>
      <c r="J13">
        <v>6</v>
      </c>
      <c r="O13" t="s">
        <v>61</v>
      </c>
      <c r="P13">
        <v>0.002</v>
      </c>
    </row>
    <row r="14" spans="9:16" ht="12.75">
      <c r="I14" t="s">
        <v>3</v>
      </c>
      <c r="J14">
        <v>48.834</v>
      </c>
      <c r="K14" t="s">
        <v>4</v>
      </c>
      <c r="L14">
        <v>19.496</v>
      </c>
      <c r="M14" t="s">
        <v>5</v>
      </c>
      <c r="N14">
        <v>-0.192</v>
      </c>
      <c r="O14" t="s">
        <v>60</v>
      </c>
      <c r="P14">
        <v>2.502</v>
      </c>
    </row>
    <row r="15" spans="9:16" ht="12.75">
      <c r="I15" t="s">
        <v>59</v>
      </c>
      <c r="J15">
        <v>7</v>
      </c>
      <c r="O15" t="s">
        <v>61</v>
      </c>
      <c r="P15">
        <v>0.002</v>
      </c>
    </row>
    <row r="16" spans="9:16" ht="12.75">
      <c r="I16" t="s">
        <v>3</v>
      </c>
      <c r="J16">
        <v>252.636</v>
      </c>
      <c r="K16" t="s">
        <v>4</v>
      </c>
      <c r="L16">
        <v>43.168</v>
      </c>
      <c r="M16" t="s">
        <v>5</v>
      </c>
      <c r="N16">
        <v>-0.688</v>
      </c>
      <c r="O16" t="s">
        <v>60</v>
      </c>
      <c r="P16">
        <v>2.5</v>
      </c>
    </row>
    <row r="17" spans="9:16" ht="12.75">
      <c r="I17" t="s">
        <v>59</v>
      </c>
      <c r="J17">
        <v>8</v>
      </c>
      <c r="O17" t="s">
        <v>61</v>
      </c>
      <c r="P17">
        <v>0.002</v>
      </c>
    </row>
    <row r="18" spans="1:16" ht="12.75">
      <c r="A18" t="s">
        <v>23</v>
      </c>
      <c r="B18">
        <v>47.468</v>
      </c>
      <c r="C18">
        <v>-260.597</v>
      </c>
      <c r="D18">
        <v>19.789</v>
      </c>
      <c r="I18" t="s">
        <v>3</v>
      </c>
      <c r="J18">
        <v>9.875</v>
      </c>
      <c r="K18" t="s">
        <v>4</v>
      </c>
      <c r="L18">
        <v>-195.873</v>
      </c>
      <c r="M18" t="s">
        <v>5</v>
      </c>
      <c r="N18">
        <v>-1.803</v>
      </c>
      <c r="O18" t="s">
        <v>60</v>
      </c>
      <c r="P18">
        <v>2.5</v>
      </c>
    </row>
    <row r="19" spans="1:16" ht="12.75">
      <c r="A19" t="s">
        <v>24</v>
      </c>
      <c r="B19">
        <v>45.949</v>
      </c>
      <c r="C19">
        <v>-260.045</v>
      </c>
      <c r="D19">
        <v>-30.255</v>
      </c>
      <c r="I19" t="s">
        <v>59</v>
      </c>
      <c r="J19">
        <v>9</v>
      </c>
      <c r="O19" t="s">
        <v>61</v>
      </c>
      <c r="P19">
        <v>0.002</v>
      </c>
    </row>
    <row r="20" spans="1:16" ht="12.75">
      <c r="A20" t="s">
        <v>25</v>
      </c>
      <c r="B20">
        <v>100.78</v>
      </c>
      <c r="C20">
        <v>-235.294</v>
      </c>
      <c r="D20">
        <v>170.818</v>
      </c>
      <c r="I20" t="s">
        <v>3</v>
      </c>
      <c r="J20">
        <v>337.77</v>
      </c>
      <c r="K20" t="s">
        <v>4</v>
      </c>
      <c r="L20">
        <v>-157.855</v>
      </c>
      <c r="M20" t="s">
        <v>5</v>
      </c>
      <c r="N20">
        <v>-0.282</v>
      </c>
      <c r="O20" t="s">
        <v>60</v>
      </c>
      <c r="P20">
        <v>2.501</v>
      </c>
    </row>
    <row r="21" spans="1:16" ht="12.75">
      <c r="A21" t="s">
        <v>26</v>
      </c>
      <c r="B21">
        <v>129.448</v>
      </c>
      <c r="C21">
        <v>-231.343</v>
      </c>
      <c r="D21">
        <v>194.765</v>
      </c>
      <c r="O21" t="s">
        <v>61</v>
      </c>
      <c r="P21">
        <v>0.002</v>
      </c>
    </row>
    <row r="22" spans="1:17" ht="12.75">
      <c r="A22" t="s">
        <v>27</v>
      </c>
      <c r="B22">
        <v>60.323</v>
      </c>
      <c r="C22">
        <v>-222.364</v>
      </c>
      <c r="D22">
        <v>192.207</v>
      </c>
      <c r="I22" t="s">
        <v>56</v>
      </c>
      <c r="J22" t="s">
        <v>62</v>
      </c>
      <c r="K22" t="s">
        <v>69</v>
      </c>
      <c r="L22">
        <v>250</v>
      </c>
      <c r="M22" s="2" t="s">
        <v>70</v>
      </c>
      <c r="N22" s="2" t="s">
        <v>68</v>
      </c>
      <c r="O22">
        <v>50</v>
      </c>
      <c r="P22" t="s">
        <v>111</v>
      </c>
      <c r="Q22" t="s">
        <v>112</v>
      </c>
    </row>
    <row r="23" spans="1:17" ht="12.75">
      <c r="A23" t="s">
        <v>28</v>
      </c>
      <c r="B23">
        <v>47.223</v>
      </c>
      <c r="C23">
        <v>-227.138</v>
      </c>
      <c r="D23">
        <v>192.747</v>
      </c>
      <c r="I23" t="s">
        <v>3</v>
      </c>
      <c r="J23">
        <v>23.995</v>
      </c>
      <c r="K23" t="s">
        <v>4</v>
      </c>
      <c r="L23">
        <v>5.703</v>
      </c>
      <c r="M23" t="s">
        <v>5</v>
      </c>
      <c r="N23">
        <v>-15.486</v>
      </c>
      <c r="P23">
        <f>L$22-J23</f>
        <v>226.005</v>
      </c>
      <c r="Q23">
        <f>O$22-L23</f>
        <v>44.297</v>
      </c>
    </row>
    <row r="24" spans="1:17" ht="12.75">
      <c r="A24" t="s">
        <v>29</v>
      </c>
      <c r="B24">
        <v>71.28</v>
      </c>
      <c r="C24">
        <v>-218.525</v>
      </c>
      <c r="D24">
        <v>221.18</v>
      </c>
      <c r="I24" t="s">
        <v>3</v>
      </c>
      <c r="J24">
        <v>65.982</v>
      </c>
      <c r="K24" t="s">
        <v>4</v>
      </c>
      <c r="L24">
        <v>7.292</v>
      </c>
      <c r="M24" t="s">
        <v>5</v>
      </c>
      <c r="N24">
        <v>-12.19</v>
      </c>
      <c r="P24">
        <f>L$22-J24</f>
        <v>184.018</v>
      </c>
      <c r="Q24">
        <f>O$22-L24</f>
        <v>42.708</v>
      </c>
    </row>
    <row r="25" spans="1:17" ht="12.75">
      <c r="A25" t="s">
        <v>30</v>
      </c>
      <c r="B25">
        <v>44.065</v>
      </c>
      <c r="C25">
        <v>-228.475</v>
      </c>
      <c r="D25">
        <v>234.748</v>
      </c>
      <c r="I25" t="s">
        <v>3</v>
      </c>
      <c r="J25">
        <v>40.074</v>
      </c>
      <c r="K25" t="s">
        <v>4</v>
      </c>
      <c r="L25">
        <v>-19.886</v>
      </c>
      <c r="M25" t="s">
        <v>5</v>
      </c>
      <c r="N25">
        <v>-4.997</v>
      </c>
      <c r="P25">
        <f>L$22-J25</f>
        <v>209.926</v>
      </c>
      <c r="Q25">
        <f>O$22-L25</f>
        <v>69.886</v>
      </c>
    </row>
    <row r="26" spans="1:17" ht="12.75">
      <c r="A26" t="s">
        <v>31</v>
      </c>
      <c r="B26">
        <v>92.033</v>
      </c>
      <c r="C26">
        <v>-247.982</v>
      </c>
      <c r="D26">
        <v>30.741</v>
      </c>
      <c r="I26" t="s">
        <v>3</v>
      </c>
      <c r="J26">
        <v>73.489</v>
      </c>
      <c r="K26" t="s">
        <v>4</v>
      </c>
      <c r="L26">
        <v>-74.597</v>
      </c>
      <c r="M26" t="s">
        <v>5</v>
      </c>
      <c r="N26">
        <v>-16.793</v>
      </c>
      <c r="P26">
        <f>L$22-J26</f>
        <v>176.511</v>
      </c>
      <c r="Q26">
        <f>O$22-L26</f>
        <v>124.597</v>
      </c>
    </row>
    <row r="27" spans="1:17" ht="12.75">
      <c r="A27" t="s">
        <v>32</v>
      </c>
      <c r="B27">
        <v>105.221</v>
      </c>
      <c r="C27">
        <v>-246.784</v>
      </c>
      <c r="D27">
        <v>1.886</v>
      </c>
      <c r="I27" t="s">
        <v>3</v>
      </c>
      <c r="J27">
        <v>94.195</v>
      </c>
      <c r="K27" t="s">
        <v>4</v>
      </c>
      <c r="L27">
        <v>-43.36</v>
      </c>
      <c r="M27" t="s">
        <v>5</v>
      </c>
      <c r="N27">
        <v>-19.53</v>
      </c>
      <c r="P27">
        <f>L$22-J27</f>
        <v>155.805</v>
      </c>
      <c r="Q27">
        <f>O$22-L27</f>
        <v>93.36</v>
      </c>
    </row>
    <row r="28" spans="1:17" ht="12.75">
      <c r="A28" t="s">
        <v>33</v>
      </c>
      <c r="B28">
        <v>127.34</v>
      </c>
      <c r="C28">
        <v>-226.861</v>
      </c>
      <c r="D28">
        <v>86.244</v>
      </c>
      <c r="I28" t="s">
        <v>3</v>
      </c>
      <c r="J28">
        <v>168.961</v>
      </c>
      <c r="K28" t="s">
        <v>4</v>
      </c>
      <c r="L28">
        <v>-95.54</v>
      </c>
      <c r="M28" t="s">
        <v>5</v>
      </c>
      <c r="N28">
        <v>-14.805</v>
      </c>
      <c r="P28">
        <f>L$22-J28</f>
        <v>81.03899999999999</v>
      </c>
      <c r="Q28">
        <f>O$22-L28</f>
        <v>145.54000000000002</v>
      </c>
    </row>
    <row r="29" spans="1:17" ht="12.75">
      <c r="A29" t="s">
        <v>34</v>
      </c>
      <c r="B29">
        <v>130.356</v>
      </c>
      <c r="C29">
        <v>-231.544</v>
      </c>
      <c r="D29">
        <v>100.665</v>
      </c>
      <c r="I29" t="s">
        <v>3</v>
      </c>
      <c r="J29">
        <v>180.728</v>
      </c>
      <c r="K29" t="s">
        <v>4</v>
      </c>
      <c r="L29">
        <v>-60.276</v>
      </c>
      <c r="M29" t="s">
        <v>5</v>
      </c>
      <c r="N29">
        <v>-7.285</v>
      </c>
      <c r="P29">
        <f>L$22-J29</f>
        <v>69.27199999999999</v>
      </c>
      <c r="Q29">
        <f>O$22-L29</f>
        <v>110.27600000000001</v>
      </c>
    </row>
    <row r="30" spans="1:17" ht="12.75">
      <c r="A30" t="s">
        <v>35</v>
      </c>
      <c r="B30">
        <v>156.044</v>
      </c>
      <c r="C30">
        <v>-225.275</v>
      </c>
      <c r="D30">
        <v>76.881</v>
      </c>
      <c r="I30" t="s">
        <v>3</v>
      </c>
      <c r="J30">
        <v>262.892</v>
      </c>
      <c r="K30" t="s">
        <v>4</v>
      </c>
      <c r="L30">
        <v>-28.568</v>
      </c>
      <c r="M30" t="s">
        <v>5</v>
      </c>
      <c r="N30">
        <v>-23.163</v>
      </c>
      <c r="P30">
        <f>L$22-J30</f>
        <v>-12.891999999999996</v>
      </c>
      <c r="Q30">
        <f>O$22-L30</f>
        <v>78.568</v>
      </c>
    </row>
    <row r="31" spans="1:11" ht="12.75">
      <c r="A31" t="s">
        <v>36</v>
      </c>
      <c r="B31">
        <v>161.085</v>
      </c>
      <c r="C31">
        <v>-233.51</v>
      </c>
      <c r="D31">
        <v>102.271</v>
      </c>
      <c r="I31" t="s">
        <v>63</v>
      </c>
      <c r="J31" t="s">
        <v>64</v>
      </c>
      <c r="K31">
        <v>1</v>
      </c>
    </row>
    <row r="32" spans="1:14" ht="12.75">
      <c r="A32" s="2" t="s">
        <v>98</v>
      </c>
      <c r="G32">
        <f>277</f>
        <v>277</v>
      </c>
      <c r="I32" t="s">
        <v>3</v>
      </c>
      <c r="J32">
        <v>254.732</v>
      </c>
      <c r="K32" t="s">
        <v>4</v>
      </c>
      <c r="L32">
        <v>78.424</v>
      </c>
      <c r="M32" t="s">
        <v>5</v>
      </c>
      <c r="N32">
        <v>-3.931</v>
      </c>
    </row>
    <row r="33" spans="1:11" ht="12.75">
      <c r="A33" s="2" t="s">
        <v>74</v>
      </c>
      <c r="B33" s="2" t="s">
        <v>75</v>
      </c>
      <c r="C33" s="2" t="s">
        <v>73</v>
      </c>
      <c r="D33" s="2" t="s">
        <v>76</v>
      </c>
      <c r="E33" s="2" t="s">
        <v>71</v>
      </c>
      <c r="F33" s="2" t="s">
        <v>72</v>
      </c>
      <c r="G33" s="2" t="s">
        <v>77</v>
      </c>
      <c r="I33" t="s">
        <v>63</v>
      </c>
      <c r="J33" t="s">
        <v>64</v>
      </c>
      <c r="K33">
        <v>2</v>
      </c>
    </row>
    <row r="34" spans="1:14" ht="12.75">
      <c r="A34">
        <v>46.812</v>
      </c>
      <c r="B34">
        <v>19.991</v>
      </c>
      <c r="C34">
        <v>46.848</v>
      </c>
      <c r="D34">
        <v>19.689</v>
      </c>
      <c r="E34">
        <v>-264.316</v>
      </c>
      <c r="F34">
        <v>-12.531</v>
      </c>
      <c r="G34">
        <f aca="true" t="shared" si="0" ref="G34:G45">-G$32-F34</f>
        <v>-264.469</v>
      </c>
      <c r="I34" t="s">
        <v>3</v>
      </c>
      <c r="J34">
        <v>47.097</v>
      </c>
      <c r="K34" t="s">
        <v>4</v>
      </c>
      <c r="L34">
        <v>54.495</v>
      </c>
      <c r="M34" t="s">
        <v>5</v>
      </c>
      <c r="N34">
        <v>-3.983</v>
      </c>
    </row>
    <row r="35" spans="1:11" ht="12.75">
      <c r="A35">
        <v>59.947</v>
      </c>
      <c r="B35">
        <v>19.648</v>
      </c>
      <c r="C35">
        <v>60.006</v>
      </c>
      <c r="D35">
        <v>19.192</v>
      </c>
      <c r="E35">
        <v>-269.115</v>
      </c>
      <c r="F35">
        <v>-7.761</v>
      </c>
      <c r="G35">
        <f t="shared" si="0"/>
        <v>-269.239</v>
      </c>
      <c r="I35" t="s">
        <v>63</v>
      </c>
      <c r="J35" t="s">
        <v>64</v>
      </c>
      <c r="K35">
        <v>3</v>
      </c>
    </row>
    <row r="36" spans="1:14" ht="12.75">
      <c r="A36">
        <v>42.335</v>
      </c>
      <c r="B36">
        <v>-30.964</v>
      </c>
      <c r="C36">
        <v>42.634</v>
      </c>
      <c r="D36">
        <v>-31.149</v>
      </c>
      <c r="E36">
        <v>-262.683</v>
      </c>
      <c r="F36">
        <v>-16.541</v>
      </c>
      <c r="G36">
        <f t="shared" si="0"/>
        <v>-260.459</v>
      </c>
      <c r="I36" t="s">
        <v>3</v>
      </c>
      <c r="J36">
        <v>338.106</v>
      </c>
      <c r="K36" t="s">
        <v>4</v>
      </c>
      <c r="L36">
        <v>-116.019</v>
      </c>
      <c r="M36" t="s">
        <v>5</v>
      </c>
      <c r="N36">
        <v>-4.318</v>
      </c>
    </row>
    <row r="37" spans="1:11" ht="12.75">
      <c r="A37">
        <v>87.818</v>
      </c>
      <c r="B37">
        <v>173.332</v>
      </c>
      <c r="C37">
        <v>87.149</v>
      </c>
      <c r="D37">
        <v>174.064</v>
      </c>
      <c r="E37">
        <v>-243.371</v>
      </c>
      <c r="F37">
        <v>-26.163</v>
      </c>
      <c r="G37">
        <f t="shared" si="0"/>
        <v>-250.837</v>
      </c>
      <c r="I37" t="s">
        <v>63</v>
      </c>
      <c r="J37" t="s">
        <v>64</v>
      </c>
      <c r="K37">
        <v>4</v>
      </c>
    </row>
    <row r="38" spans="1:14" ht="12.75">
      <c r="A38">
        <v>108.652</v>
      </c>
      <c r="B38">
        <v>215.55</v>
      </c>
      <c r="C38">
        <v>107.738</v>
      </c>
      <c r="D38">
        <v>216.28</v>
      </c>
      <c r="E38">
        <v>-244.954</v>
      </c>
      <c r="F38">
        <v>-22.595</v>
      </c>
      <c r="G38">
        <f t="shared" si="0"/>
        <v>-254.405</v>
      </c>
      <c r="I38" t="s">
        <v>3</v>
      </c>
      <c r="J38">
        <v>4.764</v>
      </c>
      <c r="K38" t="s">
        <v>4</v>
      </c>
      <c r="L38">
        <v>-154.842</v>
      </c>
      <c r="M38" t="s">
        <v>5</v>
      </c>
      <c r="N38">
        <v>-4.364</v>
      </c>
    </row>
    <row r="39" spans="1:12" ht="12.75">
      <c r="A39">
        <v>46.836</v>
      </c>
      <c r="B39">
        <v>193.232</v>
      </c>
      <c r="C39">
        <v>46.04599999999999</v>
      </c>
      <c r="D39">
        <v>194.331</v>
      </c>
      <c r="E39">
        <v>-231.199</v>
      </c>
      <c r="F39">
        <v>-37.398</v>
      </c>
      <c r="G39">
        <f t="shared" si="0"/>
        <v>-239.602</v>
      </c>
      <c r="I39" t="s">
        <v>65</v>
      </c>
      <c r="J39" t="s">
        <v>66</v>
      </c>
      <c r="K39" t="s">
        <v>59</v>
      </c>
      <c r="L39">
        <v>1</v>
      </c>
    </row>
    <row r="40" spans="1:16" ht="12.75">
      <c r="A40">
        <v>45.06</v>
      </c>
      <c r="B40">
        <v>226.957</v>
      </c>
      <c r="C40">
        <v>44.119</v>
      </c>
      <c r="D40">
        <v>227.96</v>
      </c>
      <c r="E40">
        <v>-232.028</v>
      </c>
      <c r="F40">
        <v>-35.006</v>
      </c>
      <c r="G40">
        <f t="shared" si="0"/>
        <v>-241.994</v>
      </c>
      <c r="I40" t="s">
        <v>3</v>
      </c>
      <c r="J40">
        <v>0.003</v>
      </c>
      <c r="K40" t="s">
        <v>4</v>
      </c>
      <c r="L40">
        <v>-0.002</v>
      </c>
      <c r="M40" t="s">
        <v>5</v>
      </c>
      <c r="N40">
        <v>0.005</v>
      </c>
      <c r="O40" t="s">
        <v>60</v>
      </c>
      <c r="P40">
        <v>2.493</v>
      </c>
    </row>
    <row r="41" spans="1:16" ht="12.75">
      <c r="A41">
        <v>102.812</v>
      </c>
      <c r="B41">
        <v>38.26</v>
      </c>
      <c r="C41">
        <v>102.73599999999999</v>
      </c>
      <c r="D41">
        <v>38.596999999999994</v>
      </c>
      <c r="E41">
        <v>-256.32</v>
      </c>
      <c r="F41">
        <v>-19.618</v>
      </c>
      <c r="G41">
        <f t="shared" si="0"/>
        <v>-257.382</v>
      </c>
      <c r="I41" t="s">
        <v>65</v>
      </c>
      <c r="J41" t="s">
        <v>66</v>
      </c>
      <c r="K41" t="s">
        <v>59</v>
      </c>
      <c r="L41">
        <v>5</v>
      </c>
      <c r="O41" t="s">
        <v>61</v>
      </c>
      <c r="P41">
        <v>0</v>
      </c>
    </row>
    <row r="42" spans="1:16" ht="12.75">
      <c r="A42">
        <v>128.779</v>
      </c>
      <c r="B42">
        <v>14.521</v>
      </c>
      <c r="C42">
        <v>128.874</v>
      </c>
      <c r="D42">
        <v>14.869</v>
      </c>
      <c r="E42">
        <v>-259.695</v>
      </c>
      <c r="F42">
        <v>-17.337</v>
      </c>
      <c r="G42">
        <f t="shared" si="0"/>
        <v>-259.663</v>
      </c>
      <c r="I42" t="s">
        <v>3</v>
      </c>
      <c r="J42">
        <v>305.829</v>
      </c>
      <c r="K42" t="s">
        <v>4</v>
      </c>
      <c r="L42">
        <v>0</v>
      </c>
      <c r="M42" t="s">
        <v>5</v>
      </c>
      <c r="N42">
        <v>0</v>
      </c>
      <c r="O42" t="s">
        <v>60</v>
      </c>
      <c r="P42">
        <v>2.502</v>
      </c>
    </row>
    <row r="43" spans="1:16" ht="12.75">
      <c r="A43">
        <v>121.908</v>
      </c>
      <c r="B43">
        <v>121.79</v>
      </c>
      <c r="C43">
        <v>121.43299999999999</v>
      </c>
      <c r="D43">
        <v>121.78399999999999</v>
      </c>
      <c r="E43">
        <v>-263.679</v>
      </c>
      <c r="F43">
        <v>-8.302</v>
      </c>
      <c r="G43">
        <f t="shared" si="0"/>
        <v>-268.698</v>
      </c>
      <c r="I43" t="s">
        <v>65</v>
      </c>
      <c r="J43" t="s">
        <v>66</v>
      </c>
      <c r="K43" t="s">
        <v>59</v>
      </c>
      <c r="L43">
        <v>4</v>
      </c>
      <c r="O43" t="s">
        <v>61</v>
      </c>
      <c r="P43">
        <v>0</v>
      </c>
    </row>
    <row r="44" spans="1:13" ht="12.75">
      <c r="A44">
        <v>159.399</v>
      </c>
      <c r="B44">
        <v>109.062</v>
      </c>
      <c r="C44">
        <v>159.00900000000001</v>
      </c>
      <c r="D44">
        <v>109.53299999999999</v>
      </c>
      <c r="E44">
        <v>-257.899</v>
      </c>
      <c r="F44">
        <v>-14.643</v>
      </c>
      <c r="G44">
        <f t="shared" si="0"/>
        <v>-262.35699999999997</v>
      </c>
      <c r="I44" t="s">
        <v>3</v>
      </c>
      <c r="J44">
        <v>267.551</v>
      </c>
      <c r="K44" t="s">
        <v>4</v>
      </c>
      <c r="L44">
        <v>0</v>
      </c>
      <c r="M44" t="s">
        <v>5</v>
      </c>
    </row>
    <row r="45" spans="1:7" ht="12.75">
      <c r="A45">
        <v>162.907</v>
      </c>
      <c r="B45">
        <v>135.444</v>
      </c>
      <c r="C45">
        <v>162.374</v>
      </c>
      <c r="D45">
        <v>135.5</v>
      </c>
      <c r="E45">
        <v>-265.989</v>
      </c>
      <c r="F45">
        <v>-5.323</v>
      </c>
      <c r="G45">
        <f t="shared" si="0"/>
        <v>-271.677</v>
      </c>
    </row>
    <row r="46" ht="12.75">
      <c r="A46" t="s">
        <v>93</v>
      </c>
    </row>
    <row r="47" spans="1:16" ht="12.75">
      <c r="A47" s="2" t="s">
        <v>74</v>
      </c>
      <c r="B47" s="2" t="s">
        <v>71</v>
      </c>
      <c r="C47" s="2" t="s">
        <v>75</v>
      </c>
      <c r="D47" s="3" t="s">
        <v>78</v>
      </c>
      <c r="E47" s="3" t="s">
        <v>79</v>
      </c>
      <c r="F47" s="3" t="s">
        <v>80</v>
      </c>
      <c r="G47" s="3" t="s">
        <v>81</v>
      </c>
      <c r="H47" s="3" t="s">
        <v>82</v>
      </c>
      <c r="I47" s="3" t="s">
        <v>83</v>
      </c>
      <c r="J47" s="3" t="s">
        <v>84</v>
      </c>
      <c r="K47" s="3" t="s">
        <v>85</v>
      </c>
      <c r="L47" s="3" t="s">
        <v>86</v>
      </c>
      <c r="M47" s="3" t="s">
        <v>91</v>
      </c>
      <c r="N47" s="3" t="s">
        <v>92</v>
      </c>
      <c r="O47" s="3" t="s">
        <v>108</v>
      </c>
      <c r="P47" s="3" t="s">
        <v>109</v>
      </c>
    </row>
    <row r="48" spans="1:16" ht="12.75">
      <c r="A48">
        <v>47.468</v>
      </c>
      <c r="B48">
        <v>-260.597</v>
      </c>
      <c r="C48">
        <v>19.789</v>
      </c>
      <c r="D48" s="4">
        <f aca="true" t="shared" si="1" ref="D48:D60">SQRT(($A48-$A49)^2+($B48-$B49)^2+($C48-$C49)^2)</f>
        <v>50.07009088268165</v>
      </c>
      <c r="E48" s="4">
        <f aca="true" t="shared" si="2" ref="E48:E59">SQRT(($A48-$A50)^2+($B48-$B50)^2+($C48-$C50)^2)</f>
        <v>162.1486046625132</v>
      </c>
      <c r="F48" s="4">
        <f aca="true" t="shared" si="3" ref="F48:F58">SQRT(($A48-$A51)^2+($B48-$B51)^2+($C48-$C51)^2)</f>
        <v>195.4305950766154</v>
      </c>
      <c r="G48" s="4">
        <f aca="true" t="shared" si="4" ref="G48:G57">SQRT(($A48-$A52)^2+($B48-$B52)^2+($C48-$C52)^2)</f>
        <v>177.07337472923479</v>
      </c>
      <c r="H48" s="4">
        <f aca="true" t="shared" si="5" ref="H48:H56">SQRT(($A48-$A53)^2+($B48-$B53)^2+($C48-$C53)^2)</f>
        <v>176.16479350312878</v>
      </c>
      <c r="I48" s="4">
        <f>SQRT(($A48-$A54)^2+($B48-$B54)^2+($C48-$C54)^2)</f>
        <v>207.11204554298624</v>
      </c>
      <c r="J48" s="4">
        <f>SQRT(($A48-$A55)^2+($B48-$B55)^2+($C48-$C55)^2)</f>
        <v>217.3724337950882</v>
      </c>
      <c r="K48" s="4">
        <f>SQRT(($A48-$A56)^2+($B48-$B56)^2+($C48-$C56)^2)</f>
        <v>47.59331627445181</v>
      </c>
      <c r="L48" s="4">
        <f>SQRT(($A48-$A57)^2+($B48-$B57)^2+($C48-$C57)^2)</f>
        <v>62.02197503304776</v>
      </c>
      <c r="M48" s="4">
        <f>SQRT(($A48-$A58)^2+($B48-$B58)^2+($C48-$C58)^2)</f>
        <v>109.2424876364503</v>
      </c>
      <c r="N48" s="4">
        <f>SQRT(($A48-$A59)^2+($B48-$B59)^2+($C48-$C59)^2)</f>
        <v>119.39608339053672</v>
      </c>
      <c r="O48" s="4">
        <f>SQRT(($A48-$A60)^2+($B48-$B60)^2+($C48-$C60)^2)</f>
        <v>127.6553481997523</v>
      </c>
      <c r="P48" s="4">
        <f>SQRT(($A48-$A61)^2+($B48-$B61)^2+($C48-$C61)^2)</f>
        <v>142.98884076038942</v>
      </c>
    </row>
    <row r="49" spans="1:15" ht="12.75">
      <c r="A49">
        <v>45.949</v>
      </c>
      <c r="B49">
        <v>-260.045</v>
      </c>
      <c r="C49">
        <v>-30.255</v>
      </c>
      <c r="D49" s="4">
        <f t="shared" si="1"/>
        <v>209.8794937362867</v>
      </c>
      <c r="E49" s="4">
        <f t="shared" si="2"/>
        <v>241.72275069798457</v>
      </c>
      <c r="F49" s="4">
        <f t="shared" si="3"/>
        <v>226.0880604565398</v>
      </c>
      <c r="G49" s="4">
        <f t="shared" si="4"/>
        <v>225.42046430836754</v>
      </c>
      <c r="H49" s="4">
        <f t="shared" si="5"/>
        <v>256.0959374648493</v>
      </c>
      <c r="I49" s="4">
        <f>SQRT(($A49-$A55)^2+($B49-$B55)^2+($C49-$C55)^2)</f>
        <v>266.88350335867517</v>
      </c>
      <c r="J49" s="4">
        <f>SQRT(($A49-$A56)^2+($B49-$B56)^2+($C49-$C56)^2)</f>
        <v>77.39355942841756</v>
      </c>
      <c r="K49" s="4">
        <f>SQRT(($A49-$A57)^2+($B49-$B57)^2+($C49-$C57)^2)</f>
        <v>68.7173048511072</v>
      </c>
      <c r="L49" s="4">
        <f>SQRT(($A49-$A58)^2+($B49-$B58)^2+($C49-$C58)^2)</f>
        <v>145.9372801514404</v>
      </c>
      <c r="M49" s="4">
        <f>SQRT(($A49-$A59)^2+($B49-$B59)^2+($C49-$C59)^2)</f>
        <v>158.35685981352373</v>
      </c>
      <c r="N49" s="4">
        <f>SQRT(($A49-$A60)^2+($B49-$B60)^2+($C49-$C60)^2)</f>
        <v>157.50550600217124</v>
      </c>
      <c r="O49" s="4">
        <f>SQRT(($A49-$A61)^2+($B49-$B61)^2+($C49-$C61)^2)</f>
        <v>177.5487127438552</v>
      </c>
    </row>
    <row r="50" spans="1:14" ht="12.75">
      <c r="A50">
        <v>100.78</v>
      </c>
      <c r="B50">
        <v>-235.294</v>
      </c>
      <c r="C50">
        <v>170.818</v>
      </c>
      <c r="D50" s="14">
        <f t="shared" si="1"/>
        <v>37.56226076795697</v>
      </c>
      <c r="E50" s="4">
        <f t="shared" si="2"/>
        <v>47.55463247676297</v>
      </c>
      <c r="F50" s="4">
        <f t="shared" si="3"/>
        <v>58.44444906062508</v>
      </c>
      <c r="G50" s="4">
        <f t="shared" si="4"/>
        <v>60.72709778179754</v>
      </c>
      <c r="H50" s="4">
        <f t="shared" si="5"/>
        <v>85.73292766492929</v>
      </c>
      <c r="I50" s="4">
        <f>SQRT(($A50-$A56)^2+($B50-$B56)^2+($C50-$C56)^2)</f>
        <v>140.92218165356368</v>
      </c>
      <c r="J50" s="4">
        <f>SQRT(($A50-$A57)^2+($B50-$B57)^2+($C50-$C57)^2)</f>
        <v>169.38052782123452</v>
      </c>
      <c r="K50" s="4">
        <f>SQRT(($A50-$A58)^2+($B50-$B58)^2+($C50-$C58)^2)</f>
        <v>89.04667632764293</v>
      </c>
      <c r="L50" s="4">
        <f>SQRT(($A50-$A59)^2+($B50-$B59)^2+($C50-$C59)^2)</f>
        <v>76.2249675959262</v>
      </c>
      <c r="M50" s="4">
        <f>SQRT(($A50-$A60)^2+($B50-$B60)^2+($C50-$C60)^2)</f>
        <v>109.4470192650307</v>
      </c>
      <c r="N50" s="15">
        <f>SQRT(($A50-$A61)^2+($B50-$B61)^2+($C50-$C61)^2)</f>
        <v>91.31575378870834</v>
      </c>
    </row>
    <row r="51" spans="1:13" ht="12.75">
      <c r="A51">
        <v>129.448</v>
      </c>
      <c r="B51">
        <v>-231.343</v>
      </c>
      <c r="C51">
        <v>194.765</v>
      </c>
      <c r="D51" s="4">
        <f t="shared" si="1"/>
        <v>69.7526446093623</v>
      </c>
      <c r="E51" s="4">
        <f t="shared" si="2"/>
        <v>82.35717924989905</v>
      </c>
      <c r="F51" s="13">
        <f t="shared" si="3"/>
        <v>65.15803536786542</v>
      </c>
      <c r="G51" s="4">
        <f t="shared" si="4"/>
        <v>94.3245588486901</v>
      </c>
      <c r="H51" s="4">
        <f t="shared" si="5"/>
        <v>169.05801111452837</v>
      </c>
      <c r="I51" s="4">
        <f>SQRT(($A51-$A57)^2+($B51-$B57)^2+($C51-$C57)^2)</f>
        <v>195.00687334296705</v>
      </c>
      <c r="J51" s="4">
        <f>SQRT(($A51-$A58)^2+($B51-$B58)^2+($C51-$C58)^2)</f>
        <v>108.63396995875644</v>
      </c>
      <c r="K51" s="4">
        <f>SQRT(($A51-$A59)^2+($B51-$B59)^2+($C51-$C59)^2)</f>
        <v>94.10459534475453</v>
      </c>
      <c r="L51" s="4">
        <f>SQRT(($A51-$A60)^2+($B51-$B60)^2+($C51-$C60)^2)</f>
        <v>120.99919543534162</v>
      </c>
      <c r="M51" s="4">
        <f>SQRT(($A51-$A61)^2+($B51-$B61)^2+($C51-$C61)^2)</f>
        <v>97.77901458902107</v>
      </c>
    </row>
    <row r="52" spans="1:12" ht="12.75">
      <c r="A52">
        <v>60.323</v>
      </c>
      <c r="B52">
        <v>-222.364</v>
      </c>
      <c r="C52">
        <v>192.207</v>
      </c>
      <c r="D52" s="4">
        <f t="shared" si="1"/>
        <v>13.953231740353203</v>
      </c>
      <c r="E52" s="4">
        <f t="shared" si="2"/>
        <v>31.212633644087145</v>
      </c>
      <c r="F52" s="4">
        <f t="shared" si="3"/>
        <v>45.950011599563275</v>
      </c>
      <c r="G52" s="4">
        <f t="shared" si="4"/>
        <v>166.53250487517445</v>
      </c>
      <c r="H52" s="4">
        <f t="shared" si="5"/>
        <v>197.06407548054008</v>
      </c>
      <c r="I52" s="4">
        <f>SQRT(($A52-$A58)^2+($B52-$B58)^2+($C52-$C58)^2)</f>
        <v>125.45779635797848</v>
      </c>
      <c r="J52" s="4">
        <f>SQRT(($A52-$A59)^2+($B52-$B59)^2+($C52-$C59)^2)</f>
        <v>115.62366216739547</v>
      </c>
      <c r="K52" s="4">
        <f>SQRT(($A52-$A60)^2+($B52-$B60)^2+($C52-$C60)^2)</f>
        <v>149.9035357755113</v>
      </c>
      <c r="L52" s="4">
        <f>SQRT(($A52-$A61)^2+($B52-$B61)^2+($C52-$C61)^2)</f>
        <v>135.52010203656135</v>
      </c>
    </row>
    <row r="53" spans="1:12" ht="12.75">
      <c r="A53">
        <v>47.223</v>
      </c>
      <c r="B53">
        <v>-227.138</v>
      </c>
      <c r="C53">
        <v>192.747</v>
      </c>
      <c r="D53" s="12">
        <f t="shared" si="1"/>
        <v>38.227719092302635</v>
      </c>
      <c r="E53" s="11">
        <f t="shared" si="2"/>
        <v>42.140770448581</v>
      </c>
      <c r="F53" s="4">
        <f t="shared" si="3"/>
        <v>169.37636338049063</v>
      </c>
      <c r="G53" s="4">
        <f t="shared" si="4"/>
        <v>200.44364455128033</v>
      </c>
      <c r="H53" s="4">
        <f t="shared" si="5"/>
        <v>133.27302587920784</v>
      </c>
      <c r="I53" s="4">
        <f>SQRT(($A53-$A59)^2+($B53-$B59)^2+($C53-$C59)^2)</f>
        <v>124.1354230226006</v>
      </c>
      <c r="J53" s="4">
        <f>SQRT(($A53-$A60)^2+($B53-$B60)^2+($C53-$C60)^2)</f>
        <v>158.96669703431598</v>
      </c>
      <c r="K53" s="4">
        <f>SQRT(($A53-$A61)^2+($B53-$B61)^2+($C53-$C61)^2)</f>
        <v>145.571508215035</v>
      </c>
      <c r="L53" s="4"/>
    </row>
    <row r="54" spans="1:12" ht="12.75">
      <c r="A54">
        <v>71.28</v>
      </c>
      <c r="B54">
        <v>-218.525</v>
      </c>
      <c r="C54">
        <v>221.18</v>
      </c>
      <c r="D54" s="4">
        <f t="shared" si="1"/>
        <v>31.996083338433777</v>
      </c>
      <c r="E54" s="4">
        <f t="shared" si="2"/>
        <v>193.81799343456223</v>
      </c>
      <c r="F54" s="4">
        <f t="shared" si="3"/>
        <v>223.6971635895279</v>
      </c>
      <c r="G54" s="4">
        <f t="shared" si="4"/>
        <v>146.35551438876502</v>
      </c>
      <c r="H54" s="4">
        <f t="shared" si="5"/>
        <v>134.8455908140863</v>
      </c>
      <c r="I54" s="4">
        <f>SQRT(($A54-$A60)^2+($B54-$B60)^2+($C54-$C60)^2)</f>
        <v>167.48940144677812</v>
      </c>
      <c r="J54" s="4">
        <f>SQRT(($A54-$A61)^2+($B54-$B61)^2+($C54-$C61)^2)</f>
        <v>149.76260725227777</v>
      </c>
      <c r="K54" s="4"/>
      <c r="L54" s="4"/>
    </row>
    <row r="55" spans="1:9" ht="12.75">
      <c r="A55">
        <v>44.065</v>
      </c>
      <c r="B55">
        <v>-228.475</v>
      </c>
      <c r="C55">
        <v>234.748</v>
      </c>
      <c r="D55" s="4">
        <f t="shared" si="1"/>
        <v>210.47638376311963</v>
      </c>
      <c r="E55" s="4">
        <f t="shared" si="2"/>
        <v>241.45390214490217</v>
      </c>
      <c r="F55" s="9">
        <f t="shared" si="3"/>
        <v>170.2667572869114</v>
      </c>
      <c r="G55" s="4">
        <f t="shared" si="4"/>
        <v>159.47979913142603</v>
      </c>
      <c r="H55" s="4">
        <f t="shared" si="5"/>
        <v>193.57563413301787</v>
      </c>
      <c r="I55" s="4">
        <f>SQRT(($A55-$A61)^2+($B55-$B61)^2+($C55-$C61)^2)</f>
        <v>176.83095643580057</v>
      </c>
    </row>
    <row r="56" spans="1:12" ht="12.75">
      <c r="A56">
        <v>92.033</v>
      </c>
      <c r="B56">
        <v>-247.982</v>
      </c>
      <c r="C56">
        <v>30.741</v>
      </c>
      <c r="D56" s="4">
        <f t="shared" si="1"/>
        <v>31.74853654894978</v>
      </c>
      <c r="E56" s="4">
        <f t="shared" si="2"/>
        <v>69.08881167743444</v>
      </c>
      <c r="F56" s="4">
        <f t="shared" si="3"/>
        <v>81.41391741588167</v>
      </c>
      <c r="G56" s="4">
        <f t="shared" si="4"/>
        <v>82.10916861106317</v>
      </c>
      <c r="H56" s="4">
        <f t="shared" si="5"/>
        <v>100.4696889016782</v>
      </c>
      <c r="I56" s="4"/>
      <c r="J56" s="4"/>
      <c r="K56" s="4"/>
      <c r="L56" s="4"/>
    </row>
    <row r="57" spans="1:12" ht="12.75">
      <c r="A57">
        <v>105.221</v>
      </c>
      <c r="B57">
        <v>-246.784</v>
      </c>
      <c r="C57">
        <v>1.886</v>
      </c>
      <c r="D57" s="18">
        <f t="shared" si="1"/>
        <v>89.45640420897769</v>
      </c>
      <c r="E57" s="4">
        <f t="shared" si="2"/>
        <v>103.05977229743912</v>
      </c>
      <c r="F57" s="4">
        <f t="shared" si="3"/>
        <v>93.11210681216487</v>
      </c>
      <c r="G57" s="10">
        <f t="shared" si="4"/>
        <v>115.64659007943123</v>
      </c>
      <c r="H57" s="4"/>
      <c r="I57" s="4"/>
      <c r="J57" s="4"/>
      <c r="K57" s="4"/>
      <c r="L57" s="4"/>
    </row>
    <row r="58" spans="1:12" ht="12.75">
      <c r="A58">
        <v>127.34</v>
      </c>
      <c r="B58">
        <v>-226.861</v>
      </c>
      <c r="C58">
        <v>86.244</v>
      </c>
      <c r="D58" s="4">
        <f t="shared" si="1"/>
        <v>15.45936564028422</v>
      </c>
      <c r="E58" s="4">
        <f t="shared" si="2"/>
        <v>30.23409963931455</v>
      </c>
      <c r="F58" s="17">
        <f t="shared" si="3"/>
        <v>37.94468282908688</v>
      </c>
      <c r="I58" s="4"/>
      <c r="J58" s="4"/>
      <c r="K58" s="4"/>
      <c r="L58" s="4"/>
    </row>
    <row r="59" spans="1:5" ht="12.75">
      <c r="A59">
        <v>130.356</v>
      </c>
      <c r="B59">
        <v>-231.544</v>
      </c>
      <c r="C59">
        <v>100.665</v>
      </c>
      <c r="D59" s="4">
        <f t="shared" si="1"/>
        <v>35.564762912186005</v>
      </c>
      <c r="E59" s="4">
        <f t="shared" si="2"/>
        <v>30.833680172824014</v>
      </c>
    </row>
    <row r="60" spans="1:4" ht="12.75">
      <c r="A60">
        <v>156.044</v>
      </c>
      <c r="B60">
        <v>-225.275</v>
      </c>
      <c r="C60">
        <v>76.881</v>
      </c>
      <c r="D60" s="4">
        <f t="shared" si="1"/>
        <v>27.163928397785174</v>
      </c>
    </row>
    <row r="61" spans="1:14" ht="12.75">
      <c r="A61">
        <v>161.085</v>
      </c>
      <c r="B61">
        <v>-233.51</v>
      </c>
      <c r="C61">
        <v>102.271</v>
      </c>
      <c r="K61" s="3"/>
      <c r="L61" s="3"/>
      <c r="M61" s="3"/>
      <c r="N61" s="3"/>
    </row>
    <row r="62" spans="11:14" ht="12.75">
      <c r="K62" s="4"/>
      <c r="L62" s="4"/>
      <c r="M62" s="4"/>
      <c r="N62" s="4"/>
    </row>
    <row r="63" spans="1:13" ht="12.75">
      <c r="A63" s="2" t="s">
        <v>73</v>
      </c>
      <c r="B63" s="2" t="s">
        <v>76</v>
      </c>
      <c r="C63" s="2" t="s">
        <v>72</v>
      </c>
      <c r="D63" s="3" t="s">
        <v>78</v>
      </c>
      <c r="E63" s="3" t="s">
        <v>79</v>
      </c>
      <c r="F63" s="3" t="s">
        <v>80</v>
      </c>
      <c r="G63" s="3" t="s">
        <v>81</v>
      </c>
      <c r="H63" s="3" t="s">
        <v>82</v>
      </c>
      <c r="I63" s="3" t="s">
        <v>83</v>
      </c>
      <c r="J63" s="3" t="s">
        <v>84</v>
      </c>
      <c r="K63" s="4"/>
      <c r="L63" s="4"/>
      <c r="M63" s="4"/>
    </row>
    <row r="64" spans="1:12" ht="12.75">
      <c r="A64">
        <v>226.005</v>
      </c>
      <c r="B64">
        <v>44.297</v>
      </c>
      <c r="C64">
        <v>-15.486</v>
      </c>
      <c r="D64" s="11">
        <f>SQRT(($A64-$A65)^2+($B64-$B65)^2+($C64-$C65)^2)</f>
        <v>42.146135125299445</v>
      </c>
      <c r="E64" s="4">
        <f>SQRT(($A64-$A66)^2+($B64-$B66)^2+($C64-$C66)^2)</f>
        <v>31.989846561057465</v>
      </c>
      <c r="F64" s="4">
        <f>SQRT(($A64-$A67)^2+($B64-$B67)^2+($C64-$C67)^2)</f>
        <v>94.3369189925132</v>
      </c>
      <c r="G64" s="4">
        <f>SQRT(($A64-$A68)^2+($B64-$B68)^2+($C64-$C68)^2)</f>
        <v>85.74130804343959</v>
      </c>
      <c r="H64" s="4">
        <f>SQRT(($A64-$A69)^2+($B64-$B69)^2+($C64-$C69)^2)</f>
        <v>176.82123731610974</v>
      </c>
      <c r="I64" s="16">
        <f>SQRT(($A64-$A70)^2+($B64-$B70)^2+($C64-$C70)^2)</f>
        <v>170.25192548397214</v>
      </c>
      <c r="J64" s="4">
        <f>SQRT(($A64-$A71)^2+($B64-$B71)^2+($C64-$C71)^2)</f>
        <v>241.4647269871937</v>
      </c>
      <c r="K64" s="4"/>
      <c r="L64" s="4"/>
    </row>
    <row r="65" spans="1:12" ht="12.75">
      <c r="A65">
        <v>184.018</v>
      </c>
      <c r="B65">
        <v>42.708</v>
      </c>
      <c r="C65">
        <v>-12.19</v>
      </c>
      <c r="D65" s="12">
        <f>SQRT(($A65-$A66)^2+($B65-$B66)^2+($C65-$C66)^2)</f>
        <v>38.2309743140297</v>
      </c>
      <c r="E65" s="4">
        <f>SQRT(($A65-$A67)^2+($B65-$B67)^2+($C65-$C67)^2)</f>
        <v>82.36110112789896</v>
      </c>
      <c r="F65" s="4">
        <f>SQRT(($A65-$A68)^2+($B65-$B68)^2+($C65-$C68)^2)</f>
        <v>58.442057398760355</v>
      </c>
      <c r="G65" s="4">
        <f>SQRT(($A65-$A69)^2+($B65-$B69)^2+($C65-$C69)^2)</f>
        <v>145.55388311549783</v>
      </c>
      <c r="H65" s="4">
        <f>SQRT(($A65-$A70)^2+($B65-$B70)^2+($C65-$C70)^2)</f>
        <v>133.25216007630044</v>
      </c>
      <c r="I65" s="4">
        <f>SQRT(($A65-$A71)^2+($B65-$B71)^2+($C65-$C71)^2)</f>
        <v>200.44923155003613</v>
      </c>
      <c r="K65" s="4"/>
      <c r="L65" s="4"/>
    </row>
    <row r="66" spans="1:12" ht="12.75">
      <c r="A66">
        <v>209.926</v>
      </c>
      <c r="B66">
        <v>69.886</v>
      </c>
      <c r="C66">
        <v>-4.997</v>
      </c>
      <c r="D66" s="13">
        <f>SQRT(($A66-$A67)^2+($B66-$B67)^2+($C66-$C67)^2)</f>
        <v>65.18436439822052</v>
      </c>
      <c r="E66" s="4">
        <f>SQRT(($A66-$A68)^2+($B66-$B68)^2+($C66-$C68)^2)</f>
        <v>60.75622935963026</v>
      </c>
      <c r="F66" s="4">
        <f>SQRT(($A66-$A69)^2+($B66-$B69)^2+($C66-$C69)^2)</f>
        <v>149.77177086821135</v>
      </c>
      <c r="G66" s="4">
        <f>SQRT(($A66-$A70)^2+($B66-$B70)^2+($C66-$C70)^2)</f>
        <v>146.35619139619615</v>
      </c>
      <c r="H66" s="4">
        <f>SQRT(($A66-$A71)^2+($B66-$B71)^2+($C66-$C71)^2)</f>
        <v>223.72581836703603</v>
      </c>
      <c r="I66" s="4"/>
      <c r="J66" s="4"/>
      <c r="K66" s="4"/>
      <c r="L66" s="4"/>
    </row>
    <row r="67" spans="1:12" ht="12.75">
      <c r="A67">
        <v>176.511</v>
      </c>
      <c r="B67">
        <v>124.597</v>
      </c>
      <c r="C67">
        <v>-16.793</v>
      </c>
      <c r="D67" s="14">
        <f>SQRT(($A67-$A68)^2+($B67-$B68)^2+($C67-$C68)^2)</f>
        <v>37.57631932480879</v>
      </c>
      <c r="E67" s="4">
        <f>SQRT(($A67-$A69)^2+($B67-$B69)^2+($C67-$C69)^2)</f>
        <v>97.76228402098634</v>
      </c>
      <c r="F67" s="4">
        <f>SQRT(($A67-$A70)^2+($B67-$B70)^2+($C67-$C70)^2)</f>
        <v>108.60799337986131</v>
      </c>
      <c r="G67" s="4">
        <f>SQRT(($A67-$A71)^2+($B67-$B71)^2+($C67-$C71)^2)</f>
        <v>195.01985065628574</v>
      </c>
      <c r="H67" s="4"/>
      <c r="I67" s="4"/>
      <c r="J67" s="4"/>
      <c r="K67" s="4"/>
      <c r="L67" s="4"/>
    </row>
    <row r="68" spans="1:12" ht="12.75">
      <c r="A68">
        <v>155.805</v>
      </c>
      <c r="B68">
        <v>93.36</v>
      </c>
      <c r="C68">
        <v>-19.53</v>
      </c>
      <c r="D68" s="15">
        <f>SQRT(($A68-$A69)^2+($B68-$B69)^2+($C68-$C69)^2)</f>
        <v>91.29640070123247</v>
      </c>
      <c r="E68" s="4">
        <f>SQRT(($A68-$A70)^2+($B68-$B70)^2+($C68-$C70)^2)</f>
        <v>89.01713975409457</v>
      </c>
      <c r="F68" s="4">
        <f>SQRT(($A68-$A71)^2+($B68-$B71)^2+($C68-$C71)^2)</f>
        <v>169.38323341464468</v>
      </c>
      <c r="G68" s="4"/>
      <c r="H68" s="4"/>
      <c r="I68" s="4"/>
      <c r="J68" s="4"/>
      <c r="K68" s="4"/>
      <c r="L68" s="4"/>
    </row>
    <row r="69" spans="1:12" ht="12.75">
      <c r="A69">
        <v>81.03899999999999</v>
      </c>
      <c r="B69">
        <v>145.54</v>
      </c>
      <c r="C69">
        <v>-14.805</v>
      </c>
      <c r="D69" s="17">
        <f>SQRT(($A69-$A70)^2+($B69-$B70)^2+($C69-$C70)^2)</f>
        <v>37.92838495111542</v>
      </c>
      <c r="E69" s="16">
        <f>SQRT(($A69-$A71)^2+($B69-$B71)^2+($C69-$C71)^2)</f>
        <v>115.6638997656572</v>
      </c>
      <c r="F69" s="4"/>
      <c r="G69" s="4"/>
      <c r="H69" s="4"/>
      <c r="I69" s="4"/>
      <c r="J69" s="4"/>
      <c r="K69" s="4"/>
      <c r="L69" s="4"/>
    </row>
    <row r="70" spans="1:12" ht="12.75">
      <c r="A70">
        <v>69.27199999999999</v>
      </c>
      <c r="B70">
        <v>110.27600000000001</v>
      </c>
      <c r="C70">
        <v>-7.285</v>
      </c>
      <c r="D70" s="18">
        <f>SQRT(($A70-$A71)^2+($B70-$B71)^2+($C70-$C71)^2)</f>
        <v>89.48983765769161</v>
      </c>
      <c r="E70" s="4"/>
      <c r="F70" s="4"/>
      <c r="G70" s="4"/>
      <c r="H70" s="4"/>
      <c r="I70" s="4"/>
      <c r="J70" s="4"/>
      <c r="L70" s="4"/>
    </row>
    <row r="71" spans="1:12" ht="12.75">
      <c r="A71">
        <v>-12.891999999999996</v>
      </c>
      <c r="B71">
        <v>78.568</v>
      </c>
      <c r="C71">
        <v>-23.163</v>
      </c>
      <c r="D71" s="4"/>
      <c r="E71" s="4"/>
      <c r="F71" s="4"/>
      <c r="G71" s="4"/>
      <c r="H71" s="4"/>
      <c r="I71" s="4"/>
      <c r="J71" s="4"/>
      <c r="K71" s="4"/>
      <c r="L71" s="4"/>
    </row>
    <row r="72" spans="4:12" ht="12.75">
      <c r="D72" s="4"/>
      <c r="E72" s="4"/>
      <c r="F72" s="4"/>
      <c r="G72" s="4"/>
      <c r="H72" s="4"/>
      <c r="I72" s="4"/>
      <c r="J72" s="4"/>
      <c r="K72" s="4"/>
      <c r="L72" s="4"/>
    </row>
    <row r="73" spans="4:12" ht="12.75">
      <c r="D73" s="4"/>
      <c r="E73" s="4"/>
      <c r="F73" s="4"/>
      <c r="G73" s="4"/>
      <c r="H73" s="4"/>
      <c r="I73" s="4"/>
      <c r="J73" s="4"/>
      <c r="K73" s="4"/>
      <c r="L73" s="4"/>
    </row>
    <row r="74" ht="12.75">
      <c r="A74" t="s">
        <v>110</v>
      </c>
    </row>
    <row r="75" spans="1:16" ht="12.75">
      <c r="A75" s="2" t="s">
        <v>74</v>
      </c>
      <c r="B75" s="2" t="s">
        <v>71</v>
      </c>
      <c r="C75" s="2" t="s">
        <v>75</v>
      </c>
      <c r="D75" s="3" t="s">
        <v>78</v>
      </c>
      <c r="E75" s="3" t="s">
        <v>79</v>
      </c>
      <c r="F75" s="3" t="s">
        <v>80</v>
      </c>
      <c r="G75" s="3" t="s">
        <v>81</v>
      </c>
      <c r="H75" s="3" t="s">
        <v>82</v>
      </c>
      <c r="I75" s="3" t="s">
        <v>83</v>
      </c>
      <c r="J75" s="3" t="s">
        <v>84</v>
      </c>
      <c r="M75">
        <v>44.065</v>
      </c>
      <c r="N75">
        <v>234.748</v>
      </c>
      <c r="O75">
        <v>44.297</v>
      </c>
      <c r="P75">
        <v>226.005</v>
      </c>
    </row>
    <row r="76" spans="1:16" ht="12.75">
      <c r="A76">
        <v>44.065</v>
      </c>
      <c r="B76">
        <v>-228.475</v>
      </c>
      <c r="C76">
        <v>234.748</v>
      </c>
      <c r="D76" s="11">
        <f>SQRT(($A76-$A77)^2+($B76-$B77)^2+($C76-$C77)^2)</f>
        <v>42.140770448581</v>
      </c>
      <c r="E76" s="4">
        <f>SQRT(($A76-$A78)^2+($B76-$B78)^2+($C76-$C78)^2)</f>
        <v>31.996083338433777</v>
      </c>
      <c r="F76" s="4">
        <f>SQRT(($A76-$A79)^2+($B76-$B79)^2+($C76-$C79)^2)</f>
        <v>94.3245588486901</v>
      </c>
      <c r="G76" s="4">
        <f>SQRT(($A76-$A80)^2+($B76-$B80)^2+($C76-$C80)^2)</f>
        <v>85.73292766492929</v>
      </c>
      <c r="H76" s="4">
        <f>SQRT(($A76-$A81)^2+($B76-$B81)^2+($C76-$C81)^2)</f>
        <v>176.83095643580057</v>
      </c>
      <c r="I76" s="16">
        <f>SQRT(($A76-$A82)^2+($B76-$B82)^2+($C76-$C82)^2)</f>
        <v>170.2667572869114</v>
      </c>
      <c r="J76" s="4">
        <f>SQRT(($A76-$A83)^2+($B76-$B83)^2+($C76-$C83)^2)</f>
        <v>241.45390214490217</v>
      </c>
      <c r="M76">
        <v>47.223</v>
      </c>
      <c r="N76">
        <v>192.747</v>
      </c>
      <c r="O76">
        <v>42.708</v>
      </c>
      <c r="P76">
        <v>184.018</v>
      </c>
    </row>
    <row r="77" spans="1:16" ht="12.75">
      <c r="A77">
        <v>47.223</v>
      </c>
      <c r="B77">
        <v>-227.138</v>
      </c>
      <c r="C77">
        <v>192.747</v>
      </c>
      <c r="D77" s="12">
        <f>SQRT(($A77-$A78)^2+($B77-$B78)^2+($C77-$C78)^2)</f>
        <v>38.227719092302635</v>
      </c>
      <c r="E77" s="4">
        <f>SQRT(($A77-$A79)^2+($B77-$B79)^2+($C77-$C79)^2)</f>
        <v>82.35717924989905</v>
      </c>
      <c r="F77" s="4">
        <f>SQRT(($A77-$A80)^2+($B77-$B80)^2+($C77-$C80)^2)</f>
        <v>58.44444906062508</v>
      </c>
      <c r="G77" s="4">
        <f>SQRT(($A77-$A81)^2+($B77-$B81)^2+($C77-$C81)^2)</f>
        <v>145.571508215035</v>
      </c>
      <c r="H77" s="4">
        <f>SQRT(($A77-$A82)^2+($B77-$B82)^2+($C77-$C82)^2)</f>
        <v>133.27302587920784</v>
      </c>
      <c r="I77" s="4">
        <f>SQRT(($A77-$A83)^2+($B77-$B83)^2+($C77-$C83)^2)</f>
        <v>200.44364455128033</v>
      </c>
      <c r="M77">
        <v>71.28</v>
      </c>
      <c r="N77">
        <v>221.18</v>
      </c>
      <c r="O77">
        <v>69.886</v>
      </c>
      <c r="P77">
        <v>209.926</v>
      </c>
    </row>
    <row r="78" spans="1:16" ht="12.75">
      <c r="A78">
        <v>71.28</v>
      </c>
      <c r="B78">
        <v>-218.525</v>
      </c>
      <c r="C78">
        <v>221.18</v>
      </c>
      <c r="D78" s="13">
        <f>SQRT(($A78-$A79)^2+($B78-$B79)^2+($C78-$C79)^2)</f>
        <v>65.15803536786542</v>
      </c>
      <c r="E78" s="4">
        <f>SQRT(($A78-$A80)^2+($B78-$B80)^2+($C78-$C80)^2)</f>
        <v>60.72709778179754</v>
      </c>
      <c r="F78" s="4">
        <f>SQRT(($A78-$A81)^2+($B78-$B81)^2+($C78-$C81)^2)</f>
        <v>149.76260725227777</v>
      </c>
      <c r="G78" s="4">
        <f>SQRT(($A78-$A82)^2+($B78-$B82)^2+($C78-$C82)^2)</f>
        <v>146.35551438876502</v>
      </c>
      <c r="H78" s="4">
        <f>SQRT(($A78-$A83)^2+($B78-$B83)^2+($C78-$C83)^2)</f>
        <v>223.6971635895279</v>
      </c>
      <c r="I78" s="4"/>
      <c r="J78" s="4"/>
      <c r="M78">
        <v>129.448</v>
      </c>
      <c r="N78">
        <v>194.765</v>
      </c>
      <c r="O78">
        <v>124.597</v>
      </c>
      <c r="P78">
        <v>176.511</v>
      </c>
    </row>
    <row r="79" spans="1:16" ht="12.75">
      <c r="A79">
        <v>129.448</v>
      </c>
      <c r="B79">
        <v>-231.343</v>
      </c>
      <c r="C79">
        <v>194.765</v>
      </c>
      <c r="D79" s="14">
        <f>SQRT(($A79-$A80)^2+($B79-$B80)^2+($C79-$C80)^2)</f>
        <v>37.56226076795697</v>
      </c>
      <c r="E79" s="4">
        <f>SQRT(($A79-$A81)^2+($B79-$B81)^2+($C79-$C81)^2)</f>
        <v>97.77901458902107</v>
      </c>
      <c r="F79" s="4">
        <f>SQRT(($A79-$A82)^2+($B79-$B82)^2+($C79-$C82)^2)</f>
        <v>108.63396995875644</v>
      </c>
      <c r="G79" s="4">
        <f>SQRT(($A79-$A83)^2+($B79-$B83)^2+($C79-$C83)^2)</f>
        <v>195.00687334296705</v>
      </c>
      <c r="H79" s="4"/>
      <c r="I79" s="4"/>
      <c r="J79" s="4"/>
      <c r="M79">
        <v>100.78</v>
      </c>
      <c r="N79">
        <v>170.818</v>
      </c>
      <c r="O79">
        <v>93.36</v>
      </c>
      <c r="P79">
        <v>155.805</v>
      </c>
    </row>
    <row r="80" spans="1:16" ht="12.75">
      <c r="A80">
        <v>100.78</v>
      </c>
      <c r="B80">
        <v>-235.294</v>
      </c>
      <c r="C80">
        <v>170.818</v>
      </c>
      <c r="D80" s="15">
        <f>SQRT(($A80-$A81)^2+($B80-$B81)^2+($C80-$C81)^2)</f>
        <v>91.31575378870834</v>
      </c>
      <c r="E80" s="4">
        <f>SQRT(($A80-$A82)^2+($B80-$B82)^2+($C80-$C82)^2)</f>
        <v>89.04667632764293</v>
      </c>
      <c r="F80" s="4">
        <f>SQRT(($A80-$A83)^2+($B80-$B83)^2+($C80-$C83)^2)</f>
        <v>169.38052782123452</v>
      </c>
      <c r="G80" s="4"/>
      <c r="H80" s="4"/>
      <c r="I80" s="4"/>
      <c r="J80" s="4"/>
      <c r="M80">
        <v>161.085</v>
      </c>
      <c r="N80">
        <v>102.271</v>
      </c>
      <c r="O80">
        <v>145.54</v>
      </c>
      <c r="P80">
        <v>81.03899999999999</v>
      </c>
    </row>
    <row r="81" spans="1:16" ht="12.75">
      <c r="A81">
        <v>161.085</v>
      </c>
      <c r="B81">
        <v>-233.51</v>
      </c>
      <c r="C81">
        <v>102.271</v>
      </c>
      <c r="D81" s="17">
        <f>SQRT(($A81-$A82)^2+($B81-$B82)^2+($C81-$C82)^2)</f>
        <v>37.94468282908688</v>
      </c>
      <c r="E81" s="16">
        <f>SQRT(($A81-$A83)^2+($B81-$B83)^2+($C81-$C83)^2)</f>
        <v>115.64659007943123</v>
      </c>
      <c r="F81" s="4"/>
      <c r="G81" s="4"/>
      <c r="H81" s="4"/>
      <c r="I81" s="4"/>
      <c r="J81" s="4"/>
      <c r="K81" s="4"/>
      <c r="L81" s="4"/>
      <c r="M81">
        <v>127.34</v>
      </c>
      <c r="N81">
        <v>86.244</v>
      </c>
      <c r="O81">
        <v>110.27600000000001</v>
      </c>
      <c r="P81">
        <v>69.27199999999999</v>
      </c>
    </row>
    <row r="82" spans="1:16" ht="12.75">
      <c r="A82">
        <v>127.34</v>
      </c>
      <c r="B82">
        <v>-226.861</v>
      </c>
      <c r="C82">
        <v>86.244</v>
      </c>
      <c r="D82" s="18">
        <f>SQRT(($A82-$A83)^2+($B82-$B83)^2+($C82-$C83)^2)</f>
        <v>89.45640420897769</v>
      </c>
      <c r="E82" s="4"/>
      <c r="F82" s="4"/>
      <c r="G82" s="4"/>
      <c r="H82" s="4"/>
      <c r="I82" s="4"/>
      <c r="J82" s="4"/>
      <c r="K82" s="4"/>
      <c r="L82" s="4"/>
      <c r="M82">
        <v>105.221</v>
      </c>
      <c r="N82">
        <v>1.886</v>
      </c>
      <c r="O82">
        <v>78.568</v>
      </c>
      <c r="P82">
        <v>-12.891999999999996</v>
      </c>
    </row>
    <row r="83" spans="1:14" ht="12.75">
      <c r="A83">
        <v>105.221</v>
      </c>
      <c r="B83">
        <v>-246.784</v>
      </c>
      <c r="C83">
        <v>1.886</v>
      </c>
      <c r="J83" s="4"/>
      <c r="K83" s="4"/>
      <c r="L83" s="4"/>
      <c r="M83" s="4"/>
      <c r="N83" s="4"/>
    </row>
    <row r="84" spans="1:14" ht="12.75">
      <c r="A84" t="s">
        <v>94</v>
      </c>
      <c r="J84" s="4"/>
      <c r="K84" s="4"/>
      <c r="L84" s="4"/>
      <c r="M84" s="4"/>
      <c r="N84" s="4"/>
    </row>
    <row r="85" spans="4:14" ht="12.75">
      <c r="D85" s="4">
        <f>D64-D76</f>
        <v>0.0053646767184432065</v>
      </c>
      <c r="E85" s="4">
        <f>E64-E76</f>
        <v>-0.006236777376312119</v>
      </c>
      <c r="F85" s="4">
        <f>F64-F76</f>
        <v>0.012360143823102021</v>
      </c>
      <c r="G85" s="4">
        <f>G64-G76</f>
        <v>0.008380378510295827</v>
      </c>
      <c r="H85" s="4">
        <f>H64-H76</f>
        <v>-0.009719119690828393</v>
      </c>
      <c r="I85" s="4">
        <f>I64-I76</f>
        <v>-0.014831802939255567</v>
      </c>
      <c r="J85" s="4">
        <f>J64-J76</f>
        <v>0.010824842291526693</v>
      </c>
      <c r="K85" s="4"/>
      <c r="L85" s="4"/>
      <c r="M85" s="4"/>
      <c r="N85" s="4"/>
    </row>
    <row r="86" spans="4:9" ht="12.75">
      <c r="D86" s="4">
        <f>D65-D77</f>
        <v>0.003255221727066271</v>
      </c>
      <c r="E86" s="4">
        <f>E65-E77</f>
        <v>0.003921877999914614</v>
      </c>
      <c r="F86" s="4">
        <f>F65-F77</f>
        <v>-0.0023916618647277232</v>
      </c>
      <c r="G86" s="4">
        <f>G65-G77</f>
        <v>-0.017625099537184497</v>
      </c>
      <c r="H86" s="4">
        <f>H65-H77</f>
        <v>-0.020865802907394482</v>
      </c>
      <c r="I86" s="4">
        <f>I65-I77</f>
        <v>0.005586998755802597</v>
      </c>
    </row>
    <row r="87" spans="4:8" ht="12.75">
      <c r="D87" s="4">
        <f>D66-D78</f>
        <v>0.026329030355100258</v>
      </c>
      <c r="E87" s="4">
        <f>E66-E78</f>
        <v>0.02913157783272169</v>
      </c>
      <c r="F87" s="4">
        <f>F66-F78</f>
        <v>0.00916361593357351</v>
      </c>
      <c r="G87" s="4">
        <f>G66-G78</f>
        <v>0.0006770074311361896</v>
      </c>
      <c r="H87" s="4">
        <f>H66-H78</f>
        <v>0.028654777508137386</v>
      </c>
    </row>
    <row r="88" spans="4:7" ht="12.75">
      <c r="D88" s="4">
        <f>D67-D79</f>
        <v>0.01405855685182189</v>
      </c>
      <c r="E88" s="4">
        <f>E67-E79</f>
        <v>-0.016730568034731164</v>
      </c>
      <c r="F88" s="4">
        <f>F67-F79</f>
        <v>-0.025976578895125613</v>
      </c>
      <c r="G88" s="4">
        <f>G67-G79</f>
        <v>0.012977313318685901</v>
      </c>
    </row>
    <row r="89" spans="4:6" ht="12.75">
      <c r="D89" s="4">
        <f>D68-D80</f>
        <v>-0.019353087475863617</v>
      </c>
      <c r="E89" s="4">
        <f>E68-E80</f>
        <v>-0.029536573548355705</v>
      </c>
      <c r="F89" s="4">
        <f>F68-F80</f>
        <v>0.0027055934101554158</v>
      </c>
    </row>
    <row r="90" spans="4:5" ht="12.75">
      <c r="D90" s="4">
        <f>D69-D81</f>
        <v>-0.01629787797146065</v>
      </c>
      <c r="E90" s="4">
        <f>E69-E81</f>
        <v>0.017309686225971177</v>
      </c>
    </row>
    <row r="91" ht="12.75">
      <c r="D91" s="4">
        <f>D70-D82</f>
        <v>0.03343344871392162</v>
      </c>
    </row>
    <row r="93" ht="12.75">
      <c r="A93" t="s">
        <v>94</v>
      </c>
    </row>
    <row r="94" spans="1:2" ht="12.75">
      <c r="A94" t="s">
        <v>87</v>
      </c>
      <c r="B94" s="4">
        <f>AVERAGE(D95:D122)</f>
        <v>0.0015917784702206919</v>
      </c>
    </row>
    <row r="95" spans="1:4" ht="12.75">
      <c r="A95" t="s">
        <v>90</v>
      </c>
      <c r="B95" s="4">
        <f>STDEV(D95:D122)</f>
        <v>0.0173906627593709</v>
      </c>
      <c r="C95">
        <v>42.140770448581</v>
      </c>
      <c r="D95" s="4">
        <v>0.0053646767184432065</v>
      </c>
    </row>
    <row r="96" spans="1:4" ht="12.75">
      <c r="A96" t="s">
        <v>88</v>
      </c>
      <c r="B96" s="4">
        <f>MAX(D95:D122)</f>
        <v>0.03343344871392162</v>
      </c>
      <c r="C96">
        <v>38.227719092302635</v>
      </c>
      <c r="D96" s="4">
        <v>0.0032552217270804817</v>
      </c>
    </row>
    <row r="97" spans="1:4" ht="12.75">
      <c r="A97" t="s">
        <v>89</v>
      </c>
      <c r="B97" s="4">
        <f>MIN(D95:D122)</f>
        <v>-0.029536573548369915</v>
      </c>
      <c r="C97">
        <v>65.15803536786542</v>
      </c>
      <c r="D97" s="4">
        <v>0.026329030355100258</v>
      </c>
    </row>
    <row r="98" spans="3:4" ht="13.5" thickBot="1">
      <c r="C98">
        <v>37.56226076795697</v>
      </c>
      <c r="D98" s="4">
        <v>0.01405855685182189</v>
      </c>
    </row>
    <row r="99" spans="1:4" ht="12.75">
      <c r="A99" s="8" t="s">
        <v>95</v>
      </c>
      <c r="C99">
        <v>91.31575378870834</v>
      </c>
      <c r="D99" s="4">
        <v>-0.019353087475849406</v>
      </c>
    </row>
    <row r="100" spans="1:8" ht="12.75">
      <c r="A100" s="5">
        <v>-0.06</v>
      </c>
      <c r="C100">
        <v>37.94468282908688</v>
      </c>
      <c r="D100" s="4">
        <v>-0.016297877971439334</v>
      </c>
      <c r="H100" s="4"/>
    </row>
    <row r="101" spans="1:12" ht="12.75">
      <c r="A101" s="5">
        <v>-0.045</v>
      </c>
      <c r="C101" s="5">
        <v>89.45640420897769</v>
      </c>
      <c r="D101" s="4">
        <v>0.03343344871392162</v>
      </c>
      <c r="I101" s="4"/>
      <c r="J101" s="4"/>
      <c r="K101" s="4"/>
      <c r="L101" s="4"/>
    </row>
    <row r="102" spans="1:4" ht="12.75">
      <c r="A102" s="5">
        <v>-0.03</v>
      </c>
      <c r="C102">
        <v>31.996083338433777</v>
      </c>
      <c r="D102" s="4">
        <v>-0.006236777376319225</v>
      </c>
    </row>
    <row r="103" spans="1:4" ht="12.75">
      <c r="A103" s="5">
        <v>-0.015</v>
      </c>
      <c r="C103">
        <v>82.35717924989905</v>
      </c>
      <c r="D103" s="4">
        <v>0.003921877999914614</v>
      </c>
    </row>
    <row r="104" spans="1:4" ht="12.75">
      <c r="A104" s="5">
        <v>0</v>
      </c>
      <c r="C104">
        <v>60.72709778179754</v>
      </c>
      <c r="D104" s="4">
        <v>0.0291315778327359</v>
      </c>
    </row>
    <row r="105" spans="1:4" ht="12.75">
      <c r="A105" s="5">
        <v>0.015</v>
      </c>
      <c r="C105">
        <v>97.77901458902107</v>
      </c>
      <c r="D105" s="19">
        <v>-0.016730568034716953</v>
      </c>
    </row>
    <row r="106" spans="1:4" ht="12.75">
      <c r="A106" s="5">
        <v>0.03</v>
      </c>
      <c r="C106">
        <v>89.04667632764293</v>
      </c>
      <c r="D106" s="19">
        <v>-0.029536573548369915</v>
      </c>
    </row>
    <row r="107" spans="1:4" ht="12.75">
      <c r="A107" s="5">
        <v>0.045</v>
      </c>
      <c r="C107">
        <v>115.64659007943123</v>
      </c>
      <c r="D107" s="19">
        <v>0.017309686225985388</v>
      </c>
    </row>
    <row r="108" spans="1:4" ht="13.5" thickBot="1">
      <c r="A108" s="5">
        <v>0.06</v>
      </c>
      <c r="C108">
        <v>94.3245588486901</v>
      </c>
      <c r="D108" s="4">
        <v>0.012360143823102021</v>
      </c>
    </row>
    <row r="109" spans="1:4" ht="12.75">
      <c r="A109" s="8" t="s">
        <v>95</v>
      </c>
      <c r="B109" s="8" t="s">
        <v>97</v>
      </c>
      <c r="C109">
        <v>58.44444906062508</v>
      </c>
      <c r="D109" s="4">
        <v>-0.0023916618647277232</v>
      </c>
    </row>
    <row r="110" spans="1:4" ht="12.75">
      <c r="A110" s="5">
        <v>-0.06</v>
      </c>
      <c r="B110" s="6">
        <v>0</v>
      </c>
      <c r="C110">
        <v>149.76260725227777</v>
      </c>
      <c r="D110" s="4">
        <v>0.00916361593357351</v>
      </c>
    </row>
    <row r="111" spans="1:4" ht="12.75">
      <c r="A111" s="5">
        <v>-0.045</v>
      </c>
      <c r="B111" s="6">
        <v>0</v>
      </c>
      <c r="C111">
        <v>108.63396995875644</v>
      </c>
      <c r="D111" s="19">
        <v>-0.025976578895125613</v>
      </c>
    </row>
    <row r="112" spans="1:4" ht="12.75">
      <c r="A112" s="5">
        <v>-0.03</v>
      </c>
      <c r="B112" s="6">
        <v>0</v>
      </c>
      <c r="C112">
        <v>169.38052782123452</v>
      </c>
      <c r="D112" s="4">
        <v>0.0027055934101554158</v>
      </c>
    </row>
    <row r="113" spans="1:4" ht="12.75">
      <c r="A113" s="5">
        <v>-0.015</v>
      </c>
      <c r="B113" s="6">
        <v>7</v>
      </c>
      <c r="C113">
        <v>85.73292766492929</v>
      </c>
      <c r="D113" s="4">
        <v>0.008380378510295827</v>
      </c>
    </row>
    <row r="114" spans="1:4" ht="12.75">
      <c r="A114" s="5">
        <v>0</v>
      </c>
      <c r="B114" s="6">
        <v>4</v>
      </c>
      <c r="C114">
        <v>145.571508215035</v>
      </c>
      <c r="D114" s="4">
        <v>-0.017625099537184497</v>
      </c>
    </row>
    <row r="115" spans="1:4" ht="12.75">
      <c r="A115" s="5">
        <v>0.015</v>
      </c>
      <c r="B115" s="6">
        <v>12</v>
      </c>
      <c r="C115">
        <v>146.35551438876502</v>
      </c>
      <c r="D115" s="4">
        <v>0.0006770074311361896</v>
      </c>
    </row>
    <row r="116" spans="1:9" ht="12.75">
      <c r="A116" s="5">
        <v>0.03</v>
      </c>
      <c r="B116" s="6">
        <v>4</v>
      </c>
      <c r="C116">
        <v>195.00687334296705</v>
      </c>
      <c r="D116" s="4">
        <v>0.012977313318685901</v>
      </c>
      <c r="E116" s="4"/>
      <c r="F116" s="4"/>
      <c r="G116" s="4"/>
      <c r="H116" s="4"/>
      <c r="I116" s="4"/>
    </row>
    <row r="117" spans="1:4" ht="12.75">
      <c r="A117" s="5">
        <v>0.045</v>
      </c>
      <c r="B117" s="6">
        <v>1</v>
      </c>
      <c r="C117">
        <v>176.83095643580057</v>
      </c>
      <c r="D117" s="4">
        <v>-0.009719119690828393</v>
      </c>
    </row>
    <row r="118" spans="1:4" ht="12.75">
      <c r="A118" s="5">
        <v>0.06</v>
      </c>
      <c r="B118" s="6">
        <v>0</v>
      </c>
      <c r="C118">
        <v>133.27302587920784</v>
      </c>
      <c r="D118" s="4">
        <v>-0.020865802907394482</v>
      </c>
    </row>
    <row r="119" spans="1:4" ht="13.5" thickBot="1">
      <c r="A119" s="7" t="s">
        <v>96</v>
      </c>
      <c r="B119" s="7">
        <v>0</v>
      </c>
      <c r="C119">
        <v>223.6971635895279</v>
      </c>
      <c r="D119" s="4">
        <v>0.028654777508137386</v>
      </c>
    </row>
    <row r="120" spans="3:4" ht="12.75">
      <c r="C120">
        <v>170.2667572869114</v>
      </c>
      <c r="D120" s="4">
        <v>-0.014831802939283989</v>
      </c>
    </row>
    <row r="121" spans="3:4" ht="12.75">
      <c r="C121">
        <v>200.44364455128033</v>
      </c>
      <c r="D121" s="4">
        <v>0.005586998755802597</v>
      </c>
    </row>
    <row r="122" spans="3:4" ht="12.75">
      <c r="C122">
        <v>241.45390214490217</v>
      </c>
      <c r="D122" s="4">
        <v>0.010824842291526693</v>
      </c>
    </row>
    <row r="123" ht="12.75">
      <c r="G123" s="4"/>
    </row>
    <row r="124" ht="12.75">
      <c r="G124" s="4"/>
    </row>
    <row r="125" spans="6:7" ht="12.75">
      <c r="F125" s="4"/>
      <c r="G125" s="4"/>
    </row>
    <row r="126" spans="5:7" ht="12.75">
      <c r="E126" s="4"/>
      <c r="F126" s="4"/>
      <c r="G126" s="4"/>
    </row>
    <row r="132" ht="12.75">
      <c r="D132" s="4"/>
    </row>
    <row r="133" spans="3:4" ht="12.75">
      <c r="C133" s="4"/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</sheetData>
  <printOptions/>
  <pageMargins left="0.75" right="0.75" top="1" bottom="1" header="0.5" footer="0.5"/>
  <pageSetup horizontalDpi="600" verticalDpi="600" orientation="portrait" scale="70" r:id="rId4"/>
  <headerFooter alignWithMargins="0">
    <oddHeader>&amp;C&amp;F</oddHeader>
    <oddFooter>&amp;C&amp;A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"/>
  <sheetViews>
    <sheetView zoomScale="75" zoomScaleNormal="75" workbookViewId="0" topLeftCell="A21">
      <selection activeCell="O49" sqref="O49"/>
    </sheetView>
  </sheetViews>
  <sheetFormatPr defaultColWidth="9.140625" defaultRowHeight="12.75"/>
  <cols>
    <col min="1" max="2" width="8.00390625" style="0" customWidth="1"/>
    <col min="3" max="3" width="6.8515625" style="0" customWidth="1"/>
    <col min="4" max="4" width="8.7109375" style="0" customWidth="1"/>
    <col min="5" max="5" width="4.28125" style="0" customWidth="1"/>
    <col min="6" max="6" width="6.7109375" style="0" customWidth="1"/>
    <col min="7" max="7" width="4.7109375" style="0" customWidth="1"/>
    <col min="8" max="8" width="6.00390625" style="0" customWidth="1"/>
    <col min="9" max="9" width="4.7109375" style="4" customWidth="1"/>
    <col min="10" max="10" width="5.57421875" style="4" customWidth="1"/>
    <col min="11" max="11" width="8.8515625" style="4" customWidth="1"/>
    <col min="12" max="13" width="8.00390625" style="0" customWidth="1"/>
    <col min="14" max="14" width="6.8515625" style="0" customWidth="1"/>
    <col min="15" max="15" width="8.7109375" style="0" customWidth="1"/>
    <col min="16" max="16" width="4.28125" style="0" customWidth="1"/>
    <col min="17" max="17" width="8.140625" style="0" customWidth="1"/>
    <col min="18" max="18" width="4.7109375" style="0" customWidth="1"/>
    <col min="19" max="19" width="6.00390625" style="0" customWidth="1"/>
    <col min="20" max="20" width="4.7109375" style="0" customWidth="1"/>
    <col min="21" max="21" width="6.00390625" style="0" customWidth="1"/>
  </cols>
  <sheetData>
    <row r="1" spans="1:3" ht="12.75">
      <c r="A1" t="s">
        <v>99</v>
      </c>
      <c r="C1" t="s">
        <v>100</v>
      </c>
    </row>
    <row r="2" spans="1:17" ht="12.75">
      <c r="A2" t="s">
        <v>53</v>
      </c>
      <c r="B2" t="s">
        <v>54</v>
      </c>
      <c r="C2" t="s">
        <v>55</v>
      </c>
      <c r="D2" t="s">
        <v>56</v>
      </c>
      <c r="E2" t="s">
        <v>57</v>
      </c>
      <c r="F2" t="s">
        <v>106</v>
      </c>
      <c r="L2" t="s">
        <v>53</v>
      </c>
      <c r="M2" t="s">
        <v>54</v>
      </c>
      <c r="N2" t="s">
        <v>55</v>
      </c>
      <c r="O2" t="s">
        <v>56</v>
      </c>
      <c r="P2" t="s">
        <v>57</v>
      </c>
      <c r="Q2" t="s">
        <v>107</v>
      </c>
    </row>
    <row r="3" spans="9:11" ht="12.75">
      <c r="I3" s="4" t="s">
        <v>103</v>
      </c>
      <c r="J3" s="4" t="s">
        <v>104</v>
      </c>
      <c r="K3" s="4" t="s">
        <v>105</v>
      </c>
    </row>
    <row r="4" spans="1:13" ht="12.75">
      <c r="A4" t="s">
        <v>59</v>
      </c>
      <c r="B4">
        <v>1</v>
      </c>
      <c r="L4" t="s">
        <v>59</v>
      </c>
      <c r="M4">
        <v>1</v>
      </c>
    </row>
    <row r="5" spans="1:19" ht="12.75">
      <c r="A5" t="s">
        <v>3</v>
      </c>
      <c r="B5">
        <v>0</v>
      </c>
      <c r="C5" t="s">
        <v>4</v>
      </c>
      <c r="D5">
        <v>0</v>
      </c>
      <c r="E5" t="s">
        <v>5</v>
      </c>
      <c r="F5">
        <v>0</v>
      </c>
      <c r="G5" t="s">
        <v>60</v>
      </c>
      <c r="H5">
        <v>2.498</v>
      </c>
      <c r="I5" s="4">
        <f>B5-M5</f>
        <v>0</v>
      </c>
      <c r="J5" s="4">
        <f>D5-O5</f>
        <v>0</v>
      </c>
      <c r="K5" s="4">
        <f>F5-Q5</f>
        <v>0</v>
      </c>
      <c r="L5" t="s">
        <v>3</v>
      </c>
      <c r="M5">
        <v>0</v>
      </c>
      <c r="N5" t="s">
        <v>4</v>
      </c>
      <c r="O5">
        <v>0</v>
      </c>
      <c r="P5" t="s">
        <v>5</v>
      </c>
      <c r="Q5">
        <v>0</v>
      </c>
      <c r="R5" t="s">
        <v>60</v>
      </c>
      <c r="S5">
        <v>2.499</v>
      </c>
    </row>
    <row r="6" spans="1:19" ht="12.75">
      <c r="A6" t="s">
        <v>59</v>
      </c>
      <c r="B6">
        <v>2</v>
      </c>
      <c r="G6" s="4" t="s">
        <v>61</v>
      </c>
      <c r="H6" s="4">
        <v>0.002</v>
      </c>
      <c r="L6" t="s">
        <v>59</v>
      </c>
      <c r="M6">
        <v>2</v>
      </c>
      <c r="R6" t="s">
        <v>61</v>
      </c>
      <c r="S6">
        <v>0.002</v>
      </c>
    </row>
    <row r="7" spans="1:19" ht="12.75">
      <c r="A7" t="s">
        <v>3</v>
      </c>
      <c r="B7">
        <v>57.391</v>
      </c>
      <c r="C7" t="s">
        <v>4</v>
      </c>
      <c r="D7">
        <v>-99.141</v>
      </c>
      <c r="E7" t="s">
        <v>5</v>
      </c>
      <c r="F7">
        <v>0.051</v>
      </c>
      <c r="G7" t="s">
        <v>60</v>
      </c>
      <c r="H7">
        <v>2.5</v>
      </c>
      <c r="I7" s="4">
        <f>B7-M7</f>
        <v>0.003999999999997783</v>
      </c>
      <c r="J7" s="4">
        <f>D7-O7</f>
        <v>-0.0020000000000095497</v>
      </c>
      <c r="K7" s="4">
        <f>F7-Q7</f>
        <v>-0.0010000000000000009</v>
      </c>
      <c r="L7" t="s">
        <v>3</v>
      </c>
      <c r="M7">
        <v>57.387</v>
      </c>
      <c r="N7" t="s">
        <v>4</v>
      </c>
      <c r="O7">
        <v>-99.139</v>
      </c>
      <c r="P7" t="s">
        <v>5</v>
      </c>
      <c r="Q7">
        <v>0.052</v>
      </c>
      <c r="R7" t="s">
        <v>60</v>
      </c>
      <c r="S7">
        <v>2.499</v>
      </c>
    </row>
    <row r="8" spans="1:19" ht="12.75">
      <c r="A8" t="s">
        <v>59</v>
      </c>
      <c r="B8">
        <v>3</v>
      </c>
      <c r="G8" s="4" t="s">
        <v>61</v>
      </c>
      <c r="H8" s="4">
        <v>0.002</v>
      </c>
      <c r="L8" t="s">
        <v>59</v>
      </c>
      <c r="M8">
        <v>3</v>
      </c>
      <c r="R8" t="s">
        <v>61</v>
      </c>
      <c r="S8">
        <v>0.002</v>
      </c>
    </row>
    <row r="9" spans="1:19" ht="12.75">
      <c r="A9" t="s">
        <v>3</v>
      </c>
      <c r="B9">
        <v>171.18</v>
      </c>
      <c r="C9" t="s">
        <v>4</v>
      </c>
      <c r="D9">
        <v>-131.29</v>
      </c>
      <c r="E9" t="s">
        <v>5</v>
      </c>
      <c r="F9">
        <v>0</v>
      </c>
      <c r="G9" t="s">
        <v>60</v>
      </c>
      <c r="H9">
        <v>2.5</v>
      </c>
      <c r="I9" s="4">
        <f>B9-M9</f>
        <v>0.004000000000019099</v>
      </c>
      <c r="J9" s="4">
        <f>D9-O9</f>
        <v>0</v>
      </c>
      <c r="K9" s="4">
        <f>F9-Q9</f>
        <v>0</v>
      </c>
      <c r="L9" t="s">
        <v>3</v>
      </c>
      <c r="M9">
        <v>171.176</v>
      </c>
      <c r="N9" t="s">
        <v>4</v>
      </c>
      <c r="O9">
        <v>-131.29</v>
      </c>
      <c r="P9" t="s">
        <v>5</v>
      </c>
      <c r="Q9">
        <v>0</v>
      </c>
      <c r="R9" t="s">
        <v>60</v>
      </c>
      <c r="S9">
        <v>2.5</v>
      </c>
    </row>
    <row r="10" spans="1:19" ht="12.75">
      <c r="A10" t="s">
        <v>59</v>
      </c>
      <c r="B10">
        <v>4</v>
      </c>
      <c r="G10" s="4" t="s">
        <v>61</v>
      </c>
      <c r="H10" s="4">
        <v>0.001</v>
      </c>
      <c r="L10" t="s">
        <v>59</v>
      </c>
      <c r="M10">
        <v>4</v>
      </c>
      <c r="R10" t="s">
        <v>61</v>
      </c>
      <c r="S10">
        <v>0.003</v>
      </c>
    </row>
    <row r="11" spans="1:19" ht="12.75">
      <c r="A11" t="s">
        <v>3</v>
      </c>
      <c r="B11">
        <v>274.124</v>
      </c>
      <c r="C11" t="s">
        <v>4</v>
      </c>
      <c r="D11">
        <v>-73.337</v>
      </c>
      <c r="E11" t="s">
        <v>5</v>
      </c>
      <c r="F11">
        <v>0.06</v>
      </c>
      <c r="G11" t="s">
        <v>60</v>
      </c>
      <c r="H11">
        <v>2.5</v>
      </c>
      <c r="I11" s="4">
        <f>B11-M11</f>
        <v>0.004000000000019099</v>
      </c>
      <c r="J11" s="4">
        <f>D11-O11</f>
        <v>0.000999999999990564</v>
      </c>
      <c r="K11" s="4">
        <f>F11-Q11</f>
        <v>0</v>
      </c>
      <c r="L11" t="s">
        <v>3</v>
      </c>
      <c r="M11">
        <v>274.12</v>
      </c>
      <c r="N11" t="s">
        <v>4</v>
      </c>
      <c r="O11">
        <v>-73.338</v>
      </c>
      <c r="P11" t="s">
        <v>5</v>
      </c>
      <c r="Q11">
        <v>0.06</v>
      </c>
      <c r="R11" t="s">
        <v>60</v>
      </c>
      <c r="S11">
        <v>2.499</v>
      </c>
    </row>
    <row r="12" spans="1:19" ht="12.75">
      <c r="A12" t="s">
        <v>59</v>
      </c>
      <c r="B12">
        <v>5</v>
      </c>
      <c r="G12" s="4" t="s">
        <v>61</v>
      </c>
      <c r="H12" s="4">
        <v>0.002</v>
      </c>
      <c r="L12" t="s">
        <v>59</v>
      </c>
      <c r="M12">
        <v>5</v>
      </c>
      <c r="R12" t="s">
        <v>61</v>
      </c>
      <c r="S12">
        <v>0.002</v>
      </c>
    </row>
    <row r="13" spans="1:19" ht="12.75">
      <c r="A13" t="s">
        <v>3</v>
      </c>
      <c r="B13">
        <v>305.829</v>
      </c>
      <c r="C13" t="s">
        <v>4</v>
      </c>
      <c r="D13">
        <v>0</v>
      </c>
      <c r="E13" t="s">
        <v>5</v>
      </c>
      <c r="F13">
        <v>0</v>
      </c>
      <c r="G13" t="s">
        <v>60</v>
      </c>
      <c r="H13">
        <v>2.5</v>
      </c>
      <c r="I13" s="4">
        <f>B13-M13</f>
        <v>0.004000000000019099</v>
      </c>
      <c r="J13" s="4">
        <f>D13-O13</f>
        <v>0</v>
      </c>
      <c r="K13" s="4">
        <f>F13-Q13</f>
        <v>0</v>
      </c>
      <c r="L13" t="s">
        <v>3</v>
      </c>
      <c r="M13">
        <v>305.825</v>
      </c>
      <c r="N13" t="s">
        <v>4</v>
      </c>
      <c r="O13">
        <v>0</v>
      </c>
      <c r="P13" t="s">
        <v>5</v>
      </c>
      <c r="Q13">
        <v>0</v>
      </c>
      <c r="R13" t="s">
        <v>60</v>
      </c>
      <c r="S13">
        <v>2.499</v>
      </c>
    </row>
    <row r="14" spans="1:19" ht="12.75">
      <c r="A14" t="s">
        <v>59</v>
      </c>
      <c r="B14">
        <v>6</v>
      </c>
      <c r="G14" s="4" t="s">
        <v>61</v>
      </c>
      <c r="H14" s="4">
        <v>0.002</v>
      </c>
      <c r="L14" t="s">
        <v>59</v>
      </c>
      <c r="M14">
        <v>6</v>
      </c>
      <c r="R14" t="s">
        <v>61</v>
      </c>
      <c r="S14">
        <v>0.002</v>
      </c>
    </row>
    <row r="15" spans="1:19" ht="12.75">
      <c r="A15" t="s">
        <v>3</v>
      </c>
      <c r="B15">
        <v>48.834</v>
      </c>
      <c r="C15" t="s">
        <v>4</v>
      </c>
      <c r="D15">
        <v>19.496</v>
      </c>
      <c r="E15" t="s">
        <v>5</v>
      </c>
      <c r="F15">
        <v>-0.192</v>
      </c>
      <c r="G15" t="s">
        <v>60</v>
      </c>
      <c r="H15">
        <v>2.502</v>
      </c>
      <c r="I15" s="4">
        <f>B15-M15</f>
        <v>0.0040000000000048885</v>
      </c>
      <c r="J15" s="4">
        <f>D15-O15</f>
        <v>-0.0010000000000012221</v>
      </c>
      <c r="K15" s="4">
        <f>F15-Q15</f>
        <v>-0.0030000000000000027</v>
      </c>
      <c r="L15" t="s">
        <v>3</v>
      </c>
      <c r="M15">
        <v>48.83</v>
      </c>
      <c r="N15" t="s">
        <v>4</v>
      </c>
      <c r="O15">
        <v>19.497</v>
      </c>
      <c r="P15" t="s">
        <v>5</v>
      </c>
      <c r="Q15">
        <v>-0.189</v>
      </c>
      <c r="R15" t="s">
        <v>60</v>
      </c>
      <c r="S15">
        <v>2.501</v>
      </c>
    </row>
    <row r="16" spans="1:19" ht="12.75">
      <c r="A16" t="s">
        <v>59</v>
      </c>
      <c r="B16">
        <v>7</v>
      </c>
      <c r="E16" s="2"/>
      <c r="G16" s="4" t="s">
        <v>61</v>
      </c>
      <c r="H16" s="4">
        <v>0.002</v>
      </c>
      <c r="L16" t="s">
        <v>59</v>
      </c>
      <c r="M16">
        <v>7</v>
      </c>
      <c r="R16" t="s">
        <v>61</v>
      </c>
      <c r="S16">
        <v>0.002</v>
      </c>
    </row>
    <row r="17" spans="1:19" ht="12.75">
      <c r="A17" t="s">
        <v>3</v>
      </c>
      <c r="B17">
        <v>252.636</v>
      </c>
      <c r="C17" t="s">
        <v>4</v>
      </c>
      <c r="D17">
        <v>43.168</v>
      </c>
      <c r="E17" t="s">
        <v>5</v>
      </c>
      <c r="F17">
        <v>-0.688</v>
      </c>
      <c r="G17" s="2" t="s">
        <v>60</v>
      </c>
      <c r="H17" s="2">
        <v>2.5</v>
      </c>
      <c r="I17" s="4">
        <f>B17-M17</f>
        <v>0.003999999999990678</v>
      </c>
      <c r="J17" s="4">
        <f>D17-O17</f>
        <v>0</v>
      </c>
      <c r="K17" s="4">
        <f>F17-Q17</f>
        <v>-0.0009999999999998899</v>
      </c>
      <c r="L17" t="s">
        <v>3</v>
      </c>
      <c r="M17">
        <v>252.632</v>
      </c>
      <c r="N17" t="s">
        <v>4</v>
      </c>
      <c r="O17">
        <v>43.168</v>
      </c>
      <c r="P17" s="2" t="s">
        <v>5</v>
      </c>
      <c r="Q17">
        <v>-0.687</v>
      </c>
      <c r="R17" t="s">
        <v>60</v>
      </c>
      <c r="S17">
        <v>2.5</v>
      </c>
    </row>
    <row r="18" spans="1:19" ht="12.75">
      <c r="A18" t="s">
        <v>59</v>
      </c>
      <c r="B18">
        <v>8</v>
      </c>
      <c r="G18" s="4" t="s">
        <v>61</v>
      </c>
      <c r="H18" s="4">
        <v>0.002</v>
      </c>
      <c r="L18" t="s">
        <v>59</v>
      </c>
      <c r="M18">
        <v>8</v>
      </c>
      <c r="R18" t="s">
        <v>61</v>
      </c>
      <c r="S18">
        <v>0.002</v>
      </c>
    </row>
    <row r="19" spans="1:19" ht="12.75">
      <c r="A19" t="s">
        <v>3</v>
      </c>
      <c r="B19">
        <v>9.875</v>
      </c>
      <c r="C19" t="s">
        <v>4</v>
      </c>
      <c r="D19">
        <v>-195.873</v>
      </c>
      <c r="E19" t="s">
        <v>5</v>
      </c>
      <c r="F19">
        <v>-1.803</v>
      </c>
      <c r="G19" t="s">
        <v>60</v>
      </c>
      <c r="H19">
        <v>2.5</v>
      </c>
      <c r="I19" s="4">
        <f>B19-M19</f>
        <v>0.0039999999999995595</v>
      </c>
      <c r="J19" s="4">
        <f>D19-O19</f>
        <v>-0.0049999999999954525</v>
      </c>
      <c r="K19" s="4">
        <f>F19-Q19</f>
        <v>-0.004999999999999893</v>
      </c>
      <c r="L19" t="s">
        <v>3</v>
      </c>
      <c r="M19">
        <v>9.871</v>
      </c>
      <c r="N19" t="s">
        <v>4</v>
      </c>
      <c r="O19">
        <v>-195.868</v>
      </c>
      <c r="P19" t="s">
        <v>5</v>
      </c>
      <c r="Q19">
        <v>-1.798</v>
      </c>
      <c r="R19" t="s">
        <v>60</v>
      </c>
      <c r="S19">
        <v>2.501</v>
      </c>
    </row>
    <row r="20" spans="1:19" ht="12.75">
      <c r="A20" t="s">
        <v>59</v>
      </c>
      <c r="B20">
        <v>9</v>
      </c>
      <c r="G20" s="4" t="s">
        <v>61</v>
      </c>
      <c r="H20" s="4">
        <v>0.002</v>
      </c>
      <c r="L20" t="s">
        <v>59</v>
      </c>
      <c r="M20">
        <v>9</v>
      </c>
      <c r="R20" t="s">
        <v>61</v>
      </c>
      <c r="S20">
        <v>0.002</v>
      </c>
    </row>
    <row r="21" spans="1:19" ht="12.75">
      <c r="A21" t="s">
        <v>3</v>
      </c>
      <c r="B21">
        <v>337.77</v>
      </c>
      <c r="C21" t="s">
        <v>4</v>
      </c>
      <c r="D21">
        <v>-157.855</v>
      </c>
      <c r="E21" t="s">
        <v>5</v>
      </c>
      <c r="F21">
        <v>-0.282</v>
      </c>
      <c r="G21" t="s">
        <v>60</v>
      </c>
      <c r="H21">
        <v>2.501</v>
      </c>
      <c r="I21" s="4">
        <f>B21-M21</f>
        <v>0.0049999999999954525</v>
      </c>
      <c r="J21" s="4">
        <f>D21-O21</f>
        <v>0</v>
      </c>
      <c r="K21" s="4">
        <f>F21-Q21</f>
        <v>-0.0019999999999999463</v>
      </c>
      <c r="L21" t="s">
        <v>3</v>
      </c>
      <c r="M21">
        <v>337.765</v>
      </c>
      <c r="N21" t="s">
        <v>4</v>
      </c>
      <c r="O21">
        <v>-157.855</v>
      </c>
      <c r="P21" t="s">
        <v>5</v>
      </c>
      <c r="Q21">
        <v>-0.28</v>
      </c>
      <c r="R21" t="s">
        <v>60</v>
      </c>
      <c r="S21">
        <v>2.5</v>
      </c>
    </row>
    <row r="22" spans="1:19" ht="12.75">
      <c r="A22" t="s">
        <v>56</v>
      </c>
      <c r="B22" t="s">
        <v>62</v>
      </c>
      <c r="G22" s="4" t="s">
        <v>61</v>
      </c>
      <c r="H22" s="4">
        <v>0.002</v>
      </c>
      <c r="L22" t="s">
        <v>56</v>
      </c>
      <c r="M22" t="s">
        <v>62</v>
      </c>
      <c r="R22" t="s">
        <v>61</v>
      </c>
      <c r="S22">
        <v>0.003</v>
      </c>
    </row>
    <row r="23" spans="1:17" ht="12.75">
      <c r="A23" t="s">
        <v>3</v>
      </c>
      <c r="B23">
        <v>23.995</v>
      </c>
      <c r="C23" t="s">
        <v>4</v>
      </c>
      <c r="D23">
        <v>5.703</v>
      </c>
      <c r="E23" t="s">
        <v>5</v>
      </c>
      <c r="F23">
        <v>-15.486</v>
      </c>
      <c r="I23" s="4">
        <f>B23-M23</f>
        <v>0.005000000000002558</v>
      </c>
      <c r="J23" s="4">
        <f>D23-O23</f>
        <v>-0.0009999999999994458</v>
      </c>
      <c r="K23" s="4">
        <f aca="true" t="shared" si="0" ref="K23:K30">F23-Q23</f>
        <v>-0.0010000000000012221</v>
      </c>
      <c r="L23" t="s">
        <v>3</v>
      </c>
      <c r="M23">
        <v>23.99</v>
      </c>
      <c r="N23" t="s">
        <v>4</v>
      </c>
      <c r="O23">
        <v>5.704</v>
      </c>
      <c r="P23" t="s">
        <v>5</v>
      </c>
      <c r="Q23">
        <v>-15.485</v>
      </c>
    </row>
    <row r="24" spans="1:17" ht="12.75">
      <c r="A24" t="s">
        <v>3</v>
      </c>
      <c r="B24">
        <v>65.982</v>
      </c>
      <c r="C24" t="s">
        <v>4</v>
      </c>
      <c r="D24">
        <v>7.292</v>
      </c>
      <c r="E24" t="s">
        <v>5</v>
      </c>
      <c r="F24">
        <v>-12.19</v>
      </c>
      <c r="I24" s="4">
        <f aca="true" t="shared" si="1" ref="I24:I30">B24-M24</f>
        <v>0.006000000000000227</v>
      </c>
      <c r="J24" s="4">
        <f aca="true" t="shared" si="2" ref="J24:J30">D24-O24</f>
        <v>-0.0019999999999997797</v>
      </c>
      <c r="K24" s="4">
        <f t="shared" si="0"/>
        <v>-0.0039999999999995595</v>
      </c>
      <c r="L24" t="s">
        <v>3</v>
      </c>
      <c r="M24">
        <v>65.976</v>
      </c>
      <c r="N24" t="s">
        <v>4</v>
      </c>
      <c r="O24">
        <v>7.294</v>
      </c>
      <c r="P24" t="s">
        <v>5</v>
      </c>
      <c r="Q24">
        <v>-12.186</v>
      </c>
    </row>
    <row r="25" spans="1:17" ht="12.75">
      <c r="A25" t="s">
        <v>3</v>
      </c>
      <c r="B25">
        <v>40.074</v>
      </c>
      <c r="C25" t="s">
        <v>4</v>
      </c>
      <c r="D25">
        <v>-19.886</v>
      </c>
      <c r="E25" t="s">
        <v>5</v>
      </c>
      <c r="F25">
        <v>-4.997</v>
      </c>
      <c r="I25" s="4">
        <f t="shared" si="1"/>
        <v>0.007999999999995566</v>
      </c>
      <c r="J25" s="4">
        <f t="shared" si="2"/>
        <v>0</v>
      </c>
      <c r="K25" s="4">
        <f t="shared" si="0"/>
        <v>-0.004999999999999893</v>
      </c>
      <c r="L25" t="s">
        <v>3</v>
      </c>
      <c r="M25">
        <v>40.066</v>
      </c>
      <c r="N25" t="s">
        <v>4</v>
      </c>
      <c r="O25">
        <v>-19.886</v>
      </c>
      <c r="P25" t="s">
        <v>5</v>
      </c>
      <c r="Q25">
        <v>-4.992</v>
      </c>
    </row>
    <row r="26" spans="1:17" ht="12.75">
      <c r="A26" t="s">
        <v>3</v>
      </c>
      <c r="B26">
        <v>73.489</v>
      </c>
      <c r="C26" t="s">
        <v>4</v>
      </c>
      <c r="D26">
        <v>-74.597</v>
      </c>
      <c r="E26" t="s">
        <v>5</v>
      </c>
      <c r="F26">
        <v>-16.793</v>
      </c>
      <c r="I26" s="4">
        <f t="shared" si="1"/>
        <v>0.005000000000009663</v>
      </c>
      <c r="J26" s="4">
        <f t="shared" si="2"/>
        <v>0.0020000000000095497</v>
      </c>
      <c r="K26" s="4">
        <f t="shared" si="0"/>
        <v>-0.0019999999999988916</v>
      </c>
      <c r="L26" t="s">
        <v>3</v>
      </c>
      <c r="M26">
        <v>73.484</v>
      </c>
      <c r="N26" t="s">
        <v>4</v>
      </c>
      <c r="O26">
        <v>-74.599</v>
      </c>
      <c r="P26" t="s">
        <v>5</v>
      </c>
      <c r="Q26">
        <v>-16.791</v>
      </c>
    </row>
    <row r="27" spans="1:17" ht="12.75">
      <c r="A27" t="s">
        <v>3</v>
      </c>
      <c r="B27">
        <v>94.195</v>
      </c>
      <c r="C27" t="s">
        <v>4</v>
      </c>
      <c r="D27">
        <v>-43.36</v>
      </c>
      <c r="E27" t="s">
        <v>5</v>
      </c>
      <c r="F27">
        <v>-19.53</v>
      </c>
      <c r="I27" s="4">
        <f t="shared" si="1"/>
        <v>0.0030000000000001137</v>
      </c>
      <c r="J27" s="4">
        <f t="shared" si="2"/>
        <v>0.0009999999999976694</v>
      </c>
      <c r="K27" s="4">
        <f t="shared" si="0"/>
        <v>-0.009000000000000341</v>
      </c>
      <c r="L27" t="s">
        <v>3</v>
      </c>
      <c r="M27">
        <v>94.192</v>
      </c>
      <c r="N27" t="s">
        <v>4</v>
      </c>
      <c r="O27">
        <v>-43.361</v>
      </c>
      <c r="P27" t="s">
        <v>5</v>
      </c>
      <c r="Q27">
        <v>-19.521</v>
      </c>
    </row>
    <row r="28" spans="1:17" ht="12.75">
      <c r="A28" t="s">
        <v>3</v>
      </c>
      <c r="B28">
        <v>168.961</v>
      </c>
      <c r="C28" t="s">
        <v>4</v>
      </c>
      <c r="D28">
        <v>-95.54</v>
      </c>
      <c r="E28" t="s">
        <v>5</v>
      </c>
      <c r="F28">
        <v>-14.805</v>
      </c>
      <c r="I28" s="4">
        <f t="shared" si="1"/>
        <v>0.0020000000000095497</v>
      </c>
      <c r="J28" s="4">
        <f t="shared" si="2"/>
        <v>0.000999999999990564</v>
      </c>
      <c r="K28" s="4">
        <f t="shared" si="0"/>
        <v>-0.006000000000000227</v>
      </c>
      <c r="L28" t="s">
        <v>3</v>
      </c>
      <c r="M28">
        <v>168.959</v>
      </c>
      <c r="N28" t="s">
        <v>4</v>
      </c>
      <c r="O28">
        <v>-95.541</v>
      </c>
      <c r="P28" t="s">
        <v>5</v>
      </c>
      <c r="Q28">
        <v>-14.799</v>
      </c>
    </row>
    <row r="29" spans="1:17" ht="12.75">
      <c r="A29" t="s">
        <v>3</v>
      </c>
      <c r="B29">
        <v>180.728</v>
      </c>
      <c r="C29" t="s">
        <v>4</v>
      </c>
      <c r="D29">
        <v>-60.276</v>
      </c>
      <c r="E29" t="s">
        <v>5</v>
      </c>
      <c r="F29">
        <v>-7.285</v>
      </c>
      <c r="I29" s="4">
        <f t="shared" si="1"/>
        <v>0.0030000000000143245</v>
      </c>
      <c r="J29" s="4">
        <f t="shared" si="2"/>
        <v>0.0009999999999976694</v>
      </c>
      <c r="K29" s="4">
        <f t="shared" si="0"/>
        <v>-0.008000000000000007</v>
      </c>
      <c r="L29" t="s">
        <v>3</v>
      </c>
      <c r="M29">
        <v>180.725</v>
      </c>
      <c r="N29" t="s">
        <v>4</v>
      </c>
      <c r="O29">
        <v>-60.277</v>
      </c>
      <c r="P29" t="s">
        <v>5</v>
      </c>
      <c r="Q29">
        <v>-7.277</v>
      </c>
    </row>
    <row r="30" spans="1:17" ht="12.75">
      <c r="A30" t="s">
        <v>3</v>
      </c>
      <c r="B30">
        <v>262.892</v>
      </c>
      <c r="C30" t="s">
        <v>4</v>
      </c>
      <c r="D30">
        <v>-28.568</v>
      </c>
      <c r="E30" t="s">
        <v>5</v>
      </c>
      <c r="F30">
        <v>-23.163</v>
      </c>
      <c r="I30" s="4">
        <f t="shared" si="1"/>
        <v>0.004000000000019099</v>
      </c>
      <c r="J30" s="4">
        <f t="shared" si="2"/>
        <v>-0.0010000000000012221</v>
      </c>
      <c r="K30" s="4">
        <f t="shared" si="0"/>
        <v>-0.0010000000000012221</v>
      </c>
      <c r="L30" t="s">
        <v>3</v>
      </c>
      <c r="M30">
        <v>262.888</v>
      </c>
      <c r="N30" t="s">
        <v>4</v>
      </c>
      <c r="O30">
        <v>-28.567</v>
      </c>
      <c r="P30" t="s">
        <v>5</v>
      </c>
      <c r="Q30">
        <v>-23.162</v>
      </c>
    </row>
    <row r="31" spans="1:14" ht="12.75">
      <c r="A31" t="s">
        <v>63</v>
      </c>
      <c r="B31" t="s">
        <v>64</v>
      </c>
      <c r="C31">
        <v>1</v>
      </c>
      <c r="K31" s="4">
        <f>F31-Q31</f>
        <v>0</v>
      </c>
      <c r="L31" t="s">
        <v>63</v>
      </c>
      <c r="M31" t="s">
        <v>64</v>
      </c>
      <c r="N31">
        <v>1</v>
      </c>
    </row>
    <row r="32" spans="1:17" ht="12.75">
      <c r="A32" t="s">
        <v>3</v>
      </c>
      <c r="B32">
        <v>254.732</v>
      </c>
      <c r="C32" t="s">
        <v>4</v>
      </c>
      <c r="D32">
        <v>78.424</v>
      </c>
      <c r="E32" t="s">
        <v>5</v>
      </c>
      <c r="F32">
        <v>-3.931</v>
      </c>
      <c r="I32" s="4">
        <f>B32-M32</f>
        <v>0.0020000000000095497</v>
      </c>
      <c r="J32" s="4">
        <f>D32-O32</f>
        <v>0</v>
      </c>
      <c r="K32" s="4">
        <f>F32-Q32</f>
        <v>-0.0030000000000001137</v>
      </c>
      <c r="L32" t="s">
        <v>3</v>
      </c>
      <c r="M32">
        <v>254.73</v>
      </c>
      <c r="N32" t="s">
        <v>4</v>
      </c>
      <c r="O32">
        <v>78.424</v>
      </c>
      <c r="P32" t="s">
        <v>5</v>
      </c>
      <c r="Q32">
        <v>-3.928</v>
      </c>
    </row>
    <row r="33" spans="1:14" ht="12.75">
      <c r="A33" t="s">
        <v>63</v>
      </c>
      <c r="B33" t="s">
        <v>64</v>
      </c>
      <c r="C33">
        <v>2</v>
      </c>
      <c r="L33" t="s">
        <v>63</v>
      </c>
      <c r="M33" t="s">
        <v>64</v>
      </c>
      <c r="N33">
        <v>2</v>
      </c>
    </row>
    <row r="34" spans="1:17" ht="12.75">
      <c r="A34" t="s">
        <v>3</v>
      </c>
      <c r="B34">
        <v>47.097</v>
      </c>
      <c r="C34" t="s">
        <v>4</v>
      </c>
      <c r="D34">
        <v>54.495</v>
      </c>
      <c r="E34" t="s">
        <v>5</v>
      </c>
      <c r="F34">
        <v>-3.983</v>
      </c>
      <c r="I34" s="4">
        <f>B34-M34</f>
        <v>0.0030000000000001137</v>
      </c>
      <c r="J34" s="4">
        <f>D34-O34</f>
        <v>-0.0020000000000024443</v>
      </c>
      <c r="K34" s="4">
        <f>F34-Q34</f>
        <v>-0.007000000000000117</v>
      </c>
      <c r="L34" t="s">
        <v>3</v>
      </c>
      <c r="M34">
        <v>47.094</v>
      </c>
      <c r="N34" t="s">
        <v>4</v>
      </c>
      <c r="O34">
        <v>54.497</v>
      </c>
      <c r="P34" t="s">
        <v>5</v>
      </c>
      <c r="Q34">
        <v>-3.976</v>
      </c>
    </row>
    <row r="35" spans="1:14" ht="12.75">
      <c r="A35" t="s">
        <v>63</v>
      </c>
      <c r="B35" t="s">
        <v>64</v>
      </c>
      <c r="C35">
        <v>3</v>
      </c>
      <c r="L35" t="s">
        <v>63</v>
      </c>
      <c r="M35" t="s">
        <v>64</v>
      </c>
      <c r="N35">
        <v>3</v>
      </c>
    </row>
    <row r="36" spans="1:17" ht="12.75">
      <c r="A36" t="s">
        <v>3</v>
      </c>
      <c r="B36">
        <v>338.106</v>
      </c>
      <c r="C36" t="s">
        <v>4</v>
      </c>
      <c r="D36">
        <v>-116.019</v>
      </c>
      <c r="E36" t="s">
        <v>5</v>
      </c>
      <c r="F36">
        <v>-4.318</v>
      </c>
      <c r="I36" s="4">
        <f>B36-M36</f>
        <v>0.002999999999985903</v>
      </c>
      <c r="J36" s="4">
        <f>D36-O36</f>
        <v>-0.0010000000000047748</v>
      </c>
      <c r="K36" s="4">
        <f>F36-Q36</f>
        <v>0</v>
      </c>
      <c r="L36" t="s">
        <v>3</v>
      </c>
      <c r="M36">
        <v>338.103</v>
      </c>
      <c r="N36" t="s">
        <v>4</v>
      </c>
      <c r="O36">
        <v>-116.018</v>
      </c>
      <c r="P36" t="s">
        <v>5</v>
      </c>
      <c r="Q36">
        <v>-4.318</v>
      </c>
    </row>
    <row r="37" spans="1:14" ht="12.75">
      <c r="A37" t="s">
        <v>63</v>
      </c>
      <c r="B37" t="s">
        <v>64</v>
      </c>
      <c r="C37">
        <v>4</v>
      </c>
      <c r="L37" t="s">
        <v>63</v>
      </c>
      <c r="M37" t="s">
        <v>64</v>
      </c>
      <c r="N37">
        <v>4</v>
      </c>
    </row>
    <row r="38" spans="1:17" ht="12.75">
      <c r="A38" t="s">
        <v>3</v>
      </c>
      <c r="B38">
        <v>4.764</v>
      </c>
      <c r="C38" t="s">
        <v>4</v>
      </c>
      <c r="D38">
        <v>-154.842</v>
      </c>
      <c r="E38" t="s">
        <v>5</v>
      </c>
      <c r="F38">
        <v>-4.364</v>
      </c>
      <c r="I38" s="4">
        <f>B38-M38</f>
        <v>0.004000000000000448</v>
      </c>
      <c r="J38" s="4">
        <f>D38-O38</f>
        <v>-0.0010000000000047748</v>
      </c>
      <c r="K38" s="4">
        <f>F38-Q38</f>
        <v>-0.006999999999999673</v>
      </c>
      <c r="L38" t="s">
        <v>3</v>
      </c>
      <c r="M38">
        <v>4.76</v>
      </c>
      <c r="N38" t="s">
        <v>4</v>
      </c>
      <c r="O38">
        <v>-154.841</v>
      </c>
      <c r="P38" t="s">
        <v>5</v>
      </c>
      <c r="Q38">
        <v>-4.357</v>
      </c>
    </row>
    <row r="39" spans="1:15" ht="12.75">
      <c r="A39" t="s">
        <v>65</v>
      </c>
      <c r="B39" t="s">
        <v>66</v>
      </c>
      <c r="C39" t="s">
        <v>59</v>
      </c>
      <c r="D39">
        <v>1</v>
      </c>
      <c r="L39" t="s">
        <v>65</v>
      </c>
      <c r="M39" t="s">
        <v>66</v>
      </c>
      <c r="N39" t="s">
        <v>59</v>
      </c>
      <c r="O39">
        <v>1</v>
      </c>
    </row>
    <row r="40" spans="1:19" ht="12.75">
      <c r="A40" t="s">
        <v>3</v>
      </c>
      <c r="B40">
        <v>0.003</v>
      </c>
      <c r="C40" t="s">
        <v>4</v>
      </c>
      <c r="D40">
        <v>-0.002</v>
      </c>
      <c r="E40" t="s">
        <v>5</v>
      </c>
      <c r="F40">
        <v>0.005</v>
      </c>
      <c r="G40" t="s">
        <v>60</v>
      </c>
      <c r="H40">
        <v>2.493</v>
      </c>
      <c r="L40" t="s">
        <v>3</v>
      </c>
      <c r="M40">
        <v>-0.003</v>
      </c>
      <c r="N40" t="s">
        <v>4</v>
      </c>
      <c r="O40">
        <v>0</v>
      </c>
      <c r="P40" t="s">
        <v>5</v>
      </c>
      <c r="Q40">
        <v>0.005</v>
      </c>
      <c r="R40" t="s">
        <v>60</v>
      </c>
      <c r="S40">
        <v>2.498</v>
      </c>
    </row>
    <row r="41" spans="1:20" ht="12.75">
      <c r="A41" t="s">
        <v>65</v>
      </c>
      <c r="B41" t="s">
        <v>66</v>
      </c>
      <c r="C41" t="s">
        <v>59</v>
      </c>
      <c r="D41">
        <v>5</v>
      </c>
      <c r="G41" s="4" t="s">
        <v>61</v>
      </c>
      <c r="H41" s="4">
        <v>0</v>
      </c>
      <c r="L41" t="s">
        <v>65</v>
      </c>
      <c r="M41" t="s">
        <v>66</v>
      </c>
      <c r="N41" t="s">
        <v>59</v>
      </c>
      <c r="O41">
        <v>5</v>
      </c>
      <c r="S41" t="s">
        <v>61</v>
      </c>
      <c r="T41">
        <v>0.002</v>
      </c>
    </row>
    <row r="42" spans="1:19" ht="12.75">
      <c r="A42" t="s">
        <v>3</v>
      </c>
      <c r="B42">
        <v>305.829</v>
      </c>
      <c r="C42" t="s">
        <v>4</v>
      </c>
      <c r="D42">
        <v>0</v>
      </c>
      <c r="E42" t="s">
        <v>5</v>
      </c>
      <c r="F42">
        <v>0</v>
      </c>
      <c r="G42" t="s">
        <v>60</v>
      </c>
      <c r="H42">
        <v>2.502</v>
      </c>
      <c r="L42" t="s">
        <v>3</v>
      </c>
      <c r="M42">
        <v>305.825</v>
      </c>
      <c r="N42" t="s">
        <v>4</v>
      </c>
      <c r="O42">
        <v>0</v>
      </c>
      <c r="P42" t="s">
        <v>5</v>
      </c>
      <c r="Q42">
        <v>0.003</v>
      </c>
      <c r="R42" t="s">
        <v>60</v>
      </c>
      <c r="S42">
        <v>2.499</v>
      </c>
    </row>
    <row r="43" spans="7:19" ht="12.75">
      <c r="G43" s="4" t="s">
        <v>61</v>
      </c>
      <c r="H43" s="4">
        <v>0</v>
      </c>
      <c r="R43" t="s">
        <v>61</v>
      </c>
      <c r="S43">
        <v>0.001</v>
      </c>
    </row>
    <row r="44" spans="18:19" ht="12.75">
      <c r="R44" t="s">
        <v>61</v>
      </c>
      <c r="S44">
        <v>0.001</v>
      </c>
    </row>
  </sheetData>
  <printOptions/>
  <pageMargins left="0.75" right="0.75" top="1" bottom="1" header="0.5" footer="0.5"/>
  <pageSetup horizontalDpi="600" verticalDpi="600" orientation="portrait" scale="70" r:id="rId2"/>
  <headerFooter alignWithMargins="0">
    <oddHeader>&amp;C&amp;F</oddHeader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2"/>
  <sheetViews>
    <sheetView zoomScale="75" zoomScaleNormal="75" workbookViewId="0" topLeftCell="A57">
      <selection activeCell="A75" sqref="A75:C75"/>
    </sheetView>
  </sheetViews>
  <sheetFormatPr defaultColWidth="9.140625" defaultRowHeight="12.75"/>
  <cols>
    <col min="1" max="1" width="8.00390625" style="0" customWidth="1"/>
    <col min="2" max="2" width="7.00390625" style="0" customWidth="1"/>
    <col min="3" max="3" width="7.7109375" style="0" customWidth="1"/>
    <col min="4" max="5" width="7.28125" style="0" customWidth="1"/>
    <col min="6" max="6" width="6.7109375" style="0" customWidth="1"/>
    <col min="7" max="7" width="7.7109375" style="0" customWidth="1"/>
    <col min="8" max="8" width="7.28125" style="0" customWidth="1"/>
    <col min="9" max="10" width="8.00390625" style="0" customWidth="1"/>
    <col min="11" max="11" width="6.8515625" style="0" customWidth="1"/>
    <col min="12" max="12" width="8.7109375" style="0" customWidth="1"/>
    <col min="13" max="13" width="6.7109375" style="0" customWidth="1"/>
    <col min="14" max="14" width="8.140625" style="0" customWidth="1"/>
    <col min="15" max="15" width="5.28125" style="0" customWidth="1"/>
    <col min="16" max="16" width="9.28125" style="0" customWidth="1"/>
    <col min="17" max="17" width="4.7109375" style="0" customWidth="1"/>
    <col min="18" max="18" width="6.00390625" style="0" customWidth="1"/>
  </cols>
  <sheetData>
    <row r="1" ht="12.75">
      <c r="A1" t="s">
        <v>50</v>
      </c>
    </row>
    <row r="2" spans="2:14" ht="12.75">
      <c r="B2" t="s">
        <v>51</v>
      </c>
      <c r="I2" t="s">
        <v>53</v>
      </c>
      <c r="J2" t="s">
        <v>54</v>
      </c>
      <c r="K2" t="s">
        <v>55</v>
      </c>
      <c r="L2" t="s">
        <v>56</v>
      </c>
      <c r="M2" t="s">
        <v>57</v>
      </c>
      <c r="N2" t="s">
        <v>58</v>
      </c>
    </row>
    <row r="3" spans="1:10" ht="12.75">
      <c r="A3" s="2" t="s">
        <v>52</v>
      </c>
      <c r="I3" t="s">
        <v>59</v>
      </c>
      <c r="J3">
        <v>1</v>
      </c>
    </row>
    <row r="4" spans="9:16" ht="12.75">
      <c r="I4" t="s">
        <v>3</v>
      </c>
      <c r="J4">
        <v>0</v>
      </c>
      <c r="K4" t="s">
        <v>4</v>
      </c>
      <c r="L4">
        <v>0</v>
      </c>
      <c r="M4" t="s">
        <v>5</v>
      </c>
      <c r="N4">
        <v>0</v>
      </c>
      <c r="O4" t="s">
        <v>60</v>
      </c>
      <c r="P4">
        <v>2.5</v>
      </c>
    </row>
    <row r="5" spans="1:16" ht="12.75">
      <c r="A5" t="s">
        <v>1</v>
      </c>
      <c r="B5" t="s">
        <v>3</v>
      </c>
      <c r="C5" t="s">
        <v>4</v>
      </c>
      <c r="D5" t="s">
        <v>5</v>
      </c>
      <c r="I5" t="s">
        <v>59</v>
      </c>
      <c r="J5">
        <v>2</v>
      </c>
      <c r="O5" t="s">
        <v>61</v>
      </c>
      <c r="P5">
        <v>0.001</v>
      </c>
    </row>
    <row r="6" spans="1:16" ht="12.75">
      <c r="A6" t="s">
        <v>2</v>
      </c>
      <c r="I6" t="s">
        <v>3</v>
      </c>
      <c r="J6">
        <v>56.64</v>
      </c>
      <c r="K6" t="s">
        <v>4</v>
      </c>
      <c r="L6">
        <v>-56.445</v>
      </c>
      <c r="M6" t="s">
        <v>5</v>
      </c>
      <c r="N6">
        <v>-0.172</v>
      </c>
      <c r="O6" t="s">
        <v>60</v>
      </c>
      <c r="P6">
        <v>2.502</v>
      </c>
    </row>
    <row r="7" spans="1:16" ht="12.75">
      <c r="A7" s="2" t="s">
        <v>52</v>
      </c>
      <c r="I7" t="s">
        <v>59</v>
      </c>
      <c r="J7">
        <v>3</v>
      </c>
      <c r="O7" t="s">
        <v>61</v>
      </c>
      <c r="P7">
        <v>0.002</v>
      </c>
    </row>
    <row r="8" spans="9:16" ht="12.75">
      <c r="I8" t="s">
        <v>3</v>
      </c>
      <c r="J8">
        <v>211.076</v>
      </c>
      <c r="K8" t="s">
        <v>4</v>
      </c>
      <c r="L8">
        <v>-56.471</v>
      </c>
      <c r="M8" t="s">
        <v>5</v>
      </c>
      <c r="N8">
        <v>0</v>
      </c>
      <c r="O8" t="s">
        <v>60</v>
      </c>
      <c r="P8">
        <v>2.501</v>
      </c>
    </row>
    <row r="9" spans="9:16" ht="12.75">
      <c r="I9" t="s">
        <v>59</v>
      </c>
      <c r="J9">
        <v>4</v>
      </c>
      <c r="O9" t="s">
        <v>61</v>
      </c>
      <c r="P9">
        <v>0.001</v>
      </c>
    </row>
    <row r="10" spans="9:16" ht="12.75">
      <c r="I10" t="s">
        <v>3</v>
      </c>
      <c r="J10">
        <v>267.549</v>
      </c>
      <c r="K10" t="s">
        <v>4</v>
      </c>
      <c r="L10">
        <v>0</v>
      </c>
      <c r="M10" t="s">
        <v>5</v>
      </c>
      <c r="N10">
        <v>0</v>
      </c>
      <c r="O10" t="s">
        <v>60</v>
      </c>
      <c r="P10">
        <v>2.499</v>
      </c>
    </row>
    <row r="11" spans="9:16" ht="12.75">
      <c r="I11" t="s">
        <v>59</v>
      </c>
      <c r="J11">
        <v>5</v>
      </c>
      <c r="O11" t="s">
        <v>61</v>
      </c>
      <c r="P11">
        <v>0.001</v>
      </c>
    </row>
    <row r="12" spans="9:16" ht="12.75">
      <c r="I12" t="s">
        <v>3</v>
      </c>
      <c r="J12">
        <v>301.815</v>
      </c>
      <c r="K12" t="s">
        <v>4</v>
      </c>
      <c r="L12">
        <v>-122.115</v>
      </c>
      <c r="M12" t="s">
        <v>5</v>
      </c>
      <c r="N12">
        <v>-52.489</v>
      </c>
      <c r="O12" t="s">
        <v>60</v>
      </c>
      <c r="P12">
        <v>2.5</v>
      </c>
    </row>
    <row r="13" spans="9:16" ht="12.75">
      <c r="I13" t="s">
        <v>59</v>
      </c>
      <c r="J13">
        <v>6</v>
      </c>
      <c r="O13" t="s">
        <v>61</v>
      </c>
      <c r="P13">
        <v>0.002</v>
      </c>
    </row>
    <row r="14" spans="9:16" ht="12.75">
      <c r="I14" t="s">
        <v>3</v>
      </c>
      <c r="J14">
        <v>-28.279</v>
      </c>
      <c r="K14" t="s">
        <v>4</v>
      </c>
      <c r="L14">
        <v>-123.265</v>
      </c>
      <c r="M14" t="s">
        <v>5</v>
      </c>
      <c r="N14">
        <v>-54.219</v>
      </c>
      <c r="O14" t="s">
        <v>60</v>
      </c>
      <c r="P14">
        <v>2.501</v>
      </c>
    </row>
    <row r="15" spans="15:16" ht="12.75">
      <c r="O15" t="s">
        <v>61</v>
      </c>
      <c r="P15">
        <v>0.003</v>
      </c>
    </row>
    <row r="16" spans="10:13" ht="12.75">
      <c r="J16" s="2" t="s">
        <v>68</v>
      </c>
      <c r="K16">
        <v>119.3</v>
      </c>
      <c r="L16" t="s">
        <v>69</v>
      </c>
      <c r="M16">
        <v>-28</v>
      </c>
    </row>
    <row r="17" spans="9:16" ht="12.75">
      <c r="I17" t="s">
        <v>56</v>
      </c>
      <c r="J17" t="s">
        <v>62</v>
      </c>
      <c r="O17" s="2" t="s">
        <v>70</v>
      </c>
      <c r="P17" s="2" t="s">
        <v>67</v>
      </c>
    </row>
    <row r="18" spans="1:16" ht="12.75">
      <c r="A18" t="s">
        <v>9</v>
      </c>
      <c r="B18">
        <v>46.812</v>
      </c>
      <c r="C18">
        <v>-264.316</v>
      </c>
      <c r="D18">
        <v>19.991</v>
      </c>
      <c r="I18" t="s">
        <v>3</v>
      </c>
      <c r="J18">
        <v>-3.149</v>
      </c>
      <c r="K18" t="s">
        <v>4</v>
      </c>
      <c r="L18">
        <v>76.666</v>
      </c>
      <c r="M18" t="s">
        <v>5</v>
      </c>
      <c r="N18">
        <v>-16.541</v>
      </c>
      <c r="O18">
        <f aca="true" t="shared" si="0" ref="O18:O29">M$16+J18</f>
        <v>-31.149</v>
      </c>
      <c r="P18">
        <f aca="true" t="shared" si="1" ref="P18:P29">K$16-L18</f>
        <v>42.634</v>
      </c>
    </row>
    <row r="19" spans="1:16" ht="12.75">
      <c r="A19" t="s">
        <v>10</v>
      </c>
      <c r="B19">
        <v>59.947</v>
      </c>
      <c r="C19">
        <v>-269.115</v>
      </c>
      <c r="D19">
        <v>19.648</v>
      </c>
      <c r="I19" t="s">
        <v>3</v>
      </c>
      <c r="J19">
        <v>47.689</v>
      </c>
      <c r="K19" t="s">
        <v>4</v>
      </c>
      <c r="L19">
        <v>72.452</v>
      </c>
      <c r="M19" t="s">
        <v>5</v>
      </c>
      <c r="N19">
        <v>-12.531</v>
      </c>
      <c r="O19">
        <f t="shared" si="0"/>
        <v>19.689</v>
      </c>
      <c r="P19">
        <f t="shared" si="1"/>
        <v>46.848</v>
      </c>
    </row>
    <row r="20" spans="1:16" ht="12.75">
      <c r="A20" t="s">
        <v>11</v>
      </c>
      <c r="B20">
        <v>42.335</v>
      </c>
      <c r="C20">
        <v>-262.683</v>
      </c>
      <c r="D20">
        <v>-30.964</v>
      </c>
      <c r="I20" t="s">
        <v>3</v>
      </c>
      <c r="J20">
        <v>47.192</v>
      </c>
      <c r="K20" t="s">
        <v>4</v>
      </c>
      <c r="L20">
        <v>59.294</v>
      </c>
      <c r="M20" t="s">
        <v>5</v>
      </c>
      <c r="N20">
        <v>-7.761</v>
      </c>
      <c r="O20">
        <f t="shared" si="0"/>
        <v>19.192</v>
      </c>
      <c r="P20">
        <f t="shared" si="1"/>
        <v>60.006</v>
      </c>
    </row>
    <row r="21" spans="1:16" ht="12.75">
      <c r="A21" t="s">
        <v>12</v>
      </c>
      <c r="B21">
        <v>73.856</v>
      </c>
      <c r="C21">
        <v>-274.201</v>
      </c>
      <c r="D21">
        <v>-20.651</v>
      </c>
      <c r="I21" t="s">
        <v>3</v>
      </c>
      <c r="J21">
        <v>42.869</v>
      </c>
      <c r="K21" t="s">
        <v>4</v>
      </c>
      <c r="L21">
        <v>-9.574</v>
      </c>
      <c r="M21" t="s">
        <v>5</v>
      </c>
      <c r="N21">
        <v>-17.337</v>
      </c>
      <c r="O21">
        <f t="shared" si="0"/>
        <v>14.869</v>
      </c>
      <c r="P21">
        <f t="shared" si="1"/>
        <v>128.874</v>
      </c>
    </row>
    <row r="22" spans="1:16" ht="12.75">
      <c r="A22" t="s">
        <v>13</v>
      </c>
      <c r="B22">
        <v>87.818</v>
      </c>
      <c r="C22">
        <v>-243.371</v>
      </c>
      <c r="D22">
        <v>173.332</v>
      </c>
      <c r="I22" t="s">
        <v>3</v>
      </c>
      <c r="J22">
        <v>66.597</v>
      </c>
      <c r="K22" t="s">
        <v>4</v>
      </c>
      <c r="L22">
        <v>16.564</v>
      </c>
      <c r="M22" t="s">
        <v>5</v>
      </c>
      <c r="N22">
        <v>-19.618</v>
      </c>
      <c r="O22">
        <f t="shared" si="0"/>
        <v>38.596999999999994</v>
      </c>
      <c r="P22">
        <f t="shared" si="1"/>
        <v>102.73599999999999</v>
      </c>
    </row>
    <row r="23" spans="1:16" ht="12.75">
      <c r="A23" t="s">
        <v>14</v>
      </c>
      <c r="B23">
        <v>108.652</v>
      </c>
      <c r="C23">
        <v>-244.954</v>
      </c>
      <c r="D23">
        <v>215.55</v>
      </c>
      <c r="I23" t="s">
        <v>3</v>
      </c>
      <c r="J23">
        <v>149.784</v>
      </c>
      <c r="K23" t="s">
        <v>4</v>
      </c>
      <c r="L23">
        <v>-2.133</v>
      </c>
      <c r="M23" t="s">
        <v>5</v>
      </c>
      <c r="N23">
        <v>-8.302</v>
      </c>
      <c r="O23">
        <f t="shared" si="0"/>
        <v>121.78399999999999</v>
      </c>
      <c r="P23">
        <f t="shared" si="1"/>
        <v>121.43299999999999</v>
      </c>
    </row>
    <row r="24" spans="1:16" ht="12.75">
      <c r="A24" t="s">
        <v>15</v>
      </c>
      <c r="B24">
        <v>46.836</v>
      </c>
      <c r="C24">
        <v>-231.199</v>
      </c>
      <c r="D24">
        <v>193.232</v>
      </c>
      <c r="I24" t="s">
        <v>3</v>
      </c>
      <c r="J24">
        <v>137.533</v>
      </c>
      <c r="K24" t="s">
        <v>4</v>
      </c>
      <c r="L24">
        <v>-39.709</v>
      </c>
      <c r="M24" t="s">
        <v>5</v>
      </c>
      <c r="N24">
        <v>-14.643</v>
      </c>
      <c r="O24">
        <f t="shared" si="0"/>
        <v>109.53299999999999</v>
      </c>
      <c r="P24">
        <f t="shared" si="1"/>
        <v>159.00900000000001</v>
      </c>
    </row>
    <row r="25" spans="1:16" ht="12.75">
      <c r="A25" t="s">
        <v>16</v>
      </c>
      <c r="B25">
        <v>45.06</v>
      </c>
      <c r="C25">
        <v>-232.028</v>
      </c>
      <c r="D25">
        <v>226.957</v>
      </c>
      <c r="I25" t="s">
        <v>3</v>
      </c>
      <c r="J25">
        <v>163.5</v>
      </c>
      <c r="K25" t="s">
        <v>4</v>
      </c>
      <c r="L25">
        <v>-43.074</v>
      </c>
      <c r="M25" t="s">
        <v>5</v>
      </c>
      <c r="N25">
        <v>-5.323</v>
      </c>
      <c r="O25">
        <f t="shared" si="0"/>
        <v>135.5</v>
      </c>
      <c r="P25">
        <f t="shared" si="1"/>
        <v>162.374</v>
      </c>
    </row>
    <row r="26" spans="1:16" ht="12.75">
      <c r="A26" t="s">
        <v>17</v>
      </c>
      <c r="B26">
        <v>102.812</v>
      </c>
      <c r="C26">
        <v>-256.32</v>
      </c>
      <c r="D26">
        <v>38.26</v>
      </c>
      <c r="I26" t="s">
        <v>3</v>
      </c>
      <c r="J26">
        <v>202.064</v>
      </c>
      <c r="K26" t="s">
        <v>4</v>
      </c>
      <c r="L26">
        <v>32.151</v>
      </c>
      <c r="M26" t="s">
        <v>5</v>
      </c>
      <c r="N26">
        <v>-26.163</v>
      </c>
      <c r="O26">
        <f t="shared" si="0"/>
        <v>174.064</v>
      </c>
      <c r="P26">
        <f t="shared" si="1"/>
        <v>87.149</v>
      </c>
    </row>
    <row r="27" spans="1:16" ht="12.75">
      <c r="A27" t="s">
        <v>18</v>
      </c>
      <c r="B27">
        <v>128.779</v>
      </c>
      <c r="C27">
        <v>-259.695</v>
      </c>
      <c r="D27">
        <v>14.521</v>
      </c>
      <c r="I27" t="s">
        <v>3</v>
      </c>
      <c r="J27">
        <v>244.28</v>
      </c>
      <c r="K27" t="s">
        <v>4</v>
      </c>
      <c r="L27">
        <v>11.562</v>
      </c>
      <c r="M27" t="s">
        <v>5</v>
      </c>
      <c r="N27">
        <v>-22.595</v>
      </c>
      <c r="O27">
        <f t="shared" si="0"/>
        <v>216.28</v>
      </c>
      <c r="P27">
        <f t="shared" si="1"/>
        <v>107.738</v>
      </c>
    </row>
    <row r="28" spans="1:16" ht="12.75">
      <c r="A28" t="s">
        <v>19</v>
      </c>
      <c r="B28">
        <v>127.937</v>
      </c>
      <c r="C28">
        <v>-259.828</v>
      </c>
      <c r="D28">
        <v>110.419</v>
      </c>
      <c r="I28" t="s">
        <v>3</v>
      </c>
      <c r="J28">
        <v>222.331</v>
      </c>
      <c r="K28" t="s">
        <v>4</v>
      </c>
      <c r="L28">
        <v>73.254</v>
      </c>
      <c r="M28" t="s">
        <v>5</v>
      </c>
      <c r="N28">
        <v>-37.398</v>
      </c>
      <c r="O28">
        <f t="shared" si="0"/>
        <v>194.331</v>
      </c>
      <c r="P28">
        <f t="shared" si="1"/>
        <v>46.04599999999999</v>
      </c>
    </row>
    <row r="29" spans="1:16" ht="12.75">
      <c r="A29" t="s">
        <v>20</v>
      </c>
      <c r="B29">
        <v>121.908</v>
      </c>
      <c r="C29">
        <v>-263.679</v>
      </c>
      <c r="D29">
        <v>121.79</v>
      </c>
      <c r="I29" t="s">
        <v>3</v>
      </c>
      <c r="J29">
        <v>255.96</v>
      </c>
      <c r="K29" t="s">
        <v>4</v>
      </c>
      <c r="L29">
        <v>75.181</v>
      </c>
      <c r="M29" t="s">
        <v>5</v>
      </c>
      <c r="N29">
        <v>-35.006</v>
      </c>
      <c r="O29">
        <f t="shared" si="0"/>
        <v>227.96</v>
      </c>
      <c r="P29">
        <f t="shared" si="1"/>
        <v>44.119</v>
      </c>
    </row>
    <row r="30" spans="1:4" ht="12.75">
      <c r="A30" t="s">
        <v>21</v>
      </c>
      <c r="B30">
        <v>159.399</v>
      </c>
      <c r="C30">
        <v>-257.899</v>
      </c>
      <c r="D30">
        <v>109.062</v>
      </c>
    </row>
    <row r="31" spans="1:14" ht="12.75">
      <c r="A31" t="s">
        <v>22</v>
      </c>
      <c r="B31">
        <v>162.907</v>
      </c>
      <c r="C31">
        <v>-265.989</v>
      </c>
      <c r="D31">
        <v>135.444</v>
      </c>
      <c r="N31">
        <v>-49.584</v>
      </c>
    </row>
    <row r="32" spans="1:11" ht="12.75">
      <c r="A32" s="2" t="s">
        <v>98</v>
      </c>
      <c r="G32">
        <f>277</f>
        <v>277</v>
      </c>
      <c r="I32" t="s">
        <v>63</v>
      </c>
      <c r="J32" t="s">
        <v>64</v>
      </c>
      <c r="K32">
        <v>1</v>
      </c>
    </row>
    <row r="33" spans="1:14" ht="12.75">
      <c r="A33" s="2" t="s">
        <v>74</v>
      </c>
      <c r="B33" s="2" t="s">
        <v>75</v>
      </c>
      <c r="C33" s="2" t="s">
        <v>73</v>
      </c>
      <c r="D33" s="2" t="s">
        <v>76</v>
      </c>
      <c r="E33" s="2" t="s">
        <v>71</v>
      </c>
      <c r="F33" s="2" t="s">
        <v>72</v>
      </c>
      <c r="G33" s="2" t="s">
        <v>77</v>
      </c>
      <c r="I33" t="s">
        <v>3</v>
      </c>
      <c r="J33">
        <v>26.115</v>
      </c>
      <c r="K33" t="s">
        <v>4</v>
      </c>
      <c r="L33">
        <v>121.18</v>
      </c>
      <c r="M33" t="s">
        <v>5</v>
      </c>
      <c r="N33">
        <v>-49.402</v>
      </c>
    </row>
    <row r="34" spans="1:11" ht="12.75">
      <c r="A34">
        <v>46.812</v>
      </c>
      <c r="B34">
        <v>19.991</v>
      </c>
      <c r="C34">
        <v>46.848</v>
      </c>
      <c r="D34">
        <v>19.689</v>
      </c>
      <c r="E34">
        <v>-264.316</v>
      </c>
      <c r="F34">
        <v>-12.531</v>
      </c>
      <c r="G34">
        <f>-G$32-F34</f>
        <v>-264.469</v>
      </c>
      <c r="I34" t="s">
        <v>63</v>
      </c>
      <c r="J34" t="s">
        <v>64</v>
      </c>
      <c r="K34">
        <v>2</v>
      </c>
    </row>
    <row r="35" spans="1:14" ht="12.75">
      <c r="A35">
        <v>59.947</v>
      </c>
      <c r="B35">
        <v>19.648</v>
      </c>
      <c r="C35">
        <v>60.006</v>
      </c>
      <c r="D35">
        <v>19.192</v>
      </c>
      <c r="E35">
        <v>-269.115</v>
      </c>
      <c r="F35">
        <v>-7.761</v>
      </c>
      <c r="G35">
        <f aca="true" t="shared" si="2" ref="G35:G45">-G$32-F35</f>
        <v>-269.239</v>
      </c>
      <c r="I35" t="s">
        <v>3</v>
      </c>
      <c r="J35">
        <v>235.123</v>
      </c>
      <c r="K35" t="s">
        <v>4</v>
      </c>
      <c r="L35">
        <v>122.054</v>
      </c>
      <c r="M35" t="s">
        <v>5</v>
      </c>
      <c r="N35">
        <v>-49.928</v>
      </c>
    </row>
    <row r="36" spans="1:11" ht="12.75">
      <c r="A36">
        <v>42.335</v>
      </c>
      <c r="B36">
        <v>-30.964</v>
      </c>
      <c r="C36">
        <v>42.634</v>
      </c>
      <c r="D36">
        <v>-31.149</v>
      </c>
      <c r="E36">
        <v>-262.683</v>
      </c>
      <c r="F36">
        <v>-16.541</v>
      </c>
      <c r="G36">
        <f t="shared" si="2"/>
        <v>-260.459</v>
      </c>
      <c r="I36" t="s">
        <v>63</v>
      </c>
      <c r="J36" t="s">
        <v>64</v>
      </c>
      <c r="K36">
        <v>3</v>
      </c>
    </row>
    <row r="37" spans="1:14" ht="12.75">
      <c r="A37">
        <v>87.818</v>
      </c>
      <c r="B37">
        <v>173.332</v>
      </c>
      <c r="C37">
        <v>87.149</v>
      </c>
      <c r="D37">
        <v>174.064</v>
      </c>
      <c r="E37">
        <v>-243.371</v>
      </c>
      <c r="F37">
        <v>-26.163</v>
      </c>
      <c r="G37">
        <f t="shared" si="2"/>
        <v>-250.837</v>
      </c>
      <c r="I37" t="s">
        <v>3</v>
      </c>
      <c r="J37">
        <v>-33.595</v>
      </c>
      <c r="K37" t="s">
        <v>4</v>
      </c>
      <c r="L37">
        <v>-81.779</v>
      </c>
      <c r="M37" t="s">
        <v>5</v>
      </c>
      <c r="N37">
        <v>-49.673</v>
      </c>
    </row>
    <row r="38" spans="1:11" ht="12.75">
      <c r="A38">
        <v>108.652</v>
      </c>
      <c r="B38">
        <v>215.55</v>
      </c>
      <c r="C38">
        <v>107.738</v>
      </c>
      <c r="D38">
        <v>216.28</v>
      </c>
      <c r="E38">
        <v>-244.954</v>
      </c>
      <c r="F38">
        <v>-22.595</v>
      </c>
      <c r="G38">
        <f t="shared" si="2"/>
        <v>-254.405</v>
      </c>
      <c r="I38" t="s">
        <v>63</v>
      </c>
      <c r="J38" t="s">
        <v>64</v>
      </c>
      <c r="K38">
        <v>4</v>
      </c>
    </row>
    <row r="39" spans="1:16" ht="12.75">
      <c r="A39">
        <v>46.836</v>
      </c>
      <c r="B39">
        <v>193.232</v>
      </c>
      <c r="C39">
        <v>46.04599999999999</v>
      </c>
      <c r="D39">
        <v>194.331</v>
      </c>
      <c r="E39">
        <v>-231.199</v>
      </c>
      <c r="F39">
        <v>-37.398</v>
      </c>
      <c r="G39">
        <f t="shared" si="2"/>
        <v>-239.602</v>
      </c>
      <c r="I39" t="s">
        <v>3</v>
      </c>
      <c r="J39">
        <v>302.003</v>
      </c>
      <c r="K39" t="s">
        <v>4</v>
      </c>
      <c r="L39">
        <v>-80.781</v>
      </c>
      <c r="M39" t="s">
        <v>5</v>
      </c>
      <c r="N39">
        <v>-0.002</v>
      </c>
      <c r="O39" t="s">
        <v>60</v>
      </c>
      <c r="P39">
        <v>2.508</v>
      </c>
    </row>
    <row r="40" spans="1:16" ht="12.75">
      <c r="A40">
        <v>45.06</v>
      </c>
      <c r="B40">
        <v>226.957</v>
      </c>
      <c r="C40">
        <v>44.119</v>
      </c>
      <c r="D40">
        <v>227.96</v>
      </c>
      <c r="E40">
        <v>-232.028</v>
      </c>
      <c r="F40">
        <v>-35.006</v>
      </c>
      <c r="G40">
        <f t="shared" si="2"/>
        <v>-241.994</v>
      </c>
      <c r="I40" t="s">
        <v>65</v>
      </c>
      <c r="J40" t="s">
        <v>66</v>
      </c>
      <c r="K40" t="s">
        <v>59</v>
      </c>
      <c r="L40">
        <v>1</v>
      </c>
      <c r="O40" t="s">
        <v>61</v>
      </c>
      <c r="P40">
        <v>0</v>
      </c>
    </row>
    <row r="41" spans="1:16" ht="12.75">
      <c r="A41">
        <v>102.812</v>
      </c>
      <c r="B41">
        <v>38.26</v>
      </c>
      <c r="C41">
        <v>102.73599999999999</v>
      </c>
      <c r="D41">
        <v>38.596999999999994</v>
      </c>
      <c r="E41">
        <v>-256.32</v>
      </c>
      <c r="F41">
        <v>-19.618</v>
      </c>
      <c r="G41">
        <f t="shared" si="2"/>
        <v>-257.382</v>
      </c>
      <c r="I41" t="s">
        <v>3</v>
      </c>
      <c r="J41">
        <v>-0.002</v>
      </c>
      <c r="K41" t="s">
        <v>4</v>
      </c>
      <c r="L41">
        <v>-0.002</v>
      </c>
      <c r="M41" t="s">
        <v>5</v>
      </c>
      <c r="N41">
        <v>0.003</v>
      </c>
      <c r="O41" t="s">
        <v>60</v>
      </c>
      <c r="P41">
        <v>2.499</v>
      </c>
    </row>
    <row r="42" spans="1:16" ht="12.75">
      <c r="A42">
        <v>128.779</v>
      </c>
      <c r="B42">
        <v>14.521</v>
      </c>
      <c r="C42">
        <v>128.874</v>
      </c>
      <c r="D42">
        <v>14.869</v>
      </c>
      <c r="E42">
        <v>-259.695</v>
      </c>
      <c r="F42">
        <v>-17.337</v>
      </c>
      <c r="G42">
        <f t="shared" si="2"/>
        <v>-259.663</v>
      </c>
      <c r="I42" t="s">
        <v>65</v>
      </c>
      <c r="J42" t="s">
        <v>66</v>
      </c>
      <c r="K42" t="s">
        <v>59</v>
      </c>
      <c r="L42">
        <v>4</v>
      </c>
      <c r="O42" t="s">
        <v>61</v>
      </c>
      <c r="P42">
        <v>0.002</v>
      </c>
    </row>
    <row r="43" spans="1:13" ht="12.75">
      <c r="A43">
        <v>121.908</v>
      </c>
      <c r="B43">
        <v>121.79</v>
      </c>
      <c r="C43">
        <v>121.43299999999999</v>
      </c>
      <c r="D43">
        <v>121.78399999999999</v>
      </c>
      <c r="E43">
        <v>-263.679</v>
      </c>
      <c r="F43">
        <v>-8.302</v>
      </c>
      <c r="G43">
        <f t="shared" si="2"/>
        <v>-268.698</v>
      </c>
      <c r="I43" t="s">
        <v>3</v>
      </c>
      <c r="J43">
        <v>267.551</v>
      </c>
      <c r="K43" t="s">
        <v>4</v>
      </c>
      <c r="L43">
        <v>0</v>
      </c>
      <c r="M43" t="s">
        <v>5</v>
      </c>
    </row>
    <row r="44" spans="1:7" ht="12.75">
      <c r="A44">
        <v>159.399</v>
      </c>
      <c r="B44">
        <v>109.062</v>
      </c>
      <c r="C44">
        <v>159.00900000000001</v>
      </c>
      <c r="D44">
        <v>109.53299999999999</v>
      </c>
      <c r="E44">
        <v>-257.899</v>
      </c>
      <c r="F44">
        <v>-14.643</v>
      </c>
      <c r="G44">
        <f t="shared" si="2"/>
        <v>-262.35699999999997</v>
      </c>
    </row>
    <row r="45" spans="1:7" ht="12.75">
      <c r="A45">
        <v>162.907</v>
      </c>
      <c r="B45">
        <v>135.444</v>
      </c>
      <c r="C45">
        <v>162.374</v>
      </c>
      <c r="D45">
        <v>135.5</v>
      </c>
      <c r="E45">
        <v>-265.989</v>
      </c>
      <c r="F45">
        <v>-5.323</v>
      </c>
      <c r="G45">
        <f t="shared" si="2"/>
        <v>-271.677</v>
      </c>
    </row>
    <row r="46" ht="12.75">
      <c r="A46" t="s">
        <v>93</v>
      </c>
    </row>
    <row r="47" spans="1:14" ht="12.75">
      <c r="A47" s="2" t="s">
        <v>74</v>
      </c>
      <c r="B47" s="2" t="s">
        <v>71</v>
      </c>
      <c r="C47" s="2" t="s">
        <v>75</v>
      </c>
      <c r="D47" s="3" t="s">
        <v>78</v>
      </c>
      <c r="E47" s="3" t="s">
        <v>79</v>
      </c>
      <c r="F47" s="3" t="s">
        <v>80</v>
      </c>
      <c r="G47" s="3" t="s">
        <v>81</v>
      </c>
      <c r="H47" s="3" t="s">
        <v>82</v>
      </c>
      <c r="I47" s="3" t="s">
        <v>83</v>
      </c>
      <c r="J47" s="3" t="s">
        <v>84</v>
      </c>
      <c r="K47" s="3" t="s">
        <v>85</v>
      </c>
      <c r="L47" s="3" t="s">
        <v>86</v>
      </c>
      <c r="M47" s="3" t="s">
        <v>91</v>
      </c>
      <c r="N47" s="3" t="s">
        <v>92</v>
      </c>
    </row>
    <row r="48" spans="1:14" ht="12.75">
      <c r="A48">
        <v>46.812</v>
      </c>
      <c r="B48">
        <v>-264.316</v>
      </c>
      <c r="C48">
        <v>19.991</v>
      </c>
      <c r="D48" s="4">
        <f>SQRT(($A48-$A49)^2+($B48-$B49)^2+($C48-$C49)^2)</f>
        <v>13.988433614954909</v>
      </c>
      <c r="E48" s="4">
        <f>SQRT(($A48-$A50)^2+($B48-$B50)^2+($C48-$C50)^2)</f>
        <v>51.17736064902135</v>
      </c>
      <c r="F48" s="4">
        <f>SQRT(($A48-$A51)^2+($B48-$B51)^2+($C48-$C51)^2)</f>
        <v>160.10511341615546</v>
      </c>
      <c r="G48" s="4">
        <f>SQRT(($A48-$A52)^2+($B48-$B52)^2+($C48-$C52)^2)</f>
        <v>206.0155215633036</v>
      </c>
      <c r="H48" s="4">
        <f aca="true" t="shared" si="3" ref="H48:H54">SQRT(($A48-$A53)^2+($B48-$B53)^2+($C48-$C53)^2)</f>
        <v>176.3779474480866</v>
      </c>
      <c r="I48" s="4">
        <f aca="true" t="shared" si="4" ref="I48:I53">SQRT(($A48-$A54)^2+($B48-$B54)^2+($C48-$C54)^2)</f>
        <v>209.47675194159376</v>
      </c>
      <c r="J48" s="4">
        <f>SQRT(($A48-$A55)^2+($B48-$B55)^2+($C48-$C55)^2)</f>
        <v>59.44486838239277</v>
      </c>
      <c r="K48" s="4">
        <f>SQRT(($A48-$A56)^2+($B48-$B56)^2+($C48-$C56)^2)</f>
        <v>82.27918102412055</v>
      </c>
      <c r="L48" s="4">
        <f>SQRT(($A48-$A57)^2+($B48-$B57)^2+($C48-$C57)^2)</f>
        <v>126.50237699743037</v>
      </c>
      <c r="M48" s="4">
        <f>SQRT(($A48-$A58)^2+($B48-$B58)^2+($C48-$C58)^2)</f>
        <v>143.70335242784003</v>
      </c>
      <c r="N48" s="4">
        <f>SQRT(($A48-$A59)^2+($B48-$B59)^2+($C48-$C59)^2)</f>
        <v>163.7383374869795</v>
      </c>
    </row>
    <row r="49" spans="1:13" ht="12.75">
      <c r="A49">
        <v>59.947</v>
      </c>
      <c r="B49">
        <v>-269.115</v>
      </c>
      <c r="C49">
        <v>19.648</v>
      </c>
      <c r="D49" s="4">
        <f aca="true" t="shared" si="5" ref="D49:D58">SQRT(($A49-$A50)^2+($B49-$B50)^2+($C49-$C50)^2)</f>
        <v>53.97339818836683</v>
      </c>
      <c r="E49" s="4">
        <f>SQRT(($A49-$A51)^2+($B49-$B51)^2+($C49-$C51)^2)</f>
        <v>158.29819339777697</v>
      </c>
      <c r="F49" s="4">
        <f>SQRT(($A49-$A52)^2+($B49-$B52)^2+($C49-$C52)^2)</f>
        <v>203.30647936059492</v>
      </c>
      <c r="G49" s="4">
        <f>SQRT(($A49-$A53)^2+($B49-$B53)^2+($C49-$C53)^2)</f>
        <v>178.15983394974302</v>
      </c>
      <c r="H49" s="4">
        <f t="shared" si="3"/>
        <v>211.12576777598701</v>
      </c>
      <c r="I49" s="4">
        <f t="shared" si="4"/>
        <v>48.451282686839164</v>
      </c>
      <c r="J49" s="4">
        <f>SQRT(($A49-$A56)^2+($B49-$B56)^2+($C49-$C56)^2)</f>
        <v>69.66252043243914</v>
      </c>
      <c r="K49" s="4">
        <f>SQRT(($A49-$A57)^2+($B49-$B57)^2+($C49-$C57)^2)</f>
        <v>119.5897310850727</v>
      </c>
      <c r="L49" s="4">
        <f>SQRT(($A49-$A58)^2+($B49-$B58)^2+($C49-$C58)^2)</f>
        <v>134.20641697027756</v>
      </c>
      <c r="M49" s="4">
        <f>SQRT(($A49-$A59)^2+($B49-$B59)^2+($C49-$C59)^2)</f>
        <v>154.98144112118715</v>
      </c>
    </row>
    <row r="50" spans="1:12" ht="12.75">
      <c r="A50">
        <v>42.335</v>
      </c>
      <c r="B50">
        <v>-262.683</v>
      </c>
      <c r="C50">
        <v>-30.964</v>
      </c>
      <c r="D50" s="4">
        <f t="shared" si="5"/>
        <v>210.18685079947315</v>
      </c>
      <c r="E50" s="4">
        <f aca="true" t="shared" si="6" ref="E50:E57">SQRT(($A50-$A52)^2+($B50-$B52)^2+($C50-$C52)^2)</f>
        <v>255.89336475571227</v>
      </c>
      <c r="F50" s="4">
        <f aca="true" t="shared" si="7" ref="F50:F56">SQRT(($A50-$A53)^2+($B50-$B53)^2+($C50-$C53)^2)</f>
        <v>226.4406051771634</v>
      </c>
      <c r="G50" s="4">
        <f aca="true" t="shared" si="8" ref="G50:G55">SQRT(($A50-$A54)^2+($B50-$B54)^2+($C50-$C54)^2)</f>
        <v>259.7506436777395</v>
      </c>
      <c r="H50" s="4">
        <f t="shared" si="3"/>
        <v>92.14074817365007</v>
      </c>
      <c r="I50" s="4">
        <f t="shared" si="4"/>
        <v>97.72603800932481</v>
      </c>
      <c r="J50" s="4">
        <f>SQRT(($A50-$A57)^2+($B50-$B57)^2+($C50-$C57)^2)</f>
        <v>172.24006171910182</v>
      </c>
      <c r="K50" s="4">
        <f>SQRT(($A50-$A58)^2+($B50-$B58)^2+($C50-$C58)^2)</f>
        <v>182.5764153115073</v>
      </c>
      <c r="L50" s="4">
        <f>SQRT(($A50-$A59)^2+($B50-$B59)^2+($C50-$C59)^2)</f>
        <v>205.52410876585742</v>
      </c>
    </row>
    <row r="51" spans="1:12" ht="12.75">
      <c r="A51">
        <v>87.818</v>
      </c>
      <c r="B51">
        <v>-243.371</v>
      </c>
      <c r="C51">
        <v>173.332</v>
      </c>
      <c r="D51" s="4">
        <f t="shared" si="5"/>
        <v>47.10542398705272</v>
      </c>
      <c r="E51" s="4">
        <f t="shared" si="6"/>
        <v>47.15603787427438</v>
      </c>
      <c r="F51" s="4">
        <f t="shared" si="7"/>
        <v>69.5165508206499</v>
      </c>
      <c r="G51" s="4">
        <f t="shared" si="8"/>
        <v>136.5171850757259</v>
      </c>
      <c r="H51" s="4">
        <f t="shared" si="3"/>
        <v>164.81871925846286</v>
      </c>
      <c r="I51" s="4">
        <f t="shared" si="4"/>
        <v>65.0470654833867</v>
      </c>
      <c r="J51" s="4">
        <f>SQRT(($A51-$A58)^2+($B51-$B58)^2+($C51-$C58)^2)</f>
        <v>97.29098234163328</v>
      </c>
      <c r="K51" s="4">
        <f>SQRT(($A51-$A59)^2+($B51-$B59)^2+($C51-$C59)^2)</f>
        <v>87.0943878157485</v>
      </c>
      <c r="L51" s="4"/>
    </row>
    <row r="52" spans="1:12" ht="12.75">
      <c r="A52">
        <v>108.652</v>
      </c>
      <c r="B52">
        <v>-244.954</v>
      </c>
      <c r="C52">
        <v>215.55</v>
      </c>
      <c r="D52" s="4">
        <f t="shared" si="5"/>
        <v>67.14544664383432</v>
      </c>
      <c r="E52" s="4">
        <f t="shared" si="6"/>
        <v>65.88735530433742</v>
      </c>
      <c r="F52" s="4">
        <f t="shared" si="7"/>
        <v>177.74992448943547</v>
      </c>
      <c r="G52" s="4">
        <f t="shared" si="8"/>
        <v>202.5711036920123</v>
      </c>
      <c r="H52" s="4">
        <f t="shared" si="3"/>
        <v>96.52608331948416</v>
      </c>
      <c r="I52" s="4">
        <f t="shared" si="4"/>
        <v>118.66981578312155</v>
      </c>
      <c r="J52" s="4">
        <f>SQRT(($A52-$A59)^2+($B52-$B59)^2+($C52-$C59)^2)</f>
        <v>99.01034029837491</v>
      </c>
      <c r="K52" s="4"/>
      <c r="L52" s="4"/>
    </row>
    <row r="53" spans="1:12" ht="12.75">
      <c r="A53">
        <v>46.836</v>
      </c>
      <c r="B53">
        <v>-231.199</v>
      </c>
      <c r="C53">
        <v>193.232</v>
      </c>
      <c r="D53" s="4">
        <f t="shared" si="5"/>
        <v>33.781904061198205</v>
      </c>
      <c r="E53" s="4">
        <f t="shared" si="6"/>
        <v>166.67542710609743</v>
      </c>
      <c r="F53" s="4">
        <f t="shared" si="7"/>
        <v>198.65623268853156</v>
      </c>
      <c r="G53" s="4">
        <f t="shared" si="8"/>
        <v>108.60347576389992</v>
      </c>
      <c r="H53" s="4">
        <f t="shared" si="3"/>
        <v>143.0660961548892</v>
      </c>
      <c r="I53" s="4">
        <f t="shared" si="4"/>
        <v>134.24706359917153</v>
      </c>
      <c r="J53" s="4"/>
      <c r="K53" s="4"/>
      <c r="L53" s="4"/>
    </row>
    <row r="54" spans="1:12" ht="12.75">
      <c r="A54">
        <v>45.06</v>
      </c>
      <c r="B54">
        <v>-232.028</v>
      </c>
      <c r="C54">
        <v>226.957</v>
      </c>
      <c r="D54" s="4">
        <f t="shared" si="5"/>
        <v>198.82643832498735</v>
      </c>
      <c r="E54" s="4">
        <f t="shared" si="6"/>
        <v>230.0073649820805</v>
      </c>
      <c r="F54" s="4">
        <f t="shared" si="7"/>
        <v>134.04289908085394</v>
      </c>
      <c r="G54" s="4">
        <f t="shared" si="8"/>
        <v>166.25867371959876</v>
      </c>
      <c r="H54" s="4">
        <f t="shared" si="3"/>
        <v>153.02252807675086</v>
      </c>
      <c r="I54" s="4"/>
      <c r="J54" s="4"/>
      <c r="K54" s="4"/>
      <c r="L54" s="4"/>
    </row>
    <row r="55" spans="1:12" ht="12.75">
      <c r="A55">
        <v>102.812</v>
      </c>
      <c r="B55">
        <v>-256.32</v>
      </c>
      <c r="C55">
        <v>38.26</v>
      </c>
      <c r="D55" s="4">
        <f t="shared" si="5"/>
        <v>35.344247551758684</v>
      </c>
      <c r="E55" s="4">
        <f t="shared" si="6"/>
        <v>86.0004244001156</v>
      </c>
      <c r="F55" s="4">
        <f t="shared" si="7"/>
        <v>90.65045512296118</v>
      </c>
      <c r="G55" s="4">
        <f t="shared" si="8"/>
        <v>114.67182933048552</v>
      </c>
      <c r="H55" s="4"/>
      <c r="I55" s="4"/>
      <c r="J55" s="4"/>
      <c r="K55" s="4"/>
      <c r="L55" s="4"/>
    </row>
    <row r="56" spans="1:12" ht="12.75">
      <c r="A56">
        <v>128.779</v>
      </c>
      <c r="B56">
        <v>-259.695</v>
      </c>
      <c r="C56">
        <v>14.521</v>
      </c>
      <c r="D56" s="4">
        <f t="shared" si="5"/>
        <v>107.5626387645822</v>
      </c>
      <c r="E56" s="4">
        <f t="shared" si="6"/>
        <v>99.39220641981944</v>
      </c>
      <c r="F56" s="4">
        <f t="shared" si="7"/>
        <v>125.80423978944428</v>
      </c>
      <c r="G56" s="4"/>
      <c r="H56" s="4"/>
      <c r="I56" s="4"/>
      <c r="J56" s="4"/>
      <c r="K56" s="4"/>
      <c r="L56" s="4"/>
    </row>
    <row r="57" spans="1:12" ht="12.75">
      <c r="A57">
        <v>121.908</v>
      </c>
      <c r="B57">
        <v>-263.679</v>
      </c>
      <c r="C57">
        <v>121.79</v>
      </c>
      <c r="D57" s="4">
        <f t="shared" si="5"/>
        <v>40.012316416323614</v>
      </c>
      <c r="E57" s="4">
        <f t="shared" si="6"/>
        <v>43.274540055325836</v>
      </c>
      <c r="F57" s="4"/>
      <c r="G57" s="4"/>
      <c r="H57" s="4"/>
      <c r="I57" s="4"/>
      <c r="J57" s="4"/>
      <c r="K57" s="4"/>
      <c r="L57" s="4"/>
    </row>
    <row r="58" spans="1:4" ht="12.75">
      <c r="A58">
        <v>159.399</v>
      </c>
      <c r="B58">
        <v>-257.899</v>
      </c>
      <c r="C58">
        <v>109.062</v>
      </c>
      <c r="D58" s="4">
        <f t="shared" si="5"/>
        <v>27.816615322501033</v>
      </c>
    </row>
    <row r="59" spans="1:3" ht="12.75">
      <c r="A59">
        <v>162.907</v>
      </c>
      <c r="B59">
        <v>-265.989</v>
      </c>
      <c r="C59">
        <v>135.444</v>
      </c>
    </row>
    <row r="60" spans="1:14" ht="12.75">
      <c r="A60" s="2" t="s">
        <v>73</v>
      </c>
      <c r="B60" s="2" t="s">
        <v>76</v>
      </c>
      <c r="C60" s="2" t="s">
        <v>72</v>
      </c>
      <c r="D60" s="3" t="s">
        <v>78</v>
      </c>
      <c r="E60" s="3" t="s">
        <v>79</v>
      </c>
      <c r="F60" s="3" t="s">
        <v>80</v>
      </c>
      <c r="G60" s="3" t="s">
        <v>81</v>
      </c>
      <c r="H60" s="3" t="s">
        <v>82</v>
      </c>
      <c r="I60" s="3" t="s">
        <v>83</v>
      </c>
      <c r="J60" s="3" t="s">
        <v>84</v>
      </c>
      <c r="K60" s="3" t="s">
        <v>85</v>
      </c>
      <c r="L60" s="3" t="s">
        <v>86</v>
      </c>
      <c r="M60" s="3" t="s">
        <v>91</v>
      </c>
      <c r="N60" s="3" t="s">
        <v>92</v>
      </c>
    </row>
    <row r="61" spans="1:14" ht="12.75">
      <c r="A61">
        <v>46.848</v>
      </c>
      <c r="B61">
        <v>19.689</v>
      </c>
      <c r="C61">
        <v>-12.531</v>
      </c>
      <c r="D61" s="4">
        <f>SQRT(($A61-$A62)^2+($B61-$B62)^2+($C61-$C62)^2)</f>
        <v>14.004744660292813</v>
      </c>
      <c r="E61" s="4">
        <f>SQRT(($A61-$A63)^2+($B61-$B63)^2+($C61-$C63)^2)</f>
        <v>51.16971897519079</v>
      </c>
      <c r="F61" s="4">
        <f>SQRT(($A61-$A64)^2+($B61-$B64)^2+($C61-$C64)^2)</f>
        <v>160.13008040340205</v>
      </c>
      <c r="G61" s="4">
        <f>SQRT(($A61-$A65)^2+($B61-$B65)^2+($C61-$C65)^2)</f>
        <v>206.05071578861356</v>
      </c>
      <c r="H61" s="4">
        <f aca="true" t="shared" si="9" ref="H61:H67">SQRT(($A61-$A66)^2+($B61-$B66)^2+($C61-$C66)^2)</f>
        <v>176.40532604487882</v>
      </c>
      <c r="I61" s="4">
        <f aca="true" t="shared" si="10" ref="I61:I66">SQRT(($A61-$A67)^2+($B61-$B67)^2+($C61-$C67)^2)</f>
        <v>209.49792960074808</v>
      </c>
      <c r="J61" s="4">
        <f>SQRT(($A61-$A68)^2+($B61-$B68)^2+($C61-$C68)^2)</f>
        <v>59.42395625503236</v>
      </c>
      <c r="K61" s="4">
        <f>SQRT(($A61-$A69)^2+($B61-$B69)^2+($C61-$C69)^2)</f>
        <v>82.30792617968211</v>
      </c>
      <c r="L61" s="4">
        <f>SQRT(($A61-$A70)^2+($B61-$B70)^2+($C61-$C70)^2)</f>
        <v>126.50769024450648</v>
      </c>
      <c r="M61" s="4">
        <f>SQRT(($A61-$A71)^2+($B61-$B71)^2+($C61-$C71)^2)</f>
        <v>143.7236751582703</v>
      </c>
      <c r="N61" s="4">
        <f>SQRT(($A61-$A72)^2+($B61-$B72)^2+($C61-$C72)^2)</f>
        <v>163.73881537680674</v>
      </c>
    </row>
    <row r="62" spans="1:13" ht="12.75">
      <c r="A62">
        <v>60.006</v>
      </c>
      <c r="B62">
        <v>19.192</v>
      </c>
      <c r="C62">
        <v>-7.761</v>
      </c>
      <c r="D62" s="4">
        <f aca="true" t="shared" si="11" ref="D62:D71">SQRT(($A62-$A63)^2+($B62-$B63)^2+($C62-$C63)^2)</f>
        <v>53.97305869598276</v>
      </c>
      <c r="E62" s="4">
        <f>SQRT(($A62-$A64)^2+($B62-$B64)^2+($C62-$C64)^2)</f>
        <v>158.30575617140394</v>
      </c>
      <c r="F62" s="4">
        <f>SQRT(($A62-$A65)^2+($B62-$B65)^2+($C62-$C65)^2)</f>
        <v>203.3274972156988</v>
      </c>
      <c r="G62" s="4">
        <f>SQRT(($A62-$A66)^2+($B62-$B66)^2+($C62-$C66)^2)</f>
        <v>178.17660533863585</v>
      </c>
      <c r="H62" s="4">
        <f t="shared" si="9"/>
        <v>211.13683860946674</v>
      </c>
      <c r="I62" s="4">
        <f t="shared" si="10"/>
        <v>48.40449745633146</v>
      </c>
      <c r="J62" s="4">
        <f>SQRT(($A62-$A69)^2+($B62-$B69)^2+($C62-$C69)^2)</f>
        <v>69.66483710596042</v>
      </c>
      <c r="K62" s="4">
        <f>SQRT(($A62-$A70)^2+($B62-$B70)^2+($C62-$C70)^2)</f>
        <v>119.57711935817821</v>
      </c>
      <c r="L62" s="4">
        <f>SQRT(($A62-$A71)^2+($B62-$B71)^2+($C62-$C71)^2)</f>
        <v>134.20302609851984</v>
      </c>
      <c r="M62" s="4">
        <f>SQRT(($A62-$A72)^2+($B62-$B72)^2+($C62-$C72)^2)</f>
        <v>154.96032438014578</v>
      </c>
    </row>
    <row r="63" spans="1:12" ht="12.75">
      <c r="A63">
        <v>42.634</v>
      </c>
      <c r="B63">
        <v>-31.149</v>
      </c>
      <c r="C63">
        <v>-16.541</v>
      </c>
      <c r="D63" s="4">
        <f t="shared" si="11"/>
        <v>210.20595490613485</v>
      </c>
      <c r="E63" s="4">
        <f aca="true" t="shared" si="12" ref="E63:E70">SQRT(($A63-$A65)^2+($B63-$B65)^2+($C63-$C65)^2)</f>
        <v>255.92243311792734</v>
      </c>
      <c r="F63" s="4">
        <f aca="true" t="shared" si="13" ref="F63:F69">SQRT(($A63-$A66)^2+($B63-$B66)^2+($C63-$C66)^2)</f>
        <v>226.46829048014646</v>
      </c>
      <c r="G63" s="4">
        <f aca="true" t="shared" si="14" ref="G63:G68">SQRT(($A63-$A67)^2+($B63-$B67)^2+($C63-$C67)^2)</f>
        <v>259.7703511392322</v>
      </c>
      <c r="H63" s="4">
        <f t="shared" si="9"/>
        <v>92.12069718038394</v>
      </c>
      <c r="I63" s="4">
        <f t="shared" si="10"/>
        <v>97.75289018745174</v>
      </c>
      <c r="J63" s="4">
        <f>SQRT(($A63-$A70)^2+($B63-$B70)^2+($C63-$C70)^2)</f>
        <v>172.2372375852562</v>
      </c>
      <c r="K63" s="4">
        <f>SQRT(($A63-$A71)^2+($B63-$B71)^2+($C63-$C71)^2)</f>
        <v>182.58742605393175</v>
      </c>
      <c r="L63" s="4">
        <f>SQRT(($A63-$A72)^2+($B63-$B72)^2+($C63-$C72)^2)</f>
        <v>205.5125308223321</v>
      </c>
    </row>
    <row r="64" spans="1:12" ht="12.75">
      <c r="A64">
        <v>87.149</v>
      </c>
      <c r="B64">
        <v>174.064</v>
      </c>
      <c r="C64">
        <v>-26.163</v>
      </c>
      <c r="D64" s="4">
        <f t="shared" si="11"/>
        <v>47.10443929185444</v>
      </c>
      <c r="E64" s="4">
        <f t="shared" si="12"/>
        <v>47.18509428834492</v>
      </c>
      <c r="F64" s="4">
        <f t="shared" si="13"/>
        <v>69.53098852310387</v>
      </c>
      <c r="G64" s="4">
        <f t="shared" si="14"/>
        <v>136.51776325079456</v>
      </c>
      <c r="H64" s="4">
        <f t="shared" si="9"/>
        <v>164.8087434755814</v>
      </c>
      <c r="I64" s="4">
        <f t="shared" si="10"/>
        <v>65.02004596276444</v>
      </c>
      <c r="J64" s="4">
        <f>SQRT(($A64-$A71)^2+($B64-$B71)^2+($C64-$C71)^2)</f>
        <v>97.26674642959946</v>
      </c>
      <c r="K64" s="4">
        <f>SQRT(($A64-$A72)^2+($B64-$B72)^2+($C64-$C72)^2)</f>
        <v>87.06485123745402</v>
      </c>
      <c r="L64" s="4"/>
    </row>
    <row r="65" spans="1:12" ht="12.75">
      <c r="A65">
        <v>107.738</v>
      </c>
      <c r="B65">
        <v>216.28</v>
      </c>
      <c r="C65">
        <v>-22.595</v>
      </c>
      <c r="D65" s="4">
        <f t="shared" si="11"/>
        <v>67.1326319609175</v>
      </c>
      <c r="E65" s="4">
        <f t="shared" si="12"/>
        <v>65.8622234820538</v>
      </c>
      <c r="F65" s="4">
        <f t="shared" si="13"/>
        <v>177.77831988743733</v>
      </c>
      <c r="G65" s="4">
        <f t="shared" si="14"/>
        <v>202.58521165425674</v>
      </c>
      <c r="H65" s="4">
        <f t="shared" si="9"/>
        <v>96.54707085147639</v>
      </c>
      <c r="I65" s="4">
        <f t="shared" si="10"/>
        <v>118.68812810892253</v>
      </c>
      <c r="J65" s="4">
        <f>SQRT(($A65-$A72)^2+($B65-$B72)^2+($C65-$C72)^2)</f>
        <v>99.0395016142549</v>
      </c>
      <c r="K65" s="4"/>
      <c r="L65" s="4"/>
    </row>
    <row r="66" spans="1:12" ht="12.75">
      <c r="A66">
        <v>46.04599999999999</v>
      </c>
      <c r="B66">
        <v>194.331</v>
      </c>
      <c r="C66">
        <v>-37.398</v>
      </c>
      <c r="D66" s="4">
        <f t="shared" si="11"/>
        <v>33.76898923568784</v>
      </c>
      <c r="E66" s="4">
        <f t="shared" si="12"/>
        <v>166.6822223753931</v>
      </c>
      <c r="F66" s="4">
        <f t="shared" si="13"/>
        <v>198.66940063583016</v>
      </c>
      <c r="G66" s="4">
        <f t="shared" si="14"/>
        <v>108.59486265012724</v>
      </c>
      <c r="H66" s="4">
        <f t="shared" si="9"/>
        <v>143.07036799421465</v>
      </c>
      <c r="I66" s="4">
        <f t="shared" si="10"/>
        <v>134.24639946754624</v>
      </c>
      <c r="J66" s="4"/>
      <c r="K66" s="4"/>
      <c r="L66" s="4"/>
    </row>
    <row r="67" spans="1:12" ht="12.75">
      <c r="A67">
        <v>44.119</v>
      </c>
      <c r="B67">
        <v>227.96</v>
      </c>
      <c r="C67">
        <v>-35.006</v>
      </c>
      <c r="D67" s="4">
        <f t="shared" si="11"/>
        <v>198.82426663262208</v>
      </c>
      <c r="E67" s="4">
        <f t="shared" si="12"/>
        <v>230.00734307191152</v>
      </c>
      <c r="F67" s="4">
        <f t="shared" si="13"/>
        <v>134.02947880223962</v>
      </c>
      <c r="G67" s="4">
        <f t="shared" si="14"/>
        <v>166.2507690147628</v>
      </c>
      <c r="H67" s="4">
        <f t="shared" si="9"/>
        <v>153.0169177378763</v>
      </c>
      <c r="I67" s="4"/>
      <c r="J67" s="4"/>
      <c r="K67" s="4"/>
      <c r="L67" s="4"/>
    </row>
    <row r="68" spans="1:12" ht="12.75">
      <c r="A68">
        <v>102.73599999999999</v>
      </c>
      <c r="B68">
        <v>38.596999999999994</v>
      </c>
      <c r="C68">
        <v>-19.618</v>
      </c>
      <c r="D68" s="4">
        <f t="shared" si="11"/>
        <v>35.37535849995022</v>
      </c>
      <c r="E68" s="4">
        <f t="shared" si="12"/>
        <v>86.00992171836921</v>
      </c>
      <c r="F68" s="4">
        <f t="shared" si="13"/>
        <v>90.68250796046613</v>
      </c>
      <c r="G68" s="4">
        <f t="shared" si="14"/>
        <v>114.67881006532986</v>
      </c>
      <c r="H68" s="4"/>
      <c r="I68" s="4"/>
      <c r="J68" s="4"/>
      <c r="K68" s="4"/>
      <c r="L68" s="4"/>
    </row>
    <row r="69" spans="1:7" ht="12.75">
      <c r="A69">
        <v>128.874</v>
      </c>
      <c r="B69">
        <v>14.869</v>
      </c>
      <c r="C69">
        <v>-17.337</v>
      </c>
      <c r="D69" s="4">
        <f t="shared" si="11"/>
        <v>107.55378622345192</v>
      </c>
      <c r="E69" s="4">
        <f t="shared" si="12"/>
        <v>99.38133002229341</v>
      </c>
      <c r="F69" s="4">
        <f t="shared" si="13"/>
        <v>125.771317703998</v>
      </c>
      <c r="G69" s="4"/>
    </row>
    <row r="70" spans="1:12" ht="12.75">
      <c r="A70">
        <v>121.43299999999999</v>
      </c>
      <c r="B70">
        <v>121.78399999999999</v>
      </c>
      <c r="C70">
        <v>-8.302</v>
      </c>
      <c r="D70" s="4">
        <f t="shared" si="11"/>
        <v>40.028128334959675</v>
      </c>
      <c r="E70" s="4">
        <f t="shared" si="12"/>
        <v>43.28011758301958</v>
      </c>
      <c r="F70" s="4"/>
      <c r="G70" s="4"/>
      <c r="H70" s="4"/>
      <c r="I70" s="4"/>
      <c r="J70" s="4"/>
      <c r="K70" s="4"/>
      <c r="L70" s="4"/>
    </row>
    <row r="71" spans="1:12" ht="12.75">
      <c r="A71">
        <v>159.00900000000001</v>
      </c>
      <c r="B71">
        <v>109.53299999999999</v>
      </c>
      <c r="C71">
        <v>-14.643</v>
      </c>
      <c r="D71" s="4">
        <f t="shared" si="11"/>
        <v>27.793357371861365</v>
      </c>
      <c r="H71" s="4"/>
      <c r="I71" s="4"/>
      <c r="J71" s="4"/>
      <c r="K71" s="4"/>
      <c r="L71" s="4"/>
    </row>
    <row r="72" spans="1:3" ht="12.75">
      <c r="A72">
        <v>162.374</v>
      </c>
      <c r="B72">
        <v>135.5</v>
      </c>
      <c r="C72">
        <v>-5.323</v>
      </c>
    </row>
    <row r="75" ht="12.75">
      <c r="A75" t="s">
        <v>94</v>
      </c>
    </row>
    <row r="76" spans="1:2" ht="12.75">
      <c r="A76" t="s">
        <v>87</v>
      </c>
      <c r="B76" s="4">
        <v>-0.004</v>
      </c>
    </row>
    <row r="77" spans="1:4" ht="12.75">
      <c r="A77" t="s">
        <v>90</v>
      </c>
      <c r="B77" s="4">
        <f>STDEV(C77:N87)</f>
        <v>60.99753223280055</v>
      </c>
      <c r="C77">
        <v>13.988433614954909</v>
      </c>
      <c r="D77" s="4">
        <f aca="true" t="shared" si="15" ref="D77:D87">D48-D61</f>
        <v>-0.016311045337904062</v>
      </c>
    </row>
    <row r="78" spans="1:4" ht="12.75">
      <c r="A78" t="s">
        <v>88</v>
      </c>
      <c r="B78" s="4">
        <v>0.047</v>
      </c>
      <c r="C78">
        <v>53.97339818836683</v>
      </c>
      <c r="D78" s="4">
        <f t="shared" si="15"/>
        <v>0.00033949238407160465</v>
      </c>
    </row>
    <row r="79" spans="1:4" ht="12.75">
      <c r="A79" t="s">
        <v>89</v>
      </c>
      <c r="B79" s="4">
        <v>-0.035</v>
      </c>
      <c r="C79">
        <v>210.18685079947315</v>
      </c>
      <c r="D79" s="4">
        <f t="shared" si="15"/>
        <v>-0.01910410666170037</v>
      </c>
    </row>
    <row r="80" spans="3:4" ht="12.75">
      <c r="C80">
        <v>47.10542398705272</v>
      </c>
      <c r="D80" s="4">
        <f t="shared" si="15"/>
        <v>0.0009846951982765972</v>
      </c>
    </row>
    <row r="81" spans="3:4" ht="12.75">
      <c r="C81">
        <v>67.14544664383432</v>
      </c>
      <c r="D81" s="4">
        <f t="shared" si="15"/>
        <v>0.01281468291682586</v>
      </c>
    </row>
    <row r="82" spans="3:4" ht="12.75">
      <c r="C82">
        <v>33.781904061198205</v>
      </c>
      <c r="D82" s="4">
        <f t="shared" si="15"/>
        <v>0.01291482551036438</v>
      </c>
    </row>
    <row r="83" spans="3:4" ht="12.75">
      <c r="C83">
        <v>198.82643832498735</v>
      </c>
      <c r="D83" s="4">
        <f t="shared" si="15"/>
        <v>0.0021716923652661535</v>
      </c>
    </row>
    <row r="84" spans="3:4" ht="12.75">
      <c r="C84">
        <v>35.344247551758684</v>
      </c>
      <c r="D84" s="4">
        <f t="shared" si="15"/>
        <v>-0.031110948191532373</v>
      </c>
    </row>
    <row r="85" spans="3:7" ht="12.75">
      <c r="C85">
        <v>107.5626387645822</v>
      </c>
      <c r="D85" s="4">
        <f t="shared" si="15"/>
        <v>0.00885254113028111</v>
      </c>
      <c r="G85" s="4"/>
    </row>
    <row r="86" spans="3:14" ht="12.75">
      <c r="C86">
        <v>40.012316416323614</v>
      </c>
      <c r="D86" s="4">
        <f t="shared" si="15"/>
        <v>-0.015811918636060796</v>
      </c>
      <c r="G86" s="4"/>
      <c r="H86" s="4"/>
      <c r="I86" s="4"/>
      <c r="J86" s="4"/>
      <c r="K86" s="4"/>
      <c r="L86" s="4"/>
      <c r="M86" s="4"/>
      <c r="N86" s="4"/>
    </row>
    <row r="87" spans="3:14" ht="12.75">
      <c r="C87" s="4">
        <v>27.816615322501033</v>
      </c>
      <c r="D87" s="4">
        <f t="shared" si="15"/>
        <v>0.023257950639667513</v>
      </c>
      <c r="G87" s="4"/>
      <c r="H87" s="4"/>
      <c r="I87" s="4"/>
      <c r="J87" s="4"/>
      <c r="K87" s="4"/>
      <c r="L87" s="4"/>
      <c r="M87" s="4"/>
      <c r="N87" s="4"/>
    </row>
    <row r="88" spans="3:14" ht="12.75">
      <c r="C88">
        <v>51.17736064902135</v>
      </c>
      <c r="D88" s="4">
        <f aca="true" t="shared" si="16" ref="D88:D97">E48-E61</f>
        <v>0.007641673830562468</v>
      </c>
      <c r="G88" s="4"/>
      <c r="H88" s="4"/>
      <c r="I88" s="4"/>
      <c r="J88" s="4"/>
      <c r="K88" s="4"/>
      <c r="L88" s="4"/>
      <c r="M88" s="4"/>
      <c r="N88" s="4"/>
    </row>
    <row r="89" spans="3:14" ht="12.75">
      <c r="C89">
        <v>158.29819339777697</v>
      </c>
      <c r="D89" s="4">
        <f t="shared" si="16"/>
        <v>-0.00756277362697233</v>
      </c>
      <c r="G89" s="4"/>
      <c r="H89" s="4"/>
      <c r="I89" s="4"/>
      <c r="J89" s="4"/>
      <c r="K89" s="4"/>
      <c r="L89" s="4"/>
      <c r="M89" s="4"/>
      <c r="N89" s="4"/>
    </row>
    <row r="90" spans="3:14" ht="12.75">
      <c r="C90">
        <v>255.89336475571227</v>
      </c>
      <c r="D90" s="4">
        <f t="shared" si="16"/>
        <v>-0.02906836221507092</v>
      </c>
      <c r="H90" s="4"/>
      <c r="I90" s="4"/>
      <c r="J90" s="4"/>
      <c r="K90" s="4"/>
      <c r="L90" s="4"/>
      <c r="M90" s="4"/>
      <c r="N90" s="4"/>
    </row>
    <row r="91" spans="3:4" ht="12.75">
      <c r="C91">
        <v>47.15603787427438</v>
      </c>
      <c r="D91" s="4">
        <f t="shared" si="16"/>
        <v>-0.029056414070538494</v>
      </c>
    </row>
    <row r="92" spans="3:4" ht="12.75">
      <c r="C92">
        <v>65.88735530433742</v>
      </c>
      <c r="D92" s="4">
        <f t="shared" si="16"/>
        <v>0.025131822283611882</v>
      </c>
    </row>
    <row r="93" spans="3:4" ht="12.75">
      <c r="C93">
        <v>166.67542710609743</v>
      </c>
      <c r="D93" s="4">
        <f t="shared" si="16"/>
        <v>-0.006795269295679418</v>
      </c>
    </row>
    <row r="94" spans="3:4" ht="12.75">
      <c r="C94">
        <v>230.0073649820805</v>
      </c>
      <c r="D94" s="4">
        <f t="shared" si="16"/>
        <v>2.191016898223097E-05</v>
      </c>
    </row>
    <row r="95" spans="3:4" ht="12.75">
      <c r="C95">
        <v>86.0004244001156</v>
      </c>
      <c r="D95" s="4">
        <f t="shared" si="16"/>
        <v>-0.009497318253608</v>
      </c>
    </row>
    <row r="96" spans="3:4" ht="12.75">
      <c r="C96">
        <v>99.39220641981944</v>
      </c>
      <c r="D96" s="4">
        <f t="shared" si="16"/>
        <v>0.010876397526033088</v>
      </c>
    </row>
    <row r="97" spans="3:4" ht="12.75">
      <c r="C97" s="4">
        <v>43.274540055325836</v>
      </c>
      <c r="D97" s="4">
        <f t="shared" si="16"/>
        <v>-0.00557752769374531</v>
      </c>
    </row>
    <row r="98" spans="3:4" ht="12.75">
      <c r="C98">
        <v>160.10511341615546</v>
      </c>
      <c r="D98" s="4">
        <f aca="true" t="shared" si="17" ref="D98:D106">F48-F61</f>
        <v>-0.02496698724658586</v>
      </c>
    </row>
    <row r="99" spans="3:4" ht="12.75">
      <c r="C99">
        <v>203.30647936059492</v>
      </c>
      <c r="D99" s="4">
        <f t="shared" si="17"/>
        <v>-0.02101785510387799</v>
      </c>
    </row>
    <row r="100" spans="3:4" ht="12.75">
      <c r="C100">
        <v>226.4406051771634</v>
      </c>
      <c r="D100" s="4">
        <f t="shared" si="17"/>
        <v>-0.027685302983059046</v>
      </c>
    </row>
    <row r="101" spans="3:4" ht="12.75">
      <c r="C101">
        <v>69.5165508206499</v>
      </c>
      <c r="D101" s="4">
        <f t="shared" si="17"/>
        <v>-0.014437702453975021</v>
      </c>
    </row>
    <row r="102" spans="3:4" ht="12.75">
      <c r="C102">
        <v>177.74992448943547</v>
      </c>
      <c r="D102" s="4">
        <f t="shared" si="17"/>
        <v>-0.028395398001862304</v>
      </c>
    </row>
    <row r="103" spans="3:4" ht="12.75">
      <c r="C103">
        <v>198.65623268853156</v>
      </c>
      <c r="D103" s="4">
        <f t="shared" si="17"/>
        <v>-0.013167947298597937</v>
      </c>
    </row>
    <row r="104" spans="3:4" ht="12.75">
      <c r="C104">
        <v>134.04289908085394</v>
      </c>
      <c r="D104" s="4">
        <f t="shared" si="17"/>
        <v>0.013420278614319159</v>
      </c>
    </row>
    <row r="105" spans="3:4" ht="12.75">
      <c r="C105">
        <v>90.65045512296118</v>
      </c>
      <c r="D105" s="4">
        <f t="shared" si="17"/>
        <v>-0.03205283750494914</v>
      </c>
    </row>
    <row r="106" spans="3:12" ht="12.75">
      <c r="C106" s="4">
        <v>125.80423978944428</v>
      </c>
      <c r="D106" s="4">
        <f t="shared" si="17"/>
        <v>0.0329220854462875</v>
      </c>
      <c r="H106" s="4"/>
      <c r="I106" s="4"/>
      <c r="J106" s="4"/>
      <c r="K106" s="4"/>
      <c r="L106" s="4"/>
    </row>
    <row r="107" spans="3:4" ht="12.75">
      <c r="C107">
        <v>206.0155215633036</v>
      </c>
      <c r="D107" s="4">
        <f aca="true" t="shared" si="18" ref="D107:D114">G48-G61</f>
        <v>-0.03519422530996508</v>
      </c>
    </row>
    <row r="108" spans="3:4" ht="12.75">
      <c r="C108">
        <v>178.15983394974302</v>
      </c>
      <c r="D108" s="4">
        <f t="shared" si="18"/>
        <v>-0.016771388892834693</v>
      </c>
    </row>
    <row r="109" spans="3:4" ht="12.75">
      <c r="C109">
        <v>259.7506436777395</v>
      </c>
      <c r="D109" s="4">
        <f t="shared" si="18"/>
        <v>-0.01970746149271463</v>
      </c>
    </row>
    <row r="110" spans="3:4" ht="12.75">
      <c r="C110">
        <v>136.5171850757259</v>
      </c>
      <c r="D110" s="4">
        <f t="shared" si="18"/>
        <v>-0.0005781750686537634</v>
      </c>
    </row>
    <row r="111" spans="3:4" ht="12.75">
      <c r="C111">
        <v>202.5711036920123</v>
      </c>
      <c r="D111" s="4">
        <f t="shared" si="18"/>
        <v>-0.01410796224445221</v>
      </c>
    </row>
    <row r="112" spans="3:4" ht="12.75">
      <c r="C112">
        <v>108.60347576389992</v>
      </c>
      <c r="D112" s="4">
        <f t="shared" si="18"/>
        <v>0.008613113772682368</v>
      </c>
    </row>
    <row r="113" spans="3:6" ht="12.75">
      <c r="C113">
        <v>166.25867371959876</v>
      </c>
      <c r="D113" s="4">
        <f t="shared" si="18"/>
        <v>0.007904704835965504</v>
      </c>
      <c r="E113" s="5"/>
      <c r="F113" s="6"/>
    </row>
    <row r="114" spans="3:5" ht="12.75">
      <c r="C114">
        <v>114.67182933048552</v>
      </c>
      <c r="D114" s="4">
        <f t="shared" si="18"/>
        <v>-0.0069807348443333694</v>
      </c>
      <c r="E114" s="5"/>
    </row>
    <row r="115" spans="3:5" ht="12.75">
      <c r="C115">
        <v>176.3779474480866</v>
      </c>
      <c r="D115" s="4">
        <f aca="true" t="shared" si="19" ref="D115:D121">H48-H61</f>
        <v>-0.0273785967922322</v>
      </c>
      <c r="E115" s="5"/>
    </row>
    <row r="116" spans="3:5" ht="13.5" thickBot="1">
      <c r="C116">
        <v>211.12576777598701</v>
      </c>
      <c r="D116" s="4">
        <f t="shared" si="19"/>
        <v>-0.011070833479720932</v>
      </c>
      <c r="E116" s="5"/>
    </row>
    <row r="117" spans="1:4" ht="12.75">
      <c r="A117" s="8" t="s">
        <v>95</v>
      </c>
      <c r="C117">
        <v>92.14074817365007</v>
      </c>
      <c r="D117" s="4">
        <f t="shared" si="19"/>
        <v>0.020050993266124806</v>
      </c>
    </row>
    <row r="118" spans="1:4" ht="12.75">
      <c r="A118" s="5">
        <v>-0.06</v>
      </c>
      <c r="C118">
        <v>164.81871925846286</v>
      </c>
      <c r="D118" s="4">
        <f t="shared" si="19"/>
        <v>0.009975782881468831</v>
      </c>
    </row>
    <row r="119" spans="1:4" ht="12.75">
      <c r="A119" s="5">
        <v>-0.045</v>
      </c>
      <c r="C119">
        <v>96.52608331948416</v>
      </c>
      <c r="D119" s="4">
        <f t="shared" si="19"/>
        <v>-0.020987531992233244</v>
      </c>
    </row>
    <row r="120" spans="1:4" ht="12.75">
      <c r="A120" s="5">
        <v>-0.03</v>
      </c>
      <c r="C120">
        <v>143.0660961548892</v>
      </c>
      <c r="D120" s="4">
        <f t="shared" si="19"/>
        <v>-0.004271839325440396</v>
      </c>
    </row>
    <row r="121" spans="1:4" ht="12.75">
      <c r="A121" s="5">
        <v>-0.015</v>
      </c>
      <c r="C121">
        <v>153.02252807675086</v>
      </c>
      <c r="D121" s="4">
        <f t="shared" si="19"/>
        <v>0.005610338874561194</v>
      </c>
    </row>
    <row r="122" spans="1:4" ht="12.75">
      <c r="A122" s="5">
        <v>0</v>
      </c>
      <c r="C122">
        <v>209.47675194159376</v>
      </c>
      <c r="D122" s="4">
        <f aca="true" t="shared" si="20" ref="D122:D127">I48-I61</f>
        <v>-0.021177659154318462</v>
      </c>
    </row>
    <row r="123" spans="1:4" ht="12.75">
      <c r="A123" s="5">
        <v>0.015</v>
      </c>
      <c r="C123">
        <v>48.451282686839164</v>
      </c>
      <c r="D123" s="4">
        <f t="shared" si="20"/>
        <v>0.04678523050770167</v>
      </c>
    </row>
    <row r="124" spans="1:4" ht="12.75">
      <c r="A124" s="5">
        <v>0.03</v>
      </c>
      <c r="C124">
        <v>97.72603800932481</v>
      </c>
      <c r="D124" s="4">
        <f t="shared" si="20"/>
        <v>-0.02685217812692997</v>
      </c>
    </row>
    <row r="125" spans="1:4" ht="12.75">
      <c r="A125" s="5">
        <v>0.045</v>
      </c>
      <c r="C125">
        <v>65.0470654833867</v>
      </c>
      <c r="D125" s="4">
        <f t="shared" si="20"/>
        <v>0.027019520622260984</v>
      </c>
    </row>
    <row r="126" spans="1:4" ht="13.5" thickBot="1">
      <c r="A126" s="5">
        <v>0.06</v>
      </c>
      <c r="C126">
        <v>118.66981578312155</v>
      </c>
      <c r="D126" s="4">
        <f t="shared" si="20"/>
        <v>-0.01831232580097719</v>
      </c>
    </row>
    <row r="127" spans="1:4" ht="12.75">
      <c r="A127" s="8" t="s">
        <v>95</v>
      </c>
      <c r="B127" s="8" t="s">
        <v>97</v>
      </c>
      <c r="C127">
        <v>134.24706359917153</v>
      </c>
      <c r="D127" s="4">
        <f t="shared" si="20"/>
        <v>0.0006641316252853358</v>
      </c>
    </row>
    <row r="128" spans="1:4" ht="12.75">
      <c r="A128" s="5">
        <v>-0.06</v>
      </c>
      <c r="B128" s="6">
        <v>0</v>
      </c>
      <c r="C128">
        <v>59.44486838239277</v>
      </c>
      <c r="D128" s="4">
        <f>J48-J61</f>
        <v>0.020912127360411148</v>
      </c>
    </row>
    <row r="129" spans="1:5" ht="12.75">
      <c r="A129" s="5">
        <v>-0.045</v>
      </c>
      <c r="B129" s="6">
        <v>0</v>
      </c>
      <c r="C129">
        <v>69.66252043243914</v>
      </c>
      <c r="D129" s="4">
        <f>J49-J62</f>
        <v>-0.0023166735212782896</v>
      </c>
      <c r="E129" s="5"/>
    </row>
    <row r="130" spans="1:4" ht="12.75">
      <c r="A130" s="5">
        <v>-0.03</v>
      </c>
      <c r="B130" s="6">
        <v>3</v>
      </c>
      <c r="C130">
        <v>172.24006171910182</v>
      </c>
      <c r="D130" s="4">
        <f>J50-J63</f>
        <v>0.0028241338456211906</v>
      </c>
    </row>
    <row r="131" spans="1:4" ht="12.75">
      <c r="A131" s="5">
        <v>-0.015</v>
      </c>
      <c r="B131" s="6">
        <v>19</v>
      </c>
      <c r="C131">
        <v>97.29098234163328</v>
      </c>
      <c r="D131" s="4">
        <f>J51-J64</f>
        <v>0.024235912033816476</v>
      </c>
    </row>
    <row r="132" spans="1:4" ht="12.75">
      <c r="A132" s="5">
        <v>0</v>
      </c>
      <c r="B132" s="6">
        <v>15</v>
      </c>
      <c r="C132">
        <v>99.01034029837491</v>
      </c>
      <c r="D132" s="4">
        <f>J52-J65</f>
        <v>-0.029161315879989047</v>
      </c>
    </row>
    <row r="133" spans="1:4" ht="12.75">
      <c r="A133" s="5">
        <v>0.015</v>
      </c>
      <c r="B133" s="6">
        <v>19</v>
      </c>
      <c r="C133">
        <v>82.27918102412055</v>
      </c>
      <c r="D133" s="4">
        <f>K48-K61</f>
        <v>-0.028745155561566094</v>
      </c>
    </row>
    <row r="134" spans="1:4" ht="12.75">
      <c r="A134" s="5">
        <v>0.03</v>
      </c>
      <c r="B134" s="6">
        <v>8</v>
      </c>
      <c r="C134">
        <v>119.5897310850727</v>
      </c>
      <c r="D134" s="4">
        <f>K49-K62</f>
        <v>0.012611726894490971</v>
      </c>
    </row>
    <row r="135" spans="1:4" ht="12.75">
      <c r="A135" s="5">
        <v>0.045</v>
      </c>
      <c r="B135" s="6">
        <v>1</v>
      </c>
      <c r="C135">
        <v>182.5764153115073</v>
      </c>
      <c r="D135" s="4">
        <f>K50-K63</f>
        <v>-0.011010742424446107</v>
      </c>
    </row>
    <row r="136" spans="1:4" ht="12.75">
      <c r="A136" s="5">
        <v>0.06</v>
      </c>
      <c r="B136" s="6">
        <v>1</v>
      </c>
      <c r="C136">
        <v>87.0943878157485</v>
      </c>
      <c r="D136" s="4">
        <f>K51-K64</f>
        <v>0.02953657829448275</v>
      </c>
    </row>
    <row r="137" spans="1:4" ht="13.5" thickBot="1">
      <c r="A137" s="7">
        <v>0.75</v>
      </c>
      <c r="B137" s="7">
        <v>0</v>
      </c>
      <c r="C137">
        <v>126.50237699743037</v>
      </c>
      <c r="D137" s="4">
        <f>L48-L61</f>
        <v>-0.005313247076102812</v>
      </c>
    </row>
    <row r="138" spans="3:4" ht="12.75">
      <c r="C138">
        <v>134.20641697027756</v>
      </c>
      <c r="D138" s="4">
        <f>L49-L62</f>
        <v>0.0033908717577162406</v>
      </c>
    </row>
    <row r="139" spans="3:4" ht="12.75">
      <c r="C139">
        <v>205.52410876585742</v>
      </c>
      <c r="D139" s="4">
        <f>L50-L63</f>
        <v>0.011577943525310275</v>
      </c>
    </row>
    <row r="140" spans="3:4" ht="12.75">
      <c r="C140">
        <v>143.70335242784003</v>
      </c>
      <c r="D140" s="4">
        <f>M48-M61</f>
        <v>-0.02032273043027999</v>
      </c>
    </row>
    <row r="141" spans="3:4" ht="12.75">
      <c r="C141">
        <v>154.98144112118715</v>
      </c>
      <c r="D141" s="4">
        <f>M49-M62</f>
        <v>0.02111674104136796</v>
      </c>
    </row>
    <row r="142" spans="3:4" ht="12.75">
      <c r="C142">
        <v>163.7383374869795</v>
      </c>
      <c r="D142" s="4">
        <f>N48-N61</f>
        <v>-0.0004778898272377319</v>
      </c>
    </row>
  </sheetData>
  <printOptions/>
  <pageMargins left="0.75" right="0.75" top="1" bottom="1" header="0.5" footer="0.5"/>
  <pageSetup horizontalDpi="600" verticalDpi="600" orientation="portrait" scale="70" r:id="rId2"/>
  <headerFooter alignWithMargins="0">
    <oddHeader>&amp;C&amp;F</oddHeader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2"/>
  <sheetViews>
    <sheetView zoomScale="75" zoomScaleNormal="75" workbookViewId="0" topLeftCell="A1">
      <selection activeCell="I3" sqref="I3:K3"/>
    </sheetView>
  </sheetViews>
  <sheetFormatPr defaultColWidth="9.140625" defaultRowHeight="12.75"/>
  <cols>
    <col min="1" max="2" width="8.00390625" style="0" customWidth="1"/>
    <col min="3" max="3" width="6.8515625" style="0" customWidth="1"/>
    <col min="4" max="4" width="8.7109375" style="0" customWidth="1"/>
    <col min="5" max="5" width="5.7109375" style="0" customWidth="1"/>
    <col min="6" max="6" width="8.140625" style="0" customWidth="1"/>
    <col min="7" max="7" width="7.140625" style="0" customWidth="1"/>
    <col min="8" max="8" width="9.28125" style="0" customWidth="1"/>
    <col min="9" max="10" width="6.00390625" style="4" customWidth="1"/>
    <col min="11" max="11" width="8.8515625" style="4" customWidth="1"/>
    <col min="12" max="13" width="8.00390625" style="0" customWidth="1"/>
    <col min="14" max="14" width="6.8515625" style="0" customWidth="1"/>
    <col min="15" max="15" width="8.7109375" style="0" customWidth="1"/>
    <col min="16" max="16" width="5.57421875" style="0" customWidth="1"/>
    <col min="17" max="17" width="9.00390625" style="0" customWidth="1"/>
    <col min="18" max="18" width="5.57421875" style="0" customWidth="1"/>
    <col min="19" max="19" width="6.00390625" style="0" customWidth="1"/>
    <col min="20" max="20" width="4.7109375" style="0" customWidth="1"/>
    <col min="21" max="21" width="6.00390625" style="0" customWidth="1"/>
  </cols>
  <sheetData>
    <row r="1" spans="1:3" ht="12.75">
      <c r="A1" t="s">
        <v>99</v>
      </c>
      <c r="C1" t="s">
        <v>100</v>
      </c>
    </row>
    <row r="2" spans="1:17" ht="12.75">
      <c r="A2" t="s">
        <v>53</v>
      </c>
      <c r="B2" t="s">
        <v>54</v>
      </c>
      <c r="C2" t="s">
        <v>55</v>
      </c>
      <c r="D2" t="s">
        <v>56</v>
      </c>
      <c r="E2" t="s">
        <v>57</v>
      </c>
      <c r="F2" t="s">
        <v>58</v>
      </c>
      <c r="L2" t="s">
        <v>53</v>
      </c>
      <c r="M2" t="s">
        <v>54</v>
      </c>
      <c r="N2" t="s">
        <v>55</v>
      </c>
      <c r="O2" t="s">
        <v>56</v>
      </c>
      <c r="P2" t="s">
        <v>57</v>
      </c>
      <c r="Q2" t="s">
        <v>101</v>
      </c>
    </row>
    <row r="3" spans="1:13" ht="12.75">
      <c r="A3" t="s">
        <v>59</v>
      </c>
      <c r="B3">
        <v>1</v>
      </c>
      <c r="I3" s="4" t="s">
        <v>103</v>
      </c>
      <c r="J3" s="4" t="s">
        <v>104</v>
      </c>
      <c r="K3" s="4" t="s">
        <v>105</v>
      </c>
      <c r="L3" t="s">
        <v>59</v>
      </c>
      <c r="M3">
        <v>1</v>
      </c>
    </row>
    <row r="4" spans="1:19" ht="12.75">
      <c r="A4" t="s">
        <v>3</v>
      </c>
      <c r="B4">
        <v>0</v>
      </c>
      <c r="C4" t="s">
        <v>4</v>
      </c>
      <c r="D4">
        <v>0</v>
      </c>
      <c r="E4" t="s">
        <v>5</v>
      </c>
      <c r="F4">
        <v>0</v>
      </c>
      <c r="G4" t="s">
        <v>60</v>
      </c>
      <c r="H4">
        <v>2.5</v>
      </c>
      <c r="I4" s="4">
        <f>B4-M4</f>
        <v>0</v>
      </c>
      <c r="J4" s="4">
        <f>D4-O4</f>
        <v>0</v>
      </c>
      <c r="K4" s="4">
        <f>F4-Q4</f>
        <v>0</v>
      </c>
      <c r="L4" t="s">
        <v>3</v>
      </c>
      <c r="M4">
        <v>0</v>
      </c>
      <c r="N4" t="s">
        <v>4</v>
      </c>
      <c r="O4">
        <v>0</v>
      </c>
      <c r="P4" t="s">
        <v>5</v>
      </c>
      <c r="Q4">
        <v>0</v>
      </c>
      <c r="R4" t="s">
        <v>60</v>
      </c>
      <c r="S4">
        <v>2.501</v>
      </c>
    </row>
    <row r="5" spans="1:19" ht="12.75">
      <c r="A5" t="s">
        <v>59</v>
      </c>
      <c r="B5">
        <v>2</v>
      </c>
      <c r="G5" t="s">
        <v>61</v>
      </c>
      <c r="H5">
        <v>0.001</v>
      </c>
      <c r="L5" t="s">
        <v>59</v>
      </c>
      <c r="M5">
        <v>2</v>
      </c>
      <c r="R5" t="s">
        <v>61</v>
      </c>
      <c r="S5">
        <v>0.001</v>
      </c>
    </row>
    <row r="6" spans="1:19" ht="12.75">
      <c r="A6" t="s">
        <v>3</v>
      </c>
      <c r="B6">
        <v>56.64</v>
      </c>
      <c r="C6" t="s">
        <v>4</v>
      </c>
      <c r="D6">
        <v>-56.445</v>
      </c>
      <c r="E6" t="s">
        <v>5</v>
      </c>
      <c r="F6">
        <v>-0.172</v>
      </c>
      <c r="G6" t="s">
        <v>60</v>
      </c>
      <c r="H6">
        <v>2.502</v>
      </c>
      <c r="I6" s="4">
        <f>B6-M6</f>
        <v>0.0020000000000024443</v>
      </c>
      <c r="J6" s="4">
        <f>D6-O6</f>
        <v>0</v>
      </c>
      <c r="K6" s="4">
        <f>F6-Q6</f>
        <v>-0.001999999999999974</v>
      </c>
      <c r="L6" t="s">
        <v>3</v>
      </c>
      <c r="M6">
        <v>56.638</v>
      </c>
      <c r="N6" t="s">
        <v>4</v>
      </c>
      <c r="O6">
        <v>-56.445</v>
      </c>
      <c r="P6" t="s">
        <v>5</v>
      </c>
      <c r="Q6">
        <v>-0.17</v>
      </c>
      <c r="R6" t="s">
        <v>60</v>
      </c>
      <c r="S6">
        <v>2.501</v>
      </c>
    </row>
    <row r="7" spans="1:20" ht="12.75">
      <c r="A7" t="s">
        <v>59</v>
      </c>
      <c r="B7">
        <v>3</v>
      </c>
      <c r="G7" t="s">
        <v>61</v>
      </c>
      <c r="H7">
        <v>0.002</v>
      </c>
      <c r="L7" t="s">
        <v>59</v>
      </c>
      <c r="M7">
        <v>3</v>
      </c>
      <c r="S7" t="s">
        <v>61</v>
      </c>
      <c r="T7">
        <v>0.002</v>
      </c>
    </row>
    <row r="8" spans="1:19" ht="12.75">
      <c r="A8" t="s">
        <v>3</v>
      </c>
      <c r="B8">
        <v>211.076</v>
      </c>
      <c r="C8" t="s">
        <v>4</v>
      </c>
      <c r="D8">
        <v>-56.471</v>
      </c>
      <c r="E8" t="s">
        <v>5</v>
      </c>
      <c r="F8">
        <v>0</v>
      </c>
      <c r="G8" t="s">
        <v>60</v>
      </c>
      <c r="H8">
        <v>2.501</v>
      </c>
      <c r="I8" s="4">
        <f>B8-M8</f>
        <v>0</v>
      </c>
      <c r="J8" s="4">
        <f>D8-O8</f>
        <v>-0.001999999999995339</v>
      </c>
      <c r="K8" s="4">
        <f>F8-Q8</f>
        <v>0</v>
      </c>
      <c r="L8" t="s">
        <v>3</v>
      </c>
      <c r="M8">
        <v>211.076</v>
      </c>
      <c r="N8" t="s">
        <v>4</v>
      </c>
      <c r="O8">
        <v>-56.469</v>
      </c>
      <c r="P8" t="s">
        <v>5</v>
      </c>
      <c r="Q8">
        <v>0</v>
      </c>
      <c r="R8" t="s">
        <v>60</v>
      </c>
      <c r="S8">
        <v>2.499</v>
      </c>
    </row>
    <row r="9" spans="1:19" ht="12.75">
      <c r="A9" t="s">
        <v>59</v>
      </c>
      <c r="B9">
        <v>4</v>
      </c>
      <c r="G9" t="s">
        <v>61</v>
      </c>
      <c r="H9">
        <v>0.001</v>
      </c>
      <c r="L9" t="s">
        <v>59</v>
      </c>
      <c r="M9">
        <v>4</v>
      </c>
      <c r="R9" t="s">
        <v>61</v>
      </c>
      <c r="S9">
        <v>0.001</v>
      </c>
    </row>
    <row r="10" spans="1:19" ht="12.75">
      <c r="A10" t="s">
        <v>3</v>
      </c>
      <c r="B10">
        <v>267.549</v>
      </c>
      <c r="C10" t="s">
        <v>4</v>
      </c>
      <c r="D10">
        <v>0</v>
      </c>
      <c r="E10" t="s">
        <v>5</v>
      </c>
      <c r="F10">
        <v>0</v>
      </c>
      <c r="G10" t="s">
        <v>60</v>
      </c>
      <c r="H10">
        <v>2.499</v>
      </c>
      <c r="I10" s="4">
        <f>B10-M10</f>
        <v>-0.0010000000000331966</v>
      </c>
      <c r="J10" s="4">
        <f>D10-O10</f>
        <v>0</v>
      </c>
      <c r="K10" s="4">
        <f>F10-Q10</f>
        <v>0</v>
      </c>
      <c r="L10" t="s">
        <v>3</v>
      </c>
      <c r="M10">
        <v>267.55</v>
      </c>
      <c r="N10" t="s">
        <v>4</v>
      </c>
      <c r="O10">
        <v>0</v>
      </c>
      <c r="P10" t="s">
        <v>5</v>
      </c>
      <c r="Q10">
        <v>0</v>
      </c>
      <c r="R10" t="s">
        <v>60</v>
      </c>
      <c r="S10">
        <v>2.499</v>
      </c>
    </row>
    <row r="11" spans="1:19" ht="12.75">
      <c r="A11" t="s">
        <v>59</v>
      </c>
      <c r="B11">
        <v>5</v>
      </c>
      <c r="G11" t="s">
        <v>61</v>
      </c>
      <c r="H11">
        <v>0.001</v>
      </c>
      <c r="L11" t="s">
        <v>59</v>
      </c>
      <c r="M11">
        <v>5</v>
      </c>
      <c r="R11" t="s">
        <v>61</v>
      </c>
      <c r="S11">
        <v>0.001</v>
      </c>
    </row>
    <row r="12" spans="1:19" ht="12.75">
      <c r="A12" t="s">
        <v>3</v>
      </c>
      <c r="B12">
        <v>301.815</v>
      </c>
      <c r="C12" t="s">
        <v>4</v>
      </c>
      <c r="D12">
        <v>-122.115</v>
      </c>
      <c r="E12" t="s">
        <v>5</v>
      </c>
      <c r="F12">
        <v>-52.489</v>
      </c>
      <c r="G12" t="s">
        <v>60</v>
      </c>
      <c r="H12">
        <v>2.5</v>
      </c>
      <c r="I12" s="4">
        <f>B12-M12</f>
        <v>0.0009999999999763531</v>
      </c>
      <c r="J12" s="4">
        <f>D12-O12</f>
        <v>0</v>
      </c>
      <c r="K12" s="4">
        <f>F12-Q12</f>
        <v>-0.0009999999999976694</v>
      </c>
      <c r="L12" t="s">
        <v>3</v>
      </c>
      <c r="M12">
        <v>301.814</v>
      </c>
      <c r="N12" t="s">
        <v>4</v>
      </c>
      <c r="O12">
        <v>-122.115</v>
      </c>
      <c r="P12" t="s">
        <v>5</v>
      </c>
      <c r="Q12">
        <v>-52.488</v>
      </c>
      <c r="R12" t="s">
        <v>60</v>
      </c>
      <c r="S12">
        <v>2.501</v>
      </c>
    </row>
    <row r="13" spans="1:19" ht="12.75">
      <c r="A13" t="s">
        <v>59</v>
      </c>
      <c r="B13">
        <v>6</v>
      </c>
      <c r="G13" t="s">
        <v>61</v>
      </c>
      <c r="H13">
        <v>0.002</v>
      </c>
      <c r="L13" t="s">
        <v>59</v>
      </c>
      <c r="M13">
        <v>6</v>
      </c>
      <c r="R13" t="s">
        <v>61</v>
      </c>
      <c r="S13">
        <v>0.002</v>
      </c>
    </row>
    <row r="14" spans="1:19" ht="12.75">
      <c r="A14" t="s">
        <v>3</v>
      </c>
      <c r="B14">
        <v>-28.279</v>
      </c>
      <c r="C14" t="s">
        <v>4</v>
      </c>
      <c r="D14">
        <v>-123.265</v>
      </c>
      <c r="E14" t="s">
        <v>5</v>
      </c>
      <c r="F14">
        <v>-54.219</v>
      </c>
      <c r="G14" t="s">
        <v>60</v>
      </c>
      <c r="H14">
        <v>2.501</v>
      </c>
      <c r="I14" s="4">
        <f>B14-M14</f>
        <v>0</v>
      </c>
      <c r="J14" s="4">
        <f>D14-O14</f>
        <v>-0.0010000000000047748</v>
      </c>
      <c r="K14" s="4">
        <f>F14-Q14</f>
        <v>-0.0030000000000001137</v>
      </c>
      <c r="L14" t="s">
        <v>3</v>
      </c>
      <c r="M14">
        <v>-28.279</v>
      </c>
      <c r="N14" t="s">
        <v>4</v>
      </c>
      <c r="O14">
        <v>-123.264</v>
      </c>
      <c r="P14" t="s">
        <v>5</v>
      </c>
      <c r="Q14">
        <v>-54.216</v>
      </c>
      <c r="R14" t="s">
        <v>60</v>
      </c>
      <c r="S14">
        <v>2.501</v>
      </c>
    </row>
    <row r="15" spans="7:19" ht="12.75">
      <c r="G15" t="s">
        <v>61</v>
      </c>
      <c r="H15">
        <v>0.003</v>
      </c>
      <c r="R15" t="s">
        <v>61</v>
      </c>
      <c r="S15">
        <v>0.002</v>
      </c>
    </row>
    <row r="16" spans="5:8" ht="12.75">
      <c r="E16" s="2" t="s">
        <v>68</v>
      </c>
      <c r="F16">
        <v>119.3</v>
      </c>
      <c r="G16" t="s">
        <v>69</v>
      </c>
      <c r="H16">
        <v>-28</v>
      </c>
    </row>
    <row r="17" spans="1:19" ht="12.75">
      <c r="A17" t="s">
        <v>56</v>
      </c>
      <c r="B17" t="s">
        <v>62</v>
      </c>
      <c r="G17" s="2" t="s">
        <v>70</v>
      </c>
      <c r="H17" s="2" t="s">
        <v>67</v>
      </c>
      <c r="L17" t="s">
        <v>56</v>
      </c>
      <c r="M17" t="s">
        <v>62</v>
      </c>
      <c r="P17" s="2" t="s">
        <v>68</v>
      </c>
      <c r="Q17">
        <v>119.3</v>
      </c>
      <c r="R17" t="s">
        <v>69</v>
      </c>
      <c r="S17">
        <v>-28</v>
      </c>
    </row>
    <row r="18" spans="1:19" ht="12.75">
      <c r="A18" t="s">
        <v>3</v>
      </c>
      <c r="B18">
        <v>-3.149</v>
      </c>
      <c r="C18" t="s">
        <v>4</v>
      </c>
      <c r="D18">
        <v>76.666</v>
      </c>
      <c r="E18" t="s">
        <v>5</v>
      </c>
      <c r="F18">
        <v>-16.541</v>
      </c>
      <c r="G18">
        <f aca="true" t="shared" si="0" ref="G18:G29">H$16+B18</f>
        <v>-31.149</v>
      </c>
      <c r="H18">
        <f aca="true" t="shared" si="1" ref="H18:H29">F$16-D18</f>
        <v>42.634</v>
      </c>
      <c r="I18" s="4">
        <f>B18-M18</f>
        <v>-0.0009999999999998899</v>
      </c>
      <c r="J18" s="4">
        <f>D18-O18</f>
        <v>-0.0020000000000095497</v>
      </c>
      <c r="K18" s="4">
        <f>F18-Q18</f>
        <v>0.004000000000001336</v>
      </c>
      <c r="L18" t="s">
        <v>3</v>
      </c>
      <c r="M18">
        <v>-3.148</v>
      </c>
      <c r="N18" t="s">
        <v>4</v>
      </c>
      <c r="O18">
        <v>76.668</v>
      </c>
      <c r="P18" t="s">
        <v>5</v>
      </c>
      <c r="Q18">
        <v>-16.545</v>
      </c>
      <c r="R18">
        <f aca="true" t="shared" si="2" ref="R18:R29">S$16+M18</f>
        <v>-3.148</v>
      </c>
      <c r="S18">
        <f aca="true" t="shared" si="3" ref="S18:S29">Q$16-O18</f>
        <v>-76.668</v>
      </c>
    </row>
    <row r="19" spans="1:19" ht="12.75">
      <c r="A19" t="s">
        <v>3</v>
      </c>
      <c r="B19">
        <v>47.689</v>
      </c>
      <c r="C19" t="s">
        <v>4</v>
      </c>
      <c r="D19">
        <v>72.452</v>
      </c>
      <c r="E19" t="s">
        <v>5</v>
      </c>
      <c r="F19">
        <v>-12.531</v>
      </c>
      <c r="G19">
        <f t="shared" si="0"/>
        <v>19.689</v>
      </c>
      <c r="H19">
        <f t="shared" si="1"/>
        <v>46.848</v>
      </c>
      <c r="I19" s="4">
        <f aca="true" t="shared" si="4" ref="I19:I29">B19-M19</f>
        <v>0</v>
      </c>
      <c r="J19" s="4">
        <f aca="true" t="shared" si="5" ref="J19:J29">D19-O19</f>
        <v>0</v>
      </c>
      <c r="K19" s="4">
        <f aca="true" t="shared" si="6" ref="K19:K29">F19-Q19</f>
        <v>0.0009999999999994458</v>
      </c>
      <c r="L19" t="s">
        <v>3</v>
      </c>
      <c r="M19">
        <v>47.689</v>
      </c>
      <c r="N19" t="s">
        <v>4</v>
      </c>
      <c r="O19">
        <v>72.452</v>
      </c>
      <c r="P19" t="s">
        <v>5</v>
      </c>
      <c r="Q19">
        <v>-12.532</v>
      </c>
      <c r="R19">
        <f t="shared" si="2"/>
        <v>47.689</v>
      </c>
      <c r="S19">
        <f t="shared" si="3"/>
        <v>-72.452</v>
      </c>
    </row>
    <row r="20" spans="1:19" ht="12.75">
      <c r="A20" t="s">
        <v>3</v>
      </c>
      <c r="B20">
        <v>47.192</v>
      </c>
      <c r="C20" t="s">
        <v>4</v>
      </c>
      <c r="D20">
        <v>59.294</v>
      </c>
      <c r="E20" t="s">
        <v>5</v>
      </c>
      <c r="F20">
        <v>-7.761</v>
      </c>
      <c r="G20">
        <f t="shared" si="0"/>
        <v>19.192</v>
      </c>
      <c r="H20">
        <f t="shared" si="1"/>
        <v>60.006</v>
      </c>
      <c r="I20" s="4">
        <f t="shared" si="4"/>
        <v>0.0009999999999976694</v>
      </c>
      <c r="J20" s="4">
        <f t="shared" si="5"/>
        <v>0</v>
      </c>
      <c r="K20" s="4">
        <f t="shared" si="6"/>
        <v>0</v>
      </c>
      <c r="L20" t="s">
        <v>3</v>
      </c>
      <c r="M20">
        <v>47.191</v>
      </c>
      <c r="N20" t="s">
        <v>4</v>
      </c>
      <c r="O20">
        <v>59.294</v>
      </c>
      <c r="P20" t="s">
        <v>5</v>
      </c>
      <c r="Q20">
        <v>-7.761</v>
      </c>
      <c r="R20">
        <f t="shared" si="2"/>
        <v>47.191</v>
      </c>
      <c r="S20">
        <f t="shared" si="3"/>
        <v>-59.294</v>
      </c>
    </row>
    <row r="21" spans="1:19" ht="12.75">
      <c r="A21" t="s">
        <v>3</v>
      </c>
      <c r="B21">
        <v>42.869</v>
      </c>
      <c r="C21" t="s">
        <v>4</v>
      </c>
      <c r="D21">
        <v>-9.574</v>
      </c>
      <c r="E21" t="s">
        <v>5</v>
      </c>
      <c r="F21">
        <v>-17.337</v>
      </c>
      <c r="G21">
        <f t="shared" si="0"/>
        <v>14.869</v>
      </c>
      <c r="H21">
        <f t="shared" si="1"/>
        <v>128.874</v>
      </c>
      <c r="I21" s="4">
        <f t="shared" si="4"/>
        <v>0.0030000000000001137</v>
      </c>
      <c r="J21" s="4">
        <f t="shared" si="5"/>
        <v>0.0009999999999994458</v>
      </c>
      <c r="K21" s="4">
        <f t="shared" si="6"/>
        <v>-0.0010000000000012221</v>
      </c>
      <c r="L21" t="s">
        <v>3</v>
      </c>
      <c r="M21">
        <v>42.866</v>
      </c>
      <c r="N21" t="s">
        <v>4</v>
      </c>
      <c r="O21">
        <v>-9.575</v>
      </c>
      <c r="P21" t="s">
        <v>5</v>
      </c>
      <c r="Q21">
        <v>-17.336</v>
      </c>
      <c r="R21">
        <f t="shared" si="2"/>
        <v>42.866</v>
      </c>
      <c r="S21">
        <f t="shared" si="3"/>
        <v>9.575</v>
      </c>
    </row>
    <row r="22" spans="1:19" ht="12.75">
      <c r="A22" t="s">
        <v>3</v>
      </c>
      <c r="B22">
        <v>66.597</v>
      </c>
      <c r="C22" t="s">
        <v>4</v>
      </c>
      <c r="D22">
        <v>16.564</v>
      </c>
      <c r="E22" t="s">
        <v>5</v>
      </c>
      <c r="F22">
        <v>-19.618</v>
      </c>
      <c r="G22">
        <f t="shared" si="0"/>
        <v>38.596999999999994</v>
      </c>
      <c r="H22">
        <f t="shared" si="1"/>
        <v>102.73599999999999</v>
      </c>
      <c r="I22" s="4">
        <f t="shared" si="4"/>
        <v>0</v>
      </c>
      <c r="J22" s="4">
        <f t="shared" si="5"/>
        <v>-0.0010000000000012221</v>
      </c>
      <c r="K22" s="4">
        <f t="shared" si="6"/>
        <v>-0.003999999999997783</v>
      </c>
      <c r="L22" t="s">
        <v>3</v>
      </c>
      <c r="M22">
        <v>66.597</v>
      </c>
      <c r="N22" t="s">
        <v>4</v>
      </c>
      <c r="O22">
        <v>16.565</v>
      </c>
      <c r="P22" t="s">
        <v>5</v>
      </c>
      <c r="Q22">
        <v>-19.614</v>
      </c>
      <c r="R22">
        <f t="shared" si="2"/>
        <v>66.597</v>
      </c>
      <c r="S22">
        <f t="shared" si="3"/>
        <v>-16.565</v>
      </c>
    </row>
    <row r="23" spans="1:19" ht="12.75">
      <c r="A23" t="s">
        <v>3</v>
      </c>
      <c r="B23">
        <v>149.784</v>
      </c>
      <c r="C23" t="s">
        <v>4</v>
      </c>
      <c r="D23">
        <v>-2.133</v>
      </c>
      <c r="E23" t="s">
        <v>5</v>
      </c>
      <c r="F23">
        <v>-8.302</v>
      </c>
      <c r="G23">
        <f t="shared" si="0"/>
        <v>121.78399999999999</v>
      </c>
      <c r="H23">
        <f t="shared" si="1"/>
        <v>121.43299999999999</v>
      </c>
      <c r="I23" s="4">
        <f t="shared" si="4"/>
        <v>0.0010000000000047748</v>
      </c>
      <c r="J23" s="4">
        <f t="shared" si="5"/>
        <v>0.0019999999999997797</v>
      </c>
      <c r="K23" s="4">
        <f t="shared" si="6"/>
        <v>0</v>
      </c>
      <c r="L23" t="s">
        <v>3</v>
      </c>
      <c r="M23">
        <v>149.783</v>
      </c>
      <c r="N23" t="s">
        <v>4</v>
      </c>
      <c r="O23">
        <v>-2.135</v>
      </c>
      <c r="P23" t="s">
        <v>5</v>
      </c>
      <c r="Q23">
        <v>-8.302</v>
      </c>
      <c r="R23">
        <f t="shared" si="2"/>
        <v>149.783</v>
      </c>
      <c r="S23">
        <f t="shared" si="3"/>
        <v>2.135</v>
      </c>
    </row>
    <row r="24" spans="1:19" ht="12.75">
      <c r="A24" t="s">
        <v>3</v>
      </c>
      <c r="B24">
        <v>137.533</v>
      </c>
      <c r="C24" t="s">
        <v>4</v>
      </c>
      <c r="D24">
        <v>-39.709</v>
      </c>
      <c r="E24" t="s">
        <v>5</v>
      </c>
      <c r="F24">
        <v>-14.643</v>
      </c>
      <c r="G24">
        <f t="shared" si="0"/>
        <v>109.53299999999999</v>
      </c>
      <c r="H24">
        <f t="shared" si="1"/>
        <v>159.00900000000001</v>
      </c>
      <c r="I24" s="4">
        <f t="shared" si="4"/>
        <v>0.0009999999999763531</v>
      </c>
      <c r="J24" s="4">
        <f t="shared" si="5"/>
        <v>-0.0010000000000047748</v>
      </c>
      <c r="K24" s="4">
        <f t="shared" si="6"/>
        <v>0</v>
      </c>
      <c r="L24" t="s">
        <v>3</v>
      </c>
      <c r="M24">
        <v>137.532</v>
      </c>
      <c r="N24" t="s">
        <v>4</v>
      </c>
      <c r="O24">
        <v>-39.708</v>
      </c>
      <c r="P24" t="s">
        <v>5</v>
      </c>
      <c r="Q24">
        <v>-14.643</v>
      </c>
      <c r="R24">
        <f t="shared" si="2"/>
        <v>137.532</v>
      </c>
      <c r="S24">
        <f t="shared" si="3"/>
        <v>39.708</v>
      </c>
    </row>
    <row r="25" spans="1:19" ht="12.75">
      <c r="A25" t="s">
        <v>3</v>
      </c>
      <c r="B25">
        <v>163.5</v>
      </c>
      <c r="C25" t="s">
        <v>4</v>
      </c>
      <c r="D25">
        <v>-43.074</v>
      </c>
      <c r="E25" t="s">
        <v>5</v>
      </c>
      <c r="F25">
        <v>-5.323</v>
      </c>
      <c r="G25">
        <f t="shared" si="0"/>
        <v>135.5</v>
      </c>
      <c r="H25">
        <f t="shared" si="1"/>
        <v>162.374</v>
      </c>
      <c r="I25" s="4">
        <f t="shared" si="4"/>
        <v>-0.0010000000000047748</v>
      </c>
      <c r="J25" s="4">
        <f t="shared" si="5"/>
        <v>-0.001999999999995339</v>
      </c>
      <c r="K25" s="4">
        <f t="shared" si="6"/>
        <v>-0.001000000000000334</v>
      </c>
      <c r="L25" t="s">
        <v>3</v>
      </c>
      <c r="M25">
        <v>163.501</v>
      </c>
      <c r="N25" t="s">
        <v>4</v>
      </c>
      <c r="O25">
        <v>-43.072</v>
      </c>
      <c r="P25" t="s">
        <v>5</v>
      </c>
      <c r="Q25">
        <v>-5.322</v>
      </c>
      <c r="R25">
        <f t="shared" si="2"/>
        <v>163.501</v>
      </c>
      <c r="S25">
        <f t="shared" si="3"/>
        <v>43.072</v>
      </c>
    </row>
    <row r="26" spans="1:19" ht="12.75">
      <c r="A26" t="s">
        <v>3</v>
      </c>
      <c r="B26">
        <v>202.064</v>
      </c>
      <c r="C26" t="s">
        <v>4</v>
      </c>
      <c r="D26">
        <v>32.151</v>
      </c>
      <c r="E26" t="s">
        <v>5</v>
      </c>
      <c r="F26">
        <v>-26.163</v>
      </c>
      <c r="G26">
        <f t="shared" si="0"/>
        <v>174.064</v>
      </c>
      <c r="H26">
        <f t="shared" si="1"/>
        <v>87.149</v>
      </c>
      <c r="I26" s="4">
        <f t="shared" si="4"/>
        <v>-0.0010000000000047748</v>
      </c>
      <c r="J26" s="4">
        <f t="shared" si="5"/>
        <v>-0.0009999999999976694</v>
      </c>
      <c r="K26" s="4">
        <f t="shared" si="6"/>
        <v>0</v>
      </c>
      <c r="L26" t="s">
        <v>3</v>
      </c>
      <c r="M26">
        <v>202.065</v>
      </c>
      <c r="N26" t="s">
        <v>4</v>
      </c>
      <c r="O26">
        <v>32.152</v>
      </c>
      <c r="P26" t="s">
        <v>5</v>
      </c>
      <c r="Q26">
        <v>-26.163</v>
      </c>
      <c r="R26">
        <f t="shared" si="2"/>
        <v>202.065</v>
      </c>
      <c r="S26">
        <f t="shared" si="3"/>
        <v>-32.152</v>
      </c>
    </row>
    <row r="27" spans="1:19" ht="12.75">
      <c r="A27" t="s">
        <v>3</v>
      </c>
      <c r="B27">
        <v>244.28</v>
      </c>
      <c r="C27" t="s">
        <v>4</v>
      </c>
      <c r="D27">
        <v>11.562</v>
      </c>
      <c r="E27" t="s">
        <v>5</v>
      </c>
      <c r="F27">
        <v>-22.595</v>
      </c>
      <c r="G27">
        <f t="shared" si="0"/>
        <v>216.28</v>
      </c>
      <c r="H27">
        <f t="shared" si="1"/>
        <v>107.738</v>
      </c>
      <c r="I27" s="4">
        <f t="shared" si="4"/>
        <v>0.0010000000000047748</v>
      </c>
      <c r="J27" s="4">
        <f t="shared" si="5"/>
        <v>0.0009999999999994458</v>
      </c>
      <c r="K27" s="4">
        <f t="shared" si="6"/>
        <v>-0.0009999999999976694</v>
      </c>
      <c r="L27" t="s">
        <v>3</v>
      </c>
      <c r="M27">
        <v>244.279</v>
      </c>
      <c r="N27" t="s">
        <v>4</v>
      </c>
      <c r="O27">
        <v>11.561</v>
      </c>
      <c r="P27" t="s">
        <v>5</v>
      </c>
      <c r="Q27">
        <v>-22.594</v>
      </c>
      <c r="R27">
        <f t="shared" si="2"/>
        <v>244.279</v>
      </c>
      <c r="S27">
        <f t="shared" si="3"/>
        <v>-11.561</v>
      </c>
    </row>
    <row r="28" spans="1:19" ht="12.75">
      <c r="A28" t="s">
        <v>3</v>
      </c>
      <c r="B28">
        <v>222.331</v>
      </c>
      <c r="C28" t="s">
        <v>4</v>
      </c>
      <c r="D28">
        <v>73.254</v>
      </c>
      <c r="E28" t="s">
        <v>5</v>
      </c>
      <c r="F28">
        <v>-37.398</v>
      </c>
      <c r="G28">
        <f t="shared" si="0"/>
        <v>194.331</v>
      </c>
      <c r="H28">
        <f t="shared" si="1"/>
        <v>46.04599999999999</v>
      </c>
      <c r="I28" s="4">
        <f t="shared" si="4"/>
        <v>0.0009999999999763531</v>
      </c>
      <c r="J28" s="4">
        <f t="shared" si="5"/>
        <v>0.0020000000000095497</v>
      </c>
      <c r="K28" s="4">
        <f t="shared" si="6"/>
        <v>0.001999999999995339</v>
      </c>
      <c r="L28" t="s">
        <v>3</v>
      </c>
      <c r="M28">
        <v>222.33</v>
      </c>
      <c r="N28" t="s">
        <v>4</v>
      </c>
      <c r="O28">
        <v>73.252</v>
      </c>
      <c r="P28" t="s">
        <v>5</v>
      </c>
      <c r="Q28">
        <v>-37.4</v>
      </c>
      <c r="R28">
        <f t="shared" si="2"/>
        <v>222.33</v>
      </c>
      <c r="S28">
        <f t="shared" si="3"/>
        <v>-73.252</v>
      </c>
    </row>
    <row r="29" spans="1:19" ht="12.75">
      <c r="A29" t="s">
        <v>3</v>
      </c>
      <c r="B29">
        <v>255.96</v>
      </c>
      <c r="C29" t="s">
        <v>4</v>
      </c>
      <c r="D29">
        <v>75.181</v>
      </c>
      <c r="E29" t="s">
        <v>5</v>
      </c>
      <c r="F29">
        <v>-35.006</v>
      </c>
      <c r="G29">
        <f t="shared" si="0"/>
        <v>227.96</v>
      </c>
      <c r="H29">
        <f t="shared" si="1"/>
        <v>44.119</v>
      </c>
      <c r="I29" s="4">
        <f t="shared" si="4"/>
        <v>0</v>
      </c>
      <c r="J29" s="4">
        <f t="shared" si="5"/>
        <v>0.000999999999990564</v>
      </c>
      <c r="K29" s="4">
        <f t="shared" si="6"/>
        <v>0.006000000000000227</v>
      </c>
      <c r="L29" t="s">
        <v>3</v>
      </c>
      <c r="M29">
        <v>255.96</v>
      </c>
      <c r="N29" t="s">
        <v>4</v>
      </c>
      <c r="O29">
        <v>75.18</v>
      </c>
      <c r="P29" t="s">
        <v>5</v>
      </c>
      <c r="Q29">
        <v>-35.012</v>
      </c>
      <c r="R29">
        <f t="shared" si="2"/>
        <v>255.96</v>
      </c>
      <c r="S29">
        <f t="shared" si="3"/>
        <v>-75.18</v>
      </c>
    </row>
    <row r="30" spans="1:14" ht="12.75">
      <c r="A30" t="s">
        <v>63</v>
      </c>
      <c r="B30" t="s">
        <v>64</v>
      </c>
      <c r="C30">
        <v>1</v>
      </c>
      <c r="L30" t="s">
        <v>63</v>
      </c>
      <c r="M30" t="s">
        <v>64</v>
      </c>
      <c r="N30">
        <v>1</v>
      </c>
    </row>
    <row r="31" spans="1:17" ht="12.75">
      <c r="A31" t="s">
        <v>3</v>
      </c>
      <c r="B31">
        <v>26.115</v>
      </c>
      <c r="C31" t="s">
        <v>4</v>
      </c>
      <c r="D31">
        <v>121.18</v>
      </c>
      <c r="E31" t="s">
        <v>5</v>
      </c>
      <c r="F31">
        <v>-49.584</v>
      </c>
      <c r="I31" s="4">
        <f>B31-M31</f>
        <v>0.0009999999999976694</v>
      </c>
      <c r="J31" s="4">
        <f>D31-O31</f>
        <v>-0.000999999999990564</v>
      </c>
      <c r="K31" s="4">
        <f>F31-Q31</f>
        <v>0.001999999999995339</v>
      </c>
      <c r="L31" t="s">
        <v>3</v>
      </c>
      <c r="M31">
        <v>26.114</v>
      </c>
      <c r="N31" t="s">
        <v>4</v>
      </c>
      <c r="O31">
        <v>121.181</v>
      </c>
      <c r="P31" t="s">
        <v>5</v>
      </c>
      <c r="Q31">
        <v>-49.586</v>
      </c>
    </row>
    <row r="32" spans="1:14" ht="12.75">
      <c r="A32" t="s">
        <v>63</v>
      </c>
      <c r="B32" t="s">
        <v>64</v>
      </c>
      <c r="C32">
        <v>2</v>
      </c>
      <c r="L32" t="s">
        <v>63</v>
      </c>
      <c r="M32" t="s">
        <v>64</v>
      </c>
      <c r="N32">
        <v>2</v>
      </c>
    </row>
    <row r="33" spans="1:17" ht="12.75">
      <c r="A33" t="s">
        <v>3</v>
      </c>
      <c r="B33">
        <v>235.123</v>
      </c>
      <c r="C33" t="s">
        <v>4</v>
      </c>
      <c r="D33">
        <v>122.054</v>
      </c>
      <c r="E33" t="s">
        <v>5</v>
      </c>
      <c r="F33">
        <v>-49.402</v>
      </c>
      <c r="I33" s="4">
        <f>B33-M33</f>
        <v>0</v>
      </c>
      <c r="J33" s="4">
        <f>D33-O33</f>
        <v>0</v>
      </c>
      <c r="K33" s="4">
        <f>F33-Q33</f>
        <v>0.003999999999997783</v>
      </c>
      <c r="L33" t="s">
        <v>3</v>
      </c>
      <c r="M33">
        <v>235.123</v>
      </c>
      <c r="N33" t="s">
        <v>4</v>
      </c>
      <c r="O33">
        <v>122.054</v>
      </c>
      <c r="P33" t="s">
        <v>5</v>
      </c>
      <c r="Q33">
        <v>-49.406</v>
      </c>
    </row>
    <row r="34" spans="1:14" ht="12.75">
      <c r="A34" t="s">
        <v>63</v>
      </c>
      <c r="B34" t="s">
        <v>64</v>
      </c>
      <c r="C34">
        <v>3</v>
      </c>
      <c r="L34" t="s">
        <v>63</v>
      </c>
      <c r="M34" t="s">
        <v>64</v>
      </c>
      <c r="N34">
        <v>3</v>
      </c>
    </row>
    <row r="35" spans="1:17" ht="12.75">
      <c r="A35" t="s">
        <v>3</v>
      </c>
      <c r="B35">
        <v>-33.595</v>
      </c>
      <c r="C35" t="s">
        <v>4</v>
      </c>
      <c r="D35">
        <v>-81.779</v>
      </c>
      <c r="E35" t="s">
        <v>5</v>
      </c>
      <c r="F35">
        <v>-49.928</v>
      </c>
      <c r="I35" s="4">
        <f>B35-M35</f>
        <v>0.0009999999999976694</v>
      </c>
      <c r="J35" s="4">
        <f>D35-O35</f>
        <v>0</v>
      </c>
      <c r="K35" s="4">
        <f>F35-Q35</f>
        <v>-0.003999999999997783</v>
      </c>
      <c r="L35" t="s">
        <v>3</v>
      </c>
      <c r="M35">
        <v>-33.596</v>
      </c>
      <c r="N35" t="s">
        <v>4</v>
      </c>
      <c r="O35">
        <v>-81.779</v>
      </c>
      <c r="P35" t="s">
        <v>5</v>
      </c>
      <c r="Q35">
        <v>-49.924</v>
      </c>
    </row>
    <row r="36" spans="1:14" ht="12.75">
      <c r="A36" t="s">
        <v>63</v>
      </c>
      <c r="B36" t="s">
        <v>64</v>
      </c>
      <c r="C36">
        <v>4</v>
      </c>
      <c r="L36" t="s">
        <v>63</v>
      </c>
      <c r="M36" t="s">
        <v>64</v>
      </c>
      <c r="N36">
        <v>4</v>
      </c>
    </row>
    <row r="37" spans="1:17" ht="12.75">
      <c r="A37" t="s">
        <v>3</v>
      </c>
      <c r="B37">
        <v>302.003</v>
      </c>
      <c r="C37" t="s">
        <v>4</v>
      </c>
      <c r="D37">
        <v>-80.781</v>
      </c>
      <c r="E37" t="s">
        <v>5</v>
      </c>
      <c r="F37">
        <v>-49.673</v>
      </c>
      <c r="I37" s="4">
        <f>B37-M37</f>
        <v>0</v>
      </c>
      <c r="J37" s="4">
        <f>D37-O37</f>
        <v>0</v>
      </c>
      <c r="K37" s="4">
        <f>F37-Q37</f>
        <v>0</v>
      </c>
      <c r="L37" t="s">
        <v>3</v>
      </c>
      <c r="M37">
        <v>302.003</v>
      </c>
      <c r="N37" t="s">
        <v>4</v>
      </c>
      <c r="O37">
        <v>-80.781</v>
      </c>
      <c r="P37" t="s">
        <v>5</v>
      </c>
      <c r="Q37">
        <v>-49.673</v>
      </c>
    </row>
    <row r="38" spans="1:15" ht="12.75">
      <c r="A38" t="s">
        <v>65</v>
      </c>
      <c r="B38" t="s">
        <v>66</v>
      </c>
      <c r="C38" t="s">
        <v>59</v>
      </c>
      <c r="D38">
        <v>1</v>
      </c>
      <c r="L38" t="s">
        <v>102</v>
      </c>
      <c r="M38" t="s">
        <v>66</v>
      </c>
      <c r="N38" t="s">
        <v>59</v>
      </c>
      <c r="O38">
        <v>1</v>
      </c>
    </row>
    <row r="39" spans="1:19" ht="12.75">
      <c r="A39" t="s">
        <v>3</v>
      </c>
      <c r="B39">
        <v>-0.002</v>
      </c>
      <c r="C39" t="s">
        <v>4</v>
      </c>
      <c r="D39">
        <v>-0.002</v>
      </c>
      <c r="E39" t="s">
        <v>5</v>
      </c>
      <c r="F39">
        <v>-0.002</v>
      </c>
      <c r="G39" t="s">
        <v>60</v>
      </c>
      <c r="H39">
        <v>2.508</v>
      </c>
      <c r="L39" t="s">
        <v>3</v>
      </c>
      <c r="M39">
        <v>0.001</v>
      </c>
      <c r="N39" t="s">
        <v>4</v>
      </c>
      <c r="O39">
        <v>0.001</v>
      </c>
      <c r="P39" t="s">
        <v>5</v>
      </c>
      <c r="Q39">
        <v>0</v>
      </c>
      <c r="R39" t="s">
        <v>60</v>
      </c>
      <c r="S39">
        <v>2.5</v>
      </c>
    </row>
    <row r="40" spans="1:19" ht="12.75">
      <c r="A40" t="s">
        <v>65</v>
      </c>
      <c r="B40" t="s">
        <v>66</v>
      </c>
      <c r="C40" t="s">
        <v>59</v>
      </c>
      <c r="D40">
        <v>4</v>
      </c>
      <c r="G40" t="s">
        <v>61</v>
      </c>
      <c r="H40">
        <v>0</v>
      </c>
      <c r="L40" t="s">
        <v>65</v>
      </c>
      <c r="M40" t="s">
        <v>66</v>
      </c>
      <c r="N40" t="s">
        <v>59</v>
      </c>
      <c r="O40">
        <v>4</v>
      </c>
      <c r="R40" t="s">
        <v>61</v>
      </c>
      <c r="S40">
        <v>0.001</v>
      </c>
    </row>
    <row r="41" spans="1:19" ht="12.75">
      <c r="A41" t="s">
        <v>3</v>
      </c>
      <c r="B41">
        <v>267.551</v>
      </c>
      <c r="C41" t="s">
        <v>4</v>
      </c>
      <c r="D41">
        <v>0</v>
      </c>
      <c r="E41" t="s">
        <v>5</v>
      </c>
      <c r="F41">
        <v>0.003</v>
      </c>
      <c r="G41" t="s">
        <v>60</v>
      </c>
      <c r="H41">
        <v>2.499</v>
      </c>
      <c r="L41" t="s">
        <v>3</v>
      </c>
      <c r="M41">
        <v>267.552</v>
      </c>
      <c r="N41" t="s">
        <v>4</v>
      </c>
      <c r="O41">
        <v>0</v>
      </c>
      <c r="P41" t="s">
        <v>5</v>
      </c>
      <c r="Q41">
        <v>0.001</v>
      </c>
      <c r="R41" t="s">
        <v>60</v>
      </c>
      <c r="S41">
        <v>2.5</v>
      </c>
    </row>
    <row r="42" spans="7:19" ht="12.75">
      <c r="G42" t="s">
        <v>61</v>
      </c>
      <c r="H42">
        <v>0.002</v>
      </c>
      <c r="R42" t="s">
        <v>61</v>
      </c>
      <c r="S42">
        <v>0.001</v>
      </c>
    </row>
  </sheetData>
  <printOptions/>
  <pageMargins left="0.75" right="0.75" top="1" bottom="1" header="0.5" footer="0.5"/>
  <pageSetup horizontalDpi="600" verticalDpi="600" orientation="portrait" scale="70" r:id="rId2"/>
  <headerFooter alignWithMargins="0">
    <oddHeader>&amp;C&amp;F</oddHeader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3"/>
  <sheetViews>
    <sheetView workbookViewId="0" topLeftCell="A31">
      <selection activeCell="H2" sqref="H2"/>
    </sheetView>
  </sheetViews>
  <sheetFormatPr defaultColWidth="9.140625" defaultRowHeight="12.75"/>
  <cols>
    <col min="1" max="1" width="9.00390625" style="0" customWidth="1"/>
    <col min="2" max="2" width="8.00390625" style="0" bestFit="1" customWidth="1"/>
    <col min="3" max="4" width="8.7109375" style="0" bestFit="1" customWidth="1"/>
    <col min="5" max="5" width="3.28125" style="0" bestFit="1" customWidth="1"/>
  </cols>
  <sheetData>
    <row r="1" ht="12.75">
      <c r="A1" t="s">
        <v>50</v>
      </c>
    </row>
    <row r="2" ht="12.75">
      <c r="B2" t="s">
        <v>51</v>
      </c>
    </row>
    <row r="3" ht="12.75">
      <c r="A3" s="2" t="s">
        <v>52</v>
      </c>
    </row>
    <row r="5" spans="1:4" ht="12.75">
      <c r="A5" t="s">
        <v>1</v>
      </c>
      <c r="B5" t="s">
        <v>3</v>
      </c>
      <c r="C5" t="s">
        <v>4</v>
      </c>
      <c r="D5" t="s">
        <v>5</v>
      </c>
    </row>
    <row r="6" ht="12.75">
      <c r="A6" t="s">
        <v>2</v>
      </c>
    </row>
    <row r="7" ht="12.75">
      <c r="A7" s="2" t="s">
        <v>52</v>
      </c>
    </row>
    <row r="9" spans="1:4" ht="12.75">
      <c r="A9" t="s">
        <v>9</v>
      </c>
      <c r="B9">
        <v>46.812</v>
      </c>
      <c r="C9">
        <v>-264.316</v>
      </c>
      <c r="D9">
        <v>19.991</v>
      </c>
    </row>
    <row r="11" spans="1:4" ht="12.75">
      <c r="A11" t="s">
        <v>10</v>
      </c>
      <c r="B11">
        <v>59.947</v>
      </c>
      <c r="C11">
        <v>-269.115</v>
      </c>
      <c r="D11">
        <v>19.648</v>
      </c>
    </row>
    <row r="13" spans="1:4" ht="12.75">
      <c r="A13" t="s">
        <v>11</v>
      </c>
      <c r="B13">
        <v>42.335</v>
      </c>
      <c r="C13">
        <v>-262.683</v>
      </c>
      <c r="D13">
        <v>-30.964</v>
      </c>
    </row>
    <row r="15" spans="1:4" ht="12.75">
      <c r="A15" t="s">
        <v>12</v>
      </c>
      <c r="B15">
        <v>73.856</v>
      </c>
      <c r="C15">
        <v>-274.201</v>
      </c>
      <c r="D15">
        <v>-20.651</v>
      </c>
    </row>
    <row r="17" spans="1:4" ht="12.75">
      <c r="A17" t="s">
        <v>13</v>
      </c>
      <c r="B17">
        <v>87.818</v>
      </c>
      <c r="C17">
        <v>-243.371</v>
      </c>
      <c r="D17">
        <v>173.332</v>
      </c>
    </row>
    <row r="19" spans="1:4" ht="12.75">
      <c r="A19" t="s">
        <v>14</v>
      </c>
      <c r="B19">
        <v>108.652</v>
      </c>
      <c r="C19">
        <v>-244.954</v>
      </c>
      <c r="D19">
        <v>215.55</v>
      </c>
    </row>
    <row r="21" spans="1:4" ht="12.75">
      <c r="A21" t="s">
        <v>15</v>
      </c>
      <c r="B21">
        <v>46.836</v>
      </c>
      <c r="C21">
        <v>-231.199</v>
      </c>
      <c r="D21">
        <v>193.232</v>
      </c>
    </row>
    <row r="23" spans="1:4" ht="12.75">
      <c r="A23" t="s">
        <v>16</v>
      </c>
      <c r="B23">
        <v>45.06</v>
      </c>
      <c r="C23">
        <v>-232.028</v>
      </c>
      <c r="D23">
        <v>226.957</v>
      </c>
    </row>
    <row r="25" spans="1:4" ht="12.75">
      <c r="A25" t="s">
        <v>17</v>
      </c>
      <c r="B25">
        <v>102.812</v>
      </c>
      <c r="C25">
        <v>-256.32</v>
      </c>
      <c r="D25">
        <v>38.26</v>
      </c>
    </row>
    <row r="27" spans="1:4" ht="12.75">
      <c r="A27" t="s">
        <v>18</v>
      </c>
      <c r="B27">
        <v>128.779</v>
      </c>
      <c r="C27">
        <v>-259.695</v>
      </c>
      <c r="D27">
        <v>14.521</v>
      </c>
    </row>
    <row r="29" spans="1:4" ht="12.75">
      <c r="A29" t="s">
        <v>19</v>
      </c>
      <c r="B29">
        <v>127.937</v>
      </c>
      <c r="C29">
        <v>-259.828</v>
      </c>
      <c r="D29">
        <v>110.419</v>
      </c>
    </row>
    <row r="31" spans="1:4" ht="12.75">
      <c r="A31" t="s">
        <v>20</v>
      </c>
      <c r="B31">
        <v>121.908</v>
      </c>
      <c r="C31">
        <v>-263.679</v>
      </c>
      <c r="D31">
        <v>121.79</v>
      </c>
    </row>
    <row r="33" spans="1:4" ht="12.75">
      <c r="A33" t="s">
        <v>21</v>
      </c>
      <c r="B33">
        <v>159.399</v>
      </c>
      <c r="C33">
        <v>-257.899</v>
      </c>
      <c r="D33">
        <v>109.062</v>
      </c>
    </row>
    <row r="35" spans="1:4" ht="12.75">
      <c r="A35" t="s">
        <v>22</v>
      </c>
      <c r="B35">
        <v>162.907</v>
      </c>
      <c r="C35">
        <v>-265.989</v>
      </c>
      <c r="D35">
        <v>135.444</v>
      </c>
    </row>
    <row r="37" spans="1:4" ht="12.75">
      <c r="A37" t="s">
        <v>23</v>
      </c>
      <c r="B37">
        <v>47.468</v>
      </c>
      <c r="C37">
        <v>-260.597</v>
      </c>
      <c r="D37">
        <v>19.789</v>
      </c>
    </row>
    <row r="39" spans="1:4" ht="12.75">
      <c r="A39" t="s">
        <v>24</v>
      </c>
      <c r="B39">
        <v>45.949</v>
      </c>
      <c r="C39">
        <v>-260.045</v>
      </c>
      <c r="D39">
        <v>-30.255</v>
      </c>
    </row>
    <row r="41" spans="1:4" ht="12.75">
      <c r="A41" t="s">
        <v>25</v>
      </c>
      <c r="B41">
        <v>100.78</v>
      </c>
      <c r="C41">
        <v>-235.294</v>
      </c>
      <c r="D41">
        <v>170.818</v>
      </c>
    </row>
    <row r="43" spans="1:4" ht="12.75">
      <c r="A43" t="s">
        <v>26</v>
      </c>
      <c r="B43">
        <v>129.448</v>
      </c>
      <c r="C43">
        <v>-231.343</v>
      </c>
      <c r="D43">
        <v>194.765</v>
      </c>
    </row>
    <row r="45" spans="1:4" ht="12.75">
      <c r="A45" t="s">
        <v>27</v>
      </c>
      <c r="B45">
        <v>60.323</v>
      </c>
      <c r="C45">
        <v>-222.364</v>
      </c>
      <c r="D45">
        <v>192.207</v>
      </c>
    </row>
    <row r="47" spans="1:4" ht="12.75">
      <c r="A47" t="s">
        <v>28</v>
      </c>
      <c r="B47">
        <v>47.223</v>
      </c>
      <c r="C47">
        <v>-227.138</v>
      </c>
      <c r="D47">
        <v>192.747</v>
      </c>
    </row>
    <row r="49" spans="1:4" ht="12.75">
      <c r="A49" t="s">
        <v>29</v>
      </c>
      <c r="B49">
        <v>71.28</v>
      </c>
      <c r="C49">
        <v>-218.525</v>
      </c>
      <c r="D49">
        <v>221.18</v>
      </c>
    </row>
    <row r="51" spans="1:4" ht="12.75">
      <c r="A51" t="s">
        <v>30</v>
      </c>
      <c r="B51">
        <v>44.065</v>
      </c>
      <c r="C51">
        <v>-228.475</v>
      </c>
      <c r="D51">
        <v>234.748</v>
      </c>
    </row>
    <row r="53" spans="1:4" ht="12.75">
      <c r="A53" t="s">
        <v>31</v>
      </c>
      <c r="B53">
        <v>92.033</v>
      </c>
      <c r="C53">
        <v>-247.982</v>
      </c>
      <c r="D53">
        <v>30.741</v>
      </c>
    </row>
    <row r="55" spans="1:4" ht="12.75">
      <c r="A55" t="s">
        <v>32</v>
      </c>
      <c r="B55">
        <v>105.221</v>
      </c>
      <c r="C55">
        <v>-246.784</v>
      </c>
      <c r="D55">
        <v>1.886</v>
      </c>
    </row>
    <row r="57" spans="1:4" ht="12.75">
      <c r="A57" t="s">
        <v>33</v>
      </c>
      <c r="B57">
        <v>127.34</v>
      </c>
      <c r="C57">
        <v>-226.861</v>
      </c>
      <c r="D57">
        <v>86.244</v>
      </c>
    </row>
    <row r="59" spans="1:4" ht="12.75">
      <c r="A59" t="s">
        <v>34</v>
      </c>
      <c r="B59">
        <v>130.356</v>
      </c>
      <c r="C59">
        <v>-231.544</v>
      </c>
      <c r="D59">
        <v>100.665</v>
      </c>
    </row>
    <row r="61" spans="1:4" ht="12.75">
      <c r="A61" t="s">
        <v>35</v>
      </c>
      <c r="B61">
        <v>156.044</v>
      </c>
      <c r="C61">
        <v>-225.275</v>
      </c>
      <c r="D61">
        <v>76.881</v>
      </c>
    </row>
    <row r="63" spans="1:4" ht="12.75">
      <c r="A63" t="s">
        <v>36</v>
      </c>
      <c r="B63">
        <v>161.085</v>
      </c>
      <c r="C63">
        <v>-233.51</v>
      </c>
      <c r="D63">
        <v>102.271</v>
      </c>
    </row>
  </sheetData>
  <printOptions/>
  <pageMargins left="0.75" right="0.75" top="1" bottom="1" header="0.5" footer="0.5"/>
  <pageSetup horizontalDpi="600" verticalDpi="600" orientation="portrait" scale="80" r:id="rId1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25">
      <selection activeCell="A37" sqref="A37:D63"/>
    </sheetView>
  </sheetViews>
  <sheetFormatPr defaultColWidth="9.140625" defaultRowHeight="12.75"/>
  <cols>
    <col min="1" max="1" width="9.00390625" style="0" customWidth="1"/>
    <col min="2" max="2" width="8.00390625" style="0" bestFit="1" customWidth="1"/>
    <col min="3" max="4" width="8.7109375" style="0" bestFit="1" customWidth="1"/>
    <col min="5" max="7" width="6.00390625" style="0" bestFit="1" customWidth="1"/>
    <col min="8" max="8" width="3.28125" style="0" bestFit="1" customWidth="1"/>
  </cols>
  <sheetData>
    <row r="1" ht="12.75">
      <c r="A1" t="s">
        <v>50</v>
      </c>
    </row>
    <row r="2" ht="12.75">
      <c r="B2" t="s">
        <v>51</v>
      </c>
    </row>
    <row r="3" ht="12.75">
      <c r="A3" t="s">
        <v>0</v>
      </c>
    </row>
    <row r="5" spans="1:7" ht="12.75">
      <c r="A5" t="s">
        <v>1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</row>
    <row r="6" ht="12.75">
      <c r="A6" t="s">
        <v>2</v>
      </c>
    </row>
    <row r="7" ht="12.75">
      <c r="A7" t="s">
        <v>0</v>
      </c>
    </row>
    <row r="9" spans="1:7" ht="12.75">
      <c r="A9" t="s">
        <v>9</v>
      </c>
      <c r="B9">
        <v>46.812</v>
      </c>
      <c r="C9">
        <v>-264.316</v>
      </c>
      <c r="D9">
        <v>19.991</v>
      </c>
      <c r="E9">
        <v>0.005</v>
      </c>
      <c r="F9">
        <v>0.007</v>
      </c>
      <c r="G9">
        <v>0.004</v>
      </c>
    </row>
    <row r="11" spans="1:7" ht="12.75">
      <c r="A11" t="s">
        <v>10</v>
      </c>
      <c r="B11">
        <v>59.947</v>
      </c>
      <c r="C11">
        <v>-269.115</v>
      </c>
      <c r="D11">
        <v>19.648</v>
      </c>
      <c r="E11">
        <v>0.005</v>
      </c>
      <c r="F11">
        <v>0.007</v>
      </c>
      <c r="G11">
        <v>0.004</v>
      </c>
    </row>
    <row r="13" spans="1:7" ht="12.75">
      <c r="A13" t="s">
        <v>11</v>
      </c>
      <c r="B13">
        <v>42.335</v>
      </c>
      <c r="C13">
        <v>-262.683</v>
      </c>
      <c r="D13">
        <v>-30.964</v>
      </c>
      <c r="E13">
        <v>0.006</v>
      </c>
      <c r="F13">
        <v>0.008</v>
      </c>
      <c r="G13">
        <v>0.005</v>
      </c>
    </row>
    <row r="15" spans="1:7" ht="12.75">
      <c r="A15" t="s">
        <v>12</v>
      </c>
      <c r="B15">
        <v>73.856</v>
      </c>
      <c r="C15">
        <v>-274.201</v>
      </c>
      <c r="D15">
        <v>-20.651</v>
      </c>
      <c r="E15">
        <v>0.006</v>
      </c>
      <c r="F15">
        <v>0.007</v>
      </c>
      <c r="G15">
        <v>0.005</v>
      </c>
    </row>
    <row r="17" spans="1:7" ht="12.75">
      <c r="A17" t="s">
        <v>13</v>
      </c>
      <c r="B17">
        <v>87.818</v>
      </c>
      <c r="C17">
        <v>-243.371</v>
      </c>
      <c r="D17">
        <v>173.332</v>
      </c>
      <c r="E17">
        <v>0.005</v>
      </c>
      <c r="F17">
        <v>0.008</v>
      </c>
      <c r="G17">
        <v>0.004</v>
      </c>
    </row>
    <row r="19" spans="1:7" ht="12.75">
      <c r="A19" t="s">
        <v>14</v>
      </c>
      <c r="B19">
        <v>108.652</v>
      </c>
      <c r="C19">
        <v>-244.954</v>
      </c>
      <c r="D19">
        <v>215.55</v>
      </c>
      <c r="E19">
        <v>0.005</v>
      </c>
      <c r="F19">
        <v>0.008</v>
      </c>
      <c r="G19">
        <v>0.005</v>
      </c>
    </row>
    <row r="21" spans="1:7" ht="12.75">
      <c r="A21" t="s">
        <v>15</v>
      </c>
      <c r="B21">
        <v>46.836</v>
      </c>
      <c r="C21">
        <v>-231.199</v>
      </c>
      <c r="D21">
        <v>193.232</v>
      </c>
      <c r="E21">
        <v>0.005</v>
      </c>
      <c r="F21">
        <v>0.009</v>
      </c>
      <c r="G21">
        <v>0.005</v>
      </c>
    </row>
    <row r="23" spans="1:7" ht="12.75">
      <c r="A23" t="s">
        <v>16</v>
      </c>
      <c r="B23">
        <v>45.06</v>
      </c>
      <c r="C23">
        <v>-232.028</v>
      </c>
      <c r="D23">
        <v>226.957</v>
      </c>
      <c r="E23">
        <v>0.005</v>
      </c>
      <c r="F23">
        <v>0.009</v>
      </c>
      <c r="G23">
        <v>0.005</v>
      </c>
    </row>
    <row r="25" spans="1:7" ht="12.75">
      <c r="A25" t="s">
        <v>17</v>
      </c>
      <c r="B25">
        <v>102.812</v>
      </c>
      <c r="C25">
        <v>-256.32</v>
      </c>
      <c r="D25">
        <v>38.26</v>
      </c>
      <c r="E25">
        <v>0.005</v>
      </c>
      <c r="F25">
        <v>0.007</v>
      </c>
      <c r="G25">
        <v>0.004</v>
      </c>
    </row>
    <row r="27" spans="1:7" ht="12.75">
      <c r="A27" t="s">
        <v>18</v>
      </c>
      <c r="B27">
        <v>128.779</v>
      </c>
      <c r="C27">
        <v>-259.695</v>
      </c>
      <c r="D27">
        <v>14.521</v>
      </c>
      <c r="E27">
        <v>0.005</v>
      </c>
      <c r="F27">
        <v>0.007</v>
      </c>
      <c r="G27">
        <v>0.004</v>
      </c>
    </row>
    <row r="29" spans="1:7" ht="12.75">
      <c r="A29" t="s">
        <v>19</v>
      </c>
      <c r="B29">
        <v>127.937</v>
      </c>
      <c r="C29">
        <v>-259.828</v>
      </c>
      <c r="D29">
        <v>110.419</v>
      </c>
      <c r="E29">
        <v>0.005</v>
      </c>
      <c r="F29">
        <v>0.007</v>
      </c>
      <c r="G29">
        <v>0.004</v>
      </c>
    </row>
    <row r="31" spans="1:7" ht="12.75">
      <c r="A31" t="s">
        <v>20</v>
      </c>
      <c r="B31">
        <v>121.908</v>
      </c>
      <c r="C31">
        <v>-263.679</v>
      </c>
      <c r="D31">
        <v>121.79</v>
      </c>
      <c r="E31">
        <v>0.005</v>
      </c>
      <c r="F31">
        <v>0.007</v>
      </c>
      <c r="G31">
        <v>0.004</v>
      </c>
    </row>
    <row r="33" spans="1:7" ht="12.75">
      <c r="A33" t="s">
        <v>21</v>
      </c>
      <c r="B33">
        <v>159.399</v>
      </c>
      <c r="C33">
        <v>-257.899</v>
      </c>
      <c r="D33">
        <v>109.062</v>
      </c>
      <c r="E33">
        <v>0.005</v>
      </c>
      <c r="F33">
        <v>0.007</v>
      </c>
      <c r="G33">
        <v>0.004</v>
      </c>
    </row>
    <row r="35" spans="1:7" ht="12.75">
      <c r="A35" t="s">
        <v>22</v>
      </c>
      <c r="B35">
        <v>162.907</v>
      </c>
      <c r="C35">
        <v>-265.989</v>
      </c>
      <c r="D35">
        <v>135.444</v>
      </c>
      <c r="E35">
        <v>0.005</v>
      </c>
      <c r="F35">
        <v>0.008</v>
      </c>
      <c r="G35">
        <v>0.004</v>
      </c>
    </row>
    <row r="37" spans="1:7" ht="12.75">
      <c r="A37" t="s">
        <v>23</v>
      </c>
      <c r="B37">
        <v>47.468</v>
      </c>
      <c r="C37">
        <v>-260.597</v>
      </c>
      <c r="D37">
        <v>19.789</v>
      </c>
      <c r="E37">
        <v>0.005</v>
      </c>
      <c r="F37">
        <v>0.009</v>
      </c>
      <c r="G37">
        <v>0.004</v>
      </c>
    </row>
    <row r="39" spans="1:7" ht="12.75">
      <c r="A39" t="s">
        <v>24</v>
      </c>
      <c r="B39">
        <v>45.949</v>
      </c>
      <c r="C39">
        <v>-260.045</v>
      </c>
      <c r="D39">
        <v>-30.255</v>
      </c>
      <c r="E39">
        <v>0.006</v>
      </c>
      <c r="F39">
        <v>0.01</v>
      </c>
      <c r="G39">
        <v>0.005</v>
      </c>
    </row>
    <row r="41" spans="1:7" ht="12.75">
      <c r="A41" t="s">
        <v>25</v>
      </c>
      <c r="B41">
        <v>100.78</v>
      </c>
      <c r="C41">
        <v>-235.294</v>
      </c>
      <c r="D41">
        <v>170.818</v>
      </c>
      <c r="E41">
        <v>0.004</v>
      </c>
      <c r="F41">
        <v>0.006</v>
      </c>
      <c r="G41">
        <v>0.004</v>
      </c>
    </row>
    <row r="43" spans="1:7" ht="12.75">
      <c r="A43" t="s">
        <v>26</v>
      </c>
      <c r="B43">
        <v>129.448</v>
      </c>
      <c r="C43">
        <v>-231.343</v>
      </c>
      <c r="D43">
        <v>194.765</v>
      </c>
      <c r="E43">
        <v>0.004</v>
      </c>
      <c r="F43">
        <v>0.006</v>
      </c>
      <c r="G43">
        <v>0.004</v>
      </c>
    </row>
    <row r="45" spans="1:7" ht="12.75">
      <c r="A45" t="s">
        <v>27</v>
      </c>
      <c r="B45">
        <v>60.323</v>
      </c>
      <c r="C45">
        <v>-222.364</v>
      </c>
      <c r="D45">
        <v>192.207</v>
      </c>
      <c r="E45">
        <v>0.004</v>
      </c>
      <c r="F45">
        <v>0.007</v>
      </c>
      <c r="G45">
        <v>0.004</v>
      </c>
    </row>
    <row r="47" spans="1:7" ht="12.75">
      <c r="A47" t="s">
        <v>28</v>
      </c>
      <c r="B47">
        <v>47.223</v>
      </c>
      <c r="C47">
        <v>-227.138</v>
      </c>
      <c r="D47">
        <v>192.747</v>
      </c>
      <c r="E47">
        <v>0.004</v>
      </c>
      <c r="F47">
        <v>0.009</v>
      </c>
      <c r="G47">
        <v>0.004</v>
      </c>
    </row>
    <row r="49" spans="1:7" ht="12.75">
      <c r="A49" t="s">
        <v>29</v>
      </c>
      <c r="B49">
        <v>71.28</v>
      </c>
      <c r="C49">
        <v>-218.525</v>
      </c>
      <c r="D49">
        <v>221.18</v>
      </c>
      <c r="E49">
        <v>0.005</v>
      </c>
      <c r="F49">
        <v>0.007</v>
      </c>
      <c r="G49">
        <v>0.004</v>
      </c>
    </row>
    <row r="51" spans="1:7" ht="12.75">
      <c r="A51" t="s">
        <v>30</v>
      </c>
      <c r="B51">
        <v>44.065</v>
      </c>
      <c r="C51">
        <v>-228.475</v>
      </c>
      <c r="D51">
        <v>234.748</v>
      </c>
      <c r="E51">
        <v>0.005</v>
      </c>
      <c r="F51">
        <v>0.01</v>
      </c>
      <c r="G51">
        <v>0.005</v>
      </c>
    </row>
    <row r="53" spans="1:7" ht="12.75">
      <c r="A53" t="s">
        <v>31</v>
      </c>
      <c r="B53">
        <v>92.033</v>
      </c>
      <c r="C53">
        <v>-247.982</v>
      </c>
      <c r="D53">
        <v>30.741</v>
      </c>
      <c r="E53">
        <v>0.004</v>
      </c>
      <c r="F53">
        <v>0.008</v>
      </c>
      <c r="G53">
        <v>0.004</v>
      </c>
    </row>
    <row r="55" spans="1:7" ht="12.75">
      <c r="A55" t="s">
        <v>32</v>
      </c>
      <c r="B55">
        <v>105.221</v>
      </c>
      <c r="C55">
        <v>-246.784</v>
      </c>
      <c r="D55">
        <v>1.886</v>
      </c>
      <c r="E55">
        <v>0.005</v>
      </c>
      <c r="F55">
        <v>0.008</v>
      </c>
      <c r="G55">
        <v>0.004</v>
      </c>
    </row>
    <row r="57" spans="1:7" ht="12.75">
      <c r="A57" t="s">
        <v>33</v>
      </c>
      <c r="B57">
        <v>127.34</v>
      </c>
      <c r="C57">
        <v>-226.861</v>
      </c>
      <c r="D57">
        <v>86.244</v>
      </c>
      <c r="E57">
        <v>0.004</v>
      </c>
      <c r="F57">
        <v>0.007</v>
      </c>
      <c r="G57">
        <v>0.004</v>
      </c>
    </row>
    <row r="59" spans="1:7" ht="12.75">
      <c r="A59" t="s">
        <v>34</v>
      </c>
      <c r="B59">
        <v>130.356</v>
      </c>
      <c r="C59">
        <v>-231.544</v>
      </c>
      <c r="D59">
        <v>100.665</v>
      </c>
      <c r="E59">
        <v>0.004</v>
      </c>
      <c r="F59">
        <v>0.007</v>
      </c>
      <c r="G59">
        <v>0.004</v>
      </c>
    </row>
    <row r="61" spans="1:7" ht="12.75">
      <c r="A61" t="s">
        <v>35</v>
      </c>
      <c r="B61">
        <v>156.044</v>
      </c>
      <c r="C61">
        <v>-225.275</v>
      </c>
      <c r="D61">
        <v>76.881</v>
      </c>
      <c r="E61">
        <v>0.004</v>
      </c>
      <c r="F61">
        <v>0.007</v>
      </c>
      <c r="G61">
        <v>0.004</v>
      </c>
    </row>
    <row r="63" spans="1:7" ht="12.75">
      <c r="A63" t="s">
        <v>36</v>
      </c>
      <c r="B63">
        <v>161.085</v>
      </c>
      <c r="C63">
        <v>-233.51</v>
      </c>
      <c r="D63">
        <v>102.271</v>
      </c>
      <c r="E63">
        <v>0.004</v>
      </c>
      <c r="F63">
        <v>0.008</v>
      </c>
      <c r="G63">
        <v>0.004</v>
      </c>
    </row>
  </sheetData>
  <printOptions/>
  <pageMargins left="0.75" right="0.75" top="1" bottom="1" header="0.5" footer="0.5"/>
  <pageSetup horizontalDpi="600" verticalDpi="600" orientation="portrait" scale="80" r:id="rId2"/>
  <headerFooter alignWithMargins="0">
    <oddHeader>&amp;C&amp;F</oddHeader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9"/>
  <sheetViews>
    <sheetView workbookViewId="0" topLeftCell="D1">
      <selection activeCell="Q23" sqref="Q23"/>
    </sheetView>
  </sheetViews>
  <sheetFormatPr defaultColWidth="9.140625" defaultRowHeight="12.75"/>
  <cols>
    <col min="1" max="1" width="9.00390625" style="0" customWidth="1"/>
    <col min="2" max="2" width="8.00390625" style="0" bestFit="1" customWidth="1"/>
    <col min="3" max="4" width="8.7109375" style="0" bestFit="1" customWidth="1"/>
    <col min="5" max="7" width="6.00390625" style="0" bestFit="1" customWidth="1"/>
    <col min="8" max="8" width="3.28125" style="0" bestFit="1" customWidth="1"/>
  </cols>
  <sheetData>
    <row r="1" ht="12.75">
      <c r="A1" t="s">
        <v>50</v>
      </c>
    </row>
    <row r="2" ht="12.75">
      <c r="B2" t="s">
        <v>51</v>
      </c>
    </row>
    <row r="5" ht="12.75">
      <c r="A5" t="s">
        <v>0</v>
      </c>
    </row>
    <row r="7" spans="1:7" ht="12.75">
      <c r="A7" t="s">
        <v>1</v>
      </c>
      <c r="B7" t="s">
        <v>3</v>
      </c>
      <c r="C7" t="s">
        <v>4</v>
      </c>
      <c r="D7" t="s">
        <v>5</v>
      </c>
      <c r="E7" t="s">
        <v>6</v>
      </c>
      <c r="F7" t="s">
        <v>7</v>
      </c>
      <c r="G7" t="s">
        <v>8</v>
      </c>
    </row>
    <row r="8" ht="12.75">
      <c r="A8" t="s">
        <v>2</v>
      </c>
    </row>
    <row r="9" ht="12.75">
      <c r="A9" t="s">
        <v>0</v>
      </c>
    </row>
    <row r="11" spans="1:7" ht="12.75">
      <c r="A11" t="s">
        <v>9</v>
      </c>
      <c r="B11">
        <v>46.812</v>
      </c>
      <c r="C11">
        <v>-264.316</v>
      </c>
      <c r="D11">
        <v>19.991</v>
      </c>
      <c r="E11">
        <v>0.005</v>
      </c>
      <c r="F11">
        <v>0.007</v>
      </c>
      <c r="G11">
        <v>0.004</v>
      </c>
    </row>
    <row r="13" spans="1:7" ht="12.75">
      <c r="A13" t="s">
        <v>10</v>
      </c>
      <c r="B13">
        <v>59.947</v>
      </c>
      <c r="C13">
        <v>-269.115</v>
      </c>
      <c r="D13">
        <v>19.648</v>
      </c>
      <c r="E13">
        <v>0.005</v>
      </c>
      <c r="F13">
        <v>0.007</v>
      </c>
      <c r="G13">
        <v>0.004</v>
      </c>
    </row>
    <row r="15" spans="1:7" ht="12.75">
      <c r="A15" t="s">
        <v>11</v>
      </c>
      <c r="B15">
        <v>42.335</v>
      </c>
      <c r="C15">
        <v>-262.683</v>
      </c>
      <c r="D15">
        <v>-30.964</v>
      </c>
      <c r="E15">
        <v>0.006</v>
      </c>
      <c r="F15">
        <v>0.008</v>
      </c>
      <c r="G15">
        <v>0.005</v>
      </c>
    </row>
    <row r="17" spans="1:7" ht="12.75">
      <c r="A17" t="s">
        <v>12</v>
      </c>
      <c r="B17">
        <v>73.856</v>
      </c>
      <c r="C17">
        <v>-274.201</v>
      </c>
      <c r="D17">
        <v>-20.651</v>
      </c>
      <c r="E17">
        <v>0.006</v>
      </c>
      <c r="F17">
        <v>0.007</v>
      </c>
      <c r="G17">
        <v>0.005</v>
      </c>
    </row>
    <row r="19" spans="1:7" ht="12.75">
      <c r="A19" t="s">
        <v>13</v>
      </c>
      <c r="B19">
        <v>87.818</v>
      </c>
      <c r="C19">
        <v>-243.371</v>
      </c>
      <c r="D19">
        <v>173.332</v>
      </c>
      <c r="E19">
        <v>0.005</v>
      </c>
      <c r="F19">
        <v>0.008</v>
      </c>
      <c r="G19">
        <v>0.004</v>
      </c>
    </row>
    <row r="21" spans="1:7" ht="12.75">
      <c r="A21" t="s">
        <v>14</v>
      </c>
      <c r="B21">
        <v>108.652</v>
      </c>
      <c r="C21">
        <v>-244.954</v>
      </c>
      <c r="D21">
        <v>215.55</v>
      </c>
      <c r="E21">
        <v>0.005</v>
      </c>
      <c r="F21">
        <v>0.008</v>
      </c>
      <c r="G21">
        <v>0.005</v>
      </c>
    </row>
    <row r="23" spans="1:7" ht="12.75">
      <c r="A23" t="s">
        <v>15</v>
      </c>
      <c r="B23">
        <v>46.836</v>
      </c>
      <c r="C23">
        <v>-231.199</v>
      </c>
      <c r="D23">
        <v>193.232</v>
      </c>
      <c r="E23">
        <v>0.005</v>
      </c>
      <c r="F23">
        <v>0.009</v>
      </c>
      <c r="G23">
        <v>0.005</v>
      </c>
    </row>
    <row r="25" spans="1:7" ht="12.75">
      <c r="A25" t="s">
        <v>16</v>
      </c>
      <c r="B25">
        <v>45.06</v>
      </c>
      <c r="C25">
        <v>-232.028</v>
      </c>
      <c r="D25">
        <v>226.957</v>
      </c>
      <c r="E25">
        <v>0.005</v>
      </c>
      <c r="F25">
        <v>0.009</v>
      </c>
      <c r="G25">
        <v>0.005</v>
      </c>
    </row>
    <row r="27" spans="1:7" ht="12.75">
      <c r="A27" t="s">
        <v>17</v>
      </c>
      <c r="B27">
        <v>102.812</v>
      </c>
      <c r="C27">
        <v>-256.32</v>
      </c>
      <c r="D27">
        <v>38.26</v>
      </c>
      <c r="E27">
        <v>0.005</v>
      </c>
      <c r="F27">
        <v>0.007</v>
      </c>
      <c r="G27">
        <v>0.004</v>
      </c>
    </row>
    <row r="29" spans="1:7" ht="12.75">
      <c r="A29" t="s">
        <v>18</v>
      </c>
      <c r="B29">
        <v>128.779</v>
      </c>
      <c r="C29">
        <v>-259.695</v>
      </c>
      <c r="D29">
        <v>14.521</v>
      </c>
      <c r="E29">
        <v>0.005</v>
      </c>
      <c r="F29">
        <v>0.007</v>
      </c>
      <c r="G29">
        <v>0.004</v>
      </c>
    </row>
    <row r="31" spans="1:7" ht="12.75">
      <c r="A31" t="s">
        <v>19</v>
      </c>
      <c r="B31">
        <v>127.937</v>
      </c>
      <c r="C31">
        <v>-259.828</v>
      </c>
      <c r="D31">
        <v>110.419</v>
      </c>
      <c r="E31">
        <v>0.005</v>
      </c>
      <c r="F31">
        <v>0.007</v>
      </c>
      <c r="G31">
        <v>0.004</v>
      </c>
    </row>
    <row r="33" spans="1:7" ht="12.75">
      <c r="A33" t="s">
        <v>20</v>
      </c>
      <c r="B33">
        <v>121.908</v>
      </c>
      <c r="C33">
        <v>-263.679</v>
      </c>
      <c r="D33">
        <v>121.79</v>
      </c>
      <c r="E33">
        <v>0.005</v>
      </c>
      <c r="F33">
        <v>0.007</v>
      </c>
      <c r="G33">
        <v>0.004</v>
      </c>
    </row>
    <row r="35" spans="1:7" ht="12.75">
      <c r="A35" t="s">
        <v>21</v>
      </c>
      <c r="B35">
        <v>159.399</v>
      </c>
      <c r="C35">
        <v>-257.899</v>
      </c>
      <c r="D35">
        <v>109.062</v>
      </c>
      <c r="E35">
        <v>0.005</v>
      </c>
      <c r="F35">
        <v>0.007</v>
      </c>
      <c r="G35">
        <v>0.004</v>
      </c>
    </row>
    <row r="37" spans="1:7" ht="12.75">
      <c r="A37" t="s">
        <v>22</v>
      </c>
      <c r="B37">
        <v>162.907</v>
      </c>
      <c r="C37">
        <v>-265.989</v>
      </c>
      <c r="D37">
        <v>135.444</v>
      </c>
      <c r="E37">
        <v>0.005</v>
      </c>
      <c r="F37">
        <v>0.008</v>
      </c>
      <c r="G37">
        <v>0.004</v>
      </c>
    </row>
    <row r="39" spans="1:7" ht="12.75">
      <c r="A39" s="1">
        <v>36953</v>
      </c>
      <c r="B39">
        <v>115.728</v>
      </c>
      <c r="C39">
        <v>-278.915</v>
      </c>
      <c r="D39">
        <v>-32.668</v>
      </c>
      <c r="E39">
        <v>0.01</v>
      </c>
      <c r="F39">
        <v>0.01</v>
      </c>
      <c r="G39">
        <v>0.008</v>
      </c>
    </row>
    <row r="41" spans="1:7" ht="12.75">
      <c r="A41" s="1">
        <v>37318</v>
      </c>
      <c r="B41">
        <v>174.533</v>
      </c>
      <c r="C41">
        <v>-276.207</v>
      </c>
      <c r="D41">
        <v>21.074</v>
      </c>
      <c r="E41">
        <v>0.01</v>
      </c>
      <c r="F41">
        <v>0.008</v>
      </c>
      <c r="G41">
        <v>0.005</v>
      </c>
    </row>
    <row r="43" spans="1:7" ht="12.75">
      <c r="A43" s="1">
        <v>37683</v>
      </c>
      <c r="B43">
        <v>183.839</v>
      </c>
      <c r="C43">
        <v>-267.519</v>
      </c>
      <c r="D43">
        <v>175.687</v>
      </c>
      <c r="E43">
        <v>0.008</v>
      </c>
      <c r="F43">
        <v>0.009</v>
      </c>
      <c r="G43">
        <v>0.005</v>
      </c>
    </row>
    <row r="45" spans="1:7" ht="12.75">
      <c r="A45" s="1">
        <v>38049</v>
      </c>
      <c r="B45">
        <v>118.132</v>
      </c>
      <c r="C45">
        <v>-264.903</v>
      </c>
      <c r="D45">
        <v>244.204</v>
      </c>
      <c r="E45">
        <v>0.01</v>
      </c>
      <c r="F45">
        <v>0.011</v>
      </c>
      <c r="G45">
        <v>0.009</v>
      </c>
    </row>
    <row r="47" spans="1:7" ht="12.75">
      <c r="A47" t="s">
        <v>23</v>
      </c>
      <c r="B47">
        <v>47.468</v>
      </c>
      <c r="C47">
        <v>-260.597</v>
      </c>
      <c r="D47">
        <v>19.789</v>
      </c>
      <c r="E47">
        <v>0.005</v>
      </c>
      <c r="F47">
        <v>0.009</v>
      </c>
      <c r="G47">
        <v>0.004</v>
      </c>
    </row>
    <row r="49" spans="1:7" ht="12.75">
      <c r="A49" t="s">
        <v>24</v>
      </c>
      <c r="B49">
        <v>45.949</v>
      </c>
      <c r="C49">
        <v>-260.045</v>
      </c>
      <c r="D49">
        <v>-30.255</v>
      </c>
      <c r="E49">
        <v>0.006</v>
      </c>
      <c r="F49">
        <v>0.01</v>
      </c>
      <c r="G49">
        <v>0.005</v>
      </c>
    </row>
    <row r="51" spans="1:7" ht="12.75">
      <c r="A51" t="s">
        <v>25</v>
      </c>
      <c r="B51">
        <v>100.78</v>
      </c>
      <c r="C51">
        <v>-235.294</v>
      </c>
      <c r="D51">
        <v>170.818</v>
      </c>
      <c r="E51">
        <v>0.004</v>
      </c>
      <c r="F51">
        <v>0.006</v>
      </c>
      <c r="G51">
        <v>0.004</v>
      </c>
    </row>
    <row r="53" spans="1:7" ht="12.75">
      <c r="A53" t="s">
        <v>26</v>
      </c>
      <c r="B53">
        <v>129.448</v>
      </c>
      <c r="C53">
        <v>-231.343</v>
      </c>
      <c r="D53">
        <v>194.765</v>
      </c>
      <c r="E53">
        <v>0.004</v>
      </c>
      <c r="F53">
        <v>0.006</v>
      </c>
      <c r="G53">
        <v>0.004</v>
      </c>
    </row>
    <row r="55" spans="1:7" ht="12.75">
      <c r="A55" t="s">
        <v>27</v>
      </c>
      <c r="B55">
        <v>60.323</v>
      </c>
      <c r="C55">
        <v>-222.364</v>
      </c>
      <c r="D55">
        <v>192.207</v>
      </c>
      <c r="E55">
        <v>0.004</v>
      </c>
      <c r="F55">
        <v>0.007</v>
      </c>
      <c r="G55">
        <v>0.004</v>
      </c>
    </row>
    <row r="57" spans="1:7" ht="12.75">
      <c r="A57" t="s">
        <v>28</v>
      </c>
      <c r="B57">
        <v>47.223</v>
      </c>
      <c r="C57">
        <v>-227.138</v>
      </c>
      <c r="D57">
        <v>192.747</v>
      </c>
      <c r="E57">
        <v>0.004</v>
      </c>
      <c r="F57">
        <v>0.009</v>
      </c>
      <c r="G57">
        <v>0.004</v>
      </c>
    </row>
    <row r="59" spans="1:7" ht="12.75">
      <c r="A59" t="s">
        <v>29</v>
      </c>
      <c r="B59">
        <v>71.28</v>
      </c>
      <c r="C59">
        <v>-218.525</v>
      </c>
      <c r="D59">
        <v>221.18</v>
      </c>
      <c r="E59">
        <v>0.005</v>
      </c>
      <c r="F59">
        <v>0.007</v>
      </c>
      <c r="G59">
        <v>0.004</v>
      </c>
    </row>
    <row r="61" spans="1:7" ht="12.75">
      <c r="A61" t="s">
        <v>30</v>
      </c>
      <c r="B61">
        <v>44.065</v>
      </c>
      <c r="C61">
        <v>-228.475</v>
      </c>
      <c r="D61">
        <v>234.748</v>
      </c>
      <c r="E61">
        <v>0.005</v>
      </c>
      <c r="F61">
        <v>0.01</v>
      </c>
      <c r="G61">
        <v>0.005</v>
      </c>
    </row>
    <row r="63" spans="1:7" ht="12.75">
      <c r="A63" t="s">
        <v>31</v>
      </c>
      <c r="B63">
        <v>92.033</v>
      </c>
      <c r="C63">
        <v>-247.982</v>
      </c>
      <c r="D63">
        <v>30.741</v>
      </c>
      <c r="E63">
        <v>0.004</v>
      </c>
      <c r="F63">
        <v>0.008</v>
      </c>
      <c r="G63">
        <v>0.004</v>
      </c>
    </row>
    <row r="65" spans="1:7" ht="12.75">
      <c r="A65" t="s">
        <v>32</v>
      </c>
      <c r="B65">
        <v>105.221</v>
      </c>
      <c r="C65">
        <v>-246.784</v>
      </c>
      <c r="D65">
        <v>1.886</v>
      </c>
      <c r="E65">
        <v>0.005</v>
      </c>
      <c r="F65">
        <v>0.008</v>
      </c>
      <c r="G65">
        <v>0.004</v>
      </c>
    </row>
    <row r="67" spans="1:7" ht="12.75">
      <c r="A67" t="s">
        <v>33</v>
      </c>
      <c r="B67">
        <v>127.34</v>
      </c>
      <c r="C67">
        <v>-226.861</v>
      </c>
      <c r="D67">
        <v>86.244</v>
      </c>
      <c r="E67">
        <v>0.004</v>
      </c>
      <c r="F67">
        <v>0.007</v>
      </c>
      <c r="G67">
        <v>0.004</v>
      </c>
    </row>
    <row r="69" spans="1:7" ht="12.75">
      <c r="A69" t="s">
        <v>34</v>
      </c>
      <c r="B69">
        <v>130.356</v>
      </c>
      <c r="C69">
        <v>-231.544</v>
      </c>
      <c r="D69">
        <v>100.665</v>
      </c>
      <c r="E69">
        <v>0.004</v>
      </c>
      <c r="F69">
        <v>0.007</v>
      </c>
      <c r="G69">
        <v>0.004</v>
      </c>
    </row>
    <row r="71" spans="1:7" ht="12.75">
      <c r="A71" t="s">
        <v>35</v>
      </c>
      <c r="B71">
        <v>156.044</v>
      </c>
      <c r="C71">
        <v>-225.275</v>
      </c>
      <c r="D71">
        <v>76.881</v>
      </c>
      <c r="E71">
        <v>0.004</v>
      </c>
      <c r="F71">
        <v>0.007</v>
      </c>
      <c r="G71">
        <v>0.004</v>
      </c>
    </row>
    <row r="73" spans="1:7" ht="12.75">
      <c r="A73" t="s">
        <v>36</v>
      </c>
      <c r="B73">
        <v>161.085</v>
      </c>
      <c r="C73">
        <v>-233.51</v>
      </c>
      <c r="D73">
        <v>102.271</v>
      </c>
      <c r="E73">
        <v>0.004</v>
      </c>
      <c r="F73">
        <v>0.008</v>
      </c>
      <c r="G73">
        <v>0.004</v>
      </c>
    </row>
    <row r="75" spans="1:7" ht="12.75">
      <c r="A75" s="1">
        <v>36984</v>
      </c>
      <c r="B75">
        <v>74.696</v>
      </c>
      <c r="C75">
        <v>-226.764</v>
      </c>
      <c r="D75">
        <v>-49.727</v>
      </c>
      <c r="E75">
        <v>0.007</v>
      </c>
      <c r="F75">
        <v>0.007</v>
      </c>
      <c r="G75">
        <v>0.006</v>
      </c>
    </row>
    <row r="77" spans="1:7" ht="12.75">
      <c r="A77" s="1">
        <v>37349</v>
      </c>
      <c r="B77">
        <v>159.078</v>
      </c>
      <c r="C77">
        <v>-224.043</v>
      </c>
      <c r="D77">
        <v>-1.277</v>
      </c>
      <c r="E77">
        <v>0.01</v>
      </c>
      <c r="F77">
        <v>0.01</v>
      </c>
      <c r="G77">
        <v>0.006</v>
      </c>
    </row>
    <row r="79" spans="1:7" ht="12.75">
      <c r="A79" s="1">
        <v>37714</v>
      </c>
      <c r="B79">
        <v>199.757</v>
      </c>
      <c r="C79">
        <v>-219.02</v>
      </c>
      <c r="D79">
        <v>109.383</v>
      </c>
      <c r="E79">
        <v>0.01</v>
      </c>
      <c r="F79">
        <v>0.011</v>
      </c>
      <c r="G79">
        <v>0.005</v>
      </c>
    </row>
    <row r="81" spans="1:7" ht="12.75">
      <c r="A81" s="1">
        <v>38080</v>
      </c>
      <c r="B81">
        <v>149.63</v>
      </c>
      <c r="C81">
        <v>-215.011</v>
      </c>
      <c r="D81">
        <v>219.325</v>
      </c>
      <c r="E81">
        <v>0.007</v>
      </c>
      <c r="F81">
        <v>0.007</v>
      </c>
      <c r="G81">
        <v>0.005</v>
      </c>
    </row>
    <row r="83" spans="1:7" ht="12.75">
      <c r="A83" s="1">
        <v>38445</v>
      </c>
      <c r="B83">
        <v>57.616</v>
      </c>
      <c r="C83">
        <v>-213.92</v>
      </c>
      <c r="D83">
        <v>260.903</v>
      </c>
      <c r="E83">
        <v>0.006</v>
      </c>
      <c r="F83">
        <v>0.007</v>
      </c>
      <c r="G83">
        <v>0.006</v>
      </c>
    </row>
    <row r="85" spans="1:7" ht="12.75">
      <c r="A85" t="s">
        <v>37</v>
      </c>
      <c r="B85">
        <v>223.797</v>
      </c>
      <c r="C85">
        <v>-208.419</v>
      </c>
      <c r="D85">
        <v>228.265</v>
      </c>
      <c r="E85">
        <v>0.005</v>
      </c>
      <c r="F85">
        <v>0.008</v>
      </c>
      <c r="G85">
        <v>0.005</v>
      </c>
    </row>
    <row r="87" spans="1:7" ht="12.75">
      <c r="A87" t="s">
        <v>38</v>
      </c>
      <c r="B87">
        <v>27.311</v>
      </c>
      <c r="C87">
        <v>-222.844</v>
      </c>
      <c r="D87">
        <v>-71.424</v>
      </c>
      <c r="E87">
        <v>0.006</v>
      </c>
      <c r="F87">
        <v>0.008</v>
      </c>
      <c r="G87">
        <v>0.005</v>
      </c>
    </row>
    <row r="89" spans="1:7" ht="12.75">
      <c r="A89" t="s">
        <v>39</v>
      </c>
      <c r="B89">
        <v>26.817</v>
      </c>
      <c r="C89">
        <v>-206.513</v>
      </c>
      <c r="D89">
        <v>281.861</v>
      </c>
      <c r="E89">
        <v>0.005</v>
      </c>
      <c r="F89">
        <v>0.008</v>
      </c>
      <c r="G89">
        <v>0.005</v>
      </c>
    </row>
    <row r="91" spans="1:7" ht="12.75">
      <c r="A91" t="s">
        <v>40</v>
      </c>
      <c r="B91">
        <v>223.901</v>
      </c>
      <c r="C91">
        <v>-220.149</v>
      </c>
      <c r="D91">
        <v>-23.164</v>
      </c>
      <c r="E91">
        <v>0.006</v>
      </c>
      <c r="F91">
        <v>0.008</v>
      </c>
      <c r="G91">
        <v>0.005</v>
      </c>
    </row>
    <row r="93" spans="1:7" ht="12.75">
      <c r="A93" t="s">
        <v>41</v>
      </c>
      <c r="B93">
        <v>3.627</v>
      </c>
      <c r="C93">
        <v>-227.587</v>
      </c>
      <c r="D93">
        <v>37.472</v>
      </c>
      <c r="E93">
        <v>0.005</v>
      </c>
      <c r="F93">
        <v>0.007</v>
      </c>
      <c r="G93">
        <v>0.004</v>
      </c>
    </row>
    <row r="95" spans="1:7" ht="12.75">
      <c r="A95" t="s">
        <v>42</v>
      </c>
      <c r="B95">
        <v>2.966</v>
      </c>
      <c r="C95">
        <v>-220.94</v>
      </c>
      <c r="D95">
        <v>180.745</v>
      </c>
      <c r="E95">
        <v>0.005</v>
      </c>
      <c r="F95">
        <v>0.007</v>
      </c>
      <c r="G95">
        <v>0.004</v>
      </c>
    </row>
    <row r="97" spans="1:7" ht="12.75">
      <c r="A97" t="s">
        <v>43</v>
      </c>
      <c r="B97">
        <v>202.351</v>
      </c>
      <c r="C97">
        <v>-217.376</v>
      </c>
      <c r="D97">
        <v>246.85</v>
      </c>
      <c r="E97">
        <v>0.005</v>
      </c>
      <c r="F97">
        <v>0.008</v>
      </c>
      <c r="G97">
        <v>0.005</v>
      </c>
    </row>
    <row r="99" spans="1:7" ht="12.75">
      <c r="A99" t="s">
        <v>44</v>
      </c>
      <c r="B99">
        <v>205.225</v>
      </c>
      <c r="C99">
        <v>-230.657</v>
      </c>
      <c r="D99">
        <v>-36.095</v>
      </c>
      <c r="E99">
        <v>0.006</v>
      </c>
      <c r="F99">
        <v>0.008</v>
      </c>
      <c r="G99">
        <v>0.005</v>
      </c>
    </row>
    <row r="101" spans="1:7" ht="12.75">
      <c r="A101" t="s">
        <v>45</v>
      </c>
      <c r="B101">
        <v>89.361</v>
      </c>
      <c r="C101">
        <v>-260.593</v>
      </c>
      <c r="D101">
        <v>90.349</v>
      </c>
      <c r="E101">
        <v>0.008</v>
      </c>
      <c r="F101">
        <v>0.006</v>
      </c>
      <c r="G101">
        <v>0.005</v>
      </c>
    </row>
    <row r="103" spans="1:7" ht="12.75">
      <c r="A103" t="s">
        <v>46</v>
      </c>
      <c r="B103">
        <v>57.166</v>
      </c>
      <c r="C103">
        <v>-219.501</v>
      </c>
      <c r="D103">
        <v>152.036</v>
      </c>
      <c r="E103">
        <v>0.006</v>
      </c>
      <c r="F103">
        <v>0.006</v>
      </c>
      <c r="G103">
        <v>0.005</v>
      </c>
    </row>
    <row r="105" spans="1:7" ht="12.75">
      <c r="A105" t="s">
        <v>47</v>
      </c>
      <c r="B105">
        <v>71.754</v>
      </c>
      <c r="C105">
        <v>-264.754</v>
      </c>
      <c r="D105">
        <v>146.958</v>
      </c>
      <c r="E105">
        <v>0.007</v>
      </c>
      <c r="F105">
        <v>0.007</v>
      </c>
      <c r="G105">
        <v>0.005</v>
      </c>
    </row>
    <row r="107" spans="1:7" ht="12.75">
      <c r="A107" t="s">
        <v>48</v>
      </c>
      <c r="B107">
        <v>90.129</v>
      </c>
      <c r="C107">
        <v>-223.086</v>
      </c>
      <c r="D107">
        <v>89.647</v>
      </c>
      <c r="E107">
        <v>0.005</v>
      </c>
      <c r="F107">
        <v>0.005</v>
      </c>
      <c r="G107">
        <v>0.003</v>
      </c>
    </row>
    <row r="109" spans="1:7" ht="12.75">
      <c r="A109" t="s">
        <v>49</v>
      </c>
      <c r="B109">
        <v>52.725</v>
      </c>
      <c r="C109">
        <v>-253.821</v>
      </c>
      <c r="D109">
        <v>56.703</v>
      </c>
      <c r="E109">
        <v>0.007</v>
      </c>
      <c r="F109">
        <v>0.008</v>
      </c>
      <c r="G109">
        <v>0.006</v>
      </c>
    </row>
  </sheetData>
  <printOptions/>
  <pageMargins left="0.75" right="0.75" top="1" bottom="1" header="0.5" footer="0.5"/>
  <pageSetup horizontalDpi="600" verticalDpi="600" orientation="portrait" scale="80" r:id="rId2"/>
  <headerFooter alignWithMargins="0">
    <oddHeader>&amp;C&amp;F</oddHeader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kubants</cp:lastModifiedBy>
  <cp:lastPrinted>2007-01-24T21:53:55Z</cp:lastPrinted>
  <dcterms:created xsi:type="dcterms:W3CDTF">1996-10-14T23:33:28Z</dcterms:created>
  <dcterms:modified xsi:type="dcterms:W3CDTF">2007-01-24T22:03:05Z</dcterms:modified>
  <cp:category/>
  <cp:version/>
  <cp:contentType/>
  <cp:contentStatus/>
</cp:coreProperties>
</file>