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65" yWindow="705" windowWidth="13275" windowHeight="11295" activeTab="0"/>
  </bookViews>
  <sheets>
    <sheet name="TABLE" sheetId="1" r:id="rId1"/>
    <sheet name="NG " sheetId="2" r:id="rId2"/>
    <sheet name="NG_data" sheetId="3" r:id="rId3"/>
  </sheets>
  <definedNames>
    <definedName name="_xlnm.Print_Area" localSheetId="0">'TABLE'!$A$1:$H$53</definedName>
  </definedNames>
  <calcPr fullCalcOnLoad="1"/>
</workbook>
</file>

<file path=xl/sharedStrings.xml><?xml version="1.0" encoding="utf-8"?>
<sst xmlns="http://schemas.openxmlformats.org/spreadsheetml/2006/main" count="76" uniqueCount="41">
  <si>
    <t>Caspian Sea Region: Survey of Key Oil and Gas Statistics and Forecasts</t>
  </si>
  <si>
    <r>
      <t xml:space="preserve">The following table is a </t>
    </r>
    <r>
      <rPr>
        <b/>
        <u val="single"/>
        <sz val="10"/>
        <rFont val="Arial"/>
        <family val="2"/>
      </rPr>
      <t>survey</t>
    </r>
    <r>
      <rPr>
        <sz val="10"/>
        <rFont val="Arial"/>
        <family val="2"/>
      </rPr>
      <t xml:space="preserve"> of oil and gas statistics and forecasts and is </t>
    </r>
    <r>
      <rPr>
        <b/>
        <u val="single"/>
        <sz val="10"/>
        <rFont val="Arial"/>
        <family val="2"/>
      </rPr>
      <t>not</t>
    </r>
    <r>
      <rPr>
        <sz val="10"/>
        <rFont val="Arial"/>
        <family val="2"/>
      </rPr>
      <t xml:space="preserve"> meant to represent</t>
    </r>
  </si>
  <si>
    <t>official EIA statistics, please see specific sources in the notes below.</t>
  </si>
  <si>
    <t>OIL</t>
  </si>
  <si>
    <t>The Caspian Sea Region contains proven oil reserves estimated to be between 17 and 44 billion barrels, comparable to Qatar on the low end and the United States on the high end.</t>
  </si>
  <si>
    <r>
      <t>Proven Oil Reserves</t>
    </r>
    <r>
      <rPr>
        <b/>
        <u val="single"/>
        <vertAlign val="superscript"/>
        <sz val="10"/>
        <rFont val="Arial"/>
        <family val="2"/>
      </rPr>
      <t>1</t>
    </r>
    <r>
      <rPr>
        <b/>
        <u val="single"/>
        <sz val="10"/>
        <rFont val="Arial"/>
        <family val="2"/>
      </rPr>
      <t xml:space="preserve"> </t>
    </r>
  </si>
  <si>
    <t>Total</t>
  </si>
  <si>
    <t>Reserves (Billion Barrels)</t>
  </si>
  <si>
    <t>Country</t>
  </si>
  <si>
    <t>Low</t>
  </si>
  <si>
    <t>High</t>
  </si>
  <si>
    <r>
      <t>Possible</t>
    </r>
    <r>
      <rPr>
        <b/>
        <u val="single"/>
        <vertAlign val="superscript"/>
        <sz val="10"/>
        <rFont val="Arial"/>
        <family val="2"/>
      </rPr>
      <t>2</t>
    </r>
  </si>
  <si>
    <t>Azerbaijan</t>
  </si>
  <si>
    <t>Iran</t>
  </si>
  <si>
    <t>Kazakhstan</t>
  </si>
  <si>
    <t>Russia^</t>
  </si>
  <si>
    <t>Turkmenistan</t>
  </si>
  <si>
    <t>Uzbekistan</t>
  </si>
  <si>
    <t>Total Caspian Sea Region</t>
  </si>
  <si>
    <t>Production (Thousand barrels per day)</t>
  </si>
  <si>
    <t>CERA</t>
  </si>
  <si>
    <t>N/A</t>
  </si>
  <si>
    <r>
      <t>Total Caspian Sea Region</t>
    </r>
    <r>
      <rPr>
        <b/>
        <vertAlign val="superscript"/>
        <sz val="10"/>
        <rFont val="Arial"/>
        <family val="2"/>
      </rPr>
      <t>3</t>
    </r>
  </si>
  <si>
    <t>GAS</t>
  </si>
  <si>
    <t>The Caspian Sea Region's proven natural gas reserves are estimated at 232 trillion cubic feet, comparable to Saudi Arabia.</t>
  </si>
  <si>
    <t>Reserves (tcf)</t>
  </si>
  <si>
    <t>Proven Reserves</t>
  </si>
  <si>
    <t>Possible Reserves</t>
  </si>
  <si>
    <t>Total Reserves</t>
  </si>
  <si>
    <t>Production (tcf/y)</t>
  </si>
  <si>
    <t>1. Proven reserves are defined by the EIA as those volumes of oil and gas that geological and egineering data show with reasonable certainty</t>
  </si>
  <si>
    <t xml:space="preserve">  to be economically recoverable under existing economic and operating conditions.</t>
  </si>
  <si>
    <t>2.  Possible reserves are less precicely quantified and are defined here to include other reserves found through extensions, divisions, and new discoveries</t>
  </si>
  <si>
    <t>^Only Caspian area oil and gas production</t>
  </si>
  <si>
    <t>**Source: Reserves, OGJ; Production, EIA; Forecasts, Interfax, EIA, IEA, CERA, SKRIN, APS Review</t>
  </si>
  <si>
    <t>Natural Gas Production in the Caspian Region</t>
  </si>
  <si>
    <t>2004E</t>
  </si>
  <si>
    <t>In 2005, regional oil production reached roughly 2.1 million barrels per day, comparable to South America's second largest oil producer, Brazil.  By 2010, production is forecast to reach 3.1 million barrels in the IEO reference case.</t>
  </si>
  <si>
    <r>
      <t>3 Other estimates (EIA/IEO 2006): 3.45 million bbl/d (Ref. Case, not including Russia), (</t>
    </r>
    <r>
      <rPr>
        <i/>
        <u val="single"/>
        <sz val="10"/>
        <rFont val="Arial"/>
        <family val="2"/>
      </rPr>
      <t>World Oil</t>
    </r>
    <r>
      <rPr>
        <i/>
        <sz val="10"/>
        <rFont val="Arial"/>
        <family val="2"/>
      </rPr>
      <t>, 10 March 2004): 3 million bbl/d</t>
    </r>
  </si>
  <si>
    <t>July 2006</t>
  </si>
  <si>
    <t>Regional production reached approximately 4.9 tcf in 2004, comparable to the combined production of S. America, Central America, and Mexico.  In 2010, the governments of the Caspian Sea region expect their countries to produce a total of 8.1Tcf, more than the 2004 production from the entire Middle East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</si>
</sst>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23">
    <font>
      <sz val="10"/>
      <name val="Arial"/>
      <family val="0"/>
    </font>
    <font>
      <u val="single"/>
      <sz val="10"/>
      <color indexed="12"/>
      <name val="Arial"/>
      <family val="0"/>
    </font>
    <font>
      <u val="single"/>
      <sz val="10"/>
      <color indexed="20"/>
      <name val="Arial"/>
      <family val="0"/>
    </font>
    <font>
      <b/>
      <i/>
      <sz val="10"/>
      <color indexed="10"/>
      <name val="Arial"/>
      <family val="2"/>
    </font>
    <font>
      <b/>
      <sz val="13.5"/>
      <name val="Arial"/>
      <family val="2"/>
    </font>
    <font>
      <b/>
      <i/>
      <sz val="10"/>
      <name val="Arial"/>
      <family val="2"/>
    </font>
    <font>
      <b/>
      <u val="single"/>
      <sz val="10"/>
      <name val="Arial"/>
      <family val="2"/>
    </font>
    <font>
      <b/>
      <sz val="20"/>
      <name val="Arial"/>
      <family val="2"/>
    </font>
    <font>
      <b/>
      <u val="single"/>
      <vertAlign val="superscript"/>
      <sz val="10"/>
      <name val="Arial"/>
      <family val="2"/>
    </font>
    <font>
      <b/>
      <sz val="10"/>
      <name val="Arial"/>
      <family val="2"/>
    </font>
    <font>
      <b/>
      <sz val="10"/>
      <color indexed="9"/>
      <name val="Arial"/>
      <family val="2"/>
    </font>
    <font>
      <sz val="10"/>
      <color indexed="9"/>
      <name val="Arial"/>
      <family val="2"/>
    </font>
    <font>
      <b/>
      <vertAlign val="superscript"/>
      <sz val="10"/>
      <name val="Arial"/>
      <family val="2"/>
    </font>
    <font>
      <i/>
      <sz val="10"/>
      <name val="Arial"/>
      <family val="2"/>
    </font>
    <font>
      <i/>
      <u val="single"/>
      <sz val="10"/>
      <name val="Arial"/>
      <family val="2"/>
    </font>
    <font>
      <b/>
      <sz val="16"/>
      <color indexed="62"/>
      <name val="Arial"/>
      <family val="2"/>
    </font>
    <font>
      <b/>
      <sz val="16"/>
      <color indexed="14"/>
      <name val="Arial"/>
      <family val="2"/>
    </font>
    <font>
      <b/>
      <sz val="16"/>
      <color indexed="53"/>
      <name val="Arial"/>
      <family val="2"/>
    </font>
    <font>
      <b/>
      <sz val="16"/>
      <color indexed="57"/>
      <name val="Arial"/>
      <family val="2"/>
    </font>
    <font>
      <sz val="9.5"/>
      <name val="Arial"/>
      <family val="0"/>
    </font>
    <font>
      <b/>
      <sz val="11"/>
      <name val="Arial"/>
      <family val="0"/>
    </font>
    <font>
      <b/>
      <sz val="12"/>
      <name val="Arial"/>
      <family val="0"/>
    </font>
    <font>
      <b/>
      <sz val="18"/>
      <name val="Arial"/>
      <family val="0"/>
    </font>
  </fonts>
  <fills count="9">
    <fill>
      <patternFill/>
    </fill>
    <fill>
      <patternFill patternType="gray125"/>
    </fill>
    <fill>
      <patternFill patternType="solid">
        <fgColor indexed="9"/>
        <bgColor indexed="64"/>
      </patternFill>
    </fill>
    <fill>
      <patternFill patternType="solid">
        <fgColor indexed="57"/>
        <bgColor indexed="64"/>
      </patternFill>
    </fill>
    <fill>
      <patternFill patternType="solid">
        <fgColor indexed="22"/>
        <bgColor indexed="64"/>
      </patternFill>
    </fill>
    <fill>
      <patternFill patternType="solid">
        <fgColor indexed="8"/>
        <bgColor indexed="64"/>
      </patternFill>
    </fill>
    <fill>
      <patternFill patternType="solid">
        <fgColor indexed="40"/>
        <bgColor indexed="64"/>
      </patternFill>
    </fill>
    <fill>
      <patternFill patternType="solid">
        <fgColor indexed="27"/>
        <bgColor indexed="64"/>
      </patternFill>
    </fill>
    <fill>
      <patternFill patternType="solid">
        <fgColor indexed="42"/>
        <bgColor indexed="64"/>
      </patternFill>
    </fill>
  </fills>
  <borders count="48">
    <border>
      <left/>
      <right/>
      <top/>
      <bottom/>
      <diagonal/>
    </border>
    <border>
      <left style="medium"/>
      <right style="medium"/>
      <top style="medium"/>
      <bottom style="thin"/>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thin"/>
      <top>
        <color indexed="63"/>
      </top>
      <bottom style="thin"/>
    </border>
    <border>
      <left style="medium"/>
      <right style="thin"/>
      <top>
        <color indexed="63"/>
      </top>
      <bottom style="medium"/>
    </border>
    <border>
      <left style="medium"/>
      <right style="medium"/>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style="medium"/>
      <right>
        <color indexed="63"/>
      </right>
      <top>
        <color indexed="63"/>
      </top>
      <bottom style="medium"/>
    </border>
    <border>
      <left style="thin">
        <color indexed="8"/>
      </left>
      <right>
        <color indexed="63"/>
      </right>
      <top>
        <color indexed="63"/>
      </top>
      <bottom>
        <color indexed="63"/>
      </bottom>
    </border>
    <border>
      <left style="thin"/>
      <right>
        <color indexed="63"/>
      </right>
      <top style="thin"/>
      <bottom style="thin"/>
    </border>
    <border>
      <left>
        <color indexed="63"/>
      </left>
      <right style="thin">
        <color indexed="8"/>
      </right>
      <top style="thin"/>
      <bottom style="thin"/>
    </border>
    <border>
      <left>
        <color indexed="63"/>
      </left>
      <right style="medium">
        <color indexed="8"/>
      </right>
      <top>
        <color indexed="63"/>
      </top>
      <bottom>
        <color indexed="63"/>
      </bottom>
    </border>
    <border>
      <left style="medium"/>
      <right>
        <color indexed="63"/>
      </right>
      <top>
        <color indexed="63"/>
      </top>
      <bottom style="thin"/>
    </border>
    <border>
      <left>
        <color indexed="63"/>
      </left>
      <right style="medium">
        <color indexed="8"/>
      </right>
      <top>
        <color indexed="63"/>
      </top>
      <bottom style="thin"/>
    </border>
    <border>
      <left style="medium"/>
      <right style="medium"/>
      <top>
        <color indexed="63"/>
      </top>
      <bottom style="medium">
        <color indexed="8"/>
      </bottom>
    </border>
    <border>
      <left style="medium"/>
      <right style="medium">
        <color indexed="8"/>
      </right>
      <top style="medium">
        <color indexed="8"/>
      </top>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style="medium">
        <color indexed="8"/>
      </left>
      <right>
        <color indexed="63"/>
      </right>
      <top style="thin"/>
      <bottom style="medium"/>
    </border>
    <border>
      <left>
        <color indexed="63"/>
      </left>
      <right>
        <color indexed="63"/>
      </right>
      <top style="thin"/>
      <bottom style="medium"/>
    </border>
    <border>
      <left>
        <color indexed="63"/>
      </left>
      <right style="thin">
        <color indexed="8"/>
      </right>
      <top style="thin"/>
      <bottom style="medium"/>
    </border>
    <border>
      <left style="medium"/>
      <right style="medium">
        <color indexed="8"/>
      </right>
      <top>
        <color indexed="63"/>
      </top>
      <bottom style="medium">
        <color indexed="8"/>
      </bottom>
    </border>
    <border>
      <left style="medium">
        <color indexed="8"/>
      </left>
      <right>
        <color indexed="63"/>
      </right>
      <top style="thin"/>
      <bottom style="thin"/>
    </border>
    <border>
      <left style="medium"/>
      <right>
        <color indexed="63"/>
      </right>
      <top style="medium"/>
      <bottom style="medium"/>
    </border>
    <border>
      <left>
        <color indexed="63"/>
      </left>
      <right style="medium">
        <color indexed="8"/>
      </right>
      <top style="medium"/>
      <bottom style="medium"/>
    </border>
    <border>
      <left style="medium"/>
      <right>
        <color indexed="63"/>
      </right>
      <top style="thin"/>
      <bottom style="thin"/>
    </border>
    <border>
      <left>
        <color indexed="63"/>
      </left>
      <right style="medium">
        <color indexed="8"/>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color indexed="8"/>
      </right>
      <top style="medium"/>
      <bottom style="thin"/>
    </border>
    <border>
      <left>
        <color indexed="63"/>
      </left>
      <right>
        <color indexed="63"/>
      </right>
      <top style="thin"/>
      <bottom>
        <color indexed="63"/>
      </bottom>
    </border>
    <border>
      <left>
        <color indexed="63"/>
      </left>
      <right style="medium">
        <color indexed="8"/>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2" borderId="0" xfId="0" applyFill="1" applyAlignment="1">
      <alignment/>
    </xf>
    <xf numFmtId="0" fontId="3" fillId="0" borderId="0" xfId="0" applyFont="1" applyFill="1" applyAlignment="1">
      <alignment horizontal="right"/>
    </xf>
    <xf numFmtId="0" fontId="4" fillId="2" borderId="0" xfId="0" applyFont="1" applyFill="1" applyAlignment="1">
      <alignment horizontal="left"/>
    </xf>
    <xf numFmtId="17" fontId="5" fillId="2" borderId="0" xfId="0" applyNumberFormat="1" applyFont="1" applyFill="1" applyAlignment="1" quotePrefix="1">
      <alignment horizontal="left"/>
    </xf>
    <xf numFmtId="0" fontId="7" fillId="3" borderId="1" xfId="0" applyFont="1" applyFill="1" applyBorder="1" applyAlignment="1">
      <alignment horizontal="center"/>
    </xf>
    <xf numFmtId="0" fontId="0" fillId="2" borderId="2" xfId="0" applyFill="1" applyBorder="1" applyAlignment="1">
      <alignment/>
    </xf>
    <xf numFmtId="0" fontId="0" fillId="0" borderId="0" xfId="0" applyFill="1" applyAlignment="1">
      <alignment/>
    </xf>
    <xf numFmtId="0" fontId="9" fillId="2" borderId="0" xfId="0" applyFont="1" applyFill="1" applyAlignment="1">
      <alignment/>
    </xf>
    <xf numFmtId="0" fontId="9" fillId="0" borderId="3" xfId="0" applyFont="1" applyFill="1" applyBorder="1" applyAlignment="1">
      <alignment/>
    </xf>
    <xf numFmtId="0" fontId="9" fillId="0" borderId="3" xfId="0" applyFont="1" applyFill="1" applyBorder="1" applyAlignment="1">
      <alignment horizontal="center"/>
    </xf>
    <xf numFmtId="0" fontId="6" fillId="0" borderId="3" xfId="0" applyFont="1" applyFill="1" applyBorder="1" applyAlignment="1">
      <alignment horizontal="center"/>
    </xf>
    <xf numFmtId="0" fontId="9" fillId="0" borderId="4" xfId="0" applyFont="1" applyFill="1" applyBorder="1" applyAlignment="1">
      <alignment horizontal="center"/>
    </xf>
    <xf numFmtId="0" fontId="0" fillId="4" borderId="5" xfId="0" applyFill="1" applyBorder="1" applyAlignment="1">
      <alignment/>
    </xf>
    <xf numFmtId="0" fontId="0" fillId="4" borderId="5" xfId="0" applyFill="1" applyBorder="1" applyAlignment="1">
      <alignment horizontal="center"/>
    </xf>
    <xf numFmtId="0" fontId="0" fillId="4" borderId="6" xfId="0" applyFill="1" applyBorder="1" applyAlignment="1">
      <alignment horizontal="center"/>
    </xf>
    <xf numFmtId="0" fontId="0" fillId="0" borderId="5" xfId="0" applyFill="1" applyBorder="1" applyAlignment="1">
      <alignment/>
    </xf>
    <xf numFmtId="0" fontId="0" fillId="0" borderId="5" xfId="0" applyFill="1" applyBorder="1" applyAlignment="1">
      <alignment horizontal="center"/>
    </xf>
    <xf numFmtId="0" fontId="0" fillId="0" borderId="6" xfId="0" applyFill="1" applyBorder="1" applyAlignment="1">
      <alignment horizontal="center"/>
    </xf>
    <xf numFmtId="0" fontId="9" fillId="4" borderId="5" xfId="0" applyFont="1" applyFill="1" applyBorder="1" applyAlignment="1">
      <alignment/>
    </xf>
    <xf numFmtId="0" fontId="9" fillId="4" borderId="5" xfId="0" applyFont="1" applyFill="1" applyBorder="1" applyAlignment="1">
      <alignment horizontal="center"/>
    </xf>
    <xf numFmtId="0" fontId="10" fillId="5" borderId="7" xfId="0" applyFont="1" applyFill="1" applyBorder="1" applyAlignment="1">
      <alignment horizontal="center"/>
    </xf>
    <xf numFmtId="0" fontId="10" fillId="5" borderId="8" xfId="0" applyFont="1" applyFill="1" applyBorder="1" applyAlignment="1">
      <alignment horizontal="center"/>
    </xf>
    <xf numFmtId="0" fontId="9" fillId="0" borderId="0" xfId="0" applyFont="1" applyFill="1" applyAlignment="1">
      <alignment/>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11" fillId="2" borderId="0" xfId="0" applyFont="1" applyFill="1" applyAlignment="1">
      <alignment/>
    </xf>
    <xf numFmtId="0" fontId="0" fillId="4" borderId="10" xfId="0" applyFill="1" applyBorder="1" applyAlignment="1">
      <alignment/>
    </xf>
    <xf numFmtId="3" fontId="0" fillId="4" borderId="5" xfId="0" applyNumberFormat="1" applyFill="1" applyBorder="1" applyAlignment="1">
      <alignment horizontal="center"/>
    </xf>
    <xf numFmtId="3" fontId="0" fillId="4" borderId="12" xfId="0" applyNumberFormat="1" applyFill="1" applyBorder="1" applyAlignment="1">
      <alignment horizontal="center"/>
    </xf>
    <xf numFmtId="0" fontId="0" fillId="4" borderId="13" xfId="0" applyFill="1" applyBorder="1" applyAlignment="1">
      <alignment horizontal="center"/>
    </xf>
    <xf numFmtId="3" fontId="0" fillId="0" borderId="12" xfId="0" applyNumberFormat="1" applyFill="1" applyBorder="1" applyAlignment="1">
      <alignment horizontal="center"/>
    </xf>
    <xf numFmtId="3" fontId="0" fillId="0" borderId="5" xfId="0" applyNumberFormat="1" applyFill="1" applyBorder="1" applyAlignment="1">
      <alignment horizontal="center"/>
    </xf>
    <xf numFmtId="0" fontId="0" fillId="0" borderId="13" xfId="0" applyFill="1" applyBorder="1" applyAlignment="1">
      <alignment horizontal="center"/>
    </xf>
    <xf numFmtId="37" fontId="9" fillId="4" borderId="14" xfId="15" applyNumberFormat="1" applyFont="1" applyFill="1" applyBorder="1" applyAlignment="1">
      <alignment horizontal="center"/>
    </xf>
    <xf numFmtId="37" fontId="9" fillId="4" borderId="4" xfId="15" applyNumberFormat="1" applyFont="1" applyFill="1" applyBorder="1" applyAlignment="1">
      <alignment horizontal="center"/>
    </xf>
    <xf numFmtId="0" fontId="7" fillId="6" borderId="15" xfId="0" applyFont="1" applyFill="1" applyBorder="1" applyAlignment="1">
      <alignment horizontal="center"/>
    </xf>
    <xf numFmtId="0" fontId="0" fillId="0" borderId="8" xfId="0" applyFill="1" applyBorder="1" applyAlignment="1">
      <alignment/>
    </xf>
    <xf numFmtId="0" fontId="6" fillId="0" borderId="9" xfId="0" applyFont="1" applyFill="1" applyBorder="1" applyAlignment="1">
      <alignment horizontal="center"/>
    </xf>
    <xf numFmtId="0" fontId="0" fillId="0" borderId="10" xfId="0" applyFill="1" applyBorder="1" applyAlignment="1">
      <alignment horizontal="center"/>
    </xf>
    <xf numFmtId="0" fontId="6" fillId="0" borderId="10" xfId="0" applyFont="1" applyFill="1" applyBorder="1" applyAlignment="1">
      <alignment horizontal="center"/>
    </xf>
    <xf numFmtId="3" fontId="0" fillId="4" borderId="5" xfId="0" applyNumberFormat="1" applyFill="1" applyBorder="1" applyAlignment="1">
      <alignment horizontal="center" vertical="center"/>
    </xf>
    <xf numFmtId="3" fontId="0" fillId="4" borderId="6" xfId="0" applyNumberFormat="1" applyFill="1" applyBorder="1" applyAlignment="1">
      <alignment horizontal="center"/>
    </xf>
    <xf numFmtId="3" fontId="0" fillId="0" borderId="5" xfId="0" applyNumberFormat="1" applyFill="1" applyBorder="1" applyAlignment="1">
      <alignment horizontal="center" vertical="center"/>
    </xf>
    <xf numFmtId="3" fontId="0" fillId="0" borderId="6" xfId="0" applyNumberFormat="1" applyFill="1" applyBorder="1" applyAlignment="1">
      <alignment horizontal="center"/>
    </xf>
    <xf numFmtId="168" fontId="0" fillId="0" borderId="5" xfId="0" applyNumberFormat="1" applyFill="1" applyBorder="1" applyAlignment="1">
      <alignment horizontal="center"/>
    </xf>
    <xf numFmtId="0" fontId="9" fillId="4" borderId="16" xfId="0" applyFont="1" applyFill="1" applyBorder="1" applyAlignment="1">
      <alignment/>
    </xf>
    <xf numFmtId="3" fontId="9" fillId="4" borderId="16" xfId="0" applyNumberFormat="1" applyFont="1" applyFill="1" applyBorder="1" applyAlignment="1">
      <alignment horizontal="center"/>
    </xf>
    <xf numFmtId="3" fontId="9" fillId="4" borderId="8" xfId="0" applyNumberFormat="1" applyFont="1" applyFill="1" applyBorder="1" applyAlignment="1">
      <alignment horizontal="center"/>
    </xf>
    <xf numFmtId="0" fontId="9" fillId="0" borderId="17" xfId="0" applyFont="1" applyFill="1" applyBorder="1" applyAlignment="1">
      <alignment horizontal="center"/>
    </xf>
    <xf numFmtId="0" fontId="9" fillId="0" borderId="5" xfId="0" applyFont="1" applyFill="1" applyBorder="1" applyAlignment="1">
      <alignment horizontal="center"/>
    </xf>
    <xf numFmtId="0" fontId="9" fillId="0" borderId="12" xfId="0" applyFont="1" applyFill="1" applyBorder="1" applyAlignment="1">
      <alignment horizontal="center"/>
    </xf>
    <xf numFmtId="0" fontId="10" fillId="5" borderId="15" xfId="0" applyFont="1" applyFill="1" applyBorder="1" applyAlignment="1">
      <alignment horizontal="center"/>
    </xf>
    <xf numFmtId="0" fontId="9" fillId="0" borderId="6" xfId="0" applyFont="1" applyFill="1" applyBorder="1" applyAlignment="1">
      <alignment horizontal="center"/>
    </xf>
    <xf numFmtId="4" fontId="0" fillId="4" borderId="5" xfId="0" applyNumberFormat="1" applyFill="1" applyBorder="1" applyAlignment="1">
      <alignment horizontal="center"/>
    </xf>
    <xf numFmtId="4" fontId="0" fillId="4" borderId="12" xfId="0" applyNumberFormat="1" applyFill="1" applyBorder="1" applyAlignment="1">
      <alignment horizontal="center"/>
    </xf>
    <xf numFmtId="0" fontId="0" fillId="4" borderId="15" xfId="0" applyFill="1" applyBorder="1" applyAlignment="1">
      <alignment horizontal="center"/>
    </xf>
    <xf numFmtId="0" fontId="0" fillId="0" borderId="12" xfId="0" applyFill="1" applyBorder="1" applyAlignment="1">
      <alignment horizontal="center"/>
    </xf>
    <xf numFmtId="0" fontId="0" fillId="0" borderId="15" xfId="0" applyFill="1" applyBorder="1" applyAlignment="1">
      <alignment horizontal="center"/>
    </xf>
    <xf numFmtId="4" fontId="0" fillId="0" borderId="5" xfId="0" applyNumberFormat="1" applyFill="1" applyBorder="1" applyAlignment="1">
      <alignment horizontal="center"/>
    </xf>
    <xf numFmtId="4" fontId="0" fillId="0" borderId="12" xfId="0" applyNumberFormat="1" applyFill="1" applyBorder="1" applyAlignment="1">
      <alignment horizontal="center"/>
    </xf>
    <xf numFmtId="0" fontId="9" fillId="4" borderId="18" xfId="0" applyFont="1" applyFill="1" applyBorder="1" applyAlignment="1">
      <alignment/>
    </xf>
    <xf numFmtId="2" fontId="9" fillId="4" borderId="18" xfId="0" applyNumberFormat="1" applyFont="1" applyFill="1" applyBorder="1" applyAlignment="1">
      <alignment horizontal="center"/>
    </xf>
    <xf numFmtId="2" fontId="9" fillId="4" borderId="3" xfId="0" applyNumberFormat="1" applyFont="1" applyFill="1" applyBorder="1" applyAlignment="1">
      <alignment horizontal="center"/>
    </xf>
    <xf numFmtId="0" fontId="9" fillId="4" borderId="19" xfId="0" applyFont="1" applyFill="1" applyBorder="1" applyAlignment="1">
      <alignment horizontal="center"/>
    </xf>
    <xf numFmtId="0" fontId="9" fillId="0" borderId="4" xfId="0" applyFont="1" applyFill="1" applyBorder="1" applyAlignment="1">
      <alignment/>
    </xf>
    <xf numFmtId="0" fontId="13" fillId="2" borderId="0" xfId="0" applyFont="1" applyFill="1" applyAlignment="1">
      <alignment/>
    </xf>
    <xf numFmtId="0" fontId="13" fillId="2" borderId="20" xfId="0" applyFont="1" applyFill="1" applyBorder="1" applyAlignment="1">
      <alignment/>
    </xf>
    <xf numFmtId="0" fontId="13" fillId="2" borderId="21" xfId="0" applyFont="1" applyFill="1" applyBorder="1" applyAlignment="1">
      <alignment/>
    </xf>
    <xf numFmtId="0" fontId="13" fillId="2" borderId="22" xfId="0" applyFont="1" applyFill="1" applyBorder="1" applyAlignment="1">
      <alignment/>
    </xf>
    <xf numFmtId="0" fontId="13" fillId="2" borderId="7" xfId="0" applyFont="1" applyFill="1" applyBorder="1" applyAlignment="1">
      <alignment/>
    </xf>
    <xf numFmtId="0" fontId="0" fillId="2" borderId="8" xfId="0" applyFill="1" applyBorder="1" applyAlignment="1">
      <alignment/>
    </xf>
    <xf numFmtId="0" fontId="0" fillId="2" borderId="3" xfId="0" applyFill="1" applyBorder="1" applyAlignment="1">
      <alignment/>
    </xf>
    <xf numFmtId="0" fontId="0" fillId="2" borderId="4" xfId="0" applyFill="1" applyBorder="1" applyAlignment="1">
      <alignment/>
    </xf>
    <xf numFmtId="168" fontId="0" fillId="0" borderId="0" xfId="0" applyNumberFormat="1" applyAlignment="1">
      <alignment/>
    </xf>
    <xf numFmtId="3" fontId="0" fillId="0" borderId="0" xfId="0" applyNumberFormat="1" applyAlignment="1">
      <alignment/>
    </xf>
    <xf numFmtId="4" fontId="0" fillId="0" borderId="0" xfId="0" applyNumberFormat="1" applyAlignment="1">
      <alignment/>
    </xf>
    <xf numFmtId="169" fontId="9" fillId="4" borderId="5" xfId="0" applyNumberFormat="1" applyFont="1" applyFill="1" applyBorder="1" applyAlignment="1">
      <alignment horizontal="center"/>
    </xf>
    <xf numFmtId="169" fontId="9" fillId="4" borderId="6" xfId="0" applyNumberFormat="1" applyFont="1" applyFill="1" applyBorder="1" applyAlignment="1">
      <alignment horizontal="center"/>
    </xf>
    <xf numFmtId="2" fontId="0" fillId="4" borderId="5" xfId="0" applyNumberFormat="1" applyFill="1" applyBorder="1" applyAlignment="1">
      <alignment horizontal="center"/>
    </xf>
    <xf numFmtId="2" fontId="0" fillId="0" borderId="5" xfId="0" applyNumberFormat="1" applyFill="1" applyBorder="1" applyAlignment="1">
      <alignment horizontal="center"/>
    </xf>
    <xf numFmtId="2" fontId="0" fillId="0" borderId="6" xfId="0" applyNumberFormat="1" applyFill="1" applyBorder="1" applyAlignment="1">
      <alignment horizontal="center"/>
    </xf>
    <xf numFmtId="3" fontId="9" fillId="4" borderId="18" xfId="0" applyNumberFormat="1" applyFont="1" applyFill="1" applyBorder="1" applyAlignment="1">
      <alignment horizontal="center"/>
    </xf>
    <xf numFmtId="3" fontId="9" fillId="4" borderId="3" xfId="0" applyNumberFormat="1" applyFont="1" applyFill="1" applyBorder="1" applyAlignment="1">
      <alignment horizontal="center"/>
    </xf>
    <xf numFmtId="2" fontId="0" fillId="4" borderId="15" xfId="0" applyNumberFormat="1" applyFill="1" applyBorder="1" applyAlignment="1">
      <alignment horizontal="center"/>
    </xf>
    <xf numFmtId="2" fontId="0" fillId="0" borderId="15" xfId="0" applyNumberFormat="1" applyFill="1" applyBorder="1" applyAlignment="1">
      <alignment horizontal="center"/>
    </xf>
    <xf numFmtId="3" fontId="10" fillId="2" borderId="0" xfId="0" applyNumberFormat="1" applyFont="1" applyFill="1" applyAlignment="1">
      <alignment horizontal="right"/>
    </xf>
    <xf numFmtId="0" fontId="0" fillId="0" borderId="0" xfId="0" applyFill="1" applyBorder="1" applyAlignment="1">
      <alignment/>
    </xf>
    <xf numFmtId="0" fontId="0" fillId="2" borderId="0" xfId="0" applyFill="1" applyBorder="1" applyAlignment="1">
      <alignment/>
    </xf>
    <xf numFmtId="0" fontId="13" fillId="2" borderId="7" xfId="0" applyFont="1" applyFill="1" applyBorder="1" applyAlignment="1">
      <alignment horizontal="left"/>
    </xf>
    <xf numFmtId="0" fontId="13" fillId="2" borderId="0" xfId="0" applyFont="1" applyFill="1" applyBorder="1" applyAlignment="1">
      <alignment horizontal="left"/>
    </xf>
    <xf numFmtId="0" fontId="13" fillId="2" borderId="23" xfId="0" applyFont="1" applyFill="1" applyBorder="1" applyAlignment="1">
      <alignment horizontal="left"/>
    </xf>
    <xf numFmtId="0" fontId="13" fillId="2" borderId="3" xfId="0" applyFont="1" applyFill="1" applyBorder="1" applyAlignment="1">
      <alignment horizontal="left"/>
    </xf>
    <xf numFmtId="0" fontId="9" fillId="0" borderId="24" xfId="0" applyFont="1" applyFill="1" applyBorder="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13" fillId="2" borderId="27" xfId="0" applyFont="1" applyFill="1" applyBorder="1" applyAlignment="1">
      <alignment horizontal="left"/>
    </xf>
    <xf numFmtId="0" fontId="0" fillId="7" borderId="28" xfId="0" applyFill="1" applyBorder="1" applyAlignment="1">
      <alignment wrapText="1"/>
    </xf>
    <xf numFmtId="0" fontId="0" fillId="7" borderId="12" xfId="0" applyFill="1" applyBorder="1" applyAlignment="1">
      <alignment wrapText="1"/>
    </xf>
    <xf numFmtId="0" fontId="0" fillId="7" borderId="29" xfId="0" applyFill="1" applyBorder="1" applyAlignment="1">
      <alignment wrapText="1"/>
    </xf>
    <xf numFmtId="0" fontId="5" fillId="2" borderId="2"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0" fillId="7" borderId="34" xfId="0" applyFill="1" applyBorder="1" applyAlignment="1">
      <alignment horizontal="left" wrapText="1"/>
    </xf>
    <xf numFmtId="0" fontId="0" fillId="7" borderId="35" xfId="0" applyFill="1" applyBorder="1" applyAlignment="1">
      <alignment horizontal="left" wrapText="1"/>
    </xf>
    <xf numFmtId="0" fontId="0" fillId="7" borderId="36" xfId="0" applyFill="1" applyBorder="1" applyAlignment="1">
      <alignment horizontal="left" wrapText="1"/>
    </xf>
    <xf numFmtId="0" fontId="5" fillId="0" borderId="37" xfId="0" applyFont="1" applyFill="1" applyBorder="1" applyAlignment="1">
      <alignment horizontal="center" vertical="center" wrapText="1"/>
    </xf>
    <xf numFmtId="0" fontId="0" fillId="8" borderId="38" xfId="0" applyFill="1" applyBorder="1" applyAlignment="1">
      <alignment horizontal="left" wrapText="1"/>
    </xf>
    <xf numFmtId="0" fontId="0" fillId="8" borderId="11" xfId="0" applyFill="1" applyBorder="1" applyAlignment="1">
      <alignment horizontal="left" wrapText="1"/>
    </xf>
    <xf numFmtId="0" fontId="0" fillId="8" borderId="26" xfId="0" applyFill="1" applyBorder="1" applyAlignment="1">
      <alignment horizontal="left" wrapText="1"/>
    </xf>
    <xf numFmtId="0" fontId="10" fillId="5" borderId="39" xfId="0" applyFont="1" applyFill="1" applyBorder="1" applyAlignment="1">
      <alignment horizontal="center"/>
    </xf>
    <xf numFmtId="0" fontId="10" fillId="5" borderId="40" xfId="0" applyFont="1" applyFill="1" applyBorder="1" applyAlignment="1">
      <alignment horizontal="center"/>
    </xf>
    <xf numFmtId="3" fontId="0" fillId="0" borderId="25" xfId="0" applyNumberFormat="1" applyFill="1" applyBorder="1" applyAlignment="1">
      <alignment horizontal="center"/>
    </xf>
    <xf numFmtId="3" fontId="0" fillId="0" borderId="26" xfId="0" applyNumberFormat="1" applyFill="1" applyBorder="1" applyAlignment="1">
      <alignment horizontal="center"/>
    </xf>
    <xf numFmtId="0" fontId="0" fillId="0" borderId="41" xfId="0" applyFill="1" applyBorder="1" applyAlignment="1">
      <alignment horizontal="center"/>
    </xf>
    <xf numFmtId="0" fontId="0" fillId="0" borderId="42" xfId="0" applyFill="1" applyBorder="1" applyAlignment="1">
      <alignment horizontal="center"/>
    </xf>
    <xf numFmtId="0" fontId="0" fillId="8" borderId="43" xfId="0" applyFill="1" applyBorder="1" applyAlignment="1">
      <alignment horizontal="left" wrapText="1"/>
    </xf>
    <xf numFmtId="0" fontId="0" fillId="8" borderId="44" xfId="0" applyFill="1" applyBorder="1" applyAlignment="1">
      <alignment horizontal="left" wrapText="1"/>
    </xf>
    <xf numFmtId="0" fontId="0" fillId="8" borderId="45" xfId="0" applyFill="1" applyBorder="1" applyAlignment="1">
      <alignment horizontal="left" wrapText="1"/>
    </xf>
    <xf numFmtId="0" fontId="6" fillId="0" borderId="46" xfId="0" applyFont="1" applyFill="1" applyBorder="1" applyAlignment="1">
      <alignment horizontal="center"/>
    </xf>
    <xf numFmtId="0" fontId="6" fillId="0" borderId="47" xfId="0" applyFont="1" applyFill="1" applyBorder="1" applyAlignment="1">
      <alignment horizontal="center"/>
    </xf>
    <xf numFmtId="0" fontId="5" fillId="0" borderId="2" xfId="0" applyFont="1" applyFill="1" applyBorder="1" applyAlignment="1">
      <alignment horizontal="center" vertical="center" wrapText="1"/>
    </xf>
    <xf numFmtId="0" fontId="5" fillId="0" borderId="3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Fig. 2: Natural Gas Production in the Caspian Sea (1992-2004)</a:t>
            </a:r>
          </a:p>
        </c:rich>
      </c:tx>
      <c:layout>
        <c:manualLayout>
          <c:xMode val="factor"/>
          <c:yMode val="factor"/>
          <c:x val="0.02225"/>
          <c:y val="0"/>
        </c:manualLayout>
      </c:layout>
      <c:spPr>
        <a:noFill/>
        <a:ln>
          <a:noFill/>
        </a:ln>
      </c:spPr>
    </c:title>
    <c:plotArea>
      <c:layout>
        <c:manualLayout>
          <c:xMode val="edge"/>
          <c:yMode val="edge"/>
          <c:x val="0.04425"/>
          <c:y val="0.1045"/>
          <c:w val="0.94925"/>
          <c:h val="0.881"/>
        </c:manualLayout>
      </c:layout>
      <c:lineChart>
        <c:grouping val="standard"/>
        <c:varyColors val="0"/>
        <c:ser>
          <c:idx val="0"/>
          <c:order val="0"/>
          <c:tx>
            <c:strRef>
              <c:f>NG_data!$B$4</c:f>
              <c:strCache>
                <c:ptCount val="1"/>
                <c:pt idx="0">
                  <c:v>Turkmenistan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NG_data!$C$3:$O$3</c:f>
              <c:str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2004E</c:v>
                </c:pt>
              </c:strCache>
            </c:strRef>
          </c:cat>
          <c:val>
            <c:numRef>
              <c:f>NG_data!$C$4:$O$4</c:f>
              <c:numCache>
                <c:ptCount val="13"/>
                <c:pt idx="0">
                  <c:v>2020.01</c:v>
                </c:pt>
                <c:pt idx="1">
                  <c:v>2288.41</c:v>
                </c:pt>
                <c:pt idx="2">
                  <c:v>1257.21</c:v>
                </c:pt>
                <c:pt idx="3">
                  <c:v>1140.67</c:v>
                </c:pt>
                <c:pt idx="4">
                  <c:v>1306.66</c:v>
                </c:pt>
                <c:pt idx="5">
                  <c:v>900.5325</c:v>
                </c:pt>
                <c:pt idx="6">
                  <c:v>466.158</c:v>
                </c:pt>
                <c:pt idx="7">
                  <c:v>787.5245</c:v>
                </c:pt>
                <c:pt idx="8">
                  <c:v>1642.1475</c:v>
                </c:pt>
                <c:pt idx="9">
                  <c:v>1702.183</c:v>
                </c:pt>
                <c:pt idx="10">
                  <c:v>1889.3525</c:v>
                </c:pt>
                <c:pt idx="11">
                  <c:v>2083.585</c:v>
                </c:pt>
                <c:pt idx="12">
                  <c:v>2312</c:v>
                </c:pt>
              </c:numCache>
            </c:numRef>
          </c:val>
          <c:smooth val="0"/>
        </c:ser>
        <c:ser>
          <c:idx val="1"/>
          <c:order val="1"/>
          <c:tx>
            <c:strRef>
              <c:f>NG_data!$B$5</c:f>
              <c:strCache>
                <c:ptCount val="1"/>
                <c:pt idx="0">
                  <c:v>Uzbekistan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NG_data!$C$3:$O$3</c:f>
              <c:str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2004E</c:v>
                </c:pt>
              </c:strCache>
            </c:strRef>
          </c:cat>
          <c:val>
            <c:numRef>
              <c:f>NG_data!$C$5:$O$5</c:f>
              <c:numCache>
                <c:ptCount val="13"/>
                <c:pt idx="0">
                  <c:v>1511.48</c:v>
                </c:pt>
                <c:pt idx="1">
                  <c:v>1589.18</c:v>
                </c:pt>
                <c:pt idx="2">
                  <c:v>1666.87</c:v>
                </c:pt>
                <c:pt idx="3">
                  <c:v>1695.12</c:v>
                </c:pt>
                <c:pt idx="4">
                  <c:v>1695.12</c:v>
                </c:pt>
                <c:pt idx="5">
                  <c:v>1737.498</c:v>
                </c:pt>
                <c:pt idx="6">
                  <c:v>1935.262</c:v>
                </c:pt>
                <c:pt idx="7">
                  <c:v>1963.514</c:v>
                </c:pt>
                <c:pt idx="8">
                  <c:v>1991.766</c:v>
                </c:pt>
                <c:pt idx="9">
                  <c:v>2228.3765</c:v>
                </c:pt>
                <c:pt idx="10">
                  <c:v>2037.6755000000003</c:v>
                </c:pt>
                <c:pt idx="11">
                  <c:v>2030.6125000000002</c:v>
                </c:pt>
                <c:pt idx="12">
                  <c:v>2070</c:v>
                </c:pt>
              </c:numCache>
            </c:numRef>
          </c:val>
          <c:smooth val="0"/>
        </c:ser>
        <c:ser>
          <c:idx val="2"/>
          <c:order val="2"/>
          <c:tx>
            <c:strRef>
              <c:f>NG_data!$B$6</c:f>
              <c:strCache>
                <c:ptCount val="1"/>
                <c:pt idx="0">
                  <c:v>Kazakhstan</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NG_data!$C$3:$O$3</c:f>
              <c:str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2004E</c:v>
                </c:pt>
              </c:strCache>
            </c:strRef>
          </c:cat>
          <c:val>
            <c:numRef>
              <c:f>NG_data!$C$6:$O$6</c:f>
              <c:numCache>
                <c:ptCount val="13"/>
                <c:pt idx="0">
                  <c:v>290</c:v>
                </c:pt>
                <c:pt idx="1">
                  <c:v>240</c:v>
                </c:pt>
                <c:pt idx="2">
                  <c:v>160</c:v>
                </c:pt>
                <c:pt idx="3">
                  <c:v>170</c:v>
                </c:pt>
                <c:pt idx="4">
                  <c:v>150</c:v>
                </c:pt>
                <c:pt idx="5">
                  <c:v>220</c:v>
                </c:pt>
                <c:pt idx="6">
                  <c:v>194.2325</c:v>
                </c:pt>
                <c:pt idx="7">
                  <c:v>162.449</c:v>
                </c:pt>
                <c:pt idx="8">
                  <c:v>314.3035</c:v>
                </c:pt>
                <c:pt idx="9">
                  <c:v>355.9752</c:v>
                </c:pt>
                <c:pt idx="10">
                  <c:v>464.0391</c:v>
                </c:pt>
                <c:pt idx="11">
                  <c:v>491.2</c:v>
                </c:pt>
                <c:pt idx="12">
                  <c:v>560</c:v>
                </c:pt>
              </c:numCache>
            </c:numRef>
          </c:val>
          <c:smooth val="0"/>
        </c:ser>
        <c:ser>
          <c:idx val="3"/>
          <c:order val="3"/>
          <c:tx>
            <c:strRef>
              <c:f>NG_data!$B$7</c:f>
              <c:strCache>
                <c:ptCount val="1"/>
                <c:pt idx="0">
                  <c:v>Azerbaijan</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NG_data!$C$3:$O$3</c:f>
              <c:strCache>
                <c:ptCount val="1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2004E</c:v>
                </c:pt>
              </c:strCache>
            </c:strRef>
          </c:cat>
          <c:val>
            <c:numRef>
              <c:f>NG_data!$C$7:$O$7</c:f>
              <c:numCache>
                <c:ptCount val="13"/>
                <c:pt idx="0">
                  <c:v>275.457</c:v>
                </c:pt>
                <c:pt idx="1">
                  <c:v>240.142</c:v>
                </c:pt>
                <c:pt idx="2">
                  <c:v>225.31</c:v>
                </c:pt>
                <c:pt idx="3">
                  <c:v>231.99</c:v>
                </c:pt>
                <c:pt idx="4">
                  <c:v>236.61</c:v>
                </c:pt>
                <c:pt idx="5">
                  <c:v>210.4774</c:v>
                </c:pt>
                <c:pt idx="6">
                  <c:v>197.41085</c:v>
                </c:pt>
                <c:pt idx="7">
                  <c:v>211.89</c:v>
                </c:pt>
                <c:pt idx="8">
                  <c:v>199.8829</c:v>
                </c:pt>
                <c:pt idx="9">
                  <c:v>202.0018</c:v>
                </c:pt>
                <c:pt idx="10">
                  <c:v>181.87225</c:v>
                </c:pt>
                <c:pt idx="11">
                  <c:v>181.16595</c:v>
                </c:pt>
                <c:pt idx="12">
                  <c:v>190</c:v>
                </c:pt>
              </c:numCache>
            </c:numRef>
          </c:val>
          <c:smooth val="0"/>
        </c:ser>
        <c:axId val="24140359"/>
        <c:axId val="15936640"/>
      </c:lineChart>
      <c:catAx>
        <c:axId val="24140359"/>
        <c:scaling>
          <c:orientation val="minMax"/>
        </c:scaling>
        <c:axPos val="b"/>
        <c:delete val="0"/>
        <c:numFmt formatCode="General" sourceLinked="1"/>
        <c:majorTickMark val="out"/>
        <c:minorTickMark val="none"/>
        <c:tickLblPos val="nextTo"/>
        <c:txPr>
          <a:bodyPr/>
          <a:lstStyle/>
          <a:p>
            <a:pPr>
              <a:defRPr lang="en-US" cap="none" sz="1100" b="1" i="0" u="none" baseline="0">
                <a:latin typeface="Arial"/>
                <a:ea typeface="Arial"/>
                <a:cs typeface="Arial"/>
              </a:defRPr>
            </a:pPr>
          </a:p>
        </c:txPr>
        <c:crossAx val="15936640"/>
        <c:crosses val="autoZero"/>
        <c:auto val="1"/>
        <c:lblOffset val="100"/>
        <c:noMultiLvlLbl val="0"/>
      </c:catAx>
      <c:valAx>
        <c:axId val="15936640"/>
        <c:scaling>
          <c:orientation val="minMax"/>
        </c:scaling>
        <c:axPos val="l"/>
        <c:title>
          <c:tx>
            <c:rich>
              <a:bodyPr vert="horz" rot="-5400000" anchor="ctr"/>
              <a:lstStyle/>
              <a:p>
                <a:pPr algn="ctr">
                  <a:defRPr/>
                </a:pPr>
                <a:r>
                  <a:rPr lang="en-US" cap="none" sz="1200" b="1" i="0" u="none" baseline="0">
                    <a:latin typeface="Arial"/>
                    <a:ea typeface="Arial"/>
                    <a:cs typeface="Arial"/>
                  </a:rPr>
                  <a:t>Billion Cubic Feet (per year)</a:t>
                </a:r>
              </a:p>
            </c:rich>
          </c:tx>
          <c:layout>
            <c:manualLayout>
              <c:xMode val="factor"/>
              <c:yMode val="factor"/>
              <c:x val="-0.00125"/>
              <c:y val="0"/>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100" b="1" i="0" u="none" baseline="0">
                <a:latin typeface="Arial"/>
                <a:ea typeface="Arial"/>
                <a:cs typeface="Arial"/>
              </a:defRPr>
            </a:pPr>
          </a:p>
        </c:txPr>
        <c:crossAx val="24140359"/>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104775</xdr:rowOff>
    </xdr:from>
    <xdr:to>
      <xdr:col>2</xdr:col>
      <xdr:colOff>1447800</xdr:colOff>
      <xdr:row>4</xdr:row>
      <xdr:rowOff>66675</xdr:rowOff>
    </xdr:to>
    <xdr:pic>
      <xdr:nvPicPr>
        <xdr:cNvPr id="1" name="Picture 1"/>
        <xdr:cNvPicPr preferRelativeResize="1">
          <a:picLocks noChangeAspect="1"/>
        </xdr:cNvPicPr>
      </xdr:nvPicPr>
      <xdr:blipFill>
        <a:blip r:embed="rId1"/>
        <a:stretch>
          <a:fillRect/>
        </a:stretch>
      </xdr:blipFill>
      <xdr:spPr>
        <a:xfrm>
          <a:off x="190500" y="266700"/>
          <a:ext cx="2286000" cy="5048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0.65125</cdr:x>
      <cdr:y>0.48875</cdr:y>
    </cdr:from>
    <cdr:to>
      <cdr:x>0.9965</cdr:x>
      <cdr:y>0.57625</cdr:y>
    </cdr:to>
    <cdr:sp>
      <cdr:nvSpPr>
        <cdr:cNvPr id="1" name="TextBox 1"/>
        <cdr:cNvSpPr txBox="1">
          <a:spLocks noChangeArrowheads="1"/>
        </cdr:cNvSpPr>
      </cdr:nvSpPr>
      <cdr:spPr>
        <a:xfrm>
          <a:off x="5648325" y="2895600"/>
          <a:ext cx="3000375" cy="523875"/>
        </a:xfrm>
        <a:prstGeom prst="rect">
          <a:avLst/>
        </a:prstGeom>
        <a:noFill/>
        <a:ln w="9525" cmpd="sng">
          <a:noFill/>
        </a:ln>
      </cdr:spPr>
      <cdr:txBody>
        <a:bodyPr vertOverflow="clip" wrap="square"/>
        <a:p>
          <a:pPr algn="l">
            <a:defRPr/>
          </a:pPr>
          <a:r>
            <a:rPr lang="en-US" cap="none" sz="1600" b="1" i="0" u="none" baseline="0">
              <a:solidFill>
                <a:srgbClr val="333399"/>
              </a:solidFill>
              <a:latin typeface="Arial"/>
              <a:ea typeface="Arial"/>
              <a:cs typeface="Arial"/>
            </a:rPr>
            <a:t>Turkmenistan</a:t>
          </a:r>
          <a:r>
            <a:rPr lang="en-US" cap="none" sz="1000" b="0" i="0" u="none" baseline="0">
              <a:latin typeface="Arial"/>
              <a:ea typeface="Arial"/>
              <a:cs typeface="Arial"/>
            </a:rPr>
            <a:t>
2004 Total NG Production= 2,312 Bcf</a:t>
          </a:r>
        </a:p>
      </cdr:txBody>
    </cdr:sp>
  </cdr:relSizeAnchor>
  <cdr:relSizeAnchor xmlns:cdr="http://schemas.openxmlformats.org/drawingml/2006/chartDrawing">
    <cdr:from>
      <cdr:x>0.377</cdr:x>
      <cdr:y>0.21075</cdr:y>
    </cdr:from>
    <cdr:to>
      <cdr:x>0.65125</cdr:x>
      <cdr:y>0.31025</cdr:y>
    </cdr:to>
    <cdr:sp>
      <cdr:nvSpPr>
        <cdr:cNvPr id="2" name="TextBox 2"/>
        <cdr:cNvSpPr txBox="1">
          <a:spLocks noChangeArrowheads="1"/>
        </cdr:cNvSpPr>
      </cdr:nvSpPr>
      <cdr:spPr>
        <a:xfrm>
          <a:off x="3267075" y="1247775"/>
          <a:ext cx="2381250" cy="590550"/>
        </a:xfrm>
        <a:prstGeom prst="rect">
          <a:avLst/>
        </a:prstGeom>
        <a:noFill/>
        <a:ln w="9525" cmpd="sng">
          <a:noFill/>
        </a:ln>
      </cdr:spPr>
      <cdr:txBody>
        <a:bodyPr vertOverflow="clip" wrap="square"/>
        <a:p>
          <a:pPr algn="l">
            <a:defRPr/>
          </a:pPr>
          <a:r>
            <a:rPr lang="en-US" cap="none" sz="1600" b="1" i="0" u="none" baseline="0">
              <a:solidFill>
                <a:srgbClr val="FF00FF"/>
              </a:solidFill>
              <a:latin typeface="Arial"/>
              <a:ea typeface="Arial"/>
              <a:cs typeface="Arial"/>
            </a:rPr>
            <a:t>Uzbekistan</a:t>
          </a:r>
          <a:r>
            <a:rPr lang="en-US" cap="none" sz="1000" b="0" i="0" u="none" baseline="0">
              <a:latin typeface="Arial"/>
              <a:ea typeface="Arial"/>
              <a:cs typeface="Arial"/>
            </a:rPr>
            <a:t>
2004 Total NG Production=  2,070 Bcf</a:t>
          </a:r>
        </a:p>
      </cdr:txBody>
    </cdr:sp>
  </cdr:relSizeAnchor>
  <cdr:relSizeAnchor xmlns:cdr="http://schemas.openxmlformats.org/drawingml/2006/chartDrawing">
    <cdr:from>
      <cdr:x>0.1035</cdr:x>
      <cdr:y>0.14225</cdr:y>
    </cdr:from>
    <cdr:to>
      <cdr:x>0.428</cdr:x>
      <cdr:y>0.17825</cdr:y>
    </cdr:to>
    <cdr:sp>
      <cdr:nvSpPr>
        <cdr:cNvPr id="3" name="TextBox 3"/>
        <cdr:cNvSpPr txBox="1">
          <a:spLocks noChangeArrowheads="1"/>
        </cdr:cNvSpPr>
      </cdr:nvSpPr>
      <cdr:spPr>
        <a:xfrm>
          <a:off x="895350" y="838200"/>
          <a:ext cx="2819400"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Sources: EIA (1992-2003), WMRC (2004)</a:t>
          </a:r>
        </a:p>
      </cdr:txBody>
    </cdr:sp>
  </cdr:relSizeAnchor>
  <cdr:relSizeAnchor xmlns:cdr="http://schemas.openxmlformats.org/drawingml/2006/chartDrawing">
    <cdr:from>
      <cdr:x>0.165</cdr:x>
      <cdr:y>0.768</cdr:y>
    </cdr:from>
    <cdr:to>
      <cdr:x>0.49225</cdr:x>
      <cdr:y>0.8635</cdr:y>
    </cdr:to>
    <cdr:sp>
      <cdr:nvSpPr>
        <cdr:cNvPr id="4" name="TextBox 4"/>
        <cdr:cNvSpPr txBox="1">
          <a:spLocks noChangeArrowheads="1"/>
        </cdr:cNvSpPr>
      </cdr:nvSpPr>
      <cdr:spPr>
        <a:xfrm>
          <a:off x="1428750" y="4552950"/>
          <a:ext cx="2838450" cy="561975"/>
        </a:xfrm>
        <a:prstGeom prst="rect">
          <a:avLst/>
        </a:prstGeom>
        <a:noFill/>
        <a:ln w="9525" cmpd="sng">
          <a:noFill/>
        </a:ln>
      </cdr:spPr>
      <cdr:txBody>
        <a:bodyPr vertOverflow="clip" wrap="square"/>
        <a:p>
          <a:pPr algn="l">
            <a:defRPr/>
          </a:pPr>
          <a:r>
            <a:rPr lang="en-US" cap="none" sz="1600" b="1" i="0" u="none" baseline="0">
              <a:solidFill>
                <a:srgbClr val="FF6600"/>
              </a:solidFill>
              <a:latin typeface="Arial"/>
              <a:ea typeface="Arial"/>
              <a:cs typeface="Arial"/>
            </a:rPr>
            <a:t>Kazakhstan</a:t>
          </a:r>
          <a:r>
            <a:rPr lang="en-US" cap="none" sz="1000" b="0" i="0" u="none" baseline="0">
              <a:latin typeface="Arial"/>
              <a:ea typeface="Arial"/>
              <a:cs typeface="Arial"/>
            </a:rPr>
            <a:t>
2004 Total NG Production=  560 Bcf</a:t>
          </a:r>
        </a:p>
      </cdr:txBody>
    </cdr:sp>
  </cdr:relSizeAnchor>
  <cdr:relSizeAnchor xmlns:cdr="http://schemas.openxmlformats.org/drawingml/2006/chartDrawing">
    <cdr:from>
      <cdr:x>0.70675</cdr:x>
      <cdr:y>0.6805</cdr:y>
    </cdr:from>
    <cdr:to>
      <cdr:x>0.99075</cdr:x>
      <cdr:y>0.77525</cdr:y>
    </cdr:to>
    <cdr:sp>
      <cdr:nvSpPr>
        <cdr:cNvPr id="5" name="TextBox 6"/>
        <cdr:cNvSpPr txBox="1">
          <a:spLocks noChangeArrowheads="1"/>
        </cdr:cNvSpPr>
      </cdr:nvSpPr>
      <cdr:spPr>
        <a:xfrm>
          <a:off x="6124575" y="4029075"/>
          <a:ext cx="2466975" cy="561975"/>
        </a:xfrm>
        <a:prstGeom prst="rect">
          <a:avLst/>
        </a:prstGeom>
        <a:noFill/>
        <a:ln w="9525" cmpd="sng">
          <a:noFill/>
        </a:ln>
      </cdr:spPr>
      <cdr:txBody>
        <a:bodyPr vertOverflow="clip" wrap="square"/>
        <a:p>
          <a:pPr algn="l">
            <a:defRPr/>
          </a:pPr>
          <a:r>
            <a:rPr lang="en-US" cap="none" sz="1600" b="1" i="0" u="none" baseline="0">
              <a:solidFill>
                <a:srgbClr val="339966"/>
              </a:solidFill>
              <a:latin typeface="Arial"/>
              <a:ea typeface="Arial"/>
              <a:cs typeface="Arial"/>
            </a:rPr>
            <a:t>Azerbaijan</a:t>
          </a:r>
          <a:r>
            <a:rPr lang="en-US" cap="none" sz="1000" b="0" i="0" u="none" baseline="0">
              <a:latin typeface="Arial"/>
              <a:ea typeface="Arial"/>
              <a:cs typeface="Arial"/>
            </a:rPr>
            <a:t>
2004 Total NG Production=  190 Bcf</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O53"/>
  <sheetViews>
    <sheetView tabSelected="1" zoomScale="85" zoomScaleNormal="85" workbookViewId="0" topLeftCell="C1">
      <selection activeCell="H26" sqref="H26"/>
    </sheetView>
  </sheetViews>
  <sheetFormatPr defaultColWidth="9.140625" defaultRowHeight="12.75"/>
  <cols>
    <col min="1" max="1" width="3.140625" style="1" customWidth="1"/>
    <col min="2" max="2" width="12.28125" style="1" customWidth="1"/>
    <col min="3" max="3" width="28.7109375" style="1" customWidth="1"/>
    <col min="4" max="4" width="16.421875" style="1" customWidth="1"/>
    <col min="5" max="5" width="15.8515625" style="1" customWidth="1"/>
    <col min="6" max="6" width="18.28125" style="1" customWidth="1"/>
    <col min="7" max="8" width="18.57421875" style="1" customWidth="1"/>
    <col min="9" max="16384" width="9.140625" style="1" customWidth="1"/>
  </cols>
  <sheetData>
    <row r="1" ht="12.75">
      <c r="H1" s="2"/>
    </row>
    <row r="2" spans="4:9" ht="17.25">
      <c r="D2" s="3" t="s">
        <v>0</v>
      </c>
      <c r="E2" s="3"/>
      <c r="F2" s="3"/>
      <c r="G2" s="3"/>
      <c r="H2" s="3"/>
      <c r="I2" s="3"/>
    </row>
    <row r="3" ht="12.75">
      <c r="D3" s="4" t="s">
        <v>39</v>
      </c>
    </row>
    <row r="4" ht="12.75">
      <c r="D4" s="1" t="s">
        <v>1</v>
      </c>
    </row>
    <row r="5" ht="12.75">
      <c r="D5" s="1" t="s">
        <v>2</v>
      </c>
    </row>
    <row r="6" ht="6" customHeight="1" thickBot="1"/>
    <row r="7" spans="2:8" ht="33" customHeight="1">
      <c r="B7" s="5" t="s">
        <v>3</v>
      </c>
      <c r="C7" s="121" t="s">
        <v>4</v>
      </c>
      <c r="D7" s="122"/>
      <c r="E7" s="122"/>
      <c r="F7" s="122"/>
      <c r="G7" s="122"/>
      <c r="H7" s="123"/>
    </row>
    <row r="8" spans="2:8" ht="14.25">
      <c r="B8" s="6"/>
      <c r="C8" s="7"/>
      <c r="D8" s="124" t="s">
        <v>5</v>
      </c>
      <c r="E8" s="124"/>
      <c r="F8" s="7"/>
      <c r="G8" s="124" t="s">
        <v>6</v>
      </c>
      <c r="H8" s="125"/>
    </row>
    <row r="9" spans="2:8" ht="15" thickBot="1">
      <c r="B9" s="126" t="s">
        <v>7</v>
      </c>
      <c r="C9" s="9" t="s">
        <v>8</v>
      </c>
      <c r="D9" s="10" t="s">
        <v>9</v>
      </c>
      <c r="E9" s="10" t="s">
        <v>10</v>
      </c>
      <c r="F9" s="11" t="s">
        <v>11</v>
      </c>
      <c r="G9" s="10" t="s">
        <v>9</v>
      </c>
      <c r="H9" s="12" t="s">
        <v>10</v>
      </c>
    </row>
    <row r="10" spans="2:8" ht="12.75">
      <c r="B10" s="126"/>
      <c r="C10" s="13" t="s">
        <v>12</v>
      </c>
      <c r="D10" s="14">
        <v>7</v>
      </c>
      <c r="E10" s="14">
        <v>7</v>
      </c>
      <c r="F10" s="14">
        <v>32</v>
      </c>
      <c r="G10" s="14">
        <f>SUM(D10+$F10)</f>
        <v>39</v>
      </c>
      <c r="H10" s="15">
        <f>SUM(E10+$F$10)</f>
        <v>39</v>
      </c>
    </row>
    <row r="11" spans="2:8" ht="12.75">
      <c r="B11" s="126"/>
      <c r="C11" s="16" t="s">
        <v>13</v>
      </c>
      <c r="D11" s="97">
        <v>0.1</v>
      </c>
      <c r="E11" s="98"/>
      <c r="F11" s="17">
        <v>15</v>
      </c>
      <c r="G11" s="97">
        <v>15.1</v>
      </c>
      <c r="H11" s="120"/>
    </row>
    <row r="12" spans="2:8" ht="12.75">
      <c r="B12" s="126"/>
      <c r="C12" s="13" t="s">
        <v>14</v>
      </c>
      <c r="D12" s="14">
        <v>9</v>
      </c>
      <c r="E12" s="14">
        <v>40</v>
      </c>
      <c r="F12" s="14">
        <v>92</v>
      </c>
      <c r="G12" s="14">
        <f>SUM(D12+$F12)</f>
        <v>101</v>
      </c>
      <c r="H12" s="14">
        <f>SUM(E12+$F12)</f>
        <v>132</v>
      </c>
    </row>
    <row r="13" spans="2:8" ht="12.75">
      <c r="B13" s="126"/>
      <c r="C13" s="16" t="s">
        <v>15</v>
      </c>
      <c r="D13" s="97">
        <v>0.3</v>
      </c>
      <c r="E13" s="98"/>
      <c r="F13" s="17">
        <v>7</v>
      </c>
      <c r="G13" s="97">
        <f>F13+D13</f>
        <v>7.3</v>
      </c>
      <c r="H13" s="120"/>
    </row>
    <row r="14" spans="2:8" ht="12.75">
      <c r="B14" s="126"/>
      <c r="C14" s="13" t="s">
        <v>16</v>
      </c>
      <c r="D14" s="80">
        <v>0.546</v>
      </c>
      <c r="E14" s="14">
        <v>1.7</v>
      </c>
      <c r="F14" s="14">
        <v>38</v>
      </c>
      <c r="G14" s="80">
        <f>SUM(D14+$F14)</f>
        <v>38.546</v>
      </c>
      <c r="H14" s="14">
        <f>SUM(E14+$F14)</f>
        <v>39.7</v>
      </c>
    </row>
    <row r="15" spans="2:8" ht="12.75">
      <c r="B15" s="126"/>
      <c r="C15" s="16" t="s">
        <v>17</v>
      </c>
      <c r="D15" s="17">
        <v>0.3</v>
      </c>
      <c r="E15" s="81">
        <v>0.594</v>
      </c>
      <c r="F15" s="17">
        <v>2</v>
      </c>
      <c r="G15" s="18">
        <f>SUM(D15+$F15)</f>
        <v>2.3</v>
      </c>
      <c r="H15" s="82">
        <f>SUM(E15+$F15)</f>
        <v>2.594</v>
      </c>
    </row>
    <row r="16" spans="2:8" ht="13.5" thickBot="1">
      <c r="B16" s="127"/>
      <c r="C16" s="19" t="s">
        <v>18</v>
      </c>
      <c r="D16" s="78">
        <f>SUM(D10:D15)</f>
        <v>17.246000000000002</v>
      </c>
      <c r="E16" s="78">
        <f>SUM(E15,E14,E12,E10,D13,D11)</f>
        <v>49.693999999999996</v>
      </c>
      <c r="F16" s="20">
        <f>SUM(F10:F15)</f>
        <v>186</v>
      </c>
      <c r="G16" s="78">
        <f>SUM(G10:G15)</f>
        <v>203.246</v>
      </c>
      <c r="H16" s="79">
        <f>SUM(H15,H14,H12,H10,G13,G11)</f>
        <v>235.69400000000002</v>
      </c>
    </row>
    <row r="17" spans="2:8" ht="45.75" customHeight="1">
      <c r="B17" s="105" t="s">
        <v>19</v>
      </c>
      <c r="C17" s="112" t="s">
        <v>37</v>
      </c>
      <c r="D17" s="113"/>
      <c r="E17" s="113"/>
      <c r="F17" s="113"/>
      <c r="G17" s="113"/>
      <c r="H17" s="114"/>
    </row>
    <row r="18" spans="2:8" ht="13.5" thickBot="1">
      <c r="B18" s="106"/>
      <c r="C18" s="7"/>
      <c r="D18" s="7"/>
      <c r="E18" s="7"/>
      <c r="F18" s="7"/>
      <c r="G18" s="21" t="s">
        <v>9</v>
      </c>
      <c r="H18" s="22" t="s">
        <v>10</v>
      </c>
    </row>
    <row r="19" spans="2:9" ht="13.5" thickBot="1">
      <c r="B19" s="106"/>
      <c r="C19" s="23" t="s">
        <v>8</v>
      </c>
      <c r="D19" s="24">
        <v>1992</v>
      </c>
      <c r="E19" s="25">
        <v>2000</v>
      </c>
      <c r="F19" s="26">
        <v>2005</v>
      </c>
      <c r="G19" s="115">
        <v>2010</v>
      </c>
      <c r="H19" s="116"/>
      <c r="I19" s="27" t="s">
        <v>20</v>
      </c>
    </row>
    <row r="20" spans="2:11" ht="12.75">
      <c r="B20" s="106"/>
      <c r="C20" s="28" t="s">
        <v>12</v>
      </c>
      <c r="D20" s="29">
        <v>222.24730207704917</v>
      </c>
      <c r="E20" s="29">
        <v>308.862214623189</v>
      </c>
      <c r="F20" s="30">
        <v>440</v>
      </c>
      <c r="G20" s="31">
        <v>900</v>
      </c>
      <c r="H20" s="15">
        <v>1290</v>
      </c>
      <c r="I20" s="27">
        <v>1290</v>
      </c>
      <c r="K20" s="87"/>
    </row>
    <row r="21" spans="2:11" ht="12.75">
      <c r="B21" s="106"/>
      <c r="C21" s="16" t="s">
        <v>13</v>
      </c>
      <c r="D21" s="117"/>
      <c r="E21" s="118"/>
      <c r="F21" s="32"/>
      <c r="G21" s="119" t="s">
        <v>21</v>
      </c>
      <c r="H21" s="120"/>
      <c r="I21" s="27"/>
      <c r="K21" s="87"/>
    </row>
    <row r="22" spans="2:15" ht="12.75">
      <c r="B22" s="106"/>
      <c r="C22" s="13" t="s">
        <v>14</v>
      </c>
      <c r="D22" s="29">
        <v>528.6045257709399</v>
      </c>
      <c r="E22" s="29">
        <v>718.4492234874699</v>
      </c>
      <c r="F22" s="30">
        <v>1293</v>
      </c>
      <c r="G22" s="31">
        <v>1600</v>
      </c>
      <c r="H22" s="15">
        <v>1800</v>
      </c>
      <c r="I22" s="27">
        <v>2140</v>
      </c>
      <c r="K22" s="87"/>
      <c r="O22" s="88"/>
    </row>
    <row r="23" spans="2:11" ht="12.75">
      <c r="B23" s="106"/>
      <c r="C23" s="16" t="s">
        <v>15</v>
      </c>
      <c r="D23" s="33">
        <v>0</v>
      </c>
      <c r="E23" s="33">
        <v>0</v>
      </c>
      <c r="F23" s="32">
        <v>0</v>
      </c>
      <c r="G23" s="119">
        <v>100</v>
      </c>
      <c r="H23" s="120"/>
      <c r="I23" s="27">
        <v>4330</v>
      </c>
      <c r="K23" s="87"/>
    </row>
    <row r="24" spans="2:9" ht="12.75">
      <c r="B24" s="106"/>
      <c r="C24" s="13" t="s">
        <v>16</v>
      </c>
      <c r="D24" s="29">
        <v>110.23985225983607</v>
      </c>
      <c r="E24" s="29">
        <v>156.6360687138142</v>
      </c>
      <c r="F24" s="30">
        <v>196</v>
      </c>
      <c r="G24" s="31">
        <v>165</v>
      </c>
      <c r="H24" s="15">
        <v>350</v>
      </c>
      <c r="I24" s="27">
        <v>475</v>
      </c>
    </row>
    <row r="25" spans="2:9" ht="12.75">
      <c r="B25" s="106"/>
      <c r="C25" s="16" t="s">
        <v>17</v>
      </c>
      <c r="D25" s="33">
        <v>66.16103177137705</v>
      </c>
      <c r="E25" s="33">
        <v>151.91639635967212</v>
      </c>
      <c r="F25" s="32">
        <v>125</v>
      </c>
      <c r="G25" s="34">
        <v>150</v>
      </c>
      <c r="H25" s="18">
        <v>250</v>
      </c>
      <c r="I25" s="27">
        <v>225</v>
      </c>
    </row>
    <row r="26" spans="2:8" ht="15" thickBot="1">
      <c r="B26" s="111"/>
      <c r="C26" s="19" t="s">
        <v>22</v>
      </c>
      <c r="D26" s="83">
        <f>SUM(D20,D22:D25)</f>
        <v>927.2527118792023</v>
      </c>
      <c r="E26" s="83">
        <f>SUM(E20,E22:E25)</f>
        <v>1335.863903184145</v>
      </c>
      <c r="F26" s="84">
        <f>SUM(F20,F22:F25)</f>
        <v>2054</v>
      </c>
      <c r="G26" s="35">
        <f>SUM($G20,$G22,$G23,$G24,$G25)</f>
        <v>2915</v>
      </c>
      <c r="H26" s="36">
        <f>SUM($H20,$H22,$H23,$G23,$H24,$H25)</f>
        <v>3790</v>
      </c>
    </row>
    <row r="27" spans="2:8" ht="30.75" customHeight="1">
      <c r="B27" s="37" t="s">
        <v>23</v>
      </c>
      <c r="C27" s="100" t="s">
        <v>24</v>
      </c>
      <c r="D27" s="101"/>
      <c r="E27" s="101"/>
      <c r="F27" s="101"/>
      <c r="G27" s="101"/>
      <c r="H27" s="102"/>
    </row>
    <row r="28" spans="2:8" ht="12.75">
      <c r="B28" s="6"/>
      <c r="C28" s="7"/>
      <c r="D28" s="7"/>
      <c r="E28" s="7"/>
      <c r="F28" s="7"/>
      <c r="G28" s="7"/>
      <c r="H28" s="38"/>
    </row>
    <row r="29" spans="2:8" ht="12.75">
      <c r="B29" s="103" t="s">
        <v>25</v>
      </c>
      <c r="C29" s="23" t="s">
        <v>8</v>
      </c>
      <c r="D29" s="39" t="s">
        <v>26</v>
      </c>
      <c r="E29" s="40"/>
      <c r="F29" s="41" t="s">
        <v>27</v>
      </c>
      <c r="G29" s="40"/>
      <c r="H29" s="41" t="s">
        <v>28</v>
      </c>
    </row>
    <row r="30" spans="2:8" ht="12.75">
      <c r="B30" s="103"/>
      <c r="C30" s="28" t="s">
        <v>12</v>
      </c>
      <c r="D30" s="29">
        <v>30</v>
      </c>
      <c r="E30" s="29"/>
      <c r="F30" s="42">
        <v>35</v>
      </c>
      <c r="G30" s="14"/>
      <c r="H30" s="43">
        <f>SUM(D30,F30)</f>
        <v>65</v>
      </c>
    </row>
    <row r="31" spans="2:8" ht="12.75">
      <c r="B31" s="103"/>
      <c r="C31" s="16" t="s">
        <v>13</v>
      </c>
      <c r="D31" s="33">
        <v>0</v>
      </c>
      <c r="E31" s="33"/>
      <c r="F31" s="44">
        <v>10.6</v>
      </c>
      <c r="G31" s="33"/>
      <c r="H31" s="45">
        <v>11</v>
      </c>
    </row>
    <row r="32" spans="2:8" ht="12.75">
      <c r="B32" s="103"/>
      <c r="C32" s="13" t="s">
        <v>14</v>
      </c>
      <c r="D32" s="29">
        <v>65</v>
      </c>
      <c r="E32" s="29"/>
      <c r="F32" s="42">
        <v>88.3</v>
      </c>
      <c r="G32" s="14"/>
      <c r="H32" s="43">
        <f>SUM(D32,F32)</f>
        <v>153.3</v>
      </c>
    </row>
    <row r="33" spans="2:8" ht="12.75">
      <c r="B33" s="103"/>
      <c r="C33" s="16" t="s">
        <v>15</v>
      </c>
      <c r="D33" s="33" t="s">
        <v>21</v>
      </c>
      <c r="E33" s="33"/>
      <c r="F33" s="44" t="s">
        <v>21</v>
      </c>
      <c r="G33" s="17"/>
      <c r="H33" s="18" t="s">
        <v>21</v>
      </c>
    </row>
    <row r="34" spans="2:8" ht="12.75">
      <c r="B34" s="103"/>
      <c r="C34" s="13" t="s">
        <v>16</v>
      </c>
      <c r="D34" s="29">
        <v>71</v>
      </c>
      <c r="E34" s="29"/>
      <c r="F34" s="42">
        <v>158.9</v>
      </c>
      <c r="G34" s="14"/>
      <c r="H34" s="43">
        <f>SUM(D34,F34)</f>
        <v>229.9</v>
      </c>
    </row>
    <row r="35" spans="2:8" ht="12.75">
      <c r="B35" s="103"/>
      <c r="C35" s="16" t="s">
        <v>17</v>
      </c>
      <c r="D35" s="46">
        <v>66.2</v>
      </c>
      <c r="E35" s="33"/>
      <c r="F35" s="44">
        <v>35</v>
      </c>
      <c r="G35" s="17"/>
      <c r="H35" s="45">
        <f>SUM(D35,F35)</f>
        <v>101.2</v>
      </c>
    </row>
    <row r="36" spans="2:15" ht="13.5" thickBot="1">
      <c r="B36" s="104"/>
      <c r="C36" s="47" t="s">
        <v>18</v>
      </c>
      <c r="D36" s="48">
        <f>SUM(D34:D35,D30:E32)</f>
        <v>232.2</v>
      </c>
      <c r="E36" s="47"/>
      <c r="F36" s="48">
        <f>SUM(F30:F32,F34:F35)</f>
        <v>327.8</v>
      </c>
      <c r="G36" s="47"/>
      <c r="H36" s="49">
        <f>SUM(D36,F36)</f>
        <v>560</v>
      </c>
      <c r="O36" s="89"/>
    </row>
    <row r="37" spans="2:15" ht="38.25" customHeight="1" thickBot="1">
      <c r="B37" s="105" t="s">
        <v>29</v>
      </c>
      <c r="C37" s="108" t="s">
        <v>40</v>
      </c>
      <c r="D37" s="109"/>
      <c r="E37" s="109"/>
      <c r="F37" s="109"/>
      <c r="G37" s="109"/>
      <c r="H37" s="110"/>
      <c r="I37" s="94"/>
      <c r="J37" s="95"/>
      <c r="K37" s="95"/>
      <c r="L37" s="95"/>
      <c r="M37" s="95"/>
      <c r="N37" s="96"/>
      <c r="O37" s="89"/>
    </row>
    <row r="38" spans="2:8" ht="12.75">
      <c r="B38" s="106"/>
      <c r="C38" s="23" t="s">
        <v>8</v>
      </c>
      <c r="D38" s="50">
        <v>1992</v>
      </c>
      <c r="E38" s="51">
        <v>2000</v>
      </c>
      <c r="F38" s="52">
        <v>2005</v>
      </c>
      <c r="G38" s="53">
        <v>2010</v>
      </c>
      <c r="H38" s="54"/>
    </row>
    <row r="39" spans="2:10" ht="12.75">
      <c r="B39" s="106"/>
      <c r="C39" s="28" t="s">
        <v>12</v>
      </c>
      <c r="D39" s="55">
        <f>NG_data!C7/1000</f>
        <v>0.275457</v>
      </c>
      <c r="E39" s="55">
        <v>0.2</v>
      </c>
      <c r="F39" s="56">
        <v>0.18</v>
      </c>
      <c r="G39" s="57">
        <v>0.7</v>
      </c>
      <c r="H39" s="18"/>
      <c r="J39" s="1">
        <v>182.5</v>
      </c>
    </row>
    <row r="40" spans="2:10" ht="12.75">
      <c r="B40" s="106"/>
      <c r="C40" s="16" t="s">
        <v>13</v>
      </c>
      <c r="D40" s="97"/>
      <c r="E40" s="98"/>
      <c r="F40" s="58"/>
      <c r="G40" s="59"/>
      <c r="H40" s="18"/>
      <c r="J40" s="1">
        <v>839.5</v>
      </c>
    </row>
    <row r="41" spans="2:10" ht="12.75">
      <c r="B41" s="106"/>
      <c r="C41" s="13" t="s">
        <v>14</v>
      </c>
      <c r="D41" s="55">
        <v>0.29</v>
      </c>
      <c r="E41" s="55">
        <v>0.31</v>
      </c>
      <c r="F41" s="56">
        <v>0.84</v>
      </c>
      <c r="G41" s="57">
        <v>1.24</v>
      </c>
      <c r="H41" s="18"/>
      <c r="J41" s="1">
        <v>2080.5</v>
      </c>
    </row>
    <row r="42" spans="2:10" ht="12.75">
      <c r="B42" s="106"/>
      <c r="C42" s="16" t="s">
        <v>15</v>
      </c>
      <c r="D42" s="97"/>
      <c r="E42" s="98"/>
      <c r="F42" s="58"/>
      <c r="G42" s="59"/>
      <c r="H42" s="18"/>
      <c r="J42" s="1">
        <v>1971</v>
      </c>
    </row>
    <row r="43" spans="2:8" ht="12.75">
      <c r="B43" s="106"/>
      <c r="C43" s="13" t="s">
        <v>16</v>
      </c>
      <c r="D43" s="55">
        <v>2.02</v>
      </c>
      <c r="E43" s="55">
        <v>1.89</v>
      </c>
      <c r="F43" s="56">
        <v>2.08</v>
      </c>
      <c r="G43" s="85">
        <v>3.5</v>
      </c>
      <c r="H43" s="18"/>
    </row>
    <row r="44" spans="2:8" ht="12.75">
      <c r="B44" s="106"/>
      <c r="C44" s="16" t="s">
        <v>17</v>
      </c>
      <c r="D44" s="60">
        <v>1.51</v>
      </c>
      <c r="E44" s="60">
        <v>1.99</v>
      </c>
      <c r="F44" s="61">
        <v>1.97</v>
      </c>
      <c r="G44" s="86">
        <v>3.2</v>
      </c>
      <c r="H44" s="18"/>
    </row>
    <row r="45" spans="2:8" ht="13.5" thickBot="1">
      <c r="B45" s="107"/>
      <c r="C45" s="62" t="s">
        <v>18</v>
      </c>
      <c r="D45" s="63">
        <f>SUM(D39:D44)</f>
        <v>4.095457</v>
      </c>
      <c r="E45" s="63">
        <f>SUM(E39:E44)</f>
        <v>4.39</v>
      </c>
      <c r="F45" s="64">
        <f>SUM(F39:F44)</f>
        <v>5.07</v>
      </c>
      <c r="G45" s="65">
        <f>SUM(G39:G44)</f>
        <v>8.64</v>
      </c>
      <c r="H45" s="66"/>
    </row>
    <row r="46" spans="2:8" ht="12.75">
      <c r="B46" s="68" t="s">
        <v>30</v>
      </c>
      <c r="C46" s="69"/>
      <c r="D46" s="69"/>
      <c r="E46" s="69"/>
      <c r="F46" s="69"/>
      <c r="G46" s="69"/>
      <c r="H46" s="70"/>
    </row>
    <row r="47" spans="2:8" ht="12.75">
      <c r="B47" s="71" t="s">
        <v>31</v>
      </c>
      <c r="C47" s="67"/>
      <c r="D47" s="67"/>
      <c r="E47" s="67"/>
      <c r="H47" s="72"/>
    </row>
    <row r="48" spans="2:8" ht="12.75">
      <c r="B48" s="90" t="s">
        <v>32</v>
      </c>
      <c r="C48" s="91"/>
      <c r="D48" s="91"/>
      <c r="E48" s="91"/>
      <c r="F48" s="91"/>
      <c r="G48" s="91"/>
      <c r="H48" s="99"/>
    </row>
    <row r="49" spans="2:8" ht="12.75">
      <c r="B49" s="90" t="s">
        <v>38</v>
      </c>
      <c r="C49" s="91"/>
      <c r="D49" s="91"/>
      <c r="E49" s="91"/>
      <c r="F49" s="91"/>
      <c r="G49" s="91"/>
      <c r="H49" s="72"/>
    </row>
    <row r="50" spans="2:8" ht="12.75">
      <c r="B50" s="90" t="s">
        <v>33</v>
      </c>
      <c r="C50" s="91"/>
      <c r="D50" s="91"/>
      <c r="H50" s="72"/>
    </row>
    <row r="51" spans="2:8" ht="13.5" thickBot="1">
      <c r="B51" s="92" t="s">
        <v>34</v>
      </c>
      <c r="C51" s="93"/>
      <c r="D51" s="93"/>
      <c r="E51" s="93"/>
      <c r="F51" s="93"/>
      <c r="G51" s="73"/>
      <c r="H51" s="74"/>
    </row>
    <row r="53" ht="12.75">
      <c r="H53" s="8"/>
    </row>
  </sheetData>
  <mergeCells count="25">
    <mergeCell ref="C7:H7"/>
    <mergeCell ref="D8:E8"/>
    <mergeCell ref="G8:H8"/>
    <mergeCell ref="B9:B16"/>
    <mergeCell ref="D11:E11"/>
    <mergeCell ref="G11:H11"/>
    <mergeCell ref="D13:E13"/>
    <mergeCell ref="G13:H13"/>
    <mergeCell ref="B17:B26"/>
    <mergeCell ref="C17:H17"/>
    <mergeCell ref="G19:H19"/>
    <mergeCell ref="D21:E21"/>
    <mergeCell ref="G21:H21"/>
    <mergeCell ref="G23:H23"/>
    <mergeCell ref="C27:H27"/>
    <mergeCell ref="B29:B36"/>
    <mergeCell ref="B37:B45"/>
    <mergeCell ref="C37:H37"/>
    <mergeCell ref="B49:G49"/>
    <mergeCell ref="B50:D50"/>
    <mergeCell ref="B51:F51"/>
    <mergeCell ref="I37:N37"/>
    <mergeCell ref="D40:E40"/>
    <mergeCell ref="D42:E42"/>
    <mergeCell ref="B48:H48"/>
  </mergeCells>
  <printOptions/>
  <pageMargins left="0.75" right="0.75" top="1" bottom="1" header="0.5" footer="0.5"/>
  <pageSetup fitToHeight="1" fitToWidth="1" horizontalDpi="600" verticalDpi="600" orientation="portrait" scale="67" r:id="rId2"/>
  <drawing r:id="rId1"/>
</worksheet>
</file>

<file path=xl/worksheets/sheet2.xml><?xml version="1.0" encoding="utf-8"?>
<worksheet xmlns="http://schemas.openxmlformats.org/spreadsheetml/2006/main" xmlns:r="http://schemas.openxmlformats.org/officeDocument/2006/relationships">
  <dimension ref="B1:O14"/>
  <sheetViews>
    <sheetView workbookViewId="0" topLeftCell="A1">
      <selection activeCell="C7" sqref="C7"/>
    </sheetView>
  </sheetViews>
  <sheetFormatPr defaultColWidth="9.140625" defaultRowHeight="12.75"/>
  <cols>
    <col min="2" max="2" width="12.00390625" style="0" customWidth="1"/>
  </cols>
  <sheetData>
    <row r="1" spans="3:15" ht="12.75">
      <c r="C1" s="75"/>
      <c r="D1" s="75"/>
      <c r="E1" s="75"/>
      <c r="F1" s="75"/>
      <c r="G1" s="75"/>
      <c r="H1" s="75"/>
      <c r="I1" s="75"/>
      <c r="J1" s="75"/>
      <c r="K1" s="75"/>
      <c r="L1" s="75"/>
      <c r="M1" s="75"/>
      <c r="N1" s="75"/>
      <c r="O1" s="75"/>
    </row>
    <row r="2" ht="12.75">
      <c r="B2" t="s">
        <v>35</v>
      </c>
    </row>
    <row r="3" spans="3:15" ht="12.75">
      <c r="C3">
        <v>1992</v>
      </c>
      <c r="D3">
        <v>1993</v>
      </c>
      <c r="E3">
        <v>1994</v>
      </c>
      <c r="F3">
        <v>1995</v>
      </c>
      <c r="G3">
        <v>1996</v>
      </c>
      <c r="H3">
        <v>1997</v>
      </c>
      <c r="I3">
        <v>1998</v>
      </c>
      <c r="J3">
        <v>1999</v>
      </c>
      <c r="K3">
        <v>2000</v>
      </c>
      <c r="L3">
        <v>2001</v>
      </c>
      <c r="M3">
        <v>2002</v>
      </c>
      <c r="N3">
        <v>2003</v>
      </c>
      <c r="O3" t="s">
        <v>36</v>
      </c>
    </row>
    <row r="4" spans="2:15" ht="12.75">
      <c r="B4" s="75" t="s">
        <v>16</v>
      </c>
      <c r="C4" s="76">
        <v>2020.01</v>
      </c>
      <c r="D4" s="76">
        <v>2288.41</v>
      </c>
      <c r="E4" s="76">
        <v>1257.21</v>
      </c>
      <c r="F4" s="76">
        <v>1140.67</v>
      </c>
      <c r="G4" s="76">
        <v>1306.66</v>
      </c>
      <c r="H4" s="76">
        <v>900.5325</v>
      </c>
      <c r="I4" s="76">
        <v>466.158</v>
      </c>
      <c r="J4" s="76">
        <v>787.5245</v>
      </c>
      <c r="K4" s="76">
        <v>1642.1475</v>
      </c>
      <c r="L4" s="76">
        <v>1702.183</v>
      </c>
      <c r="M4" s="76">
        <v>1889.3525</v>
      </c>
      <c r="N4" s="76">
        <v>2083.585</v>
      </c>
      <c r="O4" s="76">
        <v>2312</v>
      </c>
    </row>
    <row r="5" spans="2:15" ht="12.75">
      <c r="B5" s="75" t="s">
        <v>17</v>
      </c>
      <c r="C5" s="76">
        <v>1511.48</v>
      </c>
      <c r="D5" s="76">
        <v>1589.18</v>
      </c>
      <c r="E5" s="76">
        <v>1666.87</v>
      </c>
      <c r="F5" s="76">
        <v>1695.12</v>
      </c>
      <c r="G5" s="76">
        <v>1695.12</v>
      </c>
      <c r="H5" s="76">
        <v>1737.498</v>
      </c>
      <c r="I5" s="76">
        <v>1935.262</v>
      </c>
      <c r="J5" s="76">
        <v>1963.514</v>
      </c>
      <c r="K5" s="76">
        <v>1991.766</v>
      </c>
      <c r="L5" s="76">
        <v>2228.3765</v>
      </c>
      <c r="M5" s="76">
        <v>2037.6755000000003</v>
      </c>
      <c r="N5" s="76">
        <v>2030.6125000000002</v>
      </c>
      <c r="O5" s="76">
        <v>2070</v>
      </c>
    </row>
    <row r="6" spans="2:15" ht="12.75">
      <c r="B6" t="s">
        <v>14</v>
      </c>
      <c r="C6" s="76">
        <v>290</v>
      </c>
      <c r="D6" s="76">
        <v>240</v>
      </c>
      <c r="E6" s="76">
        <v>160</v>
      </c>
      <c r="F6" s="76">
        <v>170</v>
      </c>
      <c r="G6" s="76">
        <v>150</v>
      </c>
      <c r="H6" s="76">
        <v>220</v>
      </c>
      <c r="I6" s="76">
        <v>194.2325</v>
      </c>
      <c r="J6" s="76">
        <v>162.449</v>
      </c>
      <c r="K6" s="76">
        <v>314.3035</v>
      </c>
      <c r="L6" s="76">
        <v>355.9752</v>
      </c>
      <c r="M6" s="76">
        <v>464.0391</v>
      </c>
      <c r="N6" s="76">
        <v>491.2</v>
      </c>
      <c r="O6" s="76">
        <v>560</v>
      </c>
    </row>
    <row r="7" spans="2:15" ht="12.75">
      <c r="B7" t="s">
        <v>12</v>
      </c>
      <c r="C7" s="76">
        <v>275.457</v>
      </c>
      <c r="D7" s="76">
        <v>240.142</v>
      </c>
      <c r="E7" s="76">
        <v>225.31</v>
      </c>
      <c r="F7" s="76">
        <v>231.99</v>
      </c>
      <c r="G7" s="76">
        <v>236.61</v>
      </c>
      <c r="H7" s="76">
        <v>210.4774</v>
      </c>
      <c r="I7" s="76">
        <v>197.41085</v>
      </c>
      <c r="J7" s="76">
        <v>211.89</v>
      </c>
      <c r="K7" s="76">
        <v>199.8829</v>
      </c>
      <c r="L7" s="76">
        <v>202.0018</v>
      </c>
      <c r="M7" s="76">
        <v>181.87225</v>
      </c>
      <c r="N7" s="76">
        <v>181.16595</v>
      </c>
      <c r="O7" s="76">
        <v>190</v>
      </c>
    </row>
    <row r="8" spans="2:15" ht="12.75">
      <c r="B8" t="s">
        <v>6</v>
      </c>
      <c r="C8" s="75">
        <f aca="true" t="shared" si="0" ref="C8:O8">SUM(C4:C7)</f>
        <v>4096.947</v>
      </c>
      <c r="D8" s="75">
        <f t="shared" si="0"/>
        <v>4357.732</v>
      </c>
      <c r="E8" s="75">
        <f t="shared" si="0"/>
        <v>3309.39</v>
      </c>
      <c r="F8" s="75">
        <f t="shared" si="0"/>
        <v>3237.7799999999997</v>
      </c>
      <c r="G8" s="75">
        <f t="shared" si="0"/>
        <v>3388.39</v>
      </c>
      <c r="H8" s="75">
        <f t="shared" si="0"/>
        <v>3068.5078999999996</v>
      </c>
      <c r="I8" s="75">
        <f t="shared" si="0"/>
        <v>2793.0633500000004</v>
      </c>
      <c r="J8" s="75">
        <f t="shared" si="0"/>
        <v>3125.3774999999996</v>
      </c>
      <c r="K8" s="75">
        <f t="shared" si="0"/>
        <v>4148.0999</v>
      </c>
      <c r="L8" s="75">
        <f t="shared" si="0"/>
        <v>4488.5365</v>
      </c>
      <c r="M8" s="75">
        <f t="shared" si="0"/>
        <v>4572.939350000001</v>
      </c>
      <c r="N8" s="75">
        <f t="shared" si="0"/>
        <v>4786.56345</v>
      </c>
      <c r="O8" s="75">
        <f t="shared" si="0"/>
        <v>5132</v>
      </c>
    </row>
    <row r="9" spans="3:14" ht="12.75">
      <c r="C9" s="77"/>
      <c r="D9" s="77"/>
      <c r="E9" s="77"/>
      <c r="F9" s="77"/>
      <c r="G9" s="77"/>
      <c r="H9" s="77"/>
      <c r="I9" s="77"/>
      <c r="J9" s="77"/>
      <c r="K9" s="77"/>
      <c r="L9" s="77"/>
      <c r="M9" s="77"/>
      <c r="N9" s="77"/>
    </row>
    <row r="11" spans="2:15" ht="12.75">
      <c r="B11" s="75"/>
      <c r="C11" s="76"/>
      <c r="D11" s="76"/>
      <c r="E11" s="76"/>
      <c r="F11" s="76"/>
      <c r="G11" s="76"/>
      <c r="H11" s="76"/>
      <c r="I11" s="76"/>
      <c r="J11" s="76"/>
      <c r="K11" s="76"/>
      <c r="L11" s="76"/>
      <c r="M11" s="76"/>
      <c r="N11" s="76"/>
      <c r="O11" s="75"/>
    </row>
    <row r="12" spans="2:15" ht="12.75">
      <c r="B12" s="75"/>
      <c r="C12" s="76"/>
      <c r="D12" s="76"/>
      <c r="E12" s="76"/>
      <c r="F12" s="76"/>
      <c r="G12" s="76"/>
      <c r="H12" s="76"/>
      <c r="I12" s="76"/>
      <c r="J12" s="76"/>
      <c r="K12" s="76"/>
      <c r="L12" s="76"/>
      <c r="M12" s="76"/>
      <c r="N12" s="76"/>
      <c r="O12" s="75"/>
    </row>
    <row r="13" spans="3:14" ht="12.75">
      <c r="C13" s="75"/>
      <c r="D13" s="75"/>
      <c r="E13" s="75"/>
      <c r="F13" s="75"/>
      <c r="G13" s="75"/>
      <c r="H13" s="75"/>
      <c r="I13" s="75"/>
      <c r="J13" s="75"/>
      <c r="K13" s="75"/>
      <c r="L13" s="75"/>
      <c r="M13" s="75"/>
      <c r="N13" s="75"/>
    </row>
    <row r="14" spans="3:14" ht="12.75">
      <c r="C14" s="75"/>
      <c r="D14" s="75"/>
      <c r="E14" s="75"/>
      <c r="F14" s="75"/>
      <c r="G14" s="75"/>
      <c r="H14" s="75"/>
      <c r="I14" s="75"/>
      <c r="J14" s="75"/>
      <c r="K14" s="75"/>
      <c r="L14" s="75"/>
      <c r="M14" s="75"/>
      <c r="N14" s="7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Cohen</dc:creator>
  <cp:keywords/>
  <dc:description/>
  <cp:lastModifiedBy>Michael Cohen</cp:lastModifiedBy>
  <cp:lastPrinted>2006-07-20T20:11:33Z</cp:lastPrinted>
  <dcterms:created xsi:type="dcterms:W3CDTF">2004-10-15T19:08:12Z</dcterms:created>
  <dcterms:modified xsi:type="dcterms:W3CDTF">2006-11-09T14:04:39Z</dcterms:modified>
  <cp:category/>
  <cp:version/>
  <cp:contentType/>
  <cp:contentStatus/>
</cp:coreProperties>
</file>