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405" windowWidth="10185" windowHeight="5190" tabRatio="490" firstSheet="1" activeTab="1"/>
  </bookViews>
  <sheets>
    <sheet name="BENEFITS ALL PROGRAMS" sheetId="1" r:id="rId1"/>
    <sheet name="DIRECT CHARGE- GENERAL" sheetId="2" r:id="rId2"/>
    <sheet name="TRACKING SHEET" sheetId="3" r:id="rId3"/>
    <sheet name="PROGRAM  CODES" sheetId="4" r:id="rId4"/>
  </sheets>
  <definedNames>
    <definedName name="_xlnm.Print_Area" localSheetId="1">'DIRECT CHARGE- GENERAL'!$A$1:$R$190</definedName>
    <definedName name="_xlnm.Print_Titles" localSheetId="1">'DIRECT CHARGE- GENERAL'!$1:$1</definedName>
    <definedName name="_xlnm.Print_Titles" localSheetId="2">'TRACKING SHEET'!$2:$2</definedName>
    <definedName name="Z_F220ACA7_51D3_48CF_BE4E_DAB7E078DB6E_.wvu.PrintTitles" localSheetId="1" hidden="1">'DIRECT CHARGE- GENERAL'!$1:$1</definedName>
  </definedNames>
  <calcPr fullCalcOnLoad="1"/>
</workbook>
</file>

<file path=xl/sharedStrings.xml><?xml version="1.0" encoding="utf-8"?>
<sst xmlns="http://schemas.openxmlformats.org/spreadsheetml/2006/main" count="767" uniqueCount="446">
  <si>
    <t>EMPLOYEE</t>
  </si>
  <si>
    <t>OFFICE</t>
  </si>
  <si>
    <t>01T45</t>
  </si>
  <si>
    <t>01R45</t>
  </si>
  <si>
    <t>02T45</t>
  </si>
  <si>
    <t>06T45</t>
  </si>
  <si>
    <t>08T45</t>
  </si>
  <si>
    <t>11T45</t>
  </si>
  <si>
    <t>69T45</t>
  </si>
  <si>
    <t>75T45</t>
  </si>
  <si>
    <t>76T45</t>
  </si>
  <si>
    <t>77T45</t>
  </si>
  <si>
    <t>TOTAL</t>
  </si>
  <si>
    <t>Aiken</t>
  </si>
  <si>
    <t>State Office</t>
  </si>
  <si>
    <t>Ridgeland</t>
  </si>
  <si>
    <t>Anderson</t>
  </si>
  <si>
    <t>St. Matthews</t>
  </si>
  <si>
    <t xml:space="preserve">Anderson III, Steve H </t>
  </si>
  <si>
    <t>Dillon</t>
  </si>
  <si>
    <t>Edgefield</t>
  </si>
  <si>
    <t xml:space="preserve">Anderson, Russell B </t>
  </si>
  <si>
    <t>Florence</t>
  </si>
  <si>
    <t xml:space="preserve">Andrews, David Bruce </t>
  </si>
  <si>
    <t>Chester</t>
  </si>
  <si>
    <t xml:space="preserve">Babb, Charles C </t>
  </si>
  <si>
    <t xml:space="preserve">Chesterfield </t>
  </si>
  <si>
    <t xml:space="preserve">Babb, Teresa E </t>
  </si>
  <si>
    <t>Bennettsville</t>
  </si>
  <si>
    <t xml:space="preserve">Banks, Charles M </t>
  </si>
  <si>
    <t>Spartanburg</t>
  </si>
  <si>
    <t xml:space="preserve">Banks, Michael W </t>
  </si>
  <si>
    <t xml:space="preserve">Barr, Charles R </t>
  </si>
  <si>
    <t>Newberry</t>
  </si>
  <si>
    <t xml:space="preserve">Bataller, Lori A </t>
  </si>
  <si>
    <t>Bishopville</t>
  </si>
  <si>
    <t>Greenville</t>
  </si>
  <si>
    <t xml:space="preserve">Bennett, John F </t>
  </si>
  <si>
    <t xml:space="preserve">Darlington  </t>
  </si>
  <si>
    <t xml:space="preserve">Bennett, Yasmin C </t>
  </si>
  <si>
    <t>Walterboro Eng</t>
  </si>
  <si>
    <t xml:space="preserve">Bentley, Ann D </t>
  </si>
  <si>
    <t>Charleston</t>
  </si>
  <si>
    <t xml:space="preserve">Berry, Hollis </t>
  </si>
  <si>
    <t xml:space="preserve">Bowdler, Gordon E </t>
  </si>
  <si>
    <t>Saluda</t>
  </si>
  <si>
    <t xml:space="preserve">Brewington, Michael L </t>
  </si>
  <si>
    <t xml:space="preserve">Bright-Rivera, Martha A </t>
  </si>
  <si>
    <t xml:space="preserve">Brown, Ayana A </t>
  </si>
  <si>
    <t>Hampton</t>
  </si>
  <si>
    <t>Walterboro RC&amp;D</t>
  </si>
  <si>
    <t xml:space="preserve">Cantrell, Larry C </t>
  </si>
  <si>
    <t>Florence Eng</t>
  </si>
  <si>
    <t xml:space="preserve">Christie, Ann H </t>
  </si>
  <si>
    <t>Lancaster</t>
  </si>
  <si>
    <t xml:space="preserve">Cowell, Kenneth Wayne </t>
  </si>
  <si>
    <t>Darlington</t>
  </si>
  <si>
    <t xml:space="preserve">Crum, Adline M </t>
  </si>
  <si>
    <t>Aiken RC&amp;D</t>
  </si>
  <si>
    <t>Lexington</t>
  </si>
  <si>
    <t xml:space="preserve">Demarest, David W </t>
  </si>
  <si>
    <t>Greenville RC&amp;D</t>
  </si>
  <si>
    <t xml:space="preserve">Diem Sr, Merle R </t>
  </si>
  <si>
    <t>Bamberg</t>
  </si>
  <si>
    <t xml:space="preserve">Driggers, Danny L </t>
  </si>
  <si>
    <t xml:space="preserve">Durant, Bethel C </t>
  </si>
  <si>
    <t>Abbeville</t>
  </si>
  <si>
    <t xml:space="preserve">Edwards, Steve A </t>
  </si>
  <si>
    <t>Walterboro Soils</t>
  </si>
  <si>
    <t xml:space="preserve">Findley, David N </t>
  </si>
  <si>
    <t>Greenville Eng</t>
  </si>
  <si>
    <t>Orangeburg</t>
  </si>
  <si>
    <t xml:space="preserve">Garner, Larry A </t>
  </si>
  <si>
    <t>Walterboro</t>
  </si>
  <si>
    <t xml:space="preserve">Glenn, Scott T </t>
  </si>
  <si>
    <t>Chester Eng</t>
  </si>
  <si>
    <t xml:space="preserve">Good, Lisa M </t>
  </si>
  <si>
    <t>Laurens</t>
  </si>
  <si>
    <t>Kingstree</t>
  </si>
  <si>
    <t xml:space="preserve">Harper, Rebecca C </t>
  </si>
  <si>
    <t>Marion</t>
  </si>
  <si>
    <t xml:space="preserve">Henderson, Terry Wayne </t>
  </si>
  <si>
    <t>Spartanburg Eng</t>
  </si>
  <si>
    <t xml:space="preserve">Henry, Stephen T </t>
  </si>
  <si>
    <t xml:space="preserve">Hester, Shirley F </t>
  </si>
  <si>
    <t xml:space="preserve">Hodges, Kathryn A </t>
  </si>
  <si>
    <t xml:space="preserve">Holcombe Jr, Robert E </t>
  </si>
  <si>
    <t xml:space="preserve">Holland, Charles R </t>
  </si>
  <si>
    <t>Greenwood Soils</t>
  </si>
  <si>
    <t xml:space="preserve">Jackson Jr, John Louis </t>
  </si>
  <si>
    <t>Sumter</t>
  </si>
  <si>
    <t>Conway</t>
  </si>
  <si>
    <t xml:space="preserve">Johnson Jr, Samuel L </t>
  </si>
  <si>
    <t xml:space="preserve">Johnson, Darryl V </t>
  </si>
  <si>
    <t>Georgetown</t>
  </si>
  <si>
    <t xml:space="preserve">Killian Jr, Frank E </t>
  </si>
  <si>
    <t xml:space="preserve">Klein, Carol H </t>
  </si>
  <si>
    <t>Walhalla</t>
  </si>
  <si>
    <t xml:space="preserve">Lee, Johnny E </t>
  </si>
  <si>
    <t>Manning</t>
  </si>
  <si>
    <t xml:space="preserve">Lott, George Michael </t>
  </si>
  <si>
    <t>Barnwell</t>
  </si>
  <si>
    <t xml:space="preserve">Love, Frank W </t>
  </si>
  <si>
    <t xml:space="preserve">Lucas Jr, Eugene Jeff </t>
  </si>
  <si>
    <t>St. George</t>
  </si>
  <si>
    <t>Bishopville Soils</t>
  </si>
  <si>
    <t xml:space="preserve">Mann, Deborah E </t>
  </si>
  <si>
    <t>Florence Soils</t>
  </si>
  <si>
    <t xml:space="preserve">Martin, Charles E </t>
  </si>
  <si>
    <t xml:space="preserve">Martinez, Dorothea E </t>
  </si>
  <si>
    <t xml:space="preserve">Maxwell, Amy O </t>
  </si>
  <si>
    <t>McGee, Bobby D.</t>
  </si>
  <si>
    <t xml:space="preserve">McNeill, William Alfred </t>
  </si>
  <si>
    <t xml:space="preserve">Morton, Ronald </t>
  </si>
  <si>
    <t xml:space="preserve">Nance Jr, Luke A </t>
  </si>
  <si>
    <t xml:space="preserve">Newman, Charles M </t>
  </si>
  <si>
    <t>Camden</t>
  </si>
  <si>
    <t xml:space="preserve">Newman, Robbie C </t>
  </si>
  <si>
    <t xml:space="preserve">Nicholson Jr, H Lee </t>
  </si>
  <si>
    <t xml:space="preserve">Ogg, Charles M </t>
  </si>
  <si>
    <t xml:space="preserve">Reeves, Dolores J </t>
  </si>
  <si>
    <t>Greenwood RC&amp;D</t>
  </si>
  <si>
    <t xml:space="preserve">Sandifer, Jack Glenn </t>
  </si>
  <si>
    <t xml:space="preserve">Sigmon, Michael A </t>
  </si>
  <si>
    <t xml:space="preserve">Smith, Hugh B </t>
  </si>
  <si>
    <t xml:space="preserve">Smoak III, Thomas G </t>
  </si>
  <si>
    <t xml:space="preserve">Stephens, Heather R </t>
  </si>
  <si>
    <t xml:space="preserve">Stephens, Silas Franklin </t>
  </si>
  <si>
    <t xml:space="preserve">Stewart Jr, Eugene Ross </t>
  </si>
  <si>
    <t xml:space="preserve">Stoddard, Brian R </t>
  </si>
  <si>
    <t>Greenwood</t>
  </si>
  <si>
    <t xml:space="preserve">Stone, W Thomas </t>
  </si>
  <si>
    <t>York</t>
  </si>
  <si>
    <t xml:space="preserve">Todd, Jonathan E </t>
  </si>
  <si>
    <t xml:space="preserve">Todd, Leroy </t>
  </si>
  <si>
    <t>Florence RC&amp;D</t>
  </si>
  <si>
    <t xml:space="preserve">Tritapoe, Fredric K </t>
  </si>
  <si>
    <t xml:space="preserve">Walker, Ricky R </t>
  </si>
  <si>
    <t xml:space="preserve">Wright, Carl D </t>
  </si>
  <si>
    <t xml:space="preserve">Yarborough, Angela E </t>
  </si>
  <si>
    <t>TOTALS</t>
  </si>
  <si>
    <t xml:space="preserve"> </t>
  </si>
  <si>
    <t>Paid Leave Allocations- %</t>
  </si>
  <si>
    <t>TURNER, PAT</t>
  </si>
  <si>
    <t>WILCOX, FRANK</t>
  </si>
  <si>
    <t>KILLIAN, FRANK</t>
  </si>
  <si>
    <t>REEVES, DORY</t>
  </si>
  <si>
    <t>CRUM, ADLINE</t>
  </si>
  <si>
    <t>MAXWELL, AMY</t>
  </si>
  <si>
    <t>REIMBURSABLE</t>
  </si>
  <si>
    <t>Sullivan, George</t>
  </si>
  <si>
    <t xml:space="preserve">Hall, Reginald  </t>
  </si>
  <si>
    <t>Gulley, Caleb</t>
  </si>
  <si>
    <t>16T45</t>
  </si>
  <si>
    <t>Ley, Daniel - WAE</t>
  </si>
  <si>
    <t>Gandy, William - WAE</t>
  </si>
  <si>
    <t>Stanley, John H.- WAE</t>
  </si>
  <si>
    <t>Beasley, George- WAE</t>
  </si>
  <si>
    <t>Munnerlyn, Robin- WAE</t>
  </si>
  <si>
    <t>Rhodes, Paula- WAE</t>
  </si>
  <si>
    <t>CONGRESSIONAL EARMARKS (CE)</t>
  </si>
  <si>
    <t>Fogle, Maurice (WAE)</t>
  </si>
  <si>
    <t>THIGPIN, VICKIE</t>
  </si>
  <si>
    <t>SULLIVAN, GEORGE</t>
  </si>
  <si>
    <t xml:space="preserve">Buckner, Collin F </t>
  </si>
  <si>
    <t>Vereen, Trinette</t>
  </si>
  <si>
    <t>Williamson, Richard</t>
  </si>
  <si>
    <t>Poston, Michael</t>
  </si>
  <si>
    <t xml:space="preserve">Mendez, Rafael O </t>
  </si>
  <si>
    <t>Thigpin, Vickie</t>
  </si>
  <si>
    <t>TOTAL YEARLY HOURS</t>
  </si>
  <si>
    <t>BRIGHT- RIVERA, MARTY</t>
  </si>
  <si>
    <t>MARTINEZ, DOROTHEA</t>
  </si>
  <si>
    <t>YARBOROUGH, ANGELA</t>
  </si>
  <si>
    <t xml:space="preserve">TOTAL HOURS </t>
  </si>
  <si>
    <t>85T45</t>
  </si>
  <si>
    <t>01T</t>
  </si>
  <si>
    <t>TA FUND CODE</t>
  </si>
  <si>
    <t>FA FUND CODE</t>
  </si>
  <si>
    <t>NA</t>
  </si>
  <si>
    <t>02T</t>
  </si>
  <si>
    <t>06T</t>
  </si>
  <si>
    <t>08T</t>
  </si>
  <si>
    <t>08F</t>
  </si>
  <si>
    <t>11T</t>
  </si>
  <si>
    <t>11F</t>
  </si>
  <si>
    <t>16T</t>
  </si>
  <si>
    <t>16F</t>
  </si>
  <si>
    <t>69T</t>
  </si>
  <si>
    <t>69F</t>
  </si>
  <si>
    <t>75T</t>
  </si>
  <si>
    <t>75F</t>
  </si>
  <si>
    <t>76T</t>
  </si>
  <si>
    <t>76F</t>
  </si>
  <si>
    <t>77T</t>
  </si>
  <si>
    <t>77F</t>
  </si>
  <si>
    <t>85T</t>
  </si>
  <si>
    <t>85F</t>
  </si>
  <si>
    <t>DIRECT</t>
  </si>
  <si>
    <t>01R</t>
  </si>
  <si>
    <t>Wilkes, William- WAE</t>
  </si>
  <si>
    <t>McQueen, Bobby</t>
  </si>
  <si>
    <t>SRS- Aiken</t>
  </si>
  <si>
    <t>Thomson, Jessie P/PT</t>
  </si>
  <si>
    <t>Henderson, Brian F (WAE)</t>
  </si>
  <si>
    <t>Peeler, Daniel- WAE</t>
  </si>
  <si>
    <t>Ellis, Craig</t>
  </si>
  <si>
    <t>Hall, Curtis A.</t>
  </si>
  <si>
    <t>HALL, CURTIS</t>
  </si>
  <si>
    <t>Newton, J Lynn</t>
  </si>
  <si>
    <t xml:space="preserve">Daves, Sudie </t>
  </si>
  <si>
    <t>Melton, Kelly</t>
  </si>
  <si>
    <t>Turner, Patricia A</t>
  </si>
  <si>
    <t xml:space="preserve">Mitchell, Edward </t>
  </si>
  <si>
    <t>MELTON, KELLEE</t>
  </si>
  <si>
    <t>67R45</t>
  </si>
  <si>
    <t>Darlington RC&amp;D</t>
  </si>
  <si>
    <t>VanDerSnick, Stan-WAE</t>
  </si>
  <si>
    <t>67R</t>
  </si>
  <si>
    <t>01T45 CTA (GEN)</t>
  </si>
  <si>
    <t>01R45 CTA (RMB)</t>
  </si>
  <si>
    <t>02T45 SOILS</t>
  </si>
  <si>
    <t>06T45 WTRSD PLNG</t>
  </si>
  <si>
    <t>11T45 RCD</t>
  </si>
  <si>
    <t>16T45 EWP</t>
  </si>
  <si>
    <t>67R45 CRP</t>
  </si>
  <si>
    <t>69T45 FRPP</t>
  </si>
  <si>
    <t>75T45 WHIP</t>
  </si>
  <si>
    <t>76T45 EQIP</t>
  </si>
  <si>
    <t>77T45 WRP</t>
  </si>
  <si>
    <t>85T45 CSP</t>
  </si>
  <si>
    <t>08T45 WTRSD  OPER</t>
  </si>
  <si>
    <t xml:space="preserve">Irvine, Amelia-WAE </t>
  </si>
  <si>
    <t>Abney, David</t>
  </si>
  <si>
    <t>`</t>
  </si>
  <si>
    <t>WILLIAMS-MCDOWELL, KIM</t>
  </si>
  <si>
    <t>BRYANT, SABRENNA</t>
  </si>
  <si>
    <t xml:space="preserve">Bryant, Sabrenna </t>
  </si>
  <si>
    <t>MCCALLA, TRICIA</t>
  </si>
  <si>
    <t>Hill, Lakeisha</t>
  </si>
  <si>
    <t>Campbell, Harvey</t>
  </si>
  <si>
    <t>Sirman, Odessa S</t>
  </si>
  <si>
    <t>Griffin, Daniel</t>
  </si>
  <si>
    <t>Thomas, Pam</t>
  </si>
  <si>
    <t>Sampson, Michael-(CI)</t>
  </si>
  <si>
    <t>Pohlman, Emily</t>
  </si>
  <si>
    <t>Reed, Jackie- CI</t>
  </si>
  <si>
    <t xml:space="preserve">Worley, Shaun </t>
  </si>
  <si>
    <t>Barrington, Jeffrey</t>
  </si>
  <si>
    <t>Jones, Myra</t>
  </si>
  <si>
    <t>Leone, Diane</t>
  </si>
  <si>
    <t>Yetter, Richard</t>
  </si>
  <si>
    <t>Williams-McDowell, Kim</t>
  </si>
  <si>
    <t>McCalla, Tricia</t>
  </si>
  <si>
    <t>Savereno, Lynette</t>
  </si>
  <si>
    <t>Miller, Jennifer- (SI)</t>
  </si>
  <si>
    <t>Jeffords, Jill- (SI)</t>
  </si>
  <si>
    <t>Edgerton, Rhonda- WAE</t>
  </si>
  <si>
    <t>Lucia, Christina</t>
  </si>
  <si>
    <r>
      <t xml:space="preserve">Pay Period
</t>
    </r>
    <r>
      <rPr>
        <b/>
        <sz val="9"/>
        <rFont val="Arial"/>
        <family val="2"/>
      </rPr>
      <t>(Beginning FY)</t>
    </r>
  </si>
  <si>
    <t>Credit/ 
Comp Hours
Earned</t>
  </si>
  <si>
    <t>CTA General
01T</t>
  </si>
  <si>
    <t>CTA   Reimb.    01R</t>
  </si>
  <si>
    <t>CO-02
Soils
02T</t>
  </si>
  <si>
    <t>PL-06
W/S
06T</t>
  </si>
  <si>
    <t>WF-08
Sm WS
08T</t>
  </si>
  <si>
    <t xml:space="preserve">
RC&amp;D
11T</t>
  </si>
  <si>
    <t>EWP 16T</t>
  </si>
  <si>
    <t xml:space="preserve">
CRP
67R</t>
  </si>
  <si>
    <t xml:space="preserve">
FRPP
69T</t>
  </si>
  <si>
    <t xml:space="preserve">
WHIP
75T</t>
  </si>
  <si>
    <t xml:space="preserve">
EQIP
76T</t>
  </si>
  <si>
    <t xml:space="preserve">
WRP
77T</t>
  </si>
  <si>
    <t xml:space="preserve">CSP    85T    </t>
  </si>
  <si>
    <t>Sum of All Paid Leave Taken (AL, SL, Admin/Holiday, Credit, Comp)</t>
  </si>
  <si>
    <r>
      <t xml:space="preserve">Total 
Hours
Worked
</t>
    </r>
    <r>
      <rPr>
        <b/>
        <sz val="10"/>
        <color indexed="10"/>
        <rFont val="Times New Roman"/>
        <family val="1"/>
      </rPr>
      <t>(ONLY 80 HOURS)</t>
    </r>
  </si>
  <si>
    <t>PP-20</t>
  </si>
  <si>
    <t>PP-21</t>
  </si>
  <si>
    <t>PP-22</t>
  </si>
  <si>
    <t>PP-23</t>
  </si>
  <si>
    <t>PP-24</t>
  </si>
  <si>
    <t>PP-25</t>
  </si>
  <si>
    <t>PP-26</t>
  </si>
  <si>
    <t>PP-1</t>
  </si>
  <si>
    <t>PP-2</t>
  </si>
  <si>
    <t>PP-3</t>
  </si>
  <si>
    <t>PP-4</t>
  </si>
  <si>
    <t>PP-5</t>
  </si>
  <si>
    <t>PP-6</t>
  </si>
  <si>
    <t>PP-7</t>
  </si>
  <si>
    <t>PP-8</t>
  </si>
  <si>
    <t>PP-9</t>
  </si>
  <si>
    <t>PP-10</t>
  </si>
  <si>
    <t>PP-11</t>
  </si>
  <si>
    <t>PP-12</t>
  </si>
  <si>
    <t>PP-13</t>
  </si>
  <si>
    <t>PP-14</t>
  </si>
  <si>
    <t>PP-15</t>
  </si>
  <si>
    <t>PP-16</t>
  </si>
  <si>
    <t>PP-17</t>
  </si>
  <si>
    <t>PP-18</t>
  </si>
  <si>
    <t xml:space="preserve">PP-19 </t>
  </si>
  <si>
    <t>Hours used</t>
  </si>
  <si>
    <t>Leave used (%)</t>
  </si>
  <si>
    <t>Total of Hrs Used</t>
  </si>
  <si>
    <t>Hours used with other Leave Allocation</t>
  </si>
  <si>
    <t>Leave Allocation</t>
  </si>
  <si>
    <t>Remaining Balance</t>
  </si>
  <si>
    <r>
      <t xml:space="preserve">Note 1: Only regular work hours (9 or 8 hrs) should be placed under the appropriate fund code. Credit and Comp hrs should go under the Credit/Comp earned column.  Total Hours Worked must equal 80 hours.    </t>
    </r>
    <r>
      <rPr>
        <b/>
        <sz val="10"/>
        <color indexed="10"/>
        <rFont val="Arial"/>
        <family val="2"/>
      </rPr>
      <t>YOUR TOTAL HOURS MUST EQUAL 80 HOURS.  DO NOT INCLUDE YOUR CREDIT EARNED IN THE INDIVIDUAL FUND COLUMN.  WHEN YOU ARE TOTALING YOUR HOURS FOR EACH FUND BE SURE TO SUBTRACT THE CREDIT HOURS FROM THE FUND IT WAS CHARGED TO .</t>
    </r>
  </si>
  <si>
    <r>
      <t xml:space="preserve">Note 2: Get  your allocated hours and leave allocation  totals from the Direct Charge Fund Code spreadsheet located at  </t>
    </r>
    <r>
      <rPr>
        <b/>
        <sz val="10"/>
        <color indexed="12"/>
        <rFont val="Arial"/>
        <family val="2"/>
      </rPr>
      <t xml:space="preserve">http://www.sc.nrcs.usda.gov/intranet.  </t>
    </r>
    <r>
      <rPr>
        <b/>
        <sz val="10"/>
        <rFont val="Arial"/>
        <family val="2"/>
      </rPr>
      <t>Enter the totals into the yellow designated areas above.</t>
    </r>
  </si>
  <si>
    <r>
      <t xml:space="preserve">Note 3: Hours used, Leave used, Total of Hrs Used, and Remaining Balance have </t>
    </r>
    <r>
      <rPr>
        <b/>
        <u val="single"/>
        <sz val="10"/>
        <rFont val="Arial"/>
        <family val="2"/>
      </rPr>
      <t>formulas</t>
    </r>
    <r>
      <rPr>
        <b/>
        <sz val="10"/>
        <rFont val="Arial"/>
        <family val="2"/>
      </rPr>
      <t xml:space="preserve"> in the cells.  If you delete the formulas the spreadsheet will not calculate correctly.</t>
    </r>
  </si>
  <si>
    <t>Note 4:   If your paid leave allocation changes during the year:  1) Print out the current spreadsheet and keep on file.  2) Start a new sheet beginning with the PP that your paid leave allocation changed.  3)To get an accurate total of your year to date remaining balance, enter the hours that you have used from the first sheet ("Total of Hrs Used" column)  in the peach colored area above (Hours used with other leave allocation).  This will subtract the hours already used from your totals.</t>
  </si>
  <si>
    <t>WEBTCAS ABBREVIATION</t>
  </si>
  <si>
    <t xml:space="preserve">Conservation Technical Assistance-General </t>
  </si>
  <si>
    <t xml:space="preserve">Grazing Lands Conservation </t>
  </si>
  <si>
    <t xml:space="preserve">National Resources Inventory </t>
  </si>
  <si>
    <t xml:space="preserve">Conservation Technical Assistance-RMB </t>
  </si>
  <si>
    <t xml:space="preserve">Soil Survey </t>
  </si>
  <si>
    <t xml:space="preserve">Watershed Planning </t>
  </si>
  <si>
    <t xml:space="preserve">Small Watershed Operations </t>
  </si>
  <si>
    <t xml:space="preserve">Resource Conservation and Development </t>
  </si>
  <si>
    <t xml:space="preserve">Emergency Watershed Program </t>
  </si>
  <si>
    <t xml:space="preserve">Conservation Reserve Program </t>
  </si>
  <si>
    <t xml:space="preserve">Farm and Ranch Lands Protection Program </t>
  </si>
  <si>
    <t xml:space="preserve">Wildlife Habitat Incentives Program </t>
  </si>
  <si>
    <t xml:space="preserve">Environmental Quality Incentive Program </t>
  </si>
  <si>
    <t xml:space="preserve">Wetlands Reserve Program </t>
  </si>
  <si>
    <t>Conservation Security Program</t>
  </si>
  <si>
    <t xml:space="preserve">Erosion Control - Ft. Jackson </t>
  </si>
  <si>
    <t>SC-RF-EROSION-FT.JAC</t>
  </si>
  <si>
    <t>Storm Water Project- Ft. Jackson</t>
  </si>
  <si>
    <t>Red Cockaded Woodpecker Habitat-Ft. Jackson</t>
  </si>
  <si>
    <t>SC-RF-STRM WTER- FT. JAC</t>
  </si>
  <si>
    <t>SC-RF-HABITAT- FT. JAC</t>
  </si>
  <si>
    <t>Dam Rehab- US Navy</t>
  </si>
  <si>
    <t>SC-RF-REHAB- US NAVY</t>
  </si>
  <si>
    <t xml:space="preserve">Savannah River Site-DOE </t>
  </si>
  <si>
    <t>SC-RF-SRS-DOE</t>
  </si>
  <si>
    <t xml:space="preserve">Forestry Stewardship </t>
  </si>
  <si>
    <t>SC-RN-SC FORESTRY</t>
  </si>
  <si>
    <t>Clemson CLUE Project</t>
  </si>
  <si>
    <t>SC-CE-CLEMSON UNIV</t>
  </si>
  <si>
    <t>Grazing Lands Conservation Initiative</t>
  </si>
  <si>
    <t>SC-CE-GLCI</t>
  </si>
  <si>
    <t>US-CTA-GENERAL</t>
  </si>
  <si>
    <t>US-CTA- GLC</t>
  </si>
  <si>
    <t>US-CTA- NRI</t>
  </si>
  <si>
    <t>US-SOILS</t>
  </si>
  <si>
    <t>US-PL- 06</t>
  </si>
  <si>
    <t>US-WF- 08</t>
  </si>
  <si>
    <t>US-RCD</t>
  </si>
  <si>
    <t>US-EWP</t>
  </si>
  <si>
    <t>US-CRP</t>
  </si>
  <si>
    <t>US-FRPP</t>
  </si>
  <si>
    <t>US-WHIP</t>
  </si>
  <si>
    <t>US-EQIP</t>
  </si>
  <si>
    <t>US-WRP</t>
  </si>
  <si>
    <t>US-CSP</t>
  </si>
  <si>
    <t>See Reimbursable</t>
  </si>
  <si>
    <t>PROGRAM NAME AND ABBREVIATION</t>
  </si>
  <si>
    <t>STATE EARMARKS (SL)</t>
  </si>
  <si>
    <t xml:space="preserve">NA </t>
  </si>
  <si>
    <t>Small Farmer Program</t>
  </si>
  <si>
    <t>SC-SL-SMALL FARMER</t>
  </si>
  <si>
    <t xml:space="preserve">VA- Ag Eng- </t>
  </si>
  <si>
    <t>Shrecengost, Shawana</t>
  </si>
  <si>
    <t>Wyatt, Samuel- WAE</t>
  </si>
  <si>
    <t>Williams, Amy- (SI)</t>
  </si>
  <si>
    <t>Davis, Ruthie</t>
  </si>
  <si>
    <t>Griggs, Susan</t>
  </si>
  <si>
    <t>Cooper, Roger</t>
  </si>
  <si>
    <t>Anderson, Matthew</t>
  </si>
  <si>
    <t xml:space="preserve">Lightner, Daniel- WAE </t>
  </si>
  <si>
    <t xml:space="preserve">Holsonbach Jr. Emory </t>
  </si>
  <si>
    <t>Murdaugh, Charles M</t>
  </si>
  <si>
    <t>Eaddy, Clifford</t>
  </si>
  <si>
    <t>Epps, Jeffery- (SI)</t>
  </si>
  <si>
    <t>Henderson, Russell (WAE)</t>
  </si>
  <si>
    <t>Rich, Daniel- WAE</t>
  </si>
  <si>
    <t>Westbrook, Erica</t>
  </si>
  <si>
    <t>Deaderick, Douglas</t>
  </si>
  <si>
    <t>Rippe, Phillip</t>
  </si>
  <si>
    <t>Maness, Steven</t>
  </si>
  <si>
    <t>Cabanis, Daniel- SI</t>
  </si>
  <si>
    <t>DEADERICK, DOUG</t>
  </si>
  <si>
    <t>MANESS, STEVEN</t>
  </si>
  <si>
    <t>VA- RC&amp;D Clerk</t>
  </si>
  <si>
    <t xml:space="preserve">Wike, Diana </t>
  </si>
  <si>
    <t xml:space="preserve">FY 2008 WebTCAS Program Abbreviations and Descriptions
South Carolina
</t>
  </si>
  <si>
    <t>TENATIVE</t>
  </si>
  <si>
    <t xml:space="preserve">Errante, James R.(540 in NC) </t>
  </si>
  <si>
    <t>Padgett, Ben</t>
  </si>
  <si>
    <t>Showalter, Carly A- 5/11/08</t>
  </si>
  <si>
    <t>Durant, Brandon</t>
  </si>
  <si>
    <t>Simons, Darla- 5/11/08</t>
  </si>
  <si>
    <t xml:space="preserve">Brady, Karen </t>
  </si>
  <si>
    <t xml:space="preserve">Benson, Elyse </t>
  </si>
  <si>
    <t>VA- Soil Scientist- CI- 1/20/08</t>
  </si>
  <si>
    <t>Jeffords, Jill- 5/11/08</t>
  </si>
  <si>
    <t>VA- SC (CI)- 3/2/08</t>
  </si>
  <si>
    <t>VA- SC (CI)- 5/11/08</t>
  </si>
  <si>
    <t>Wilcox, Frank</t>
  </si>
  <si>
    <t>Major, Angela-  CI</t>
  </si>
  <si>
    <t>Fowler, Randy</t>
  </si>
  <si>
    <t>Pace, Wilfred</t>
  </si>
  <si>
    <t xml:space="preserve">VA- SI- </t>
  </si>
  <si>
    <t>Allocated Hours
(2096)</t>
  </si>
  <si>
    <t>Newberry RC&amp;D</t>
  </si>
  <si>
    <t>NATIONAL PROGRAM EARMARKS</t>
  </si>
  <si>
    <t>Henry, Staci- 10/28/07</t>
  </si>
  <si>
    <t>01R-100</t>
  </si>
  <si>
    <t>02T- 100</t>
  </si>
  <si>
    <t>11T- 100</t>
  </si>
  <si>
    <t>76T- 100</t>
  </si>
  <si>
    <t>01T- 100</t>
  </si>
  <si>
    <t>64T- 100</t>
  </si>
  <si>
    <t>VA- SC- 03/02/08</t>
  </si>
  <si>
    <r>
      <t xml:space="preserve">OFFICE:                                                                  </t>
    </r>
    <r>
      <rPr>
        <b/>
        <sz val="11"/>
        <rFont val="Arial"/>
        <family val="2"/>
      </rPr>
      <t xml:space="preserve">                                                                                                           </t>
    </r>
  </si>
  <si>
    <t xml:space="preserve"> NAME: </t>
  </si>
  <si>
    <t>Coburn, Larry (Detail)</t>
  </si>
  <si>
    <t>Williams, Antron</t>
  </si>
  <si>
    <t>Colson, John- 10/28/07</t>
  </si>
  <si>
    <t>Miller, Jennifer- 5/11/08</t>
  </si>
  <si>
    <t>85T- 100</t>
  </si>
  <si>
    <t>77T- 100</t>
  </si>
  <si>
    <t>Va- DC- 01/06/08</t>
  </si>
  <si>
    <t>VA- DC- 01/06/08</t>
  </si>
  <si>
    <t>VA- SC (CI)- 3/02/08</t>
  </si>
  <si>
    <t>DOUGLAS, WALT-1/2/08</t>
  </si>
  <si>
    <t>Douglas, Walt- 1/02/08</t>
  </si>
  <si>
    <t>WILLIAMS, JAMES- 12/21/07</t>
  </si>
  <si>
    <t>Williams, James- 12/31/07</t>
  </si>
  <si>
    <t>VA- SC- CI- 2/3/08</t>
  </si>
  <si>
    <t>VA- SC- CI- 02/03/08</t>
  </si>
  <si>
    <t>Va- DC- 02/03/08</t>
  </si>
  <si>
    <t xml:space="preserve">Glasgow, Niles -1/6/08 </t>
  </si>
  <si>
    <t>GLASGOW, NILES- 01/06/08</t>
  </si>
  <si>
    <t>EASTER, SHIRLEY- 1/5/08</t>
  </si>
  <si>
    <t>VA- BUDGET ANALYST-2/3/08</t>
  </si>
  <si>
    <t>VA- Budget Analyst- 2/3/08</t>
  </si>
  <si>
    <t>Easter, Shirley A- 1/5/08</t>
  </si>
  <si>
    <t>Horvath, Tibor- 01/06/08</t>
  </si>
  <si>
    <t>Hobbs Jr, Curtis- 12/31/07</t>
  </si>
  <si>
    <t>VA- Economist- 3/16/08</t>
  </si>
  <si>
    <t>VA- ADMIN ASSIST (02/17/08)</t>
  </si>
  <si>
    <t>VA- Admin Assist (02/17/08)</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</si>
</sst>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quot;$&quot;#,##0.00"/>
    <numFmt numFmtId="167" formatCode="#,##0.0_);\(#,##0.0\)"/>
    <numFmt numFmtId="168" formatCode="0.0%"/>
    <numFmt numFmtId="169" formatCode="_(&quot;$&quot;* #,##0.000_);_(&quot;$&quot;* \(#,##0.000\);_(&quot;$&quot;* &quot;-&quot;??_);_(@_)"/>
    <numFmt numFmtId="170" formatCode="_(&quot;$&quot;* #,##0.0000_);_(&quot;$&quot;* \(#,##0.0000\);_(&quot;$&quot;* &quot;-&quot;??_);_(@_)"/>
    <numFmt numFmtId="171" formatCode="0.000"/>
    <numFmt numFmtId="172" formatCode="&quot;$&quot;#,##0"/>
    <numFmt numFmtId="173" formatCode="&quot;Yes&quot;;&quot;Yes&quot;;&quot;No&quot;"/>
    <numFmt numFmtId="174" formatCode="&quot;True&quot;;&quot;True&quot;;&quot;False&quot;"/>
    <numFmt numFmtId="175" formatCode="&quot;On&quot;;&quot;On&quot;;&quot;Off&quot;"/>
    <numFmt numFmtId="176" formatCode="[$€-2]\ #,##0.00_);[Red]\([$€-2]\ #,##0.00\)"/>
  </numFmts>
  <fonts count="32">
    <font>
      <sz val="10"/>
      <name val="Arial"/>
      <family val="0"/>
    </font>
    <font>
      <b/>
      <sz val="8"/>
      <name val="Times New Roman"/>
      <family val="1"/>
    </font>
    <font>
      <sz val="8"/>
      <name val="Arial"/>
      <family val="0"/>
    </font>
    <font>
      <sz val="8"/>
      <name val="Times New Roman"/>
      <family val="1"/>
    </font>
    <font>
      <sz val="8"/>
      <color indexed="8"/>
      <name val="Times New Roman"/>
      <family val="1"/>
    </font>
    <font>
      <b/>
      <sz val="10"/>
      <color indexed="10"/>
      <name val="Arial"/>
      <family val="2"/>
    </font>
    <font>
      <b/>
      <sz val="10"/>
      <name val="Arial"/>
      <family val="2"/>
    </font>
    <font>
      <b/>
      <sz val="11"/>
      <name val="Arial"/>
      <family val="2"/>
    </font>
    <font>
      <b/>
      <sz val="13"/>
      <name val="Arial"/>
      <family val="2"/>
    </font>
    <font>
      <sz val="13"/>
      <name val="Arial"/>
      <family val="2"/>
    </font>
    <font>
      <b/>
      <sz val="8"/>
      <name val="Arial"/>
      <family val="2"/>
    </font>
    <font>
      <b/>
      <sz val="9"/>
      <name val="Arial"/>
      <family val="2"/>
    </font>
    <font>
      <b/>
      <sz val="8"/>
      <color indexed="9"/>
      <name val="Arial"/>
      <family val="2"/>
    </font>
    <font>
      <sz val="9"/>
      <name val="Arial"/>
      <family val="2"/>
    </font>
    <font>
      <sz val="9"/>
      <color indexed="8"/>
      <name val="Arial"/>
      <family val="2"/>
    </font>
    <font>
      <b/>
      <sz val="10"/>
      <color indexed="8"/>
      <name val="Arial"/>
      <family val="2"/>
    </font>
    <font>
      <b/>
      <i/>
      <sz val="9"/>
      <name val="Arial"/>
      <family val="2"/>
    </font>
    <font>
      <i/>
      <sz val="8"/>
      <color indexed="8"/>
      <name val="Times New Roman"/>
      <family val="1"/>
    </font>
    <font>
      <i/>
      <sz val="9"/>
      <name val="Arial"/>
      <family val="2"/>
    </font>
    <font>
      <i/>
      <sz val="8"/>
      <name val="Times New Roman"/>
      <family val="1"/>
    </font>
    <font>
      <i/>
      <sz val="9"/>
      <color indexed="8"/>
      <name val="Arial"/>
      <family val="2"/>
    </font>
    <font>
      <u val="single"/>
      <sz val="10"/>
      <color indexed="12"/>
      <name val="Arial"/>
      <family val="0"/>
    </font>
    <font>
      <u val="single"/>
      <sz val="10"/>
      <color indexed="36"/>
      <name val="Arial"/>
      <family val="0"/>
    </font>
    <font>
      <b/>
      <sz val="12"/>
      <name val="Arial"/>
      <family val="2"/>
    </font>
    <font>
      <b/>
      <sz val="10"/>
      <name val="Times New Roman"/>
      <family val="1"/>
    </font>
    <font>
      <b/>
      <sz val="10"/>
      <color indexed="10"/>
      <name val="Times New Roman"/>
      <family val="1"/>
    </font>
    <font>
      <sz val="11"/>
      <name val="Arial"/>
      <family val="0"/>
    </font>
    <font>
      <sz val="12"/>
      <name val="Arial"/>
      <family val="2"/>
    </font>
    <font>
      <b/>
      <sz val="10"/>
      <color indexed="12"/>
      <name val="Arial"/>
      <family val="2"/>
    </font>
    <font>
      <b/>
      <u val="single"/>
      <sz val="10"/>
      <name val="Arial"/>
      <family val="2"/>
    </font>
    <font>
      <b/>
      <sz val="7"/>
      <color indexed="9"/>
      <name val="Arial"/>
      <family val="2"/>
    </font>
    <font>
      <b/>
      <sz val="13"/>
      <color indexed="10"/>
      <name val="Arial"/>
      <family val="2"/>
    </font>
  </fonts>
  <fills count="6">
    <fill>
      <patternFill/>
    </fill>
    <fill>
      <patternFill patternType="gray125"/>
    </fill>
    <fill>
      <patternFill patternType="solid">
        <fgColor indexed="9"/>
        <bgColor indexed="64"/>
      </patternFill>
    </fill>
    <fill>
      <patternFill patternType="solid">
        <fgColor indexed="58"/>
        <bgColor indexed="64"/>
      </patternFill>
    </fill>
    <fill>
      <patternFill patternType="solid">
        <fgColor indexed="47"/>
        <bgColor indexed="64"/>
      </patternFill>
    </fill>
    <fill>
      <patternFill patternType="solid">
        <fgColor indexed="43"/>
        <bgColor indexed="64"/>
      </patternFill>
    </fill>
  </fills>
  <borders count="44">
    <border>
      <left/>
      <right/>
      <top/>
      <bottom/>
      <diagonal/>
    </border>
    <border>
      <left style="medium"/>
      <right style="thin"/>
      <top style="medium"/>
      <bottom style="medium"/>
    </border>
    <border>
      <left style="thin"/>
      <right style="thin"/>
      <top style="medium"/>
      <bottom style="medium"/>
    </border>
    <border>
      <left style="thin"/>
      <right style="thin"/>
      <top style="thin"/>
      <bottom style="thin"/>
    </border>
    <border>
      <left style="thin"/>
      <right>
        <color indexed="63"/>
      </right>
      <top style="thin"/>
      <bottom>
        <color indexed="63"/>
      </bottom>
    </border>
    <border>
      <left style="thin"/>
      <right>
        <color indexed="63"/>
      </right>
      <top style="medium"/>
      <bottom style="medium"/>
    </border>
    <border>
      <left style="thin"/>
      <right style="double"/>
      <top style="medium"/>
      <bottom style="medium"/>
    </border>
    <border>
      <left style="thin"/>
      <right style="double"/>
      <top>
        <color indexed="63"/>
      </top>
      <bottom style="thin"/>
    </border>
    <border>
      <left style="medium"/>
      <right style="medium"/>
      <top style="medium"/>
      <bottom style="medium"/>
    </border>
    <border>
      <left>
        <color indexed="63"/>
      </left>
      <right style="medium"/>
      <top style="medium"/>
      <bottom style="medium"/>
    </border>
    <border>
      <left style="medium"/>
      <right>
        <color indexed="63"/>
      </right>
      <top style="medium"/>
      <bottom style="medium"/>
    </border>
    <border>
      <left style="medium"/>
      <right style="medium"/>
      <top>
        <color indexed="63"/>
      </top>
      <bottom style="medium"/>
    </border>
    <border>
      <left>
        <color indexed="63"/>
      </left>
      <right style="medium"/>
      <top>
        <color indexed="63"/>
      </top>
      <bottom style="medium"/>
    </border>
    <border>
      <left style="thick"/>
      <right style="thick"/>
      <top>
        <color indexed="63"/>
      </top>
      <bottom style="thick"/>
    </border>
    <border>
      <left style="double"/>
      <right style="thin"/>
      <top style="thin"/>
      <bottom style="thin"/>
    </border>
    <border>
      <left style="thin"/>
      <right style="thin"/>
      <top style="thin"/>
      <bottom style="medium"/>
    </border>
    <border>
      <left style="medium"/>
      <right style="thin"/>
      <top style="medium"/>
      <bottom>
        <color indexed="63"/>
      </bottom>
    </border>
    <border>
      <left>
        <color indexed="63"/>
      </left>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medium"/>
      <top style="medium"/>
      <bottom style="thin"/>
    </border>
    <border>
      <left style="thin"/>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color indexed="63"/>
      </right>
      <top style="thin"/>
      <bottom style="medium"/>
    </border>
    <border>
      <left>
        <color indexed="63"/>
      </left>
      <right>
        <color indexed="63"/>
      </right>
      <top style="thin"/>
      <bottom style="medium"/>
    </border>
    <border>
      <left style="medium"/>
      <right>
        <color indexed="63"/>
      </right>
      <top style="thick"/>
      <bottom style="medium"/>
    </border>
    <border>
      <left>
        <color indexed="63"/>
      </left>
      <right>
        <color indexed="63"/>
      </right>
      <top style="thick"/>
      <bottom style="medium"/>
    </border>
    <border>
      <left style="medium"/>
      <right style="medium"/>
      <top style="medium"/>
      <bottom>
        <color indexed="63"/>
      </bottom>
    </border>
    <border>
      <left style="double"/>
      <right>
        <color indexed="63"/>
      </right>
      <top style="medium"/>
      <bottom style="thin"/>
    </border>
    <border>
      <left>
        <color indexed="63"/>
      </left>
      <right style="double"/>
      <top style="medium"/>
      <bottom style="thin"/>
    </border>
    <border>
      <left>
        <color indexed="63"/>
      </left>
      <right>
        <color indexed="63"/>
      </right>
      <top>
        <color indexed="63"/>
      </top>
      <bottom style="medium"/>
    </border>
    <border>
      <left>
        <color indexed="63"/>
      </left>
      <right style="thin"/>
      <top style="thin"/>
      <bottom style="medium"/>
    </border>
    <border>
      <left>
        <color indexed="63"/>
      </left>
      <right>
        <color indexed="63"/>
      </right>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thin"/>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9" fontId="0" fillId="0" borderId="0" applyFont="0" applyFill="0" applyBorder="0" applyAlignment="0" applyProtection="0"/>
  </cellStyleXfs>
  <cellXfs count="149">
    <xf numFmtId="0" fontId="0" fillId="0" borderId="0" xfId="0" applyAlignment="1">
      <alignment/>
    </xf>
    <xf numFmtId="0" fontId="1" fillId="2" borderId="1" xfId="0" applyFont="1" applyFill="1" applyBorder="1" applyAlignment="1" applyProtection="1">
      <alignment horizontal="center"/>
      <protection locked="0"/>
    </xf>
    <xf numFmtId="0" fontId="1" fillId="2" borderId="2" xfId="0" applyFont="1" applyFill="1" applyBorder="1" applyAlignment="1" applyProtection="1">
      <alignment horizontal="center"/>
      <protection locked="0"/>
    </xf>
    <xf numFmtId="0" fontId="4" fillId="0" borderId="3" xfId="0" applyFont="1" applyFill="1" applyBorder="1" applyAlignment="1">
      <alignment/>
    </xf>
    <xf numFmtId="0" fontId="4" fillId="0" borderId="3" xfId="0" applyFont="1" applyFill="1" applyBorder="1" applyAlignment="1">
      <alignment horizontal="center"/>
    </xf>
    <xf numFmtId="0" fontId="3" fillId="0" borderId="3" xfId="0" applyFont="1" applyFill="1" applyBorder="1" applyAlignment="1">
      <alignment/>
    </xf>
    <xf numFmtId="0" fontId="3" fillId="0" borderId="3" xfId="0" applyFont="1" applyFill="1" applyBorder="1" applyAlignment="1">
      <alignment horizontal="center"/>
    </xf>
    <xf numFmtId="0" fontId="3" fillId="0" borderId="3" xfId="0" applyFont="1" applyFill="1" applyBorder="1" applyAlignment="1">
      <alignment horizontal="left"/>
    </xf>
    <xf numFmtId="1" fontId="3" fillId="0" borderId="4" xfId="17" applyNumberFormat="1" applyFont="1" applyFill="1" applyBorder="1" applyAlignment="1">
      <alignment horizontal="center"/>
    </xf>
    <xf numFmtId="1" fontId="4" fillId="0" borderId="4" xfId="17" applyNumberFormat="1" applyFont="1" applyFill="1" applyBorder="1" applyAlignment="1">
      <alignment horizontal="center"/>
    </xf>
    <xf numFmtId="0" fontId="1" fillId="0" borderId="2" xfId="0" applyFont="1" applyFill="1" applyBorder="1" applyAlignment="1">
      <alignment horizontal="left"/>
    </xf>
    <xf numFmtId="1" fontId="1" fillId="0" borderId="5" xfId="17" applyNumberFormat="1" applyFont="1" applyFill="1" applyBorder="1" applyAlignment="1">
      <alignment horizontal="center"/>
    </xf>
    <xf numFmtId="1" fontId="1" fillId="2" borderId="6" xfId="0" applyNumberFormat="1" applyFont="1" applyFill="1" applyBorder="1" applyAlignment="1">
      <alignment horizontal="center"/>
    </xf>
    <xf numFmtId="1" fontId="1" fillId="0" borderId="7" xfId="17" applyNumberFormat="1" applyFont="1" applyFill="1" applyBorder="1" applyAlignment="1">
      <alignment horizontal="center"/>
    </xf>
    <xf numFmtId="1" fontId="3" fillId="0" borderId="3" xfId="17" applyNumberFormat="1" applyFont="1" applyFill="1" applyBorder="1" applyAlignment="1">
      <alignment horizontal="center"/>
    </xf>
    <xf numFmtId="1" fontId="3" fillId="0" borderId="3" xfId="0" applyNumberFormat="1" applyFont="1" applyFill="1" applyBorder="1" applyAlignment="1" applyProtection="1">
      <alignment horizontal="center"/>
      <protection locked="0"/>
    </xf>
    <xf numFmtId="1" fontId="4" fillId="0" borderId="3" xfId="17" applyNumberFormat="1" applyFont="1" applyFill="1" applyBorder="1" applyAlignment="1">
      <alignment horizontal="center"/>
    </xf>
    <xf numFmtId="1" fontId="4" fillId="0" borderId="3" xfId="0" applyNumberFormat="1" applyFont="1" applyFill="1" applyBorder="1" applyAlignment="1" applyProtection="1">
      <alignment horizontal="center"/>
      <protection locked="0"/>
    </xf>
    <xf numFmtId="1" fontId="3" fillId="0" borderId="3" xfId="0" applyNumberFormat="1" applyFont="1" applyFill="1" applyBorder="1" applyAlignment="1">
      <alignment horizontal="center"/>
    </xf>
    <xf numFmtId="1" fontId="3" fillId="0" borderId="3" xfId="0" applyNumberFormat="1" applyFont="1" applyBorder="1" applyAlignment="1">
      <alignment horizontal="center"/>
    </xf>
    <xf numFmtId="0" fontId="0" fillId="0" borderId="3" xfId="0" applyBorder="1" applyAlignment="1">
      <alignment/>
    </xf>
    <xf numFmtId="0" fontId="0" fillId="0" borderId="3" xfId="0" applyFont="1" applyBorder="1" applyAlignment="1">
      <alignment horizontal="left"/>
    </xf>
    <xf numFmtId="0" fontId="0" fillId="0" borderId="3" xfId="0" applyFill="1" applyBorder="1" applyAlignment="1">
      <alignment/>
    </xf>
    <xf numFmtId="0" fontId="12" fillId="0" borderId="0" xfId="0" applyFont="1" applyFill="1" applyBorder="1" applyAlignment="1">
      <alignment horizontal="center"/>
    </xf>
    <xf numFmtId="49" fontId="12" fillId="3" borderId="8" xfId="0" applyNumberFormat="1" applyFont="1" applyFill="1" applyBorder="1" applyAlignment="1">
      <alignment horizontal="center"/>
    </xf>
    <xf numFmtId="49" fontId="12" fillId="3" borderId="9" xfId="0" applyNumberFormat="1" applyFont="1" applyFill="1" applyBorder="1" applyAlignment="1">
      <alignment horizontal="center"/>
    </xf>
    <xf numFmtId="0" fontId="12" fillId="3" borderId="8" xfId="0" applyFont="1" applyFill="1" applyBorder="1" applyAlignment="1">
      <alignment horizontal="center"/>
    </xf>
    <xf numFmtId="49" fontId="12" fillId="3" borderId="10" xfId="0" applyNumberFormat="1" applyFont="1" applyFill="1" applyBorder="1" applyAlignment="1">
      <alignment horizontal="center"/>
    </xf>
    <xf numFmtId="0" fontId="12" fillId="3" borderId="1" xfId="0" applyFont="1" applyFill="1" applyBorder="1" applyAlignment="1">
      <alignment horizontal="center"/>
    </xf>
    <xf numFmtId="0" fontId="12" fillId="3" borderId="11" xfId="0" applyFont="1" applyFill="1" applyBorder="1" applyAlignment="1">
      <alignment horizontal="center"/>
    </xf>
    <xf numFmtId="49" fontId="12" fillId="3" borderId="11" xfId="0" applyNumberFormat="1" applyFont="1" applyFill="1" applyBorder="1" applyAlignment="1">
      <alignment horizontal="center"/>
    </xf>
    <xf numFmtId="49" fontId="12" fillId="3" borderId="12" xfId="0" applyNumberFormat="1" applyFont="1" applyFill="1" applyBorder="1" applyAlignment="1">
      <alignment horizontal="center"/>
    </xf>
    <xf numFmtId="0" fontId="12" fillId="3" borderId="12" xfId="0" applyFont="1" applyFill="1" applyBorder="1" applyAlignment="1">
      <alignment horizontal="center"/>
    </xf>
    <xf numFmtId="0" fontId="11" fillId="0" borderId="13" xfId="0" applyFont="1" applyBorder="1" applyAlignment="1">
      <alignment horizontal="center"/>
    </xf>
    <xf numFmtId="10" fontId="10" fillId="0" borderId="13" xfId="0" applyNumberFormat="1" applyFont="1" applyBorder="1" applyAlignment="1">
      <alignment horizontal="center"/>
    </xf>
    <xf numFmtId="42" fontId="13" fillId="0" borderId="8" xfId="0" applyNumberFormat="1" applyFont="1" applyFill="1" applyBorder="1" applyAlignment="1">
      <alignment/>
    </xf>
    <xf numFmtId="3" fontId="13" fillId="2" borderId="10" xfId="17" applyNumberFormat="1" applyFont="1" applyFill="1" applyBorder="1" applyAlignment="1" applyProtection="1">
      <alignment horizontal="center"/>
      <protection locked="0"/>
    </xf>
    <xf numFmtId="0" fontId="14" fillId="2" borderId="8" xfId="0" applyFont="1" applyFill="1" applyBorder="1" applyAlignment="1">
      <alignment/>
    </xf>
    <xf numFmtId="0" fontId="15" fillId="2" borderId="8" xfId="0" applyFont="1" applyFill="1" applyBorder="1" applyAlignment="1">
      <alignment horizontal="center"/>
    </xf>
    <xf numFmtId="37" fontId="13" fillId="0" borderId="8" xfId="0" applyNumberFormat="1" applyFont="1" applyFill="1" applyBorder="1" applyAlignment="1">
      <alignment/>
    </xf>
    <xf numFmtId="37" fontId="6" fillId="0" borderId="8" xfId="0" applyNumberFormat="1" applyFont="1" applyFill="1" applyBorder="1" applyAlignment="1">
      <alignment/>
    </xf>
    <xf numFmtId="0" fontId="17" fillId="0" borderId="3" xfId="0" applyFont="1" applyFill="1" applyBorder="1" applyAlignment="1">
      <alignment/>
    </xf>
    <xf numFmtId="0" fontId="18" fillId="0" borderId="8" xfId="0" applyFont="1" applyFill="1" applyBorder="1" applyAlignment="1">
      <alignment/>
    </xf>
    <xf numFmtId="0" fontId="19" fillId="0" borderId="3" xfId="0" applyFont="1" applyFill="1" applyBorder="1" applyAlignment="1">
      <alignment horizontal="left"/>
    </xf>
    <xf numFmtId="0" fontId="20" fillId="2" borderId="8" xfId="0" applyFont="1" applyFill="1" applyBorder="1" applyAlignment="1">
      <alignment/>
    </xf>
    <xf numFmtId="9" fontId="0" fillId="0" borderId="0" xfId="0" applyNumberFormat="1" applyAlignment="1">
      <alignment/>
    </xf>
    <xf numFmtId="0" fontId="0" fillId="0" borderId="0" xfId="0" applyFill="1" applyAlignment="1">
      <alignment/>
    </xf>
    <xf numFmtId="1" fontId="4" fillId="0" borderId="14" xfId="17" applyNumberFormat="1" applyFont="1" applyFill="1" applyBorder="1" applyAlignment="1">
      <alignment horizontal="center"/>
    </xf>
    <xf numFmtId="0" fontId="3" fillId="0" borderId="15" xfId="0" applyFont="1" applyFill="1" applyBorder="1" applyAlignment="1">
      <alignment horizontal="left"/>
    </xf>
    <xf numFmtId="0" fontId="3" fillId="0" borderId="15" xfId="0" applyFont="1" applyFill="1" applyBorder="1" applyAlignment="1">
      <alignment horizontal="center"/>
    </xf>
    <xf numFmtId="37" fontId="13" fillId="0" borderId="10" xfId="0" applyNumberFormat="1" applyFont="1" applyFill="1" applyBorder="1" applyAlignment="1">
      <alignment/>
    </xf>
    <xf numFmtId="1" fontId="1" fillId="2" borderId="5" xfId="0" applyNumberFormat="1" applyFont="1" applyFill="1" applyBorder="1" applyAlignment="1">
      <alignment horizontal="center" wrapText="1"/>
    </xf>
    <xf numFmtId="0" fontId="6" fillId="0" borderId="16" xfId="0" applyFont="1" applyBorder="1" applyAlignment="1" applyProtection="1">
      <alignment wrapText="1"/>
      <protection/>
    </xf>
    <xf numFmtId="0" fontId="6" fillId="0" borderId="17" xfId="0" applyFont="1" applyBorder="1" applyAlignment="1" applyProtection="1">
      <alignment wrapText="1"/>
      <protection/>
    </xf>
    <xf numFmtId="1" fontId="24" fillId="2" borderId="18" xfId="0" applyNumberFormat="1" applyFont="1" applyFill="1" applyBorder="1" applyAlignment="1" applyProtection="1">
      <alignment horizontal="center" wrapText="1"/>
      <protection/>
    </xf>
    <xf numFmtId="1" fontId="24" fillId="2" borderId="19" xfId="0" applyNumberFormat="1" applyFont="1" applyFill="1" applyBorder="1" applyAlignment="1" applyProtection="1">
      <alignment horizontal="center" wrapText="1"/>
      <protection/>
    </xf>
    <xf numFmtId="1" fontId="24" fillId="2" borderId="20" xfId="0" applyNumberFormat="1" applyFont="1" applyFill="1" applyBorder="1" applyAlignment="1" applyProtection="1">
      <alignment horizontal="center" wrapText="1"/>
      <protection/>
    </xf>
    <xf numFmtId="0" fontId="0" fillId="0" borderId="3" xfId="0" applyFont="1" applyBorder="1" applyAlignment="1" applyProtection="1">
      <alignment/>
      <protection/>
    </xf>
    <xf numFmtId="0" fontId="0" fillId="0" borderId="3" xfId="0" applyFont="1" applyBorder="1" applyAlignment="1" applyProtection="1">
      <alignment horizontal="center"/>
      <protection locked="0"/>
    </xf>
    <xf numFmtId="0" fontId="0" fillId="0" borderId="3" xfId="0" applyBorder="1" applyAlignment="1" applyProtection="1">
      <alignment horizontal="center"/>
      <protection locked="0"/>
    </xf>
    <xf numFmtId="0" fontId="0" fillId="0" borderId="3" xfId="0" applyNumberFormat="1" applyBorder="1" applyAlignment="1" applyProtection="1">
      <alignment horizontal="center"/>
      <protection locked="0"/>
    </xf>
    <xf numFmtId="1" fontId="0" fillId="0" borderId="3" xfId="0" applyNumberFormat="1" applyBorder="1" applyAlignment="1" applyProtection="1">
      <alignment horizontal="center"/>
      <protection/>
    </xf>
    <xf numFmtId="0" fontId="0" fillId="0" borderId="3" xfId="0" applyBorder="1" applyAlignment="1" applyProtection="1">
      <alignment/>
      <protection/>
    </xf>
    <xf numFmtId="0" fontId="0" fillId="0" borderId="3" xfId="0" applyBorder="1" applyAlignment="1" applyProtection="1">
      <alignment/>
      <protection locked="0"/>
    </xf>
    <xf numFmtId="0" fontId="6" fillId="0" borderId="21" xfId="0" applyFont="1" applyBorder="1" applyAlignment="1" applyProtection="1">
      <alignment wrapText="1"/>
      <protection/>
    </xf>
    <xf numFmtId="0" fontId="0" fillId="0" borderId="21" xfId="0" applyBorder="1" applyAlignment="1" applyProtection="1">
      <alignment horizontal="center"/>
      <protection/>
    </xf>
    <xf numFmtId="0" fontId="6" fillId="0" borderId="3" xfId="0" applyFont="1" applyBorder="1" applyAlignment="1" applyProtection="1">
      <alignment/>
      <protection/>
    </xf>
    <xf numFmtId="0" fontId="6" fillId="0" borderId="3" xfId="0" applyFont="1" applyBorder="1" applyAlignment="1" applyProtection="1">
      <alignment horizontal="center"/>
      <protection locked="0"/>
    </xf>
    <xf numFmtId="2" fontId="0" fillId="0" borderId="3" xfId="0" applyNumberFormat="1" applyBorder="1" applyAlignment="1" applyProtection="1">
      <alignment horizontal="center"/>
      <protection/>
    </xf>
    <xf numFmtId="0" fontId="0" fillId="0" borderId="3" xfId="0" applyBorder="1" applyAlignment="1" applyProtection="1">
      <alignment horizontal="center"/>
      <protection/>
    </xf>
    <xf numFmtId="0" fontId="26" fillId="0" borderId="3" xfId="0" applyFont="1" applyBorder="1" applyAlignment="1" applyProtection="1">
      <alignment horizontal="center"/>
      <protection/>
    </xf>
    <xf numFmtId="0" fontId="6" fillId="0" borderId="3" xfId="0" applyFont="1" applyBorder="1" applyAlignment="1" applyProtection="1">
      <alignment wrapText="1"/>
      <protection/>
    </xf>
    <xf numFmtId="0" fontId="26" fillId="4" borderId="3" xfId="0" applyFont="1" applyFill="1" applyBorder="1" applyAlignment="1" applyProtection="1">
      <alignment horizontal="center" wrapText="1"/>
      <protection locked="0"/>
    </xf>
    <xf numFmtId="9" fontId="0" fillId="5" borderId="3" xfId="0" applyNumberFormat="1" applyFill="1" applyBorder="1" applyAlignment="1" applyProtection="1">
      <alignment horizontal="center"/>
      <protection locked="0"/>
    </xf>
    <xf numFmtId="0" fontId="26" fillId="0" borderId="3" xfId="0" applyFont="1" applyBorder="1" applyAlignment="1" applyProtection="1">
      <alignment horizontal="center"/>
      <protection locked="0"/>
    </xf>
    <xf numFmtId="0" fontId="7" fillId="0" borderId="3" xfId="0" applyFont="1" applyBorder="1" applyAlignment="1" applyProtection="1">
      <alignment wrapText="1"/>
      <protection/>
    </xf>
    <xf numFmtId="0" fontId="7" fillId="0" borderId="3" xfId="0" applyFont="1" applyBorder="1" applyAlignment="1" applyProtection="1">
      <alignment horizontal="center" wrapText="1"/>
      <protection locked="0"/>
    </xf>
    <xf numFmtId="0" fontId="26" fillId="5" borderId="3" xfId="0" applyFont="1" applyFill="1" applyBorder="1" applyAlignment="1" applyProtection="1">
      <alignment horizontal="center" wrapText="1"/>
      <protection locked="0"/>
    </xf>
    <xf numFmtId="0" fontId="0" fillId="5" borderId="3" xfId="0" applyFill="1" applyBorder="1" applyAlignment="1" applyProtection="1">
      <alignment/>
      <protection locked="0"/>
    </xf>
    <xf numFmtId="0" fontId="27" fillId="0" borderId="3" xfId="0" applyFont="1" applyBorder="1" applyAlignment="1" applyProtection="1">
      <alignment horizontal="center"/>
      <protection locked="0"/>
    </xf>
    <xf numFmtId="0" fontId="23" fillId="0" borderId="3" xfId="0" applyFont="1" applyBorder="1" applyAlignment="1" applyProtection="1">
      <alignment horizontal="center"/>
      <protection locked="0"/>
    </xf>
    <xf numFmtId="0" fontId="7" fillId="0" borderId="3" xfId="0" applyFont="1" applyBorder="1" applyAlignment="1" applyProtection="1">
      <alignment/>
      <protection/>
    </xf>
    <xf numFmtId="0" fontId="7" fillId="0" borderId="3" xfId="0" applyFont="1" applyBorder="1" applyAlignment="1" applyProtection="1">
      <alignment horizontal="center"/>
      <protection locked="0"/>
    </xf>
    <xf numFmtId="1" fontId="7" fillId="0" borderId="3" xfId="0" applyNumberFormat="1" applyFont="1" applyBorder="1" applyAlignment="1" applyProtection="1">
      <alignment horizontal="center"/>
      <protection/>
    </xf>
    <xf numFmtId="9" fontId="7" fillId="0" borderId="3" xfId="0" applyNumberFormat="1" applyFont="1" applyBorder="1" applyAlignment="1" applyProtection="1">
      <alignment horizontal="center"/>
      <protection locked="0"/>
    </xf>
    <xf numFmtId="1" fontId="6" fillId="0" borderId="22" xfId="0" applyNumberFormat="1" applyFont="1" applyBorder="1" applyAlignment="1" applyProtection="1">
      <alignment horizontal="center"/>
      <protection/>
    </xf>
    <xf numFmtId="2" fontId="6" fillId="0" borderId="21" xfId="0" applyNumberFormat="1" applyFont="1" applyBorder="1" applyAlignment="1" applyProtection="1">
      <alignment horizontal="center"/>
      <protection/>
    </xf>
    <xf numFmtId="0" fontId="0" fillId="0" borderId="23" xfId="0" applyBorder="1" applyAlignment="1">
      <alignment/>
    </xf>
    <xf numFmtId="0" fontId="0" fillId="0" borderId="23" xfId="0" applyFont="1" applyBorder="1" applyAlignment="1">
      <alignment horizontal="left"/>
    </xf>
    <xf numFmtId="0" fontId="7" fillId="0" borderId="8" xfId="0" applyFont="1" applyBorder="1" applyAlignment="1">
      <alignment horizontal="center" wrapText="1"/>
    </xf>
    <xf numFmtId="1" fontId="4" fillId="0" borderId="24" xfId="17" applyNumberFormat="1" applyFont="1" applyFill="1" applyBorder="1" applyAlignment="1">
      <alignment horizontal="center"/>
    </xf>
    <xf numFmtId="49" fontId="30" fillId="3" borderId="8" xfId="0" applyNumberFormat="1" applyFont="1" applyFill="1" applyBorder="1" applyAlignment="1">
      <alignment horizontal="center" wrapText="1"/>
    </xf>
    <xf numFmtId="0" fontId="0" fillId="0" borderId="3" xfId="0" applyBorder="1" applyAlignment="1">
      <alignment wrapText="1"/>
    </xf>
    <xf numFmtId="0" fontId="17" fillId="0" borderId="3" xfId="0" applyFont="1" applyFill="1" applyBorder="1" applyAlignment="1" applyProtection="1">
      <alignment/>
      <protection/>
    </xf>
    <xf numFmtId="0" fontId="4" fillId="0" borderId="3" xfId="0" applyFont="1" applyFill="1" applyBorder="1" applyAlignment="1" applyProtection="1">
      <alignment horizontal="center"/>
      <protection/>
    </xf>
    <xf numFmtId="1" fontId="3" fillId="0" borderId="3" xfId="0" applyNumberFormat="1" applyFont="1" applyFill="1" applyBorder="1" applyAlignment="1" applyProtection="1">
      <alignment horizontal="center"/>
      <protection/>
    </xf>
    <xf numFmtId="1" fontId="1" fillId="0" borderId="7" xfId="17" applyNumberFormat="1" applyFont="1" applyFill="1" applyBorder="1" applyAlignment="1" applyProtection="1">
      <alignment horizontal="center"/>
      <protection/>
    </xf>
    <xf numFmtId="1" fontId="4" fillId="0" borderId="14" xfId="17" applyNumberFormat="1" applyFont="1" applyFill="1" applyBorder="1" applyAlignment="1" applyProtection="1">
      <alignment horizontal="center"/>
      <protection/>
    </xf>
    <xf numFmtId="1" fontId="4" fillId="0" borderId="3" xfId="17" applyNumberFormat="1" applyFont="1" applyFill="1" applyBorder="1" applyAlignment="1" applyProtection="1">
      <alignment horizontal="center"/>
      <protection/>
    </xf>
    <xf numFmtId="0" fontId="0" fillId="0" borderId="0" xfId="0" applyAlignment="1" applyProtection="1">
      <alignment/>
      <protection/>
    </xf>
    <xf numFmtId="1" fontId="3" fillId="0" borderId="3" xfId="17" applyNumberFormat="1" applyFont="1" applyFill="1" applyBorder="1" applyAlignment="1" applyProtection="1">
      <alignment horizontal="center"/>
      <protection locked="0"/>
    </xf>
    <xf numFmtId="1" fontId="3" fillId="0" borderId="3" xfId="0" applyNumberFormat="1" applyFont="1" applyBorder="1" applyAlignment="1" applyProtection="1">
      <alignment horizontal="center"/>
      <protection locked="0"/>
    </xf>
    <xf numFmtId="1" fontId="4" fillId="0" borderId="3" xfId="17" applyNumberFormat="1" applyFont="1" applyFill="1" applyBorder="1" applyAlignment="1" applyProtection="1">
      <alignment horizontal="center"/>
      <protection locked="0"/>
    </xf>
    <xf numFmtId="0" fontId="3" fillId="0" borderId="0" xfId="0" applyFont="1" applyAlignment="1">
      <alignment horizontal="center"/>
    </xf>
    <xf numFmtId="0" fontId="3" fillId="0" borderId="0" xfId="0" applyFont="1" applyAlignment="1" applyProtection="1">
      <alignment horizontal="center"/>
      <protection locked="0"/>
    </xf>
    <xf numFmtId="1" fontId="3" fillId="0" borderId="21" xfId="17" applyNumberFormat="1" applyFont="1" applyFill="1" applyBorder="1" applyAlignment="1" applyProtection="1">
      <alignment horizontal="center"/>
      <protection locked="0"/>
    </xf>
    <xf numFmtId="1" fontId="4" fillId="0" borderId="21" xfId="17" applyNumberFormat="1" applyFont="1" applyFill="1" applyBorder="1" applyAlignment="1" applyProtection="1">
      <alignment horizontal="center"/>
      <protection locked="0"/>
    </xf>
    <xf numFmtId="2" fontId="0" fillId="0" borderId="21" xfId="0" applyNumberFormat="1" applyFont="1" applyBorder="1" applyAlignment="1" applyProtection="1">
      <alignment horizontal="center"/>
      <protection/>
    </xf>
    <xf numFmtId="2" fontId="6" fillId="0" borderId="3" xfId="0" applyNumberFormat="1" applyFont="1" applyBorder="1" applyAlignment="1" applyProtection="1">
      <alignment horizontal="center"/>
      <protection/>
    </xf>
    <xf numFmtId="0" fontId="3" fillId="0" borderId="3" xfId="0" applyFont="1" applyBorder="1" applyAlignment="1">
      <alignment horizontal="center"/>
    </xf>
    <xf numFmtId="0" fontId="23" fillId="0" borderId="25" xfId="0" applyFont="1" applyBorder="1" applyAlignment="1" applyProtection="1">
      <alignment horizontal="left" vertical="center"/>
      <protection/>
    </xf>
    <xf numFmtId="0" fontId="7" fillId="0" borderId="26" xfId="0" applyFont="1" applyBorder="1" applyAlignment="1" applyProtection="1">
      <alignment horizontal="left" vertical="center"/>
      <protection/>
    </xf>
    <xf numFmtId="0" fontId="16" fillId="0" borderId="27" xfId="0" applyFont="1" applyBorder="1" applyAlignment="1">
      <alignment horizontal="center"/>
    </xf>
    <xf numFmtId="0" fontId="0" fillId="0" borderId="28" xfId="0" applyBorder="1" applyAlignment="1">
      <alignment horizontal="center"/>
    </xf>
    <xf numFmtId="49" fontId="12" fillId="3" borderId="29" xfId="0" applyNumberFormat="1" applyFont="1" applyFill="1" applyBorder="1" applyAlignment="1">
      <alignment horizontal="center" wrapText="1"/>
    </xf>
    <xf numFmtId="49" fontId="12" fillId="3" borderId="11" xfId="0" applyNumberFormat="1" applyFont="1" applyFill="1" applyBorder="1" applyAlignment="1">
      <alignment horizontal="center" wrapText="1"/>
    </xf>
    <xf numFmtId="0" fontId="6" fillId="0" borderId="30" xfId="0" applyFont="1" applyBorder="1" applyAlignment="1">
      <alignment horizontal="center" wrapText="1"/>
    </xf>
    <xf numFmtId="0" fontId="6" fillId="0" borderId="31" xfId="0" applyFont="1" applyBorder="1" applyAlignment="1">
      <alignment horizontal="center" wrapText="1"/>
    </xf>
    <xf numFmtId="0" fontId="6" fillId="0" borderId="32" xfId="0" applyFont="1" applyBorder="1" applyAlignment="1" applyProtection="1">
      <alignment horizontal="left" vertical="center"/>
      <protection locked="0"/>
    </xf>
    <xf numFmtId="0" fontId="6" fillId="0" borderId="32" xfId="0" applyFont="1" applyBorder="1" applyAlignment="1" applyProtection="1">
      <alignment/>
      <protection locked="0"/>
    </xf>
    <xf numFmtId="0" fontId="23" fillId="0" borderId="26" xfId="0" applyFont="1" applyBorder="1" applyAlignment="1" applyProtection="1">
      <alignment horizontal="left" vertical="center"/>
      <protection locked="0"/>
    </xf>
    <xf numFmtId="0" fontId="23" fillId="0" borderId="33" xfId="0" applyFont="1" applyBorder="1" applyAlignment="1" applyProtection="1">
      <alignment horizontal="left" vertical="center"/>
      <protection locked="0"/>
    </xf>
    <xf numFmtId="0" fontId="6" fillId="0" borderId="10" xfId="0" applyFont="1" applyBorder="1" applyAlignment="1" applyProtection="1">
      <alignment horizontal="left" wrapText="1"/>
      <protection locked="0"/>
    </xf>
    <xf numFmtId="0" fontId="6" fillId="0" borderId="34" xfId="0" applyFont="1" applyBorder="1" applyAlignment="1" applyProtection="1">
      <alignment horizontal="left"/>
      <protection locked="0"/>
    </xf>
    <xf numFmtId="0" fontId="0" fillId="0" borderId="34" xfId="0" applyFont="1" applyBorder="1" applyAlignment="1">
      <alignment horizontal="left"/>
    </xf>
    <xf numFmtId="0" fontId="0" fillId="0" borderId="9" xfId="0" applyFont="1" applyBorder="1" applyAlignment="1">
      <alignment horizontal="left"/>
    </xf>
    <xf numFmtId="0" fontId="6" fillId="0" borderId="35" xfId="0" applyFont="1" applyBorder="1" applyAlignment="1" applyProtection="1">
      <alignment horizontal="left" wrapText="1"/>
      <protection locked="0"/>
    </xf>
    <xf numFmtId="0" fontId="6" fillId="0" borderId="0" xfId="0" applyFont="1" applyBorder="1" applyAlignment="1" applyProtection="1">
      <alignment horizontal="left"/>
      <protection locked="0"/>
    </xf>
    <xf numFmtId="0" fontId="0" fillId="0" borderId="0" xfId="0" applyFont="1" applyBorder="1" applyAlignment="1">
      <alignment horizontal="left"/>
    </xf>
    <xf numFmtId="0" fontId="0" fillId="0" borderId="36" xfId="0" applyFont="1" applyBorder="1" applyAlignment="1">
      <alignment horizontal="left"/>
    </xf>
    <xf numFmtId="0" fontId="6" fillId="0" borderId="37" xfId="0" applyFont="1" applyBorder="1" applyAlignment="1" applyProtection="1">
      <alignment horizontal="left" wrapText="1"/>
      <protection locked="0"/>
    </xf>
    <xf numFmtId="0" fontId="6" fillId="0" borderId="38" xfId="0" applyFont="1" applyBorder="1" applyAlignment="1" applyProtection="1">
      <alignment horizontal="left"/>
      <protection locked="0"/>
    </xf>
    <xf numFmtId="0" fontId="0" fillId="0" borderId="38" xfId="0" applyFont="1" applyBorder="1" applyAlignment="1">
      <alignment horizontal="left"/>
    </xf>
    <xf numFmtId="0" fontId="0" fillId="0" borderId="39" xfId="0" applyFont="1" applyBorder="1" applyAlignment="1">
      <alignment horizontal="left"/>
    </xf>
    <xf numFmtId="0" fontId="7" fillId="0" borderId="23" xfId="0" applyFont="1" applyFill="1" applyBorder="1" applyAlignment="1">
      <alignment horizontal="center"/>
    </xf>
    <xf numFmtId="0" fontId="7" fillId="0" borderId="40" xfId="0" applyFont="1" applyFill="1" applyBorder="1" applyAlignment="1">
      <alignment horizontal="center"/>
    </xf>
    <xf numFmtId="0" fontId="0" fillId="0" borderId="24" xfId="0" applyBorder="1" applyAlignment="1">
      <alignment/>
    </xf>
    <xf numFmtId="0" fontId="8" fillId="0" borderId="10" xfId="0" applyFont="1" applyBorder="1" applyAlignment="1">
      <alignment horizontal="center" vertical="center" wrapText="1"/>
    </xf>
    <xf numFmtId="0" fontId="8" fillId="0" borderId="34" xfId="0" applyFont="1" applyBorder="1" applyAlignment="1">
      <alignment horizontal="center" vertical="center" wrapText="1"/>
    </xf>
    <xf numFmtId="0" fontId="9" fillId="0" borderId="34" xfId="0" applyFont="1" applyBorder="1" applyAlignment="1">
      <alignment horizontal="center" vertical="center" wrapText="1"/>
    </xf>
    <xf numFmtId="0" fontId="0" fillId="0" borderId="9" xfId="0" applyBorder="1" applyAlignment="1">
      <alignment wrapText="1"/>
    </xf>
    <xf numFmtId="0" fontId="7" fillId="0" borderId="41" xfId="0" applyFont="1" applyBorder="1" applyAlignment="1">
      <alignment horizontal="center"/>
    </xf>
    <xf numFmtId="0" fontId="0" fillId="0" borderId="42" xfId="0" applyBorder="1" applyAlignment="1">
      <alignment horizontal="center"/>
    </xf>
    <xf numFmtId="0" fontId="0" fillId="0" borderId="43" xfId="0" applyBorder="1" applyAlignment="1">
      <alignment/>
    </xf>
    <xf numFmtId="0" fontId="7" fillId="0" borderId="23" xfId="0" applyFont="1" applyBorder="1" applyAlignment="1">
      <alignment horizontal="center"/>
    </xf>
    <xf numFmtId="0" fontId="7" fillId="0" borderId="40" xfId="0" applyFont="1" applyBorder="1" applyAlignment="1">
      <alignment horizontal="center"/>
    </xf>
    <xf numFmtId="0" fontId="31" fillId="0" borderId="10" xfId="0" applyFont="1" applyBorder="1" applyAlignment="1">
      <alignment horizontal="center" vertical="center" wrapText="1"/>
    </xf>
    <xf numFmtId="0" fontId="5" fillId="0" borderId="34" xfId="0" applyFont="1" applyBorder="1" applyAlignment="1">
      <alignment wrapText="1"/>
    </xf>
    <xf numFmtId="0" fontId="5" fillId="0" borderId="9" xfId="0" applyFont="1" applyBorder="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P30"/>
  <sheetViews>
    <sheetView workbookViewId="0" topLeftCell="A1">
      <selection activeCell="G17" sqref="G17"/>
    </sheetView>
  </sheetViews>
  <sheetFormatPr defaultColWidth="9.140625" defaultRowHeight="12.75"/>
  <cols>
    <col min="1" max="1" width="24.421875" style="0" customWidth="1"/>
    <col min="2" max="3" width="11.00390625" style="0" customWidth="1"/>
    <col min="4" max="4" width="9.28125" style="0" customWidth="1"/>
    <col min="5" max="5" width="8.421875" style="0" customWidth="1"/>
    <col min="6" max="6" width="8.8515625" style="0" customWidth="1"/>
    <col min="7" max="7" width="9.8515625" style="0" customWidth="1"/>
    <col min="8" max="9" width="8.28125" style="0" customWidth="1"/>
    <col min="10" max="10" width="8.57421875" style="0" customWidth="1"/>
    <col min="11" max="11" width="6.8515625" style="0" customWidth="1"/>
    <col min="12" max="12" width="7.57421875" style="0" customWidth="1"/>
    <col min="13" max="13" width="9.421875" style="0" customWidth="1"/>
    <col min="14" max="15" width="9.28125" style="0" customWidth="1"/>
  </cols>
  <sheetData>
    <row r="1" spans="1:15" ht="13.5" customHeight="1" thickBot="1">
      <c r="A1" s="23"/>
      <c r="B1" s="114" t="s">
        <v>170</v>
      </c>
      <c r="C1" s="24" t="s">
        <v>2</v>
      </c>
      <c r="D1" s="25" t="s">
        <v>3</v>
      </c>
      <c r="E1" s="24" t="s">
        <v>4</v>
      </c>
      <c r="F1" s="24" t="s">
        <v>5</v>
      </c>
      <c r="G1" s="24" t="s">
        <v>6</v>
      </c>
      <c r="H1" s="24" t="s">
        <v>7</v>
      </c>
      <c r="I1" s="24" t="s">
        <v>153</v>
      </c>
      <c r="J1" s="24" t="s">
        <v>215</v>
      </c>
      <c r="K1" s="26" t="s">
        <v>8</v>
      </c>
      <c r="L1" s="27" t="s">
        <v>9</v>
      </c>
      <c r="M1" s="27" t="s">
        <v>10</v>
      </c>
      <c r="N1" s="28" t="s">
        <v>11</v>
      </c>
      <c r="O1" s="28" t="s">
        <v>175</v>
      </c>
    </row>
    <row r="2" spans="1:15" ht="30" customHeight="1" thickBot="1">
      <c r="A2" s="29" t="s">
        <v>0</v>
      </c>
      <c r="B2" s="115"/>
      <c r="C2" s="30"/>
      <c r="D2" s="24"/>
      <c r="E2" s="24"/>
      <c r="F2" s="24"/>
      <c r="G2" s="24"/>
      <c r="H2" s="24"/>
      <c r="I2" s="31"/>
      <c r="J2" s="31"/>
      <c r="K2" s="91"/>
      <c r="L2" s="32"/>
      <c r="M2" s="27"/>
      <c r="N2" s="27"/>
      <c r="O2" s="27"/>
    </row>
    <row r="3" spans="1:16" ht="13.5" thickBot="1">
      <c r="A3" s="33"/>
      <c r="B3" s="34">
        <f>SUM(C3:O3)</f>
        <v>1</v>
      </c>
      <c r="C3" s="34">
        <v>0.545</v>
      </c>
      <c r="D3" s="34"/>
      <c r="E3" s="34">
        <v>0.0532</v>
      </c>
      <c r="F3" s="34">
        <v>0.0102</v>
      </c>
      <c r="G3" s="34"/>
      <c r="H3" s="34">
        <v>0.0725</v>
      </c>
      <c r="I3" s="34">
        <v>0.0217</v>
      </c>
      <c r="J3" s="34">
        <v>0.09</v>
      </c>
      <c r="K3" s="34"/>
      <c r="L3" s="34">
        <v>0.0181</v>
      </c>
      <c r="M3" s="34">
        <v>0.1475</v>
      </c>
      <c r="N3" s="34">
        <v>0.0299</v>
      </c>
      <c r="O3" s="34">
        <v>0.0119</v>
      </c>
      <c r="P3" s="45"/>
    </row>
    <row r="4" spans="1:15" ht="27.75" customHeight="1" thickBot="1" thickTop="1">
      <c r="A4" s="112"/>
      <c r="B4" s="113"/>
      <c r="C4" s="113"/>
      <c r="D4" s="113"/>
      <c r="E4" s="113"/>
      <c r="F4" s="113"/>
      <c r="G4" s="113"/>
      <c r="H4" s="113"/>
      <c r="I4" s="113"/>
      <c r="J4" s="113"/>
      <c r="K4" s="113"/>
      <c r="L4" s="113"/>
      <c r="M4" s="113"/>
      <c r="N4" s="113"/>
      <c r="O4" s="113"/>
    </row>
    <row r="5" spans="1:15" ht="13.5" thickBot="1">
      <c r="A5" s="42" t="s">
        <v>171</v>
      </c>
      <c r="B5" s="39">
        <v>2096</v>
      </c>
      <c r="C5" s="39">
        <f aca="true" t="shared" si="0" ref="C5:C28">SUM($B5*$C$3)</f>
        <v>1142.3200000000002</v>
      </c>
      <c r="D5" s="39"/>
      <c r="E5" s="39">
        <f aca="true" t="shared" si="1" ref="E5:E28">SUM($B5*$E$3)</f>
        <v>111.5072</v>
      </c>
      <c r="F5" s="39">
        <f aca="true" t="shared" si="2" ref="F5:F28">SUM($B5*$F$3)</f>
        <v>21.3792</v>
      </c>
      <c r="G5" s="39">
        <f aca="true" t="shared" si="3" ref="G5:G28">SUM($B5*$G$3)</f>
        <v>0</v>
      </c>
      <c r="H5" s="39">
        <f aca="true" t="shared" si="4" ref="H5:H28">SUM($B5*$H$3)</f>
        <v>151.95999999999998</v>
      </c>
      <c r="I5" s="39">
        <f aca="true" t="shared" si="5" ref="I5:I28">SUM($B5*$I$3)</f>
        <v>45.483200000000004</v>
      </c>
      <c r="J5" s="39">
        <f aca="true" t="shared" si="6" ref="J5:J28">SUM($B5*$J$3)</f>
        <v>188.64</v>
      </c>
      <c r="K5" s="39"/>
      <c r="L5" s="39">
        <f aca="true" t="shared" si="7" ref="L5:L28">SUM($B5*$L$3)</f>
        <v>37.9376</v>
      </c>
      <c r="M5" s="39">
        <f aca="true" t="shared" si="8" ref="M5:M28">SUM($B5*$M$3)</f>
        <v>309.15999999999997</v>
      </c>
      <c r="N5" s="39">
        <f aca="true" t="shared" si="9" ref="N5:N28">SUM($B5*$N$3)</f>
        <v>62.6704</v>
      </c>
      <c r="O5" s="39">
        <f aca="true" t="shared" si="10" ref="O5:O28">SUM($B5*$O$3)</f>
        <v>24.942400000000003</v>
      </c>
    </row>
    <row r="6" spans="1:15" ht="13.5" thickBot="1">
      <c r="A6" s="42" t="s">
        <v>236</v>
      </c>
      <c r="B6" s="39">
        <v>2096</v>
      </c>
      <c r="C6" s="39">
        <f t="shared" si="0"/>
        <v>1142.3200000000002</v>
      </c>
      <c r="D6" s="39"/>
      <c r="E6" s="39">
        <f t="shared" si="1"/>
        <v>111.5072</v>
      </c>
      <c r="F6" s="39">
        <f t="shared" si="2"/>
        <v>21.3792</v>
      </c>
      <c r="G6" s="39">
        <f t="shared" si="3"/>
        <v>0</v>
      </c>
      <c r="H6" s="39">
        <f t="shared" si="4"/>
        <v>151.95999999999998</v>
      </c>
      <c r="I6" s="39">
        <f t="shared" si="5"/>
        <v>45.483200000000004</v>
      </c>
      <c r="J6" s="39">
        <f t="shared" si="6"/>
        <v>188.64</v>
      </c>
      <c r="K6" s="39"/>
      <c r="L6" s="39">
        <f t="shared" si="7"/>
        <v>37.9376</v>
      </c>
      <c r="M6" s="39">
        <f t="shared" si="8"/>
        <v>309.15999999999997</v>
      </c>
      <c r="N6" s="39">
        <f t="shared" si="9"/>
        <v>62.6704</v>
      </c>
      <c r="O6" s="39">
        <f t="shared" si="10"/>
        <v>24.942400000000003</v>
      </c>
    </row>
    <row r="7" spans="1:15" ht="13.5" thickBot="1">
      <c r="A7" s="42" t="s">
        <v>147</v>
      </c>
      <c r="B7" s="39">
        <v>2096</v>
      </c>
      <c r="C7" s="39">
        <f t="shared" si="0"/>
        <v>1142.3200000000002</v>
      </c>
      <c r="D7" s="39"/>
      <c r="E7" s="39">
        <f t="shared" si="1"/>
        <v>111.5072</v>
      </c>
      <c r="F7" s="39">
        <f t="shared" si="2"/>
        <v>21.3792</v>
      </c>
      <c r="G7" s="39">
        <f t="shared" si="3"/>
        <v>0</v>
      </c>
      <c r="H7" s="39">
        <f t="shared" si="4"/>
        <v>151.95999999999998</v>
      </c>
      <c r="I7" s="39">
        <f t="shared" si="5"/>
        <v>45.483200000000004</v>
      </c>
      <c r="J7" s="39">
        <f t="shared" si="6"/>
        <v>188.64</v>
      </c>
      <c r="K7" s="39"/>
      <c r="L7" s="39">
        <f t="shared" si="7"/>
        <v>37.9376</v>
      </c>
      <c r="M7" s="39">
        <f t="shared" si="8"/>
        <v>309.15999999999997</v>
      </c>
      <c r="N7" s="39">
        <f t="shared" si="9"/>
        <v>62.6704</v>
      </c>
      <c r="O7" s="39">
        <f t="shared" si="10"/>
        <v>24.942400000000003</v>
      </c>
    </row>
    <row r="8" spans="1:15" ht="13.5" thickBot="1">
      <c r="A8" s="42" t="s">
        <v>384</v>
      </c>
      <c r="B8" s="39">
        <v>2076</v>
      </c>
      <c r="C8" s="39">
        <f t="shared" si="0"/>
        <v>1131.42</v>
      </c>
      <c r="D8" s="39">
        <v>20</v>
      </c>
      <c r="E8" s="39">
        <f t="shared" si="1"/>
        <v>110.44319999999999</v>
      </c>
      <c r="F8" s="39">
        <f t="shared" si="2"/>
        <v>21.1752</v>
      </c>
      <c r="G8" s="39">
        <f t="shared" si="3"/>
        <v>0</v>
      </c>
      <c r="H8" s="39">
        <f t="shared" si="4"/>
        <v>150.51</v>
      </c>
      <c r="I8" s="39">
        <f t="shared" si="5"/>
        <v>45.0492</v>
      </c>
      <c r="J8" s="39">
        <f t="shared" si="6"/>
        <v>186.84</v>
      </c>
      <c r="K8" s="39"/>
      <c r="L8" s="39">
        <f t="shared" si="7"/>
        <v>37.5756</v>
      </c>
      <c r="M8" s="39">
        <f t="shared" si="8"/>
        <v>306.21</v>
      </c>
      <c r="N8" s="39">
        <f t="shared" si="9"/>
        <v>62.0724</v>
      </c>
      <c r="O8" s="39">
        <f t="shared" si="10"/>
        <v>24.704400000000003</v>
      </c>
    </row>
    <row r="9" spans="1:15" ht="13.5" thickBot="1">
      <c r="A9" s="42" t="s">
        <v>428</v>
      </c>
      <c r="B9" s="39">
        <v>544</v>
      </c>
      <c r="C9" s="39">
        <f t="shared" si="0"/>
        <v>296.48</v>
      </c>
      <c r="D9" s="39"/>
      <c r="E9" s="39">
        <f t="shared" si="1"/>
        <v>28.9408</v>
      </c>
      <c r="F9" s="39">
        <f t="shared" si="2"/>
        <v>5.5488</v>
      </c>
      <c r="G9" s="39">
        <f t="shared" si="3"/>
        <v>0</v>
      </c>
      <c r="H9" s="39">
        <f t="shared" si="4"/>
        <v>39.44</v>
      </c>
      <c r="I9" s="39">
        <f t="shared" si="5"/>
        <v>11.8048</v>
      </c>
      <c r="J9" s="39">
        <f t="shared" si="6"/>
        <v>48.96</v>
      </c>
      <c r="K9" s="39"/>
      <c r="L9" s="39">
        <f t="shared" si="7"/>
        <v>9.846400000000001</v>
      </c>
      <c r="M9" s="39">
        <f t="shared" si="8"/>
        <v>80.24</v>
      </c>
      <c r="N9" s="39">
        <f t="shared" si="9"/>
        <v>16.2656</v>
      </c>
      <c r="O9" s="39">
        <f t="shared" si="10"/>
        <v>6.4736</v>
      </c>
    </row>
    <row r="10" spans="1:15" ht="13.5" thickBot="1">
      <c r="A10" s="42" t="s">
        <v>436</v>
      </c>
      <c r="B10" s="39">
        <v>1536</v>
      </c>
      <c r="C10" s="39">
        <f t="shared" si="0"/>
        <v>837.1200000000001</v>
      </c>
      <c r="D10" s="39"/>
      <c r="E10" s="39">
        <f t="shared" si="1"/>
        <v>81.7152</v>
      </c>
      <c r="F10" s="39">
        <f t="shared" si="2"/>
        <v>15.667200000000001</v>
      </c>
      <c r="G10" s="39">
        <f t="shared" si="3"/>
        <v>0</v>
      </c>
      <c r="H10" s="39">
        <f t="shared" si="4"/>
        <v>111.35999999999999</v>
      </c>
      <c r="I10" s="39">
        <f t="shared" si="5"/>
        <v>33.3312</v>
      </c>
      <c r="J10" s="39">
        <f t="shared" si="6"/>
        <v>138.24</v>
      </c>
      <c r="K10" s="39"/>
      <c r="L10" s="39">
        <f t="shared" si="7"/>
        <v>27.8016</v>
      </c>
      <c r="M10" s="39">
        <f t="shared" si="8"/>
        <v>226.56</v>
      </c>
      <c r="N10" s="39">
        <f t="shared" si="9"/>
        <v>45.9264</v>
      </c>
      <c r="O10" s="39">
        <f t="shared" si="10"/>
        <v>18.2784</v>
      </c>
    </row>
    <row r="11" spans="1:15" ht="13.5" thickBot="1">
      <c r="A11" s="42" t="s">
        <v>437</v>
      </c>
      <c r="B11" s="39">
        <v>560</v>
      </c>
      <c r="C11" s="39">
        <f t="shared" si="0"/>
        <v>305.20000000000005</v>
      </c>
      <c r="D11" s="39"/>
      <c r="E11" s="39">
        <f t="shared" si="1"/>
        <v>29.791999999999998</v>
      </c>
      <c r="F11" s="39">
        <f t="shared" si="2"/>
        <v>5.712000000000001</v>
      </c>
      <c r="G11" s="39">
        <f t="shared" si="3"/>
        <v>0</v>
      </c>
      <c r="H11" s="39">
        <f t="shared" si="4"/>
        <v>40.599999999999994</v>
      </c>
      <c r="I11" s="39">
        <f t="shared" si="5"/>
        <v>12.152000000000001</v>
      </c>
      <c r="J11" s="39">
        <f t="shared" si="6"/>
        <v>50.4</v>
      </c>
      <c r="K11" s="39"/>
      <c r="L11" s="39">
        <f t="shared" si="7"/>
        <v>10.136000000000001</v>
      </c>
      <c r="M11" s="39">
        <f t="shared" si="8"/>
        <v>82.6</v>
      </c>
      <c r="N11" s="39">
        <f t="shared" si="9"/>
        <v>16.744</v>
      </c>
      <c r="O11" s="39">
        <f t="shared" si="10"/>
        <v>6.664000000000001</v>
      </c>
    </row>
    <row r="12" spans="1:15" ht="13.5" thickBot="1">
      <c r="A12" s="42" t="s">
        <v>438</v>
      </c>
      <c r="B12" s="39">
        <v>1376</v>
      </c>
      <c r="C12" s="39">
        <f t="shared" si="0"/>
        <v>749.9200000000001</v>
      </c>
      <c r="D12" s="39"/>
      <c r="E12" s="39">
        <f t="shared" si="1"/>
        <v>73.2032</v>
      </c>
      <c r="F12" s="39">
        <f t="shared" si="2"/>
        <v>14.035200000000001</v>
      </c>
      <c r="G12" s="39">
        <f t="shared" si="3"/>
        <v>0</v>
      </c>
      <c r="H12" s="39">
        <f t="shared" si="4"/>
        <v>99.75999999999999</v>
      </c>
      <c r="I12" s="39">
        <f t="shared" si="5"/>
        <v>29.8592</v>
      </c>
      <c r="J12" s="39">
        <f t="shared" si="6"/>
        <v>123.83999999999999</v>
      </c>
      <c r="K12" s="39"/>
      <c r="L12" s="39">
        <f t="shared" si="7"/>
        <v>24.905600000000003</v>
      </c>
      <c r="M12" s="39">
        <f t="shared" si="8"/>
        <v>202.95999999999998</v>
      </c>
      <c r="N12" s="39">
        <f t="shared" si="9"/>
        <v>41.1424</v>
      </c>
      <c r="O12" s="39">
        <f t="shared" si="10"/>
        <v>16.3744</v>
      </c>
    </row>
    <row r="13" spans="1:15" ht="13.5" thickBot="1">
      <c r="A13" s="44" t="s">
        <v>208</v>
      </c>
      <c r="B13" s="39">
        <v>2096</v>
      </c>
      <c r="C13" s="39">
        <f t="shared" si="0"/>
        <v>1142.3200000000002</v>
      </c>
      <c r="D13" s="39"/>
      <c r="E13" s="39">
        <f t="shared" si="1"/>
        <v>111.5072</v>
      </c>
      <c r="F13" s="39">
        <f t="shared" si="2"/>
        <v>21.3792</v>
      </c>
      <c r="G13" s="39">
        <f t="shared" si="3"/>
        <v>0</v>
      </c>
      <c r="H13" s="39">
        <f t="shared" si="4"/>
        <v>151.95999999999998</v>
      </c>
      <c r="I13" s="39">
        <f t="shared" si="5"/>
        <v>45.483200000000004</v>
      </c>
      <c r="J13" s="39">
        <f t="shared" si="6"/>
        <v>188.64</v>
      </c>
      <c r="K13" s="39"/>
      <c r="L13" s="39">
        <f t="shared" si="7"/>
        <v>37.9376</v>
      </c>
      <c r="M13" s="39">
        <f t="shared" si="8"/>
        <v>309.15999999999997</v>
      </c>
      <c r="N13" s="39">
        <f t="shared" si="9"/>
        <v>62.6704</v>
      </c>
      <c r="O13" s="39">
        <f t="shared" si="10"/>
        <v>24.942400000000003</v>
      </c>
    </row>
    <row r="14" spans="1:15" ht="13.5" thickBot="1">
      <c r="A14" s="44" t="s">
        <v>444</v>
      </c>
      <c r="B14" s="39">
        <v>1296</v>
      </c>
      <c r="C14" s="39">
        <f t="shared" si="0"/>
        <v>706.32</v>
      </c>
      <c r="D14" s="39"/>
      <c r="E14" s="39">
        <f t="shared" si="1"/>
        <v>68.9472</v>
      </c>
      <c r="F14" s="39">
        <f t="shared" si="2"/>
        <v>13.2192</v>
      </c>
      <c r="G14" s="39">
        <f t="shared" si="3"/>
        <v>0</v>
      </c>
      <c r="H14" s="39">
        <f t="shared" si="4"/>
        <v>93.96</v>
      </c>
      <c r="I14" s="39">
        <f t="shared" si="5"/>
        <v>28.1232</v>
      </c>
      <c r="J14" s="39">
        <f t="shared" si="6"/>
        <v>116.64</v>
      </c>
      <c r="K14" s="39"/>
      <c r="L14" s="39">
        <f t="shared" si="7"/>
        <v>23.457600000000003</v>
      </c>
      <c r="M14" s="39">
        <f t="shared" si="8"/>
        <v>191.16</v>
      </c>
      <c r="N14" s="39">
        <f t="shared" si="9"/>
        <v>38.7504</v>
      </c>
      <c r="O14" s="39">
        <f t="shared" si="10"/>
        <v>15.422400000000001</v>
      </c>
    </row>
    <row r="15" spans="1:15" ht="13.5" thickBot="1">
      <c r="A15" s="42" t="s">
        <v>145</v>
      </c>
      <c r="B15" s="39">
        <v>1846</v>
      </c>
      <c r="C15" s="39">
        <f t="shared" si="0"/>
        <v>1006.07</v>
      </c>
      <c r="D15" s="39">
        <v>150</v>
      </c>
      <c r="E15" s="39">
        <f t="shared" si="1"/>
        <v>98.2072</v>
      </c>
      <c r="F15" s="39">
        <f t="shared" si="2"/>
        <v>18.8292</v>
      </c>
      <c r="G15" s="39">
        <f t="shared" si="3"/>
        <v>0</v>
      </c>
      <c r="H15" s="39">
        <f t="shared" si="4"/>
        <v>133.83499999999998</v>
      </c>
      <c r="I15" s="39">
        <f>SUM($B15*$I$3)+100</f>
        <v>140.0582</v>
      </c>
      <c r="J15" s="39">
        <f t="shared" si="6"/>
        <v>166.14</v>
      </c>
      <c r="K15" s="39"/>
      <c r="L15" s="39">
        <f t="shared" si="7"/>
        <v>33.412600000000005</v>
      </c>
      <c r="M15" s="39">
        <f t="shared" si="8"/>
        <v>272.28499999999997</v>
      </c>
      <c r="N15" s="39">
        <f t="shared" si="9"/>
        <v>55.1954</v>
      </c>
      <c r="O15" s="39">
        <f t="shared" si="10"/>
        <v>21.9674</v>
      </c>
    </row>
    <row r="16" spans="1:15" ht="13.5" thickBot="1">
      <c r="A16" s="44" t="s">
        <v>385</v>
      </c>
      <c r="B16" s="39">
        <v>2096</v>
      </c>
      <c r="C16" s="39">
        <f t="shared" si="0"/>
        <v>1142.3200000000002</v>
      </c>
      <c r="D16" s="39"/>
      <c r="E16" s="39">
        <f t="shared" si="1"/>
        <v>111.5072</v>
      </c>
      <c r="F16" s="39">
        <f t="shared" si="2"/>
        <v>21.3792</v>
      </c>
      <c r="G16" s="39">
        <f t="shared" si="3"/>
        <v>0</v>
      </c>
      <c r="H16" s="39">
        <f t="shared" si="4"/>
        <v>151.95999999999998</v>
      </c>
      <c r="I16" s="39">
        <f t="shared" si="5"/>
        <v>45.483200000000004</v>
      </c>
      <c r="J16" s="39">
        <f t="shared" si="6"/>
        <v>188.64</v>
      </c>
      <c r="K16" s="39"/>
      <c r="L16" s="39">
        <f t="shared" si="7"/>
        <v>37.9376</v>
      </c>
      <c r="M16" s="39">
        <f t="shared" si="8"/>
        <v>309.15999999999997</v>
      </c>
      <c r="N16" s="39">
        <f t="shared" si="9"/>
        <v>62.6704</v>
      </c>
      <c r="O16" s="39">
        <f t="shared" si="10"/>
        <v>24.942400000000003</v>
      </c>
    </row>
    <row r="17" spans="1:15" ht="13.5" thickBot="1">
      <c r="A17" s="44" t="s">
        <v>172</v>
      </c>
      <c r="B17" s="39">
        <v>1996</v>
      </c>
      <c r="C17" s="39">
        <f t="shared" si="0"/>
        <v>1087.8200000000002</v>
      </c>
      <c r="D17" s="39">
        <v>100</v>
      </c>
      <c r="E17" s="39">
        <f t="shared" si="1"/>
        <v>106.18719999999999</v>
      </c>
      <c r="F17" s="39">
        <f t="shared" si="2"/>
        <v>20.3592</v>
      </c>
      <c r="G17" s="39">
        <f t="shared" si="3"/>
        <v>0</v>
      </c>
      <c r="H17" s="39">
        <f t="shared" si="4"/>
        <v>144.70999999999998</v>
      </c>
      <c r="I17" s="39">
        <f t="shared" si="5"/>
        <v>43.3132</v>
      </c>
      <c r="J17" s="39">
        <f t="shared" si="6"/>
        <v>179.64</v>
      </c>
      <c r="K17" s="39"/>
      <c r="L17" s="39">
        <f t="shared" si="7"/>
        <v>36.1276</v>
      </c>
      <c r="M17" s="39">
        <f t="shared" si="8"/>
        <v>294.40999999999997</v>
      </c>
      <c r="N17" s="39">
        <f t="shared" si="9"/>
        <v>59.6804</v>
      </c>
      <c r="O17" s="39">
        <f t="shared" si="10"/>
        <v>23.7524</v>
      </c>
    </row>
    <row r="18" spans="1:15" ht="13.5" thickBot="1">
      <c r="A18" s="44" t="s">
        <v>148</v>
      </c>
      <c r="B18" s="39">
        <v>2096</v>
      </c>
      <c r="C18" s="39">
        <f t="shared" si="0"/>
        <v>1142.3200000000002</v>
      </c>
      <c r="D18" s="39"/>
      <c r="E18" s="39">
        <f t="shared" si="1"/>
        <v>111.5072</v>
      </c>
      <c r="F18" s="39">
        <f t="shared" si="2"/>
        <v>21.3792</v>
      </c>
      <c r="G18" s="39">
        <f t="shared" si="3"/>
        <v>0</v>
      </c>
      <c r="H18" s="39">
        <f t="shared" si="4"/>
        <v>151.95999999999998</v>
      </c>
      <c r="I18" s="39">
        <f t="shared" si="5"/>
        <v>45.483200000000004</v>
      </c>
      <c r="J18" s="39">
        <f t="shared" si="6"/>
        <v>188.64</v>
      </c>
      <c r="K18" s="39"/>
      <c r="L18" s="39">
        <f t="shared" si="7"/>
        <v>37.9376</v>
      </c>
      <c r="M18" s="39">
        <f t="shared" si="8"/>
        <v>309.15999999999997</v>
      </c>
      <c r="N18" s="39">
        <f t="shared" si="9"/>
        <v>62.6704</v>
      </c>
      <c r="O18" s="39">
        <f t="shared" si="10"/>
        <v>24.942400000000003</v>
      </c>
    </row>
    <row r="19" spans="1:15" ht="13.5" thickBot="1">
      <c r="A19" s="44" t="s">
        <v>238</v>
      </c>
      <c r="B19" s="39">
        <v>2096</v>
      </c>
      <c r="C19" s="39">
        <f t="shared" si="0"/>
        <v>1142.3200000000002</v>
      </c>
      <c r="D19" s="39"/>
      <c r="E19" s="39">
        <f t="shared" si="1"/>
        <v>111.5072</v>
      </c>
      <c r="F19" s="39">
        <f t="shared" si="2"/>
        <v>21.3792</v>
      </c>
      <c r="G19" s="39">
        <f t="shared" si="3"/>
        <v>0</v>
      </c>
      <c r="H19" s="39">
        <f t="shared" si="4"/>
        <v>151.95999999999998</v>
      </c>
      <c r="I19" s="39">
        <f t="shared" si="5"/>
        <v>45.483200000000004</v>
      </c>
      <c r="J19" s="39">
        <f t="shared" si="6"/>
        <v>188.64</v>
      </c>
      <c r="K19" s="39"/>
      <c r="L19" s="39">
        <f t="shared" si="7"/>
        <v>37.9376</v>
      </c>
      <c r="M19" s="39">
        <f t="shared" si="8"/>
        <v>309.15999999999997</v>
      </c>
      <c r="N19" s="39">
        <f t="shared" si="9"/>
        <v>62.6704</v>
      </c>
      <c r="O19" s="39">
        <f t="shared" si="10"/>
        <v>24.942400000000003</v>
      </c>
    </row>
    <row r="20" spans="1:15" ht="13.5" thickBot="1">
      <c r="A20" s="44" t="s">
        <v>214</v>
      </c>
      <c r="B20" s="39">
        <v>2096</v>
      </c>
      <c r="C20" s="39">
        <f t="shared" si="0"/>
        <v>1142.3200000000002</v>
      </c>
      <c r="D20" s="39"/>
      <c r="E20" s="39">
        <f t="shared" si="1"/>
        <v>111.5072</v>
      </c>
      <c r="F20" s="39">
        <f t="shared" si="2"/>
        <v>21.3792</v>
      </c>
      <c r="G20" s="39">
        <f t="shared" si="3"/>
        <v>0</v>
      </c>
      <c r="H20" s="39">
        <f t="shared" si="4"/>
        <v>151.95999999999998</v>
      </c>
      <c r="I20" s="39">
        <f t="shared" si="5"/>
        <v>45.483200000000004</v>
      </c>
      <c r="J20" s="39">
        <f t="shared" si="6"/>
        <v>188.64</v>
      </c>
      <c r="K20" s="39"/>
      <c r="L20" s="39">
        <f t="shared" si="7"/>
        <v>37.9376</v>
      </c>
      <c r="M20" s="39">
        <f t="shared" si="8"/>
        <v>309.15999999999997</v>
      </c>
      <c r="N20" s="39">
        <f t="shared" si="9"/>
        <v>62.6704</v>
      </c>
      <c r="O20" s="39">
        <f t="shared" si="10"/>
        <v>24.942400000000003</v>
      </c>
    </row>
    <row r="21" spans="1:15" ht="13.5" thickBot="1">
      <c r="A21" s="44" t="s">
        <v>146</v>
      </c>
      <c r="B21" s="39">
        <v>2096</v>
      </c>
      <c r="C21" s="39">
        <f t="shared" si="0"/>
        <v>1142.3200000000002</v>
      </c>
      <c r="D21" s="39"/>
      <c r="E21" s="39">
        <f t="shared" si="1"/>
        <v>111.5072</v>
      </c>
      <c r="F21" s="39">
        <f t="shared" si="2"/>
        <v>21.3792</v>
      </c>
      <c r="G21" s="39">
        <f t="shared" si="3"/>
        <v>0</v>
      </c>
      <c r="H21" s="39">
        <f t="shared" si="4"/>
        <v>151.95999999999998</v>
      </c>
      <c r="I21" s="39">
        <f t="shared" si="5"/>
        <v>45.483200000000004</v>
      </c>
      <c r="J21" s="39">
        <f t="shared" si="6"/>
        <v>188.64</v>
      </c>
      <c r="K21" s="39"/>
      <c r="L21" s="39">
        <f t="shared" si="7"/>
        <v>37.9376</v>
      </c>
      <c r="M21" s="39">
        <f t="shared" si="8"/>
        <v>309.15999999999997</v>
      </c>
      <c r="N21" s="39">
        <f t="shared" si="9"/>
        <v>62.6704</v>
      </c>
      <c r="O21" s="39">
        <f t="shared" si="10"/>
        <v>24.942400000000003</v>
      </c>
    </row>
    <row r="22" spans="1:15" ht="13.5" thickBot="1">
      <c r="A22" s="42" t="s">
        <v>163</v>
      </c>
      <c r="B22" s="39">
        <v>2096</v>
      </c>
      <c r="C22" s="39">
        <f t="shared" si="0"/>
        <v>1142.3200000000002</v>
      </c>
      <c r="D22" s="39"/>
      <c r="E22" s="39">
        <f t="shared" si="1"/>
        <v>111.5072</v>
      </c>
      <c r="F22" s="39">
        <f t="shared" si="2"/>
        <v>21.3792</v>
      </c>
      <c r="G22" s="39">
        <f t="shared" si="3"/>
        <v>0</v>
      </c>
      <c r="H22" s="39">
        <f t="shared" si="4"/>
        <v>151.95999999999998</v>
      </c>
      <c r="I22" s="39">
        <f t="shared" si="5"/>
        <v>45.483200000000004</v>
      </c>
      <c r="J22" s="39">
        <f t="shared" si="6"/>
        <v>188.64</v>
      </c>
      <c r="K22" s="39"/>
      <c r="L22" s="39">
        <f t="shared" si="7"/>
        <v>37.9376</v>
      </c>
      <c r="M22" s="39">
        <f t="shared" si="8"/>
        <v>309.15999999999997</v>
      </c>
      <c r="N22" s="39">
        <f t="shared" si="9"/>
        <v>62.6704</v>
      </c>
      <c r="O22" s="39">
        <f t="shared" si="10"/>
        <v>24.942400000000003</v>
      </c>
    </row>
    <row r="23" spans="1:15" ht="13.5" thickBot="1">
      <c r="A23" s="44" t="s">
        <v>162</v>
      </c>
      <c r="B23" s="39">
        <v>2096</v>
      </c>
      <c r="C23" s="39">
        <f t="shared" si="0"/>
        <v>1142.3200000000002</v>
      </c>
      <c r="D23" s="39"/>
      <c r="E23" s="39">
        <f t="shared" si="1"/>
        <v>111.5072</v>
      </c>
      <c r="F23" s="39">
        <f t="shared" si="2"/>
        <v>21.3792</v>
      </c>
      <c r="G23" s="39">
        <f t="shared" si="3"/>
        <v>0</v>
      </c>
      <c r="H23" s="39">
        <f t="shared" si="4"/>
        <v>151.95999999999998</v>
      </c>
      <c r="I23" s="39">
        <f t="shared" si="5"/>
        <v>45.483200000000004</v>
      </c>
      <c r="J23" s="39">
        <f t="shared" si="6"/>
        <v>188.64</v>
      </c>
      <c r="K23" s="39"/>
      <c r="L23" s="39">
        <f t="shared" si="7"/>
        <v>37.9376</v>
      </c>
      <c r="M23" s="39">
        <f t="shared" si="8"/>
        <v>309.15999999999997</v>
      </c>
      <c r="N23" s="39">
        <f t="shared" si="9"/>
        <v>62.6704</v>
      </c>
      <c r="O23" s="39">
        <f t="shared" si="10"/>
        <v>24.942400000000003</v>
      </c>
    </row>
    <row r="24" spans="1:15" ht="13.5" thickBot="1">
      <c r="A24" s="42" t="s">
        <v>143</v>
      </c>
      <c r="B24" s="39">
        <v>2096</v>
      </c>
      <c r="C24" s="39">
        <f t="shared" si="0"/>
        <v>1142.3200000000002</v>
      </c>
      <c r="D24" s="39"/>
      <c r="E24" s="39">
        <f t="shared" si="1"/>
        <v>111.5072</v>
      </c>
      <c r="F24" s="39">
        <f t="shared" si="2"/>
        <v>21.3792</v>
      </c>
      <c r="G24" s="39">
        <f t="shared" si="3"/>
        <v>0</v>
      </c>
      <c r="H24" s="39">
        <f t="shared" si="4"/>
        <v>151.95999999999998</v>
      </c>
      <c r="I24" s="39">
        <f t="shared" si="5"/>
        <v>45.483200000000004</v>
      </c>
      <c r="J24" s="39">
        <f t="shared" si="6"/>
        <v>188.64</v>
      </c>
      <c r="K24" s="39"/>
      <c r="L24" s="39">
        <f t="shared" si="7"/>
        <v>37.9376</v>
      </c>
      <c r="M24" s="39">
        <f t="shared" si="8"/>
        <v>309.15999999999997</v>
      </c>
      <c r="N24" s="39">
        <f t="shared" si="9"/>
        <v>62.6704</v>
      </c>
      <c r="O24" s="39">
        <f t="shared" si="10"/>
        <v>24.942400000000003</v>
      </c>
    </row>
    <row r="25" spans="1:15" ht="13.5" thickBot="1">
      <c r="A25" s="42" t="s">
        <v>144</v>
      </c>
      <c r="B25" s="39">
        <v>2036</v>
      </c>
      <c r="C25" s="39">
        <f t="shared" si="0"/>
        <v>1109.6200000000001</v>
      </c>
      <c r="D25" s="39">
        <v>60</v>
      </c>
      <c r="E25" s="39">
        <f t="shared" si="1"/>
        <v>108.31519999999999</v>
      </c>
      <c r="F25" s="39">
        <f t="shared" si="2"/>
        <v>20.767200000000003</v>
      </c>
      <c r="G25" s="39">
        <f t="shared" si="3"/>
        <v>0</v>
      </c>
      <c r="H25" s="39">
        <f t="shared" si="4"/>
        <v>147.60999999999999</v>
      </c>
      <c r="I25" s="39">
        <f t="shared" si="5"/>
        <v>44.181200000000004</v>
      </c>
      <c r="J25" s="39">
        <f t="shared" si="6"/>
        <v>183.23999999999998</v>
      </c>
      <c r="K25" s="50"/>
      <c r="L25" s="39">
        <f t="shared" si="7"/>
        <v>36.851600000000005</v>
      </c>
      <c r="M25" s="39">
        <f t="shared" si="8"/>
        <v>300.31</v>
      </c>
      <c r="N25" s="39">
        <f t="shared" si="9"/>
        <v>60.8764</v>
      </c>
      <c r="O25" s="39">
        <f t="shared" si="10"/>
        <v>24.2284</v>
      </c>
    </row>
    <row r="26" spans="1:15" ht="13.5" thickBot="1">
      <c r="A26" s="44" t="s">
        <v>430</v>
      </c>
      <c r="B26" s="39">
        <v>528</v>
      </c>
      <c r="C26" s="39">
        <f t="shared" si="0"/>
        <v>287.76000000000005</v>
      </c>
      <c r="D26" s="39"/>
      <c r="E26" s="39">
        <f t="shared" si="1"/>
        <v>28.089599999999997</v>
      </c>
      <c r="F26" s="39">
        <f t="shared" si="2"/>
        <v>5.3856</v>
      </c>
      <c r="G26" s="39">
        <f t="shared" si="3"/>
        <v>0</v>
      </c>
      <c r="H26" s="39">
        <f t="shared" si="4"/>
        <v>38.279999999999994</v>
      </c>
      <c r="I26" s="39">
        <f t="shared" si="5"/>
        <v>11.457600000000001</v>
      </c>
      <c r="J26" s="39">
        <f t="shared" si="6"/>
        <v>47.519999999999996</v>
      </c>
      <c r="K26" s="50"/>
      <c r="L26" s="39">
        <f t="shared" si="7"/>
        <v>9.5568</v>
      </c>
      <c r="M26" s="39">
        <f t="shared" si="8"/>
        <v>77.88</v>
      </c>
      <c r="N26" s="39">
        <f t="shared" si="9"/>
        <v>15.7872</v>
      </c>
      <c r="O26" s="39">
        <f t="shared" si="10"/>
        <v>6.283200000000001</v>
      </c>
    </row>
    <row r="27" spans="1:15" ht="13.5" thickBot="1">
      <c r="A27" s="44" t="s">
        <v>235</v>
      </c>
      <c r="B27" s="39">
        <v>2096</v>
      </c>
      <c r="C27" s="39">
        <f t="shared" si="0"/>
        <v>1142.3200000000002</v>
      </c>
      <c r="D27" s="39"/>
      <c r="E27" s="39">
        <f t="shared" si="1"/>
        <v>111.5072</v>
      </c>
      <c r="F27" s="39">
        <f t="shared" si="2"/>
        <v>21.3792</v>
      </c>
      <c r="G27" s="39">
        <f t="shared" si="3"/>
        <v>0</v>
      </c>
      <c r="H27" s="39">
        <f t="shared" si="4"/>
        <v>151.95999999999998</v>
      </c>
      <c r="I27" s="39">
        <f t="shared" si="5"/>
        <v>45.483200000000004</v>
      </c>
      <c r="J27" s="39">
        <f t="shared" si="6"/>
        <v>188.64</v>
      </c>
      <c r="K27" s="50"/>
      <c r="L27" s="39">
        <f t="shared" si="7"/>
        <v>37.9376</v>
      </c>
      <c r="M27" s="39">
        <f t="shared" si="8"/>
        <v>309.15999999999997</v>
      </c>
      <c r="N27" s="39">
        <f t="shared" si="9"/>
        <v>62.6704</v>
      </c>
      <c r="O27" s="39">
        <f t="shared" si="10"/>
        <v>24.942400000000003</v>
      </c>
    </row>
    <row r="28" spans="1:15" ht="13.5" thickBot="1">
      <c r="A28" s="44" t="s">
        <v>173</v>
      </c>
      <c r="B28" s="39">
        <v>2096</v>
      </c>
      <c r="C28" s="39">
        <f t="shared" si="0"/>
        <v>1142.3200000000002</v>
      </c>
      <c r="D28" s="39"/>
      <c r="E28" s="39">
        <f t="shared" si="1"/>
        <v>111.5072</v>
      </c>
      <c r="F28" s="39">
        <f t="shared" si="2"/>
        <v>21.3792</v>
      </c>
      <c r="G28" s="39">
        <f t="shared" si="3"/>
        <v>0</v>
      </c>
      <c r="H28" s="39">
        <f t="shared" si="4"/>
        <v>151.95999999999998</v>
      </c>
      <c r="I28" s="39">
        <f t="shared" si="5"/>
        <v>45.483200000000004</v>
      </c>
      <c r="J28" s="39">
        <f t="shared" si="6"/>
        <v>188.64</v>
      </c>
      <c r="K28" s="50"/>
      <c r="L28" s="39">
        <f t="shared" si="7"/>
        <v>37.9376</v>
      </c>
      <c r="M28" s="39">
        <f t="shared" si="8"/>
        <v>309.15999999999997</v>
      </c>
      <c r="N28" s="39">
        <f t="shared" si="9"/>
        <v>62.6704</v>
      </c>
      <c r="O28" s="39">
        <f t="shared" si="10"/>
        <v>24.942400000000003</v>
      </c>
    </row>
    <row r="29" spans="1:15" ht="13.5" thickBot="1">
      <c r="A29" s="37"/>
      <c r="B29" s="39"/>
      <c r="C29" s="35"/>
      <c r="D29" s="35"/>
      <c r="E29" s="35"/>
      <c r="F29" s="35"/>
      <c r="G29" s="35"/>
      <c r="H29" s="35"/>
      <c r="I29" s="39"/>
      <c r="J29" s="35"/>
      <c r="K29" s="36"/>
      <c r="L29" s="35"/>
      <c r="M29" s="35"/>
      <c r="N29" s="35"/>
      <c r="O29" s="35"/>
    </row>
    <row r="30" spans="1:15" ht="13.5" thickBot="1">
      <c r="A30" s="38" t="s">
        <v>174</v>
      </c>
      <c r="B30" s="40"/>
      <c r="C30" s="40">
        <f>SUM(C5:C24)</f>
        <v>19828.19</v>
      </c>
      <c r="D30" s="40">
        <f>SUM(D5:D23)</f>
        <v>270</v>
      </c>
      <c r="E30" s="40">
        <f aca="true" t="shared" si="11" ref="E30:O30">SUM(E5:E24)</f>
        <v>1935.5224000000003</v>
      </c>
      <c r="F30" s="40">
        <f t="shared" si="11"/>
        <v>371.0964000000002</v>
      </c>
      <c r="G30" s="40">
        <f t="shared" si="11"/>
        <v>0</v>
      </c>
      <c r="H30" s="40">
        <f t="shared" si="11"/>
        <v>2637.695</v>
      </c>
      <c r="I30" s="40">
        <f t="shared" si="11"/>
        <v>889.4894000000002</v>
      </c>
      <c r="J30" s="40">
        <f t="shared" si="11"/>
        <v>3274.379999999999</v>
      </c>
      <c r="K30" s="40">
        <f t="shared" si="11"/>
        <v>0</v>
      </c>
      <c r="L30" s="40">
        <f t="shared" si="11"/>
        <v>658.5141999999998</v>
      </c>
      <c r="M30" s="40">
        <f t="shared" si="11"/>
        <v>5366.344999999998</v>
      </c>
      <c r="N30" s="40">
        <f t="shared" si="11"/>
        <v>1087.8217999999997</v>
      </c>
      <c r="O30" s="40">
        <f t="shared" si="11"/>
        <v>432.9458000000002</v>
      </c>
    </row>
  </sheetData>
  <sheetProtection password="F204" sheet="1" objects="1" scenarios="1"/>
  <mergeCells count="2">
    <mergeCell ref="A4:O4"/>
    <mergeCell ref="B1:B2"/>
  </mergeCells>
  <printOptions horizontalCentered="1"/>
  <pageMargins left="0" right="0" top="1" bottom="1" header="0.5" footer="0.5"/>
  <pageSetup fitToHeight="1" fitToWidth="1" horizontalDpi="300" verticalDpi="300" orientation="landscape" scale="90" r:id="rId1"/>
  <headerFooter alignWithMargins="0">
    <oddHeader>&amp;C&amp;"Arial,Bold"&amp;11NATURAL RESOURCES CONSERVATION SERVICE- SOUTH CAROLINA
BAP- FY 2007
GENERAL MANAGEMENT AND ADMINISTRATIVE</oddHeader>
    <oddFooter>&amp;R&amp;D
&amp;T</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R190"/>
  <sheetViews>
    <sheetView tabSelected="1" workbookViewId="0" topLeftCell="A1">
      <pane xSplit="7" ySplit="11" topLeftCell="H12" activePane="bottomRight" state="frozen"/>
      <selection pane="topLeft" activeCell="A1" sqref="A1"/>
      <selection pane="topRight" activeCell="I1" sqref="I1"/>
      <selection pane="bottomLeft" activeCell="A17" sqref="A17"/>
      <selection pane="bottomRight" activeCell="G155" sqref="G155"/>
    </sheetView>
  </sheetViews>
  <sheetFormatPr defaultColWidth="9.140625" defaultRowHeight="12.75"/>
  <cols>
    <col min="1" max="1" width="19.00390625" style="0" customWidth="1"/>
    <col min="2" max="2" width="15.7109375" style="0" customWidth="1"/>
    <col min="3" max="15" width="6.7109375" style="0" customWidth="1"/>
    <col min="16" max="16" width="7.421875" style="0" customWidth="1"/>
    <col min="17" max="17" width="9.8515625" style="0" customWidth="1"/>
    <col min="18" max="18" width="8.00390625" style="0" customWidth="1"/>
  </cols>
  <sheetData>
    <row r="1" spans="1:18" ht="39.75" customHeight="1" thickBot="1">
      <c r="A1" s="1" t="s">
        <v>0</v>
      </c>
      <c r="B1" s="2" t="s">
        <v>1</v>
      </c>
      <c r="C1" s="51" t="s">
        <v>219</v>
      </c>
      <c r="D1" s="51" t="s">
        <v>220</v>
      </c>
      <c r="E1" s="51" t="s">
        <v>221</v>
      </c>
      <c r="F1" s="51" t="s">
        <v>222</v>
      </c>
      <c r="G1" s="51" t="s">
        <v>231</v>
      </c>
      <c r="H1" s="51" t="s">
        <v>223</v>
      </c>
      <c r="I1" s="51" t="s">
        <v>224</v>
      </c>
      <c r="J1" s="51" t="s">
        <v>225</v>
      </c>
      <c r="K1" s="51" t="s">
        <v>226</v>
      </c>
      <c r="L1" s="51" t="s">
        <v>227</v>
      </c>
      <c r="M1" s="51" t="s">
        <v>228</v>
      </c>
      <c r="N1" s="51" t="s">
        <v>229</v>
      </c>
      <c r="O1" s="51" t="s">
        <v>230</v>
      </c>
      <c r="P1" s="12" t="s">
        <v>12</v>
      </c>
      <c r="Q1" s="116" t="s">
        <v>142</v>
      </c>
      <c r="R1" s="117"/>
    </row>
    <row r="2" spans="1:18" ht="12.75">
      <c r="A2" s="7" t="s">
        <v>102</v>
      </c>
      <c r="B2" s="6" t="s">
        <v>66</v>
      </c>
      <c r="C2" s="100">
        <v>1270</v>
      </c>
      <c r="D2" s="100">
        <v>50</v>
      </c>
      <c r="E2" s="100"/>
      <c r="F2" s="100"/>
      <c r="G2" s="101"/>
      <c r="H2" s="100">
        <v>16</v>
      </c>
      <c r="I2" s="100"/>
      <c r="J2" s="100">
        <v>250</v>
      </c>
      <c r="K2" s="100"/>
      <c r="L2" s="100">
        <v>30</v>
      </c>
      <c r="M2" s="100">
        <v>480</v>
      </c>
      <c r="N2" s="102"/>
      <c r="O2" s="102"/>
      <c r="P2" s="13">
        <f>C2+D2+E2+F2+G2+H2+I2+J2+K2+L2+M2+N2+O2</f>
        <v>2096</v>
      </c>
      <c r="Q2" s="47" t="s">
        <v>413</v>
      </c>
      <c r="R2" s="16"/>
    </row>
    <row r="3" spans="1:18" ht="12.75">
      <c r="A3" s="7" t="s">
        <v>419</v>
      </c>
      <c r="B3" s="6" t="s">
        <v>66</v>
      </c>
      <c r="C3" s="100">
        <v>1196</v>
      </c>
      <c r="D3" s="100"/>
      <c r="E3" s="101"/>
      <c r="F3" s="100"/>
      <c r="G3" s="100"/>
      <c r="H3" s="100"/>
      <c r="I3" s="100"/>
      <c r="J3" s="100">
        <v>50</v>
      </c>
      <c r="K3" s="100"/>
      <c r="L3" s="100">
        <v>20</v>
      </c>
      <c r="M3" s="100">
        <v>830</v>
      </c>
      <c r="N3" s="102"/>
      <c r="O3" s="102"/>
      <c r="P3" s="13">
        <f>C3+D3+E3+F3+G3+H3+I3+J3+K3+L3+M3+N3+O3</f>
        <v>2096</v>
      </c>
      <c r="Q3" s="47" t="s">
        <v>413</v>
      </c>
      <c r="R3" s="16"/>
    </row>
    <row r="4" spans="1:18" ht="12.75">
      <c r="A4" s="7" t="s">
        <v>366</v>
      </c>
      <c r="B4" s="6" t="s">
        <v>66</v>
      </c>
      <c r="C4" s="100"/>
      <c r="D4" s="100"/>
      <c r="E4" s="100"/>
      <c r="F4" s="100"/>
      <c r="G4" s="100"/>
      <c r="H4" s="100"/>
      <c r="I4" s="100"/>
      <c r="J4" s="100"/>
      <c r="K4" s="100"/>
      <c r="L4" s="100"/>
      <c r="M4" s="100"/>
      <c r="N4" s="102"/>
      <c r="O4" s="102"/>
      <c r="P4" s="13">
        <f aca="true" t="shared" si="0" ref="P4:P69">C4+D4+E4+F4+G4+H4+I4+J4+K4+L4+M4+N4+O4</f>
        <v>0</v>
      </c>
      <c r="Q4" s="47"/>
      <c r="R4" s="16"/>
    </row>
    <row r="5" spans="1:18" ht="14.25" customHeight="1">
      <c r="A5" s="7" t="s">
        <v>233</v>
      </c>
      <c r="B5" s="6" t="s">
        <v>13</v>
      </c>
      <c r="C5" s="100">
        <v>1310</v>
      </c>
      <c r="D5" s="100">
        <v>80</v>
      </c>
      <c r="E5" s="100"/>
      <c r="F5" s="100"/>
      <c r="G5" s="100"/>
      <c r="H5" s="100">
        <v>16</v>
      </c>
      <c r="I5" s="100"/>
      <c r="J5" s="100">
        <v>190</v>
      </c>
      <c r="K5" s="100"/>
      <c r="L5" s="100"/>
      <c r="M5" s="100">
        <v>500</v>
      </c>
      <c r="N5" s="102"/>
      <c r="O5" s="102"/>
      <c r="P5" s="13">
        <f t="shared" si="0"/>
        <v>2096</v>
      </c>
      <c r="Q5" s="47" t="s">
        <v>414</v>
      </c>
      <c r="R5" s="16"/>
    </row>
    <row r="6" spans="1:18" ht="12.75">
      <c r="A6" s="7" t="s">
        <v>245</v>
      </c>
      <c r="B6" s="6" t="s">
        <v>13</v>
      </c>
      <c r="C6" s="100">
        <v>1340</v>
      </c>
      <c r="D6" s="100">
        <v>40</v>
      </c>
      <c r="E6" s="100"/>
      <c r="F6" s="100"/>
      <c r="G6" s="100"/>
      <c r="H6" s="100">
        <v>16</v>
      </c>
      <c r="I6" s="100"/>
      <c r="J6" s="100">
        <v>130</v>
      </c>
      <c r="K6" s="100"/>
      <c r="L6" s="100">
        <v>20</v>
      </c>
      <c r="M6" s="100">
        <v>550</v>
      </c>
      <c r="N6" s="102"/>
      <c r="O6" s="102"/>
      <c r="P6" s="13">
        <f t="shared" si="0"/>
        <v>2096</v>
      </c>
      <c r="Q6" s="47" t="s">
        <v>414</v>
      </c>
      <c r="R6" s="16"/>
    </row>
    <row r="7" spans="1:18" ht="12.75">
      <c r="A7" s="7" t="s">
        <v>111</v>
      </c>
      <c r="B7" s="6" t="s">
        <v>202</v>
      </c>
      <c r="C7" s="100"/>
      <c r="D7" s="100">
        <v>2096</v>
      </c>
      <c r="E7" s="100"/>
      <c r="F7" s="100"/>
      <c r="G7" s="100"/>
      <c r="H7" s="100"/>
      <c r="I7" s="100"/>
      <c r="J7" s="100"/>
      <c r="K7" s="100"/>
      <c r="L7" s="100"/>
      <c r="M7" s="100"/>
      <c r="N7" s="102"/>
      <c r="O7" s="102"/>
      <c r="P7" s="13">
        <f>C7+D7+E7+F7+G7+H7+I7+J7+K7+L7+M7+N7+O7</f>
        <v>2096</v>
      </c>
      <c r="Q7" s="47" t="s">
        <v>410</v>
      </c>
      <c r="R7" s="16"/>
    </row>
    <row r="8" spans="1:18" ht="12.75">
      <c r="A8" s="7" t="s">
        <v>386</v>
      </c>
      <c r="B8" s="6" t="s">
        <v>58</v>
      </c>
      <c r="C8" s="100"/>
      <c r="D8" s="100"/>
      <c r="E8" s="100"/>
      <c r="F8" s="100"/>
      <c r="G8" s="100"/>
      <c r="H8" s="100"/>
      <c r="I8" s="100"/>
      <c r="J8" s="100"/>
      <c r="K8" s="100"/>
      <c r="L8" s="100"/>
      <c r="M8" s="100"/>
      <c r="N8" s="102"/>
      <c r="O8" s="102"/>
      <c r="P8" s="13">
        <f t="shared" si="0"/>
        <v>0</v>
      </c>
      <c r="Q8" s="90" t="s">
        <v>414</v>
      </c>
      <c r="R8" s="16"/>
    </row>
    <row r="9" spans="1:18" ht="12.75">
      <c r="A9" s="7" t="s">
        <v>395</v>
      </c>
      <c r="B9" s="6" t="s">
        <v>58</v>
      </c>
      <c r="C9" s="100">
        <v>314</v>
      </c>
      <c r="D9" s="100"/>
      <c r="E9" s="100"/>
      <c r="F9" s="100"/>
      <c r="G9" s="100"/>
      <c r="H9" s="100">
        <v>1782</v>
      </c>
      <c r="I9" s="100"/>
      <c r="J9" s="100"/>
      <c r="K9" s="100"/>
      <c r="L9" s="100"/>
      <c r="M9" s="100"/>
      <c r="N9" s="102"/>
      <c r="O9" s="102"/>
      <c r="P9" s="13">
        <f t="shared" si="0"/>
        <v>2096</v>
      </c>
      <c r="Q9" s="90" t="s">
        <v>412</v>
      </c>
      <c r="R9" s="16"/>
    </row>
    <row r="10" spans="1:18" ht="12.75">
      <c r="A10" s="3" t="s">
        <v>31</v>
      </c>
      <c r="B10" s="4" t="s">
        <v>16</v>
      </c>
      <c r="C10" s="15">
        <v>1495</v>
      </c>
      <c r="D10" s="15">
        <v>40</v>
      </c>
      <c r="E10" s="15"/>
      <c r="F10" s="15"/>
      <c r="G10" s="15"/>
      <c r="H10" s="15">
        <v>20</v>
      </c>
      <c r="I10" s="15"/>
      <c r="J10" s="15">
        <v>61</v>
      </c>
      <c r="K10" s="15"/>
      <c r="L10" s="15">
        <v>40</v>
      </c>
      <c r="M10" s="15">
        <v>400</v>
      </c>
      <c r="N10" s="15">
        <v>40</v>
      </c>
      <c r="O10" s="15"/>
      <c r="P10" s="13">
        <f t="shared" si="0"/>
        <v>2096</v>
      </c>
      <c r="Q10" s="47" t="s">
        <v>414</v>
      </c>
      <c r="R10" s="16"/>
    </row>
    <row r="11" spans="1:18" ht="12.75">
      <c r="A11" s="7" t="s">
        <v>86</v>
      </c>
      <c r="B11" s="6" t="s">
        <v>16</v>
      </c>
      <c r="C11" s="100">
        <v>1566</v>
      </c>
      <c r="D11" s="100"/>
      <c r="E11" s="100"/>
      <c r="F11" s="100"/>
      <c r="G11" s="100"/>
      <c r="H11" s="100"/>
      <c r="I11" s="100"/>
      <c r="J11" s="100">
        <v>60</v>
      </c>
      <c r="K11" s="100"/>
      <c r="L11" s="100"/>
      <c r="M11" s="100">
        <v>430</v>
      </c>
      <c r="N11" s="102">
        <v>40</v>
      </c>
      <c r="O11" s="102"/>
      <c r="P11" s="13">
        <f t="shared" si="0"/>
        <v>2096</v>
      </c>
      <c r="Q11" s="47" t="s">
        <v>414</v>
      </c>
      <c r="R11" s="16"/>
    </row>
    <row r="12" spans="1:18" ht="12.75">
      <c r="A12" s="7" t="s">
        <v>367</v>
      </c>
      <c r="B12" s="6" t="s">
        <v>16</v>
      </c>
      <c r="C12" s="100">
        <v>400</v>
      </c>
      <c r="D12" s="100"/>
      <c r="E12" s="100"/>
      <c r="F12" s="100"/>
      <c r="G12" s="100"/>
      <c r="H12" s="100"/>
      <c r="I12" s="100"/>
      <c r="J12" s="100"/>
      <c r="K12" s="100"/>
      <c r="L12" s="100"/>
      <c r="M12" s="100"/>
      <c r="N12" s="102"/>
      <c r="O12" s="102"/>
      <c r="P12" s="13">
        <f t="shared" si="0"/>
        <v>400</v>
      </c>
      <c r="Q12" s="47" t="s">
        <v>414</v>
      </c>
      <c r="R12" s="16"/>
    </row>
    <row r="13" spans="1:18" ht="12.75">
      <c r="A13" s="7" t="s">
        <v>62</v>
      </c>
      <c r="B13" s="6" t="s">
        <v>63</v>
      </c>
      <c r="C13" s="100">
        <v>1676</v>
      </c>
      <c r="D13" s="100"/>
      <c r="E13" s="100"/>
      <c r="F13" s="100"/>
      <c r="G13" s="100"/>
      <c r="H13" s="101"/>
      <c r="I13" s="101"/>
      <c r="J13" s="100">
        <v>250</v>
      </c>
      <c r="K13" s="100"/>
      <c r="L13" s="100">
        <v>20</v>
      </c>
      <c r="M13" s="100">
        <v>100</v>
      </c>
      <c r="N13" s="102">
        <v>50</v>
      </c>
      <c r="O13" s="102"/>
      <c r="P13" s="13">
        <f t="shared" si="0"/>
        <v>2096</v>
      </c>
      <c r="Q13" s="47" t="s">
        <v>414</v>
      </c>
      <c r="R13" s="16"/>
    </row>
    <row r="14" spans="1:18" ht="12.75">
      <c r="A14" s="7" t="s">
        <v>404</v>
      </c>
      <c r="B14" s="6" t="s">
        <v>63</v>
      </c>
      <c r="C14" s="100">
        <v>1500</v>
      </c>
      <c r="D14" s="100"/>
      <c r="E14" s="100"/>
      <c r="F14" s="100"/>
      <c r="G14" s="100"/>
      <c r="H14" s="101"/>
      <c r="I14" s="101"/>
      <c r="J14" s="100">
        <v>200</v>
      </c>
      <c r="K14" s="100"/>
      <c r="L14" s="100">
        <v>20</v>
      </c>
      <c r="M14" s="100">
        <v>300</v>
      </c>
      <c r="N14" s="102">
        <v>40</v>
      </c>
      <c r="O14" s="102">
        <v>36</v>
      </c>
      <c r="P14" s="13">
        <f t="shared" si="0"/>
        <v>2096</v>
      </c>
      <c r="Q14" s="47" t="s">
        <v>414</v>
      </c>
      <c r="R14" s="16"/>
    </row>
    <row r="15" spans="1:18" ht="12.75">
      <c r="A15" s="7" t="s">
        <v>405</v>
      </c>
      <c r="B15" s="6" t="s">
        <v>63</v>
      </c>
      <c r="C15" s="100"/>
      <c r="D15" s="100"/>
      <c r="E15" s="100"/>
      <c r="F15" s="100"/>
      <c r="G15" s="100"/>
      <c r="H15" s="101"/>
      <c r="I15" s="101"/>
      <c r="J15" s="100"/>
      <c r="K15" s="100"/>
      <c r="L15" s="100"/>
      <c r="M15" s="100">
        <v>400</v>
      </c>
      <c r="N15" s="102"/>
      <c r="O15" s="102"/>
      <c r="P15" s="13">
        <f t="shared" si="0"/>
        <v>400</v>
      </c>
      <c r="Q15" s="47" t="s">
        <v>413</v>
      </c>
      <c r="R15" s="16"/>
    </row>
    <row r="16" spans="1:18" ht="12.75">
      <c r="A16" s="7" t="s">
        <v>100</v>
      </c>
      <c r="B16" s="6" t="s">
        <v>101</v>
      </c>
      <c r="C16" s="100">
        <v>966</v>
      </c>
      <c r="D16" s="100">
        <v>40</v>
      </c>
      <c r="E16" s="100"/>
      <c r="F16" s="100"/>
      <c r="G16" s="100"/>
      <c r="H16" s="101"/>
      <c r="I16" s="101"/>
      <c r="J16" s="100">
        <v>240</v>
      </c>
      <c r="K16" s="100"/>
      <c r="L16" s="100">
        <v>30</v>
      </c>
      <c r="M16" s="100">
        <v>660</v>
      </c>
      <c r="N16" s="102">
        <v>40</v>
      </c>
      <c r="O16" s="102">
        <v>120</v>
      </c>
      <c r="P16" s="13">
        <f>C16+D16+E16+F16+G16+H16+I16+J16+K16+L16+M16+N16+O16</f>
        <v>2096</v>
      </c>
      <c r="Q16" s="47" t="s">
        <v>414</v>
      </c>
      <c r="R16" s="16"/>
    </row>
    <row r="17" spans="1:18" ht="12.75">
      <c r="A17" s="7" t="s">
        <v>125</v>
      </c>
      <c r="B17" s="6" t="s">
        <v>101</v>
      </c>
      <c r="C17" s="100">
        <v>1466</v>
      </c>
      <c r="D17" s="100"/>
      <c r="E17" s="100"/>
      <c r="F17" s="100"/>
      <c r="G17" s="100"/>
      <c r="H17" s="100"/>
      <c r="I17" s="100"/>
      <c r="J17" s="100">
        <v>310</v>
      </c>
      <c r="K17" s="100"/>
      <c r="L17" s="100">
        <v>30</v>
      </c>
      <c r="M17" s="100">
        <v>120</v>
      </c>
      <c r="N17" s="102">
        <v>170</v>
      </c>
      <c r="O17" s="102"/>
      <c r="P17" s="13">
        <f t="shared" si="0"/>
        <v>2096</v>
      </c>
      <c r="Q17" s="47" t="s">
        <v>414</v>
      </c>
      <c r="R17" s="16"/>
    </row>
    <row r="18" spans="1:18" ht="12.75">
      <c r="A18" s="3" t="s">
        <v>27</v>
      </c>
      <c r="B18" s="4" t="s">
        <v>28</v>
      </c>
      <c r="C18" s="105">
        <v>811</v>
      </c>
      <c r="D18" s="15"/>
      <c r="E18" s="15"/>
      <c r="F18" s="15"/>
      <c r="G18" s="109"/>
      <c r="H18" s="109">
        <v>50</v>
      </c>
      <c r="I18" s="15"/>
      <c r="J18" s="105">
        <v>260</v>
      </c>
      <c r="K18" s="15"/>
      <c r="L18" s="105">
        <v>10</v>
      </c>
      <c r="M18" s="105">
        <v>440</v>
      </c>
      <c r="N18" s="106">
        <v>10</v>
      </c>
      <c r="O18" s="105">
        <v>515</v>
      </c>
      <c r="P18" s="13">
        <f t="shared" si="0"/>
        <v>2096</v>
      </c>
      <c r="Q18" s="47" t="s">
        <v>423</v>
      </c>
      <c r="R18" s="16"/>
    </row>
    <row r="19" spans="1:18" ht="12.75">
      <c r="A19" s="7" t="s">
        <v>64</v>
      </c>
      <c r="B19" s="6" t="s">
        <v>28</v>
      </c>
      <c r="C19" s="15">
        <v>1121</v>
      </c>
      <c r="D19" s="100"/>
      <c r="E19" s="100"/>
      <c r="F19" s="100"/>
      <c r="G19" s="15"/>
      <c r="H19" s="15">
        <v>50</v>
      </c>
      <c r="I19" s="100"/>
      <c r="J19" s="15">
        <v>320</v>
      </c>
      <c r="K19" s="100"/>
      <c r="L19" s="15">
        <v>20</v>
      </c>
      <c r="M19" s="15">
        <v>290</v>
      </c>
      <c r="N19" s="15">
        <v>10</v>
      </c>
      <c r="O19" s="15">
        <v>285</v>
      </c>
      <c r="P19" s="13">
        <f>C19+D18+E18+F18+G19+H19+I18+J19+K18+L19+M19+N19+O19</f>
        <v>2096</v>
      </c>
      <c r="Q19" s="47" t="s">
        <v>414</v>
      </c>
      <c r="R19" s="16"/>
    </row>
    <row r="20" spans="1:18" ht="12.75">
      <c r="A20" s="7" t="s">
        <v>242</v>
      </c>
      <c r="B20" s="6" t="s">
        <v>28</v>
      </c>
      <c r="C20" s="100">
        <v>1166</v>
      </c>
      <c r="D20" s="100"/>
      <c r="E20" s="100"/>
      <c r="F20" s="100"/>
      <c r="G20" s="100"/>
      <c r="H20" s="100">
        <v>50</v>
      </c>
      <c r="I20" s="100"/>
      <c r="J20" s="100">
        <v>150</v>
      </c>
      <c r="K20" s="100"/>
      <c r="L20" s="100">
        <v>30</v>
      </c>
      <c r="M20" s="100">
        <v>390</v>
      </c>
      <c r="N20" s="102">
        <v>10</v>
      </c>
      <c r="O20" s="102">
        <v>300</v>
      </c>
      <c r="P20" s="13">
        <f t="shared" si="0"/>
        <v>2096</v>
      </c>
      <c r="Q20" s="47" t="s">
        <v>414</v>
      </c>
      <c r="R20" s="16"/>
    </row>
    <row r="21" spans="1:18" ht="12.75">
      <c r="A21" s="3" t="s">
        <v>34</v>
      </c>
      <c r="B21" s="4" t="s">
        <v>35</v>
      </c>
      <c r="C21" s="17">
        <v>1240</v>
      </c>
      <c r="D21" s="17">
        <v>60</v>
      </c>
      <c r="E21" s="17"/>
      <c r="F21" s="17"/>
      <c r="G21" s="17"/>
      <c r="H21" s="17">
        <v>16</v>
      </c>
      <c r="I21" s="17"/>
      <c r="J21" s="17">
        <v>400</v>
      </c>
      <c r="K21" s="15"/>
      <c r="L21" s="17">
        <v>30</v>
      </c>
      <c r="M21" s="17">
        <v>250</v>
      </c>
      <c r="N21" s="15">
        <v>50</v>
      </c>
      <c r="O21" s="15">
        <v>50</v>
      </c>
      <c r="P21" s="13">
        <f t="shared" si="0"/>
        <v>2096</v>
      </c>
      <c r="Q21" s="47" t="s">
        <v>414</v>
      </c>
      <c r="R21" s="16"/>
    </row>
    <row r="22" spans="1:18" ht="12.75">
      <c r="A22" s="3" t="s">
        <v>157</v>
      </c>
      <c r="B22" s="4" t="s">
        <v>35</v>
      </c>
      <c r="C22" s="17"/>
      <c r="D22" s="17"/>
      <c r="E22" s="17"/>
      <c r="F22" s="17"/>
      <c r="G22" s="17"/>
      <c r="H22" s="17"/>
      <c r="I22" s="17"/>
      <c r="J22" s="17"/>
      <c r="K22" s="15"/>
      <c r="L22" s="17"/>
      <c r="M22" s="17"/>
      <c r="N22" s="15"/>
      <c r="O22" s="15"/>
      <c r="P22" s="13">
        <f t="shared" si="0"/>
        <v>0</v>
      </c>
      <c r="Q22" s="47"/>
      <c r="R22" s="16"/>
    </row>
    <row r="23" spans="1:18" ht="12.75">
      <c r="A23" s="7" t="s">
        <v>72</v>
      </c>
      <c r="B23" s="6" t="s">
        <v>35</v>
      </c>
      <c r="C23" s="100">
        <v>1306</v>
      </c>
      <c r="D23" s="100"/>
      <c r="E23" s="100"/>
      <c r="F23" s="100"/>
      <c r="G23" s="100"/>
      <c r="H23" s="100"/>
      <c r="I23" s="100"/>
      <c r="J23" s="100">
        <v>350</v>
      </c>
      <c r="K23" s="100"/>
      <c r="L23" s="100">
        <v>70</v>
      </c>
      <c r="M23" s="100">
        <v>300</v>
      </c>
      <c r="N23" s="102">
        <v>50</v>
      </c>
      <c r="O23" s="102">
        <v>20</v>
      </c>
      <c r="P23" s="13">
        <f t="shared" si="0"/>
        <v>2096</v>
      </c>
      <c r="Q23" s="47" t="s">
        <v>414</v>
      </c>
      <c r="R23" s="16"/>
    </row>
    <row r="24" spans="1:18" ht="12.75">
      <c r="A24" s="7" t="s">
        <v>422</v>
      </c>
      <c r="B24" s="6" t="s">
        <v>35</v>
      </c>
      <c r="C24" s="100">
        <v>502</v>
      </c>
      <c r="D24" s="100"/>
      <c r="E24" s="100"/>
      <c r="F24" s="100"/>
      <c r="G24" s="100"/>
      <c r="H24" s="100"/>
      <c r="I24" s="100"/>
      <c r="J24" s="100">
        <v>114</v>
      </c>
      <c r="K24" s="100"/>
      <c r="L24" s="100"/>
      <c r="M24" s="100">
        <v>200</v>
      </c>
      <c r="N24" s="102"/>
      <c r="O24" s="102"/>
      <c r="P24" s="13">
        <f t="shared" si="0"/>
        <v>816</v>
      </c>
      <c r="Q24" s="47" t="s">
        <v>414</v>
      </c>
      <c r="R24" s="16"/>
    </row>
    <row r="25" spans="1:18" ht="12.75">
      <c r="A25" s="7" t="s">
        <v>152</v>
      </c>
      <c r="B25" s="6" t="s">
        <v>105</v>
      </c>
      <c r="C25" s="100">
        <v>80</v>
      </c>
      <c r="D25" s="100"/>
      <c r="E25" s="100">
        <v>2016</v>
      </c>
      <c r="F25" s="100"/>
      <c r="G25" s="100"/>
      <c r="H25" s="100"/>
      <c r="I25" s="100"/>
      <c r="J25" s="100"/>
      <c r="K25" s="100"/>
      <c r="L25" s="100"/>
      <c r="M25" s="100"/>
      <c r="N25" s="102"/>
      <c r="O25" s="102"/>
      <c r="P25" s="13">
        <f t="shared" si="0"/>
        <v>2096</v>
      </c>
      <c r="Q25" s="47" t="s">
        <v>411</v>
      </c>
      <c r="R25" s="16"/>
    </row>
    <row r="26" spans="1:18" ht="12.75">
      <c r="A26" s="7" t="s">
        <v>119</v>
      </c>
      <c r="B26" s="6" t="s">
        <v>105</v>
      </c>
      <c r="C26" s="100">
        <v>160</v>
      </c>
      <c r="D26" s="100"/>
      <c r="E26" s="100">
        <v>1936</v>
      </c>
      <c r="F26" s="100"/>
      <c r="G26" s="100"/>
      <c r="H26" s="100"/>
      <c r="I26" s="100"/>
      <c r="J26" s="100"/>
      <c r="K26" s="100"/>
      <c r="L26" s="100"/>
      <c r="M26" s="100"/>
      <c r="N26" s="102"/>
      <c r="O26" s="102"/>
      <c r="P26" s="13">
        <f t="shared" si="0"/>
        <v>2096</v>
      </c>
      <c r="Q26" s="47" t="s">
        <v>411</v>
      </c>
      <c r="R26" s="16"/>
    </row>
    <row r="27" spans="1:18" ht="12.75">
      <c r="A27" s="7" t="s">
        <v>246</v>
      </c>
      <c r="B27" s="6" t="s">
        <v>105</v>
      </c>
      <c r="C27" s="100">
        <v>80</v>
      </c>
      <c r="D27" s="100"/>
      <c r="E27" s="100">
        <v>2016</v>
      </c>
      <c r="F27" s="100"/>
      <c r="G27" s="100"/>
      <c r="H27" s="100"/>
      <c r="I27" s="100"/>
      <c r="J27" s="100"/>
      <c r="K27" s="100"/>
      <c r="L27" s="100"/>
      <c r="M27" s="100"/>
      <c r="N27" s="102"/>
      <c r="O27" s="102"/>
      <c r="P27" s="13">
        <f t="shared" si="0"/>
        <v>2096</v>
      </c>
      <c r="Q27" s="47" t="s">
        <v>411</v>
      </c>
      <c r="R27" s="16"/>
    </row>
    <row r="28" spans="1:18" ht="12.75">
      <c r="A28" s="7" t="s">
        <v>115</v>
      </c>
      <c r="B28" s="6" t="s">
        <v>116</v>
      </c>
      <c r="C28" s="100">
        <v>1316</v>
      </c>
      <c r="D28" s="100"/>
      <c r="E28" s="100"/>
      <c r="F28" s="101"/>
      <c r="G28" s="101"/>
      <c r="H28" s="100">
        <v>400</v>
      </c>
      <c r="I28" s="100"/>
      <c r="J28" s="100">
        <v>40</v>
      </c>
      <c r="K28" s="100"/>
      <c r="L28" s="100">
        <v>40</v>
      </c>
      <c r="M28" s="100">
        <v>300</v>
      </c>
      <c r="N28" s="102"/>
      <c r="O28" s="102"/>
      <c r="P28" s="13">
        <f t="shared" si="0"/>
        <v>2096</v>
      </c>
      <c r="Q28" s="47" t="s">
        <v>412</v>
      </c>
      <c r="R28" s="16"/>
    </row>
    <row r="29" spans="1:18" ht="12.75">
      <c r="A29" s="7" t="s">
        <v>117</v>
      </c>
      <c r="B29" s="6" t="s">
        <v>116</v>
      </c>
      <c r="C29" s="100">
        <v>1249</v>
      </c>
      <c r="D29" s="100">
        <v>177</v>
      </c>
      <c r="E29" s="100"/>
      <c r="F29" s="100"/>
      <c r="G29" s="100"/>
      <c r="H29" s="101">
        <v>200</v>
      </c>
      <c r="I29" s="101"/>
      <c r="J29" s="100">
        <v>160</v>
      </c>
      <c r="K29" s="100"/>
      <c r="L29" s="100"/>
      <c r="M29" s="100">
        <v>310</v>
      </c>
      <c r="N29" s="102"/>
      <c r="O29" s="102"/>
      <c r="P29" s="13">
        <f t="shared" si="0"/>
        <v>2096</v>
      </c>
      <c r="Q29" s="47" t="s">
        <v>414</v>
      </c>
      <c r="R29" s="16"/>
    </row>
    <row r="30" spans="1:18" ht="12.75">
      <c r="A30" s="5" t="s">
        <v>41</v>
      </c>
      <c r="B30" s="6" t="s">
        <v>42</v>
      </c>
      <c r="C30" s="15">
        <v>1266</v>
      </c>
      <c r="D30" s="15"/>
      <c r="E30" s="15"/>
      <c r="F30" s="15"/>
      <c r="G30" s="15"/>
      <c r="H30" s="15"/>
      <c r="I30" s="15"/>
      <c r="J30" s="15">
        <v>300</v>
      </c>
      <c r="K30" s="15"/>
      <c r="L30" s="15">
        <v>130</v>
      </c>
      <c r="M30" s="15">
        <v>400</v>
      </c>
      <c r="N30" s="15"/>
      <c r="O30" s="15"/>
      <c r="P30" s="13">
        <f t="shared" si="0"/>
        <v>2096</v>
      </c>
      <c r="Q30" s="47" t="s">
        <v>413</v>
      </c>
      <c r="R30" s="16"/>
    </row>
    <row r="31" spans="1:18" ht="12.75">
      <c r="A31" s="7" t="s">
        <v>368</v>
      </c>
      <c r="B31" s="6" t="s">
        <v>42</v>
      </c>
      <c r="C31" s="100">
        <v>1350</v>
      </c>
      <c r="D31" s="100"/>
      <c r="E31" s="100"/>
      <c r="F31" s="100"/>
      <c r="G31" s="100"/>
      <c r="H31" s="100">
        <v>16</v>
      </c>
      <c r="I31" s="100"/>
      <c r="J31" s="100">
        <v>370</v>
      </c>
      <c r="K31" s="100"/>
      <c r="L31" s="100">
        <v>60</v>
      </c>
      <c r="M31" s="100">
        <v>300</v>
      </c>
      <c r="N31" s="102"/>
      <c r="O31" s="102"/>
      <c r="P31" s="13">
        <f t="shared" si="0"/>
        <v>2096</v>
      </c>
      <c r="Q31" s="47" t="s">
        <v>413</v>
      </c>
      <c r="R31" s="16"/>
    </row>
    <row r="32" spans="1:18" ht="12.75">
      <c r="A32" s="7" t="s">
        <v>200</v>
      </c>
      <c r="B32" s="6" t="s">
        <v>42</v>
      </c>
      <c r="C32" s="100"/>
      <c r="D32" s="100"/>
      <c r="E32" s="100"/>
      <c r="F32" s="100"/>
      <c r="G32" s="100"/>
      <c r="H32" s="100"/>
      <c r="I32" s="100"/>
      <c r="J32" s="100"/>
      <c r="K32" s="100"/>
      <c r="L32" s="100"/>
      <c r="M32" s="100"/>
      <c r="N32" s="102"/>
      <c r="O32" s="102"/>
      <c r="P32" s="13">
        <f t="shared" si="0"/>
        <v>0</v>
      </c>
      <c r="Q32" s="47"/>
      <c r="R32" s="16"/>
    </row>
    <row r="33" spans="1:18" ht="12.75">
      <c r="A33" s="7" t="s">
        <v>405</v>
      </c>
      <c r="B33" s="6" t="s">
        <v>42</v>
      </c>
      <c r="C33" s="100"/>
      <c r="D33" s="100"/>
      <c r="E33" s="100"/>
      <c r="F33" s="100"/>
      <c r="G33" s="100"/>
      <c r="H33" s="100"/>
      <c r="I33" s="100"/>
      <c r="J33" s="100"/>
      <c r="K33" s="100"/>
      <c r="L33" s="100"/>
      <c r="M33" s="100">
        <v>400</v>
      </c>
      <c r="N33" s="102"/>
      <c r="O33" s="102"/>
      <c r="P33" s="13">
        <f t="shared" si="0"/>
        <v>400</v>
      </c>
      <c r="Q33" s="47" t="s">
        <v>413</v>
      </c>
      <c r="R33" s="16"/>
    </row>
    <row r="34" spans="1:18" ht="12.75">
      <c r="A34" s="3" t="s">
        <v>23</v>
      </c>
      <c r="B34" s="4" t="s">
        <v>24</v>
      </c>
      <c r="C34" s="15">
        <v>1226</v>
      </c>
      <c r="D34" s="15">
        <v>40</v>
      </c>
      <c r="E34" s="15"/>
      <c r="F34" s="15"/>
      <c r="G34" s="15"/>
      <c r="H34" s="15">
        <v>80</v>
      </c>
      <c r="I34" s="15"/>
      <c r="J34" s="15">
        <v>100</v>
      </c>
      <c r="K34" s="15"/>
      <c r="L34" s="15">
        <v>50</v>
      </c>
      <c r="M34" s="15">
        <v>600</v>
      </c>
      <c r="N34" s="15"/>
      <c r="O34" s="15"/>
      <c r="P34" s="13">
        <f t="shared" si="0"/>
        <v>2096</v>
      </c>
      <c r="Q34" s="47" t="s">
        <v>413</v>
      </c>
      <c r="R34" s="16"/>
    </row>
    <row r="35" spans="1:18" ht="12.75">
      <c r="A35" s="7" t="s">
        <v>74</v>
      </c>
      <c r="B35" s="6" t="s">
        <v>75</v>
      </c>
      <c r="C35" s="100">
        <v>851</v>
      </c>
      <c r="D35" s="100">
        <v>280</v>
      </c>
      <c r="E35" s="100"/>
      <c r="F35" s="100"/>
      <c r="G35" s="100"/>
      <c r="H35" s="100"/>
      <c r="I35" s="100">
        <v>200</v>
      </c>
      <c r="J35" s="101">
        <v>40</v>
      </c>
      <c r="K35" s="100"/>
      <c r="L35" s="100"/>
      <c r="M35" s="100">
        <v>605</v>
      </c>
      <c r="N35" s="102">
        <v>120</v>
      </c>
      <c r="O35" s="102"/>
      <c r="P35" s="13">
        <f t="shared" si="0"/>
        <v>2096</v>
      </c>
      <c r="Q35" s="47" t="s">
        <v>414</v>
      </c>
      <c r="R35" s="16"/>
    </row>
    <row r="36" spans="1:18" ht="12.75">
      <c r="A36" s="7" t="s">
        <v>137</v>
      </c>
      <c r="B36" s="6" t="s">
        <v>75</v>
      </c>
      <c r="C36" s="100"/>
      <c r="D36" s="100">
        <v>2096</v>
      </c>
      <c r="E36" s="100"/>
      <c r="F36" s="100"/>
      <c r="G36" s="100"/>
      <c r="H36" s="100"/>
      <c r="I36" s="100"/>
      <c r="J36" s="100"/>
      <c r="K36" s="100"/>
      <c r="L36" s="100"/>
      <c r="M36" s="100"/>
      <c r="N36" s="102"/>
      <c r="O36" s="102"/>
      <c r="P36" s="13">
        <f>C36+D36+E36+F36+G36+H36+I36+J36+K36+L36+M36+N36+O36</f>
        <v>2096</v>
      </c>
      <c r="Q36" s="47" t="s">
        <v>410</v>
      </c>
      <c r="R36" s="16"/>
    </row>
    <row r="37" spans="1:18" ht="12.75">
      <c r="A37" s="5" t="s">
        <v>25</v>
      </c>
      <c r="B37" s="6" t="s">
        <v>26</v>
      </c>
      <c r="C37" s="15">
        <v>1166</v>
      </c>
      <c r="D37" s="15">
        <v>30</v>
      </c>
      <c r="E37" s="15"/>
      <c r="F37" s="15"/>
      <c r="G37" s="15"/>
      <c r="H37" s="101">
        <v>40</v>
      </c>
      <c r="I37" s="101"/>
      <c r="J37" s="15">
        <v>300</v>
      </c>
      <c r="K37" s="15"/>
      <c r="L37" s="15"/>
      <c r="M37" s="15">
        <v>400</v>
      </c>
      <c r="N37" s="15">
        <v>16</v>
      </c>
      <c r="O37" s="15">
        <v>144</v>
      </c>
      <c r="P37" s="13">
        <f t="shared" si="0"/>
        <v>2096</v>
      </c>
      <c r="Q37" s="47" t="s">
        <v>414</v>
      </c>
      <c r="R37" s="16"/>
    </row>
    <row r="38" spans="1:18" ht="12.75">
      <c r="A38" s="7" t="s">
        <v>369</v>
      </c>
      <c r="B38" s="6" t="s">
        <v>26</v>
      </c>
      <c r="C38" s="100">
        <v>1380</v>
      </c>
      <c r="D38" s="100"/>
      <c r="E38" s="100"/>
      <c r="F38" s="100"/>
      <c r="G38" s="100"/>
      <c r="H38" s="100">
        <v>16</v>
      </c>
      <c r="I38" s="100"/>
      <c r="J38" s="100">
        <v>320</v>
      </c>
      <c r="K38" s="100"/>
      <c r="L38" s="100"/>
      <c r="M38" s="100">
        <v>320</v>
      </c>
      <c r="N38" s="102"/>
      <c r="O38" s="102">
        <v>60</v>
      </c>
      <c r="P38" s="13">
        <f t="shared" si="0"/>
        <v>2096</v>
      </c>
      <c r="Q38" s="47" t="s">
        <v>414</v>
      </c>
      <c r="R38" s="16"/>
    </row>
    <row r="39" spans="1:18" ht="12.75">
      <c r="A39" s="7" t="s">
        <v>393</v>
      </c>
      <c r="B39" s="6" t="s">
        <v>26</v>
      </c>
      <c r="C39" s="100">
        <v>1696</v>
      </c>
      <c r="D39" s="100"/>
      <c r="E39" s="100"/>
      <c r="F39" s="100"/>
      <c r="G39" s="100"/>
      <c r="H39" s="100"/>
      <c r="I39" s="100"/>
      <c r="J39" s="100">
        <v>120</v>
      </c>
      <c r="K39" s="100"/>
      <c r="L39" s="100"/>
      <c r="M39" s="100">
        <v>240</v>
      </c>
      <c r="N39" s="102"/>
      <c r="O39" s="102">
        <v>40</v>
      </c>
      <c r="P39" s="13">
        <f t="shared" si="0"/>
        <v>2096</v>
      </c>
      <c r="Q39" s="47" t="s">
        <v>414</v>
      </c>
      <c r="R39" s="16"/>
    </row>
    <row r="40" spans="1:18" s="46" customFormat="1" ht="12.75">
      <c r="A40" s="7" t="s">
        <v>240</v>
      </c>
      <c r="B40" s="6" t="s">
        <v>91</v>
      </c>
      <c r="C40" s="100">
        <v>1300</v>
      </c>
      <c r="D40" s="100"/>
      <c r="E40" s="100"/>
      <c r="F40" s="100"/>
      <c r="G40" s="100"/>
      <c r="H40" s="100">
        <v>30</v>
      </c>
      <c r="I40" s="100"/>
      <c r="J40" s="100">
        <v>300</v>
      </c>
      <c r="K40" s="100"/>
      <c r="L40" s="15">
        <v>30</v>
      </c>
      <c r="M40" s="100">
        <v>260</v>
      </c>
      <c r="N40" s="102">
        <v>60</v>
      </c>
      <c r="O40" s="102">
        <v>116</v>
      </c>
      <c r="P40" s="13">
        <f t="shared" si="0"/>
        <v>2096</v>
      </c>
      <c r="Q40" s="47" t="s">
        <v>414</v>
      </c>
      <c r="R40" s="16"/>
    </row>
    <row r="41" spans="1:18" s="46" customFormat="1" ht="12.75">
      <c r="A41" s="7" t="s">
        <v>92</v>
      </c>
      <c r="B41" s="6" t="s">
        <v>91</v>
      </c>
      <c r="C41" s="100">
        <v>1330</v>
      </c>
      <c r="D41" s="100"/>
      <c r="E41" s="100"/>
      <c r="F41" s="100"/>
      <c r="G41" s="100"/>
      <c r="H41" s="100">
        <v>10</v>
      </c>
      <c r="I41" s="100"/>
      <c r="J41" s="100">
        <v>306</v>
      </c>
      <c r="K41" s="15"/>
      <c r="L41" s="100">
        <v>40</v>
      </c>
      <c r="M41" s="100">
        <v>150</v>
      </c>
      <c r="N41" s="102">
        <v>150</v>
      </c>
      <c r="O41" s="102">
        <v>110</v>
      </c>
      <c r="P41" s="13">
        <f t="shared" si="0"/>
        <v>2096</v>
      </c>
      <c r="Q41" s="47" t="s">
        <v>414</v>
      </c>
      <c r="R41" s="16"/>
    </row>
    <row r="42" spans="1:18" ht="12.75">
      <c r="A42" s="3" t="s">
        <v>37</v>
      </c>
      <c r="B42" s="6" t="s">
        <v>56</v>
      </c>
      <c r="C42" s="100">
        <v>976</v>
      </c>
      <c r="D42" s="100"/>
      <c r="E42" s="100"/>
      <c r="F42" s="100"/>
      <c r="G42" s="100"/>
      <c r="H42" s="100"/>
      <c r="I42" s="100"/>
      <c r="J42" s="100">
        <v>400</v>
      </c>
      <c r="K42" s="100"/>
      <c r="L42" s="100">
        <v>50</v>
      </c>
      <c r="M42" s="100">
        <v>530</v>
      </c>
      <c r="N42" s="102">
        <v>40</v>
      </c>
      <c r="O42" s="102">
        <v>100</v>
      </c>
      <c r="P42" s="13">
        <f t="shared" si="0"/>
        <v>2096</v>
      </c>
      <c r="Q42" s="47" t="s">
        <v>413</v>
      </c>
      <c r="R42" s="16"/>
    </row>
    <row r="43" spans="1:18" ht="12.75">
      <c r="A43" s="7" t="s">
        <v>55</v>
      </c>
      <c r="B43" s="6" t="s">
        <v>56</v>
      </c>
      <c r="C43" s="100">
        <v>896</v>
      </c>
      <c r="D43" s="100"/>
      <c r="E43" s="100"/>
      <c r="F43" s="100"/>
      <c r="G43" s="100"/>
      <c r="H43" s="100">
        <v>40</v>
      </c>
      <c r="I43" s="100"/>
      <c r="J43" s="100">
        <v>420</v>
      </c>
      <c r="K43" s="100"/>
      <c r="L43" s="100">
        <v>30</v>
      </c>
      <c r="M43" s="100">
        <v>530</v>
      </c>
      <c r="N43" s="102">
        <v>40</v>
      </c>
      <c r="O43" s="102">
        <v>140</v>
      </c>
      <c r="P43" s="13">
        <f t="shared" si="0"/>
        <v>2096</v>
      </c>
      <c r="Q43" s="47" t="s">
        <v>413</v>
      </c>
      <c r="R43" s="16"/>
    </row>
    <row r="44" spans="1:18" ht="12.75">
      <c r="A44" s="7" t="s">
        <v>257</v>
      </c>
      <c r="B44" s="6" t="s">
        <v>56</v>
      </c>
      <c r="C44" s="100"/>
      <c r="D44" s="100"/>
      <c r="E44" s="100"/>
      <c r="F44" s="100"/>
      <c r="G44" s="100"/>
      <c r="H44" s="100"/>
      <c r="I44" s="100"/>
      <c r="J44" s="100"/>
      <c r="K44" s="100"/>
      <c r="L44" s="100"/>
      <c r="M44" s="100"/>
      <c r="N44" s="102"/>
      <c r="O44" s="102"/>
      <c r="P44" s="13">
        <f t="shared" si="0"/>
        <v>0</v>
      </c>
      <c r="Q44" s="47"/>
      <c r="R44" s="16"/>
    </row>
    <row r="45" spans="1:18" ht="12.75">
      <c r="A45" s="7" t="s">
        <v>155</v>
      </c>
      <c r="B45" s="4" t="s">
        <v>38</v>
      </c>
      <c r="C45" s="15"/>
      <c r="D45" s="15"/>
      <c r="E45" s="15"/>
      <c r="F45" s="15"/>
      <c r="G45" s="15"/>
      <c r="H45" s="15"/>
      <c r="I45" s="15"/>
      <c r="J45" s="15"/>
      <c r="K45" s="15"/>
      <c r="L45" s="15"/>
      <c r="M45" s="15"/>
      <c r="N45" s="15"/>
      <c r="O45" s="15"/>
      <c r="P45" s="13">
        <f t="shared" si="0"/>
        <v>0</v>
      </c>
      <c r="Q45" s="47"/>
      <c r="R45" s="16"/>
    </row>
    <row r="46" spans="1:18" ht="12.75">
      <c r="A46" s="3" t="s">
        <v>254</v>
      </c>
      <c r="B46" s="4" t="s">
        <v>216</v>
      </c>
      <c r="C46" s="15">
        <v>314</v>
      </c>
      <c r="D46" s="15"/>
      <c r="E46" s="15"/>
      <c r="F46" s="15"/>
      <c r="G46" s="15"/>
      <c r="H46" s="15">
        <v>1782</v>
      </c>
      <c r="I46" s="15"/>
      <c r="J46" s="15"/>
      <c r="K46" s="15"/>
      <c r="L46" s="15"/>
      <c r="M46" s="15"/>
      <c r="N46" s="15"/>
      <c r="O46" s="15"/>
      <c r="P46" s="13">
        <f t="shared" si="0"/>
        <v>2096</v>
      </c>
      <c r="Q46" s="47" t="s">
        <v>412</v>
      </c>
      <c r="R46" s="16"/>
    </row>
    <row r="47" spans="1:18" ht="12.75">
      <c r="A47" s="3" t="s">
        <v>18</v>
      </c>
      <c r="B47" s="4" t="s">
        <v>19</v>
      </c>
      <c r="C47" s="15">
        <v>952</v>
      </c>
      <c r="D47" s="101"/>
      <c r="E47" s="15"/>
      <c r="F47" s="15"/>
      <c r="G47" s="15"/>
      <c r="H47" s="15">
        <v>15</v>
      </c>
      <c r="I47" s="15"/>
      <c r="J47" s="15">
        <v>360</v>
      </c>
      <c r="K47" s="15">
        <v>4</v>
      </c>
      <c r="L47" s="15">
        <v>30</v>
      </c>
      <c r="M47" s="15">
        <v>630</v>
      </c>
      <c r="N47" s="15">
        <v>75</v>
      </c>
      <c r="O47" s="15">
        <v>30</v>
      </c>
      <c r="P47" s="13">
        <f t="shared" si="0"/>
        <v>2096</v>
      </c>
      <c r="Q47" s="47" t="s">
        <v>413</v>
      </c>
      <c r="R47" s="16"/>
    </row>
    <row r="48" spans="1:18" ht="12.75">
      <c r="A48" s="7" t="s">
        <v>370</v>
      </c>
      <c r="B48" s="6" t="s">
        <v>19</v>
      </c>
      <c r="C48" s="100">
        <v>932</v>
      </c>
      <c r="D48" s="100"/>
      <c r="E48" s="100"/>
      <c r="F48" s="100"/>
      <c r="G48" s="100"/>
      <c r="H48" s="100">
        <v>70</v>
      </c>
      <c r="I48" s="100"/>
      <c r="J48" s="100">
        <v>360</v>
      </c>
      <c r="K48" s="100">
        <v>4</v>
      </c>
      <c r="L48" s="100">
        <v>40</v>
      </c>
      <c r="M48" s="100">
        <v>600</v>
      </c>
      <c r="N48" s="102">
        <v>40</v>
      </c>
      <c r="O48" s="102">
        <v>50</v>
      </c>
      <c r="P48" s="13">
        <f t="shared" si="0"/>
        <v>2096</v>
      </c>
      <c r="Q48" s="47" t="s">
        <v>413</v>
      </c>
      <c r="R48" s="16"/>
    </row>
    <row r="49" spans="1:18" ht="12.75">
      <c r="A49" s="7" t="s">
        <v>248</v>
      </c>
      <c r="B49" s="6" t="s">
        <v>20</v>
      </c>
      <c r="C49" s="100">
        <v>1020</v>
      </c>
      <c r="D49" s="100"/>
      <c r="E49" s="100"/>
      <c r="F49" s="100"/>
      <c r="G49" s="100"/>
      <c r="H49" s="100">
        <v>16</v>
      </c>
      <c r="I49" s="100"/>
      <c r="J49" s="100">
        <v>350</v>
      </c>
      <c r="K49" s="100"/>
      <c r="L49" s="100">
        <v>50</v>
      </c>
      <c r="M49" s="100">
        <v>500</v>
      </c>
      <c r="N49" s="102">
        <v>40</v>
      </c>
      <c r="O49" s="102">
        <v>120</v>
      </c>
      <c r="P49" s="13">
        <f t="shared" si="0"/>
        <v>2096</v>
      </c>
      <c r="Q49" s="47" t="s">
        <v>414</v>
      </c>
      <c r="R49" s="16"/>
    </row>
    <row r="50" spans="1:18" ht="12.75">
      <c r="A50" s="7" t="s">
        <v>118</v>
      </c>
      <c r="B50" s="6" t="s">
        <v>20</v>
      </c>
      <c r="C50" s="100">
        <v>931</v>
      </c>
      <c r="D50" s="101"/>
      <c r="E50" s="100"/>
      <c r="F50" s="100"/>
      <c r="G50" s="100"/>
      <c r="H50" s="100"/>
      <c r="I50" s="100"/>
      <c r="J50" s="100">
        <v>300</v>
      </c>
      <c r="K50" s="100"/>
      <c r="L50" s="100">
        <v>75</v>
      </c>
      <c r="M50" s="100">
        <v>700</v>
      </c>
      <c r="N50" s="102">
        <v>40</v>
      </c>
      <c r="O50" s="102">
        <v>50</v>
      </c>
      <c r="P50" s="13">
        <f t="shared" si="0"/>
        <v>2096</v>
      </c>
      <c r="Q50" s="47" t="s">
        <v>414</v>
      </c>
      <c r="R50" s="16"/>
    </row>
    <row r="51" spans="1:18" ht="12.75">
      <c r="A51" s="7" t="s">
        <v>247</v>
      </c>
      <c r="B51" s="6" t="s">
        <v>20</v>
      </c>
      <c r="C51" s="100">
        <v>1080</v>
      </c>
      <c r="D51" s="100">
        <v>30</v>
      </c>
      <c r="E51" s="100"/>
      <c r="F51" s="100"/>
      <c r="G51" s="100"/>
      <c r="H51" s="100">
        <v>16</v>
      </c>
      <c r="I51" s="100"/>
      <c r="J51" s="100">
        <v>250</v>
      </c>
      <c r="K51" s="100"/>
      <c r="L51" s="100">
        <v>50</v>
      </c>
      <c r="M51" s="100">
        <v>500</v>
      </c>
      <c r="N51" s="102">
        <v>20</v>
      </c>
      <c r="O51" s="102">
        <v>150</v>
      </c>
      <c r="P51" s="13">
        <f t="shared" si="0"/>
        <v>2096</v>
      </c>
      <c r="Q51" s="47" t="s">
        <v>414</v>
      </c>
      <c r="R51" s="16"/>
    </row>
    <row r="52" spans="1:18" ht="12.75">
      <c r="A52" s="7" t="s">
        <v>371</v>
      </c>
      <c r="B52" s="6" t="s">
        <v>22</v>
      </c>
      <c r="C52" s="100">
        <v>1276</v>
      </c>
      <c r="D52" s="100"/>
      <c r="E52" s="100"/>
      <c r="F52" s="100"/>
      <c r="G52" s="100"/>
      <c r="H52" s="100">
        <v>60</v>
      </c>
      <c r="I52" s="100"/>
      <c r="J52" s="100">
        <v>330</v>
      </c>
      <c r="K52" s="101"/>
      <c r="L52" s="100">
        <v>40</v>
      </c>
      <c r="M52" s="100">
        <v>300</v>
      </c>
      <c r="N52" s="102">
        <v>30</v>
      </c>
      <c r="O52" s="102">
        <v>60</v>
      </c>
      <c r="P52" s="13">
        <f t="shared" si="0"/>
        <v>2096</v>
      </c>
      <c r="Q52" s="47" t="s">
        <v>414</v>
      </c>
      <c r="R52" s="16"/>
    </row>
    <row r="53" spans="1:18" ht="12.75">
      <c r="A53" s="3" t="s">
        <v>21</v>
      </c>
      <c r="B53" s="4" t="s">
        <v>22</v>
      </c>
      <c r="C53" s="15">
        <v>1496</v>
      </c>
      <c r="D53" s="15"/>
      <c r="E53" s="15"/>
      <c r="F53" s="15"/>
      <c r="G53" s="15"/>
      <c r="H53" s="15"/>
      <c r="I53" s="15"/>
      <c r="J53" s="15">
        <v>390</v>
      </c>
      <c r="K53" s="15"/>
      <c r="L53" s="15"/>
      <c r="M53" s="15">
        <v>210</v>
      </c>
      <c r="N53" s="15"/>
      <c r="O53" s="15"/>
      <c r="P53" s="13">
        <f t="shared" si="0"/>
        <v>2096</v>
      </c>
      <c r="Q53" s="47" t="s">
        <v>414</v>
      </c>
      <c r="R53" s="16"/>
    </row>
    <row r="54" spans="1:18" ht="12.75">
      <c r="A54" s="3" t="s">
        <v>205</v>
      </c>
      <c r="B54" s="4" t="s">
        <v>22</v>
      </c>
      <c r="C54" s="15"/>
      <c r="D54" s="15"/>
      <c r="E54" s="15"/>
      <c r="F54" s="15"/>
      <c r="G54" s="15"/>
      <c r="H54" s="15"/>
      <c r="I54" s="15"/>
      <c r="J54" s="15"/>
      <c r="K54" s="15"/>
      <c r="L54" s="15"/>
      <c r="M54" s="15"/>
      <c r="N54" s="15"/>
      <c r="O54" s="15"/>
      <c r="P54" s="13">
        <f t="shared" si="0"/>
        <v>0</v>
      </c>
      <c r="Q54" s="47"/>
      <c r="R54" s="16"/>
    </row>
    <row r="55" spans="1:18" ht="12.75">
      <c r="A55" s="7" t="s">
        <v>432</v>
      </c>
      <c r="B55" s="6" t="s">
        <v>22</v>
      </c>
      <c r="C55" s="100">
        <v>1100</v>
      </c>
      <c r="D55" s="100"/>
      <c r="E55" s="100"/>
      <c r="F55" s="100"/>
      <c r="G55" s="100"/>
      <c r="H55" s="100"/>
      <c r="I55" s="100"/>
      <c r="J55" s="101">
        <v>160</v>
      </c>
      <c r="K55" s="100"/>
      <c r="L55" s="100"/>
      <c r="M55" s="100">
        <v>116</v>
      </c>
      <c r="N55" s="102"/>
      <c r="O55" s="102"/>
      <c r="P55" s="13">
        <f>C55+D55+E55+F55+G55+H55+I55+J55+K55+L55+M55+N55+O55</f>
        <v>1376</v>
      </c>
      <c r="Q55" s="47" t="s">
        <v>414</v>
      </c>
      <c r="R55" s="16"/>
    </row>
    <row r="56" spans="1:18" ht="12.75">
      <c r="A56" s="7" t="s">
        <v>51</v>
      </c>
      <c r="B56" s="6" t="s">
        <v>52</v>
      </c>
      <c r="C56" s="100">
        <v>1296</v>
      </c>
      <c r="D56" s="100"/>
      <c r="E56" s="100"/>
      <c r="F56" s="100"/>
      <c r="G56" s="100"/>
      <c r="H56" s="101"/>
      <c r="I56" s="100">
        <v>200</v>
      </c>
      <c r="J56" s="100">
        <v>200</v>
      </c>
      <c r="K56" s="100"/>
      <c r="L56" s="100"/>
      <c r="M56" s="100">
        <v>200</v>
      </c>
      <c r="N56" s="102">
        <v>200</v>
      </c>
      <c r="O56" s="102"/>
      <c r="P56" s="13">
        <f t="shared" si="0"/>
        <v>2096</v>
      </c>
      <c r="Q56" s="47" t="s">
        <v>414</v>
      </c>
      <c r="R56" s="16"/>
    </row>
    <row r="57" spans="1:18" ht="12.75">
      <c r="A57" s="7" t="s">
        <v>133</v>
      </c>
      <c r="B57" s="6" t="s">
        <v>52</v>
      </c>
      <c r="C57" s="100">
        <v>1296</v>
      </c>
      <c r="D57" s="100"/>
      <c r="E57" s="100"/>
      <c r="F57" s="100"/>
      <c r="G57" s="100"/>
      <c r="H57" s="100"/>
      <c r="I57" s="100">
        <v>200</v>
      </c>
      <c r="J57" s="100">
        <v>200</v>
      </c>
      <c r="K57" s="100"/>
      <c r="L57" s="100"/>
      <c r="M57" s="100">
        <v>200</v>
      </c>
      <c r="N57" s="102">
        <v>200</v>
      </c>
      <c r="O57" s="102"/>
      <c r="P57" s="13">
        <f t="shared" si="0"/>
        <v>2096</v>
      </c>
      <c r="Q57" s="47" t="s">
        <v>414</v>
      </c>
      <c r="R57" s="16"/>
    </row>
    <row r="58" spans="1:18" ht="12.75">
      <c r="A58" s="7" t="s">
        <v>134</v>
      </c>
      <c r="B58" s="6" t="s">
        <v>135</v>
      </c>
      <c r="C58" s="100">
        <v>314</v>
      </c>
      <c r="D58" s="100"/>
      <c r="E58" s="100"/>
      <c r="F58" s="100"/>
      <c r="G58" s="100"/>
      <c r="H58" s="100">
        <v>1782</v>
      </c>
      <c r="I58" s="100"/>
      <c r="J58" s="100"/>
      <c r="K58" s="100"/>
      <c r="L58" s="100"/>
      <c r="M58" s="100"/>
      <c r="N58" s="102"/>
      <c r="O58" s="102"/>
      <c r="P58" s="13">
        <f t="shared" si="0"/>
        <v>2096</v>
      </c>
      <c r="Q58" s="47" t="s">
        <v>412</v>
      </c>
      <c r="R58" s="16"/>
    </row>
    <row r="59" spans="1:18" ht="12.75">
      <c r="A59" s="7" t="s">
        <v>387</v>
      </c>
      <c r="B59" s="6" t="s">
        <v>135</v>
      </c>
      <c r="C59" s="100"/>
      <c r="D59" s="100"/>
      <c r="E59" s="100"/>
      <c r="F59" s="100"/>
      <c r="G59" s="100"/>
      <c r="H59" s="100">
        <v>2096</v>
      </c>
      <c r="I59" s="100"/>
      <c r="J59" s="100"/>
      <c r="K59" s="100"/>
      <c r="L59" s="100"/>
      <c r="M59" s="100"/>
      <c r="N59" s="102"/>
      <c r="O59" s="102"/>
      <c r="P59" s="13">
        <f t="shared" si="0"/>
        <v>2096</v>
      </c>
      <c r="Q59" s="47" t="s">
        <v>412</v>
      </c>
      <c r="R59" s="16"/>
    </row>
    <row r="60" spans="1:18" ht="12.75">
      <c r="A60" s="7" t="s">
        <v>113</v>
      </c>
      <c r="B60" s="6" t="s">
        <v>107</v>
      </c>
      <c r="C60" s="100">
        <v>1936</v>
      </c>
      <c r="D60" s="100"/>
      <c r="E60" s="104">
        <v>160</v>
      </c>
      <c r="F60" s="100"/>
      <c r="G60" s="100"/>
      <c r="H60" s="100"/>
      <c r="I60" s="100"/>
      <c r="J60" s="100"/>
      <c r="K60" s="100"/>
      <c r="L60" s="100"/>
      <c r="M60" s="100"/>
      <c r="N60" s="102"/>
      <c r="O60" s="102"/>
      <c r="P60" s="13">
        <f t="shared" si="0"/>
        <v>2096</v>
      </c>
      <c r="Q60" s="47" t="s">
        <v>414</v>
      </c>
      <c r="R60" s="16"/>
    </row>
    <row r="61" spans="1:18" ht="12.75">
      <c r="A61" s="7" t="s">
        <v>106</v>
      </c>
      <c r="B61" s="6" t="s">
        <v>94</v>
      </c>
      <c r="C61" s="100">
        <v>1266</v>
      </c>
      <c r="D61" s="100"/>
      <c r="E61" s="100"/>
      <c r="F61" s="100"/>
      <c r="G61" s="100"/>
      <c r="H61" s="100">
        <v>150</v>
      </c>
      <c r="I61" s="15"/>
      <c r="J61" s="100">
        <v>170</v>
      </c>
      <c r="K61" s="100">
        <v>10</v>
      </c>
      <c r="L61" s="100">
        <v>50</v>
      </c>
      <c r="M61" s="100">
        <v>200</v>
      </c>
      <c r="N61" s="102">
        <v>180</v>
      </c>
      <c r="O61" s="102">
        <v>70</v>
      </c>
      <c r="P61" s="13">
        <f t="shared" si="0"/>
        <v>2096</v>
      </c>
      <c r="Q61" s="47" t="s">
        <v>414</v>
      </c>
      <c r="R61" s="16"/>
    </row>
    <row r="62" spans="1:18" ht="12.75">
      <c r="A62" s="7" t="s">
        <v>158</v>
      </c>
      <c r="B62" s="6" t="s">
        <v>94</v>
      </c>
      <c r="C62" s="100"/>
      <c r="D62" s="100"/>
      <c r="E62" s="100"/>
      <c r="F62" s="100"/>
      <c r="G62" s="100"/>
      <c r="H62" s="100"/>
      <c r="I62" s="100"/>
      <c r="J62" s="100"/>
      <c r="K62" s="100"/>
      <c r="L62" s="100"/>
      <c r="M62" s="100"/>
      <c r="N62" s="102"/>
      <c r="O62" s="102"/>
      <c r="P62" s="13">
        <f t="shared" si="0"/>
        <v>0</v>
      </c>
      <c r="Q62" s="47"/>
      <c r="R62" s="16"/>
    </row>
    <row r="63" spans="1:18" ht="12.75">
      <c r="A63" s="7" t="s">
        <v>433</v>
      </c>
      <c r="B63" s="6" t="s">
        <v>94</v>
      </c>
      <c r="C63" s="100">
        <v>1056</v>
      </c>
      <c r="D63" s="100"/>
      <c r="E63" s="100"/>
      <c r="F63" s="100"/>
      <c r="G63" s="100"/>
      <c r="H63" s="100">
        <v>40</v>
      </c>
      <c r="I63" s="100"/>
      <c r="J63" s="100">
        <v>100</v>
      </c>
      <c r="K63" s="100"/>
      <c r="L63" s="100"/>
      <c r="M63" s="100">
        <v>100</v>
      </c>
      <c r="N63" s="102">
        <v>40</v>
      </c>
      <c r="O63" s="102">
        <v>40</v>
      </c>
      <c r="P63" s="13">
        <f t="shared" si="0"/>
        <v>1376</v>
      </c>
      <c r="Q63" s="47" t="s">
        <v>414</v>
      </c>
      <c r="R63" s="16"/>
    </row>
    <row r="64" spans="1:18" ht="12.75">
      <c r="A64" s="7" t="s">
        <v>43</v>
      </c>
      <c r="B64" s="6" t="s">
        <v>36</v>
      </c>
      <c r="C64" s="100">
        <v>1351</v>
      </c>
      <c r="D64" s="100"/>
      <c r="E64" s="100"/>
      <c r="F64" s="100"/>
      <c r="G64" s="100"/>
      <c r="H64" s="100">
        <v>25</v>
      </c>
      <c r="I64" s="100">
        <v>320</v>
      </c>
      <c r="J64" s="100"/>
      <c r="K64" s="100"/>
      <c r="L64" s="100"/>
      <c r="M64" s="100">
        <v>400</v>
      </c>
      <c r="N64" s="102"/>
      <c r="O64" s="102"/>
      <c r="P64" s="13">
        <f t="shared" si="0"/>
        <v>2096</v>
      </c>
      <c r="Q64" s="47" t="s">
        <v>414</v>
      </c>
      <c r="R64" s="16"/>
    </row>
    <row r="65" spans="1:18" ht="12.75">
      <c r="A65" s="7" t="s">
        <v>164</v>
      </c>
      <c r="B65" s="6" t="s">
        <v>36</v>
      </c>
      <c r="C65" s="100">
        <v>1291</v>
      </c>
      <c r="D65" s="100"/>
      <c r="E65" s="100"/>
      <c r="F65" s="100"/>
      <c r="G65" s="100"/>
      <c r="H65" s="100">
        <v>25</v>
      </c>
      <c r="I65" s="100">
        <v>200</v>
      </c>
      <c r="J65" s="100">
        <v>80</v>
      </c>
      <c r="K65" s="100"/>
      <c r="L65" s="100"/>
      <c r="M65" s="100">
        <v>500</v>
      </c>
      <c r="N65" s="102"/>
      <c r="O65" s="102"/>
      <c r="P65" s="13">
        <f t="shared" si="0"/>
        <v>2096</v>
      </c>
      <c r="Q65" s="47" t="s">
        <v>413</v>
      </c>
      <c r="R65" s="16"/>
    </row>
    <row r="66" spans="1:18" ht="12.75">
      <c r="A66" s="7" t="s">
        <v>372</v>
      </c>
      <c r="B66" s="6" t="s">
        <v>36</v>
      </c>
      <c r="C66" s="100"/>
      <c r="D66" s="100"/>
      <c r="E66" s="100"/>
      <c r="F66" s="100"/>
      <c r="G66" s="101"/>
      <c r="H66" s="100"/>
      <c r="I66" s="100"/>
      <c r="J66" s="100"/>
      <c r="K66" s="100"/>
      <c r="L66" s="100"/>
      <c r="M66" s="100"/>
      <c r="N66" s="102"/>
      <c r="O66" s="102"/>
      <c r="P66" s="13">
        <f t="shared" si="0"/>
        <v>0</v>
      </c>
      <c r="Q66" s="47"/>
      <c r="R66" s="16"/>
    </row>
    <row r="67" spans="1:18" ht="12.75">
      <c r="A67" s="7" t="s">
        <v>255</v>
      </c>
      <c r="B67" s="6" t="s">
        <v>36</v>
      </c>
      <c r="C67" s="100">
        <v>500</v>
      </c>
      <c r="D67" s="100"/>
      <c r="E67" s="100"/>
      <c r="F67" s="100"/>
      <c r="G67" s="101"/>
      <c r="H67" s="100"/>
      <c r="I67" s="100"/>
      <c r="J67" s="100">
        <v>80</v>
      </c>
      <c r="K67" s="100"/>
      <c r="L67" s="100"/>
      <c r="M67" s="100">
        <v>140</v>
      </c>
      <c r="N67" s="102"/>
      <c r="O67" s="102"/>
      <c r="P67" s="13">
        <f t="shared" si="0"/>
        <v>720</v>
      </c>
      <c r="Q67" s="47" t="s">
        <v>414</v>
      </c>
      <c r="R67" s="16"/>
    </row>
    <row r="68" spans="1:18" ht="12.75">
      <c r="A68" s="3" t="s">
        <v>209</v>
      </c>
      <c r="B68" s="6" t="s">
        <v>36</v>
      </c>
      <c r="C68" s="15">
        <v>1311</v>
      </c>
      <c r="D68" s="15"/>
      <c r="E68" s="15"/>
      <c r="F68" s="15"/>
      <c r="G68" s="15"/>
      <c r="H68" s="15">
        <v>25</v>
      </c>
      <c r="I68" s="15">
        <v>180</v>
      </c>
      <c r="J68" s="15">
        <v>80</v>
      </c>
      <c r="K68" s="15"/>
      <c r="L68" s="15"/>
      <c r="M68" s="15">
        <v>500</v>
      </c>
      <c r="N68" s="15"/>
      <c r="O68" s="15"/>
      <c r="P68" s="13">
        <f t="shared" si="0"/>
        <v>2096</v>
      </c>
      <c r="Q68" s="47" t="s">
        <v>414</v>
      </c>
      <c r="R68" s="16"/>
    </row>
    <row r="69" spans="1:18" ht="12.75">
      <c r="A69" s="7" t="s">
        <v>128</v>
      </c>
      <c r="B69" s="6" t="s">
        <v>36</v>
      </c>
      <c r="C69" s="100">
        <v>1171</v>
      </c>
      <c r="D69" s="100">
        <v>40</v>
      </c>
      <c r="E69" s="100"/>
      <c r="F69" s="100"/>
      <c r="G69" s="101"/>
      <c r="H69" s="100">
        <v>25</v>
      </c>
      <c r="I69" s="100">
        <v>280</v>
      </c>
      <c r="J69" s="100">
        <v>80</v>
      </c>
      <c r="K69" s="100"/>
      <c r="L69" s="100"/>
      <c r="M69" s="100">
        <v>500</v>
      </c>
      <c r="N69" s="102"/>
      <c r="O69" s="102"/>
      <c r="P69" s="13">
        <f t="shared" si="0"/>
        <v>2096</v>
      </c>
      <c r="Q69" s="47" t="s">
        <v>414</v>
      </c>
      <c r="R69" s="16"/>
    </row>
    <row r="70" spans="1:18" ht="12.75">
      <c r="A70" s="7" t="s">
        <v>108</v>
      </c>
      <c r="B70" s="6" t="s">
        <v>70</v>
      </c>
      <c r="C70" s="100">
        <v>1056</v>
      </c>
      <c r="D70" s="100"/>
      <c r="E70" s="101"/>
      <c r="F70" s="100"/>
      <c r="G70" s="100"/>
      <c r="H70" s="100">
        <v>180</v>
      </c>
      <c r="I70" s="100">
        <v>480</v>
      </c>
      <c r="J70" s="100"/>
      <c r="K70" s="100"/>
      <c r="L70" s="100">
        <v>20</v>
      </c>
      <c r="M70" s="100">
        <v>240</v>
      </c>
      <c r="N70" s="102">
        <v>120</v>
      </c>
      <c r="O70" s="102"/>
      <c r="P70" s="13">
        <f aca="true" t="shared" si="1" ref="P70:P138">C70+D70+E70+F70+G70+H70+I70+J70+K70+L70+M70+N70+O70</f>
        <v>2096</v>
      </c>
      <c r="Q70" s="47" t="s">
        <v>414</v>
      </c>
      <c r="R70" s="16"/>
    </row>
    <row r="71" spans="1:18" ht="12.75">
      <c r="A71" s="7" t="s">
        <v>364</v>
      </c>
      <c r="B71" s="6" t="s">
        <v>70</v>
      </c>
      <c r="C71" s="100"/>
      <c r="D71" s="100"/>
      <c r="E71" s="101"/>
      <c r="F71" s="100"/>
      <c r="G71" s="100"/>
      <c r="H71" s="100"/>
      <c r="I71" s="100"/>
      <c r="J71" s="100"/>
      <c r="K71" s="100"/>
      <c r="L71" s="100"/>
      <c r="M71" s="100"/>
      <c r="N71" s="102"/>
      <c r="O71" s="102"/>
      <c r="P71" s="13">
        <f t="shared" si="1"/>
        <v>0</v>
      </c>
      <c r="Q71" s="47" t="s">
        <v>414</v>
      </c>
      <c r="R71" s="16"/>
    </row>
    <row r="72" spans="1:18" ht="12.75">
      <c r="A72" s="7" t="s">
        <v>60</v>
      </c>
      <c r="B72" s="6" t="s">
        <v>61</v>
      </c>
      <c r="C72" s="100">
        <v>440</v>
      </c>
      <c r="D72" s="100"/>
      <c r="E72" s="100"/>
      <c r="F72" s="100"/>
      <c r="G72" s="100"/>
      <c r="H72" s="100">
        <v>1496</v>
      </c>
      <c r="I72" s="100">
        <v>160</v>
      </c>
      <c r="J72" s="100"/>
      <c r="K72" s="100"/>
      <c r="L72" s="100"/>
      <c r="M72" s="100"/>
      <c r="N72" s="102"/>
      <c r="O72" s="102"/>
      <c r="P72" s="13">
        <f t="shared" si="1"/>
        <v>2096</v>
      </c>
      <c r="Q72" s="47" t="s">
        <v>412</v>
      </c>
      <c r="R72" s="16"/>
    </row>
    <row r="73" spans="1:18" ht="12.75">
      <c r="A73" s="7" t="s">
        <v>84</v>
      </c>
      <c r="B73" s="6" t="s">
        <v>61</v>
      </c>
      <c r="C73" s="100"/>
      <c r="D73" s="100"/>
      <c r="E73" s="100"/>
      <c r="F73" s="15"/>
      <c r="G73" s="100"/>
      <c r="H73" s="100">
        <v>600</v>
      </c>
      <c r="I73" s="100"/>
      <c r="J73" s="100"/>
      <c r="K73" s="100"/>
      <c r="L73" s="100"/>
      <c r="M73" s="100"/>
      <c r="N73" s="102"/>
      <c r="O73" s="102"/>
      <c r="P73" s="13">
        <f t="shared" si="1"/>
        <v>600</v>
      </c>
      <c r="Q73" s="47" t="s">
        <v>412</v>
      </c>
      <c r="R73" s="16"/>
    </row>
    <row r="74" spans="1:18" ht="12.75">
      <c r="A74" s="7" t="s">
        <v>204</v>
      </c>
      <c r="B74" s="6" t="s">
        <v>130</v>
      </c>
      <c r="C74" s="100"/>
      <c r="D74" s="100"/>
      <c r="E74" s="100"/>
      <c r="F74" s="100"/>
      <c r="G74" s="100"/>
      <c r="H74" s="100"/>
      <c r="I74" s="100"/>
      <c r="J74" s="100"/>
      <c r="K74" s="100"/>
      <c r="L74" s="100"/>
      <c r="M74" s="100"/>
      <c r="N74" s="102"/>
      <c r="O74" s="102"/>
      <c r="P74" s="13">
        <f t="shared" si="1"/>
        <v>0</v>
      </c>
      <c r="Q74" s="47"/>
      <c r="R74" s="16"/>
    </row>
    <row r="75" spans="1:18" ht="12.75">
      <c r="A75" s="7" t="s">
        <v>129</v>
      </c>
      <c r="B75" s="6" t="s">
        <v>130</v>
      </c>
      <c r="C75" s="100">
        <v>1196</v>
      </c>
      <c r="D75" s="100">
        <v>30</v>
      </c>
      <c r="E75" s="100"/>
      <c r="F75" s="100"/>
      <c r="G75" s="100"/>
      <c r="H75" s="100">
        <v>20</v>
      </c>
      <c r="I75" s="100"/>
      <c r="J75" s="100">
        <v>150</v>
      </c>
      <c r="K75" s="100"/>
      <c r="L75" s="100"/>
      <c r="M75" s="100">
        <v>610</v>
      </c>
      <c r="N75" s="102"/>
      <c r="O75" s="102">
        <v>90</v>
      </c>
      <c r="P75" s="13">
        <f t="shared" si="1"/>
        <v>2096</v>
      </c>
      <c r="Q75" s="47" t="s">
        <v>413</v>
      </c>
      <c r="R75" s="16"/>
    </row>
    <row r="76" spans="1:18" ht="12.75">
      <c r="A76" s="7" t="s">
        <v>396</v>
      </c>
      <c r="B76" s="6" t="s">
        <v>121</v>
      </c>
      <c r="C76" s="100">
        <v>314</v>
      </c>
      <c r="D76" s="100"/>
      <c r="E76" s="100"/>
      <c r="F76" s="100"/>
      <c r="G76" s="100"/>
      <c r="H76" s="100">
        <v>1782</v>
      </c>
      <c r="I76" s="100"/>
      <c r="J76" s="100"/>
      <c r="K76" s="101"/>
      <c r="L76" s="100"/>
      <c r="M76" s="100"/>
      <c r="N76" s="102"/>
      <c r="O76" s="102"/>
      <c r="P76" s="13">
        <f t="shared" si="1"/>
        <v>2096</v>
      </c>
      <c r="Q76" s="47" t="s">
        <v>412</v>
      </c>
      <c r="R76" s="16"/>
    </row>
    <row r="77" spans="1:18" ht="12.75">
      <c r="A77" s="7" t="s">
        <v>46</v>
      </c>
      <c r="B77" s="6" t="s">
        <v>88</v>
      </c>
      <c r="C77" s="8">
        <v>160</v>
      </c>
      <c r="D77" s="8"/>
      <c r="E77" s="8">
        <v>1936</v>
      </c>
      <c r="F77" s="8"/>
      <c r="G77" s="8"/>
      <c r="H77" s="8"/>
      <c r="I77" s="8"/>
      <c r="J77" s="8"/>
      <c r="K77" s="8"/>
      <c r="L77" s="8"/>
      <c r="M77" s="8"/>
      <c r="N77" s="9"/>
      <c r="O77" s="9"/>
      <c r="P77" s="13">
        <f>C77+D77+E77+F77+G77+H77+I77+J77+K77+L77+M77+N77+O77</f>
        <v>2096</v>
      </c>
      <c r="Q77" s="47" t="s">
        <v>411</v>
      </c>
      <c r="R77" s="16"/>
    </row>
    <row r="78" spans="1:18" ht="12.75">
      <c r="A78" s="7" t="s">
        <v>373</v>
      </c>
      <c r="B78" s="6" t="s">
        <v>88</v>
      </c>
      <c r="C78" s="100">
        <v>1776</v>
      </c>
      <c r="D78" s="100"/>
      <c r="E78" s="100">
        <v>320</v>
      </c>
      <c r="F78" s="100"/>
      <c r="G78" s="100"/>
      <c r="H78" s="100"/>
      <c r="I78" s="100"/>
      <c r="J78" s="100"/>
      <c r="K78" s="100"/>
      <c r="L78" s="100"/>
      <c r="M78" s="100"/>
      <c r="N78" s="102"/>
      <c r="O78" s="102"/>
      <c r="P78" s="13">
        <f t="shared" si="1"/>
        <v>2096</v>
      </c>
      <c r="Q78" s="47" t="s">
        <v>414</v>
      </c>
      <c r="R78" s="16"/>
    </row>
    <row r="79" spans="1:18" ht="12.75">
      <c r="A79" s="7" t="s">
        <v>249</v>
      </c>
      <c r="B79" s="6" t="s">
        <v>88</v>
      </c>
      <c r="C79" s="100">
        <v>80</v>
      </c>
      <c r="D79" s="100"/>
      <c r="E79" s="100">
        <v>2016</v>
      </c>
      <c r="F79" s="100"/>
      <c r="G79" s="100"/>
      <c r="H79" s="100"/>
      <c r="I79" s="100"/>
      <c r="J79" s="100"/>
      <c r="K79" s="100"/>
      <c r="L79" s="100"/>
      <c r="M79" s="100"/>
      <c r="N79" s="102"/>
      <c r="O79" s="102"/>
      <c r="P79" s="13">
        <f t="shared" si="1"/>
        <v>2096</v>
      </c>
      <c r="Q79" s="47" t="s">
        <v>411</v>
      </c>
      <c r="R79" s="16"/>
    </row>
    <row r="80" spans="1:18" ht="12.75">
      <c r="A80" s="7" t="s">
        <v>397</v>
      </c>
      <c r="B80" s="6" t="s">
        <v>88</v>
      </c>
      <c r="C80" s="100">
        <v>80</v>
      </c>
      <c r="D80" s="100"/>
      <c r="E80" s="100">
        <v>1376</v>
      </c>
      <c r="F80" s="100"/>
      <c r="G80" s="100"/>
      <c r="H80" s="100"/>
      <c r="I80" s="100"/>
      <c r="J80" s="100"/>
      <c r="K80" s="100"/>
      <c r="L80" s="100"/>
      <c r="M80" s="100"/>
      <c r="N80" s="102"/>
      <c r="O80" s="102"/>
      <c r="P80" s="13">
        <f t="shared" si="1"/>
        <v>1456</v>
      </c>
      <c r="Q80" s="47" t="s">
        <v>411</v>
      </c>
      <c r="R80" s="16"/>
    </row>
    <row r="81" spans="1:18" ht="12" customHeight="1">
      <c r="A81" s="7" t="s">
        <v>434</v>
      </c>
      <c r="B81" s="6" t="s">
        <v>49</v>
      </c>
      <c r="C81" s="100">
        <v>913</v>
      </c>
      <c r="D81" s="100"/>
      <c r="E81" s="100"/>
      <c r="F81" s="100"/>
      <c r="G81" s="100"/>
      <c r="H81" s="100">
        <v>20</v>
      </c>
      <c r="I81" s="100"/>
      <c r="J81" s="101">
        <v>200</v>
      </c>
      <c r="K81" s="100">
        <v>20</v>
      </c>
      <c r="L81" s="100">
        <v>50</v>
      </c>
      <c r="M81" s="100">
        <v>112</v>
      </c>
      <c r="N81" s="102">
        <v>61</v>
      </c>
      <c r="O81" s="102"/>
      <c r="P81" s="13">
        <f t="shared" si="1"/>
        <v>1376</v>
      </c>
      <c r="Q81" s="47" t="s">
        <v>414</v>
      </c>
      <c r="R81" s="16"/>
    </row>
    <row r="82" spans="1:18" ht="12.75">
      <c r="A82" s="7" t="s">
        <v>374</v>
      </c>
      <c r="B82" s="6" t="s">
        <v>49</v>
      </c>
      <c r="C82" s="100">
        <v>1081</v>
      </c>
      <c r="D82" s="100"/>
      <c r="E82" s="100"/>
      <c r="F82" s="100"/>
      <c r="G82" s="100"/>
      <c r="H82" s="100"/>
      <c r="I82" s="100"/>
      <c r="J82" s="101">
        <v>200</v>
      </c>
      <c r="K82" s="100"/>
      <c r="L82" s="100">
        <v>51</v>
      </c>
      <c r="M82" s="100">
        <v>503</v>
      </c>
      <c r="N82" s="102">
        <v>261</v>
      </c>
      <c r="O82" s="102"/>
      <c r="P82" s="13">
        <f t="shared" si="1"/>
        <v>2096</v>
      </c>
      <c r="Q82" s="47" t="s">
        <v>414</v>
      </c>
      <c r="R82" s="16"/>
    </row>
    <row r="83" spans="1:18" ht="12.75">
      <c r="A83" s="7" t="s">
        <v>159</v>
      </c>
      <c r="B83" s="6" t="s">
        <v>49</v>
      </c>
      <c r="C83" s="100"/>
      <c r="D83" s="100"/>
      <c r="E83" s="100"/>
      <c r="F83" s="100"/>
      <c r="G83" s="100"/>
      <c r="H83" s="100"/>
      <c r="I83" s="100"/>
      <c r="J83" s="101"/>
      <c r="K83" s="100"/>
      <c r="L83" s="100"/>
      <c r="M83" s="100"/>
      <c r="N83" s="102"/>
      <c r="O83" s="102"/>
      <c r="P83" s="13">
        <f t="shared" si="1"/>
        <v>0</v>
      </c>
      <c r="Q83" s="47"/>
      <c r="R83" s="16"/>
    </row>
    <row r="84" spans="1:18" ht="12.75">
      <c r="A84" s="7" t="s">
        <v>241</v>
      </c>
      <c r="B84" s="6" t="s">
        <v>49</v>
      </c>
      <c r="C84" s="100">
        <v>1317</v>
      </c>
      <c r="D84" s="100"/>
      <c r="E84" s="100"/>
      <c r="F84" s="100"/>
      <c r="G84" s="100"/>
      <c r="H84" s="100"/>
      <c r="I84" s="100"/>
      <c r="J84" s="101">
        <v>260</v>
      </c>
      <c r="K84" s="100"/>
      <c r="L84" s="100">
        <v>66</v>
      </c>
      <c r="M84" s="100">
        <v>250</v>
      </c>
      <c r="N84" s="102">
        <v>203</v>
      </c>
      <c r="O84" s="102"/>
      <c r="P84" s="13">
        <f t="shared" si="1"/>
        <v>2096</v>
      </c>
      <c r="Q84" s="47" t="s">
        <v>414</v>
      </c>
      <c r="R84" s="16"/>
    </row>
    <row r="85" spans="1:18" ht="12.75">
      <c r="A85" s="7" t="s">
        <v>244</v>
      </c>
      <c r="B85" s="6" t="s">
        <v>78</v>
      </c>
      <c r="C85" s="100">
        <v>1400</v>
      </c>
      <c r="D85" s="100"/>
      <c r="E85" s="100"/>
      <c r="F85" s="100"/>
      <c r="G85" s="100"/>
      <c r="H85" s="100">
        <v>9</v>
      </c>
      <c r="I85" s="100"/>
      <c r="J85" s="100">
        <v>287</v>
      </c>
      <c r="K85" s="100"/>
      <c r="L85" s="100">
        <v>50</v>
      </c>
      <c r="M85" s="100">
        <v>300</v>
      </c>
      <c r="N85" s="102">
        <v>50</v>
      </c>
      <c r="O85" s="102"/>
      <c r="P85" s="13">
        <f t="shared" si="1"/>
        <v>2096</v>
      </c>
      <c r="Q85" s="47" t="s">
        <v>414</v>
      </c>
      <c r="R85" s="16"/>
    </row>
    <row r="86" spans="1:18" ht="12.75">
      <c r="A86" s="7" t="s">
        <v>165</v>
      </c>
      <c r="B86" s="6" t="s">
        <v>78</v>
      </c>
      <c r="C86" s="100">
        <v>1270</v>
      </c>
      <c r="D86" s="100"/>
      <c r="E86" s="100"/>
      <c r="F86" s="100"/>
      <c r="G86" s="100"/>
      <c r="H86" s="100">
        <v>96</v>
      </c>
      <c r="I86" s="100"/>
      <c r="J86" s="100">
        <v>270</v>
      </c>
      <c r="K86" s="100"/>
      <c r="L86" s="100">
        <v>30</v>
      </c>
      <c r="M86" s="100">
        <v>400</v>
      </c>
      <c r="N86" s="102">
        <v>30</v>
      </c>
      <c r="O86" s="102"/>
      <c r="P86" s="13">
        <f t="shared" si="1"/>
        <v>2096</v>
      </c>
      <c r="Q86" s="47" t="s">
        <v>414</v>
      </c>
      <c r="R86" s="16"/>
    </row>
    <row r="87" spans="1:18" ht="12.75">
      <c r="A87" s="7" t="s">
        <v>166</v>
      </c>
      <c r="B87" s="6" t="s">
        <v>78</v>
      </c>
      <c r="C87" s="100">
        <v>1340</v>
      </c>
      <c r="D87" s="100"/>
      <c r="E87" s="100"/>
      <c r="F87" s="100"/>
      <c r="G87" s="100"/>
      <c r="H87" s="100"/>
      <c r="I87" s="100"/>
      <c r="J87" s="100">
        <v>256</v>
      </c>
      <c r="K87" s="100"/>
      <c r="L87" s="100">
        <v>50</v>
      </c>
      <c r="M87" s="100">
        <v>300</v>
      </c>
      <c r="N87" s="102">
        <v>150</v>
      </c>
      <c r="O87" s="102"/>
      <c r="P87" s="13">
        <f t="shared" si="1"/>
        <v>2096</v>
      </c>
      <c r="Q87" s="47" t="s">
        <v>414</v>
      </c>
      <c r="R87" s="16"/>
    </row>
    <row r="88" spans="1:18" ht="12.75">
      <c r="A88" s="7" t="s">
        <v>53</v>
      </c>
      <c r="B88" s="6" t="s">
        <v>54</v>
      </c>
      <c r="C88" s="100">
        <v>880</v>
      </c>
      <c r="D88" s="100">
        <v>30</v>
      </c>
      <c r="E88" s="100"/>
      <c r="F88" s="100"/>
      <c r="G88" s="100"/>
      <c r="H88" s="100">
        <v>20</v>
      </c>
      <c r="I88" s="100">
        <v>200</v>
      </c>
      <c r="J88" s="15">
        <v>100</v>
      </c>
      <c r="K88" s="100"/>
      <c r="L88" s="100">
        <v>40</v>
      </c>
      <c r="M88" s="100">
        <v>750</v>
      </c>
      <c r="N88" s="102"/>
      <c r="O88" s="102">
        <v>76</v>
      </c>
      <c r="P88" s="13">
        <f t="shared" si="1"/>
        <v>2096</v>
      </c>
      <c r="Q88" s="47" t="s">
        <v>413</v>
      </c>
      <c r="R88" s="16"/>
    </row>
    <row r="89" spans="1:18" ht="12.75">
      <c r="A89" s="7" t="s">
        <v>232</v>
      </c>
      <c r="B89" s="6" t="s">
        <v>54</v>
      </c>
      <c r="C89" s="100"/>
      <c r="D89" s="100"/>
      <c r="E89" s="100"/>
      <c r="F89" s="100"/>
      <c r="G89" s="100"/>
      <c r="H89" s="100"/>
      <c r="I89" s="100"/>
      <c r="J89" s="15"/>
      <c r="K89" s="100"/>
      <c r="L89" s="100"/>
      <c r="M89" s="100"/>
      <c r="N89" s="102"/>
      <c r="O89" s="102"/>
      <c r="P89" s="13">
        <f t="shared" si="1"/>
        <v>0</v>
      </c>
      <c r="Q89" s="47"/>
      <c r="R89" s="16"/>
    </row>
    <row r="90" spans="1:18" ht="12.75">
      <c r="A90" s="7" t="s">
        <v>217</v>
      </c>
      <c r="B90" s="6" t="s">
        <v>54</v>
      </c>
      <c r="C90" s="100"/>
      <c r="D90" s="100"/>
      <c r="E90" s="100"/>
      <c r="F90" s="100"/>
      <c r="G90" s="100"/>
      <c r="H90" s="100"/>
      <c r="I90" s="100"/>
      <c r="J90" s="15"/>
      <c r="K90" s="100"/>
      <c r="L90" s="100"/>
      <c r="M90" s="100"/>
      <c r="N90" s="102"/>
      <c r="O90" s="102"/>
      <c r="P90" s="13">
        <f t="shared" si="1"/>
        <v>0</v>
      </c>
      <c r="Q90" s="47"/>
      <c r="R90" s="16"/>
    </row>
    <row r="91" spans="1:18" ht="12.75">
      <c r="A91" s="7" t="s">
        <v>76</v>
      </c>
      <c r="B91" s="6" t="s">
        <v>77</v>
      </c>
      <c r="C91" s="100">
        <v>1576</v>
      </c>
      <c r="D91" s="100">
        <v>40</v>
      </c>
      <c r="E91" s="100"/>
      <c r="F91" s="100"/>
      <c r="G91" s="100"/>
      <c r="H91" s="100">
        <v>10</v>
      </c>
      <c r="I91" s="100"/>
      <c r="J91" s="100">
        <v>187</v>
      </c>
      <c r="K91" s="100"/>
      <c r="L91" s="100">
        <v>30</v>
      </c>
      <c r="M91" s="100">
        <v>203</v>
      </c>
      <c r="N91" s="102"/>
      <c r="O91" s="102">
        <v>50</v>
      </c>
      <c r="P91" s="13">
        <f t="shared" si="1"/>
        <v>2096</v>
      </c>
      <c r="Q91" s="47" t="s">
        <v>414</v>
      </c>
      <c r="R91" s="16"/>
    </row>
    <row r="92" spans="1:18" ht="12.75">
      <c r="A92" s="7" t="s">
        <v>427</v>
      </c>
      <c r="B92" s="6" t="s">
        <v>77</v>
      </c>
      <c r="C92" s="100">
        <v>780</v>
      </c>
      <c r="D92" s="100"/>
      <c r="E92" s="100"/>
      <c r="F92" s="100"/>
      <c r="G92" s="100"/>
      <c r="H92" s="100"/>
      <c r="I92" s="100"/>
      <c r="J92" s="100">
        <v>80</v>
      </c>
      <c r="K92" s="100"/>
      <c r="L92" s="100">
        <v>30</v>
      </c>
      <c r="M92" s="100">
        <v>326</v>
      </c>
      <c r="N92" s="102"/>
      <c r="O92" s="102"/>
      <c r="P92" s="13">
        <f t="shared" si="1"/>
        <v>1216</v>
      </c>
      <c r="Q92" s="47" t="s">
        <v>414</v>
      </c>
      <c r="R92" s="16"/>
    </row>
    <row r="93" spans="1:18" ht="12.75">
      <c r="A93" s="7" t="s">
        <v>426</v>
      </c>
      <c r="B93" s="6" t="s">
        <v>59</v>
      </c>
      <c r="C93" s="100">
        <v>1216</v>
      </c>
      <c r="D93" s="100">
        <v>40</v>
      </c>
      <c r="E93" s="100"/>
      <c r="F93" s="100"/>
      <c r="G93" s="100"/>
      <c r="H93" s="100">
        <v>40</v>
      </c>
      <c r="I93" s="100"/>
      <c r="J93" s="100">
        <v>120</v>
      </c>
      <c r="K93" s="100"/>
      <c r="L93" s="100"/>
      <c r="M93" s="100">
        <v>120</v>
      </c>
      <c r="N93" s="102"/>
      <c r="O93" s="102"/>
      <c r="P93" s="13">
        <f t="shared" si="1"/>
        <v>1536</v>
      </c>
      <c r="Q93" s="47" t="s">
        <v>414</v>
      </c>
      <c r="R93" s="16"/>
    </row>
    <row r="94" spans="1:18" ht="12.75">
      <c r="A94" s="7" t="s">
        <v>239</v>
      </c>
      <c r="B94" s="6" t="s">
        <v>59</v>
      </c>
      <c r="C94" s="100">
        <v>1790</v>
      </c>
      <c r="D94" s="100"/>
      <c r="E94" s="100"/>
      <c r="F94" s="100"/>
      <c r="G94" s="100"/>
      <c r="H94" s="100">
        <v>16</v>
      </c>
      <c r="I94" s="100"/>
      <c r="J94" s="101">
        <v>140</v>
      </c>
      <c r="K94" s="100"/>
      <c r="L94" s="101"/>
      <c r="M94" s="100">
        <v>150</v>
      </c>
      <c r="N94" s="102"/>
      <c r="O94" s="102"/>
      <c r="P94" s="13">
        <f t="shared" si="1"/>
        <v>2096</v>
      </c>
      <c r="Q94" s="47" t="s">
        <v>414</v>
      </c>
      <c r="R94" s="16"/>
    </row>
    <row r="95" spans="1:18" ht="12.75">
      <c r="A95" s="7" t="s">
        <v>131</v>
      </c>
      <c r="B95" s="6" t="s">
        <v>59</v>
      </c>
      <c r="C95" s="100">
        <v>1756</v>
      </c>
      <c r="D95" s="100"/>
      <c r="E95" s="100"/>
      <c r="F95" s="100"/>
      <c r="G95" s="100"/>
      <c r="H95" s="100"/>
      <c r="I95" s="100"/>
      <c r="J95" s="101">
        <v>120</v>
      </c>
      <c r="K95" s="100"/>
      <c r="L95" s="101"/>
      <c r="M95" s="100">
        <v>220</v>
      </c>
      <c r="N95" s="102"/>
      <c r="O95" s="102"/>
      <c r="P95" s="13">
        <f t="shared" si="1"/>
        <v>2096</v>
      </c>
      <c r="Q95" s="47" t="s">
        <v>414</v>
      </c>
      <c r="R95" s="16"/>
    </row>
    <row r="96" spans="1:18" ht="12.75">
      <c r="A96" s="7" t="s">
        <v>375</v>
      </c>
      <c r="B96" s="6" t="s">
        <v>99</v>
      </c>
      <c r="C96" s="103">
        <v>1066</v>
      </c>
      <c r="D96" s="100">
        <v>30</v>
      </c>
      <c r="E96" s="100"/>
      <c r="F96" s="100"/>
      <c r="G96" s="100"/>
      <c r="H96" s="100">
        <v>20</v>
      </c>
      <c r="I96" s="100"/>
      <c r="J96" s="100">
        <v>290</v>
      </c>
      <c r="K96" s="100"/>
      <c r="L96" s="100">
        <v>40</v>
      </c>
      <c r="M96" s="100">
        <v>300</v>
      </c>
      <c r="N96" s="102">
        <v>200</v>
      </c>
      <c r="O96" s="102">
        <v>150</v>
      </c>
      <c r="P96" s="13">
        <f>SUM(C96:O96)</f>
        <v>2096</v>
      </c>
      <c r="Q96" s="47" t="s">
        <v>414</v>
      </c>
      <c r="R96" s="16"/>
    </row>
    <row r="97" spans="1:18" ht="12.75">
      <c r="A97" s="7" t="s">
        <v>98</v>
      </c>
      <c r="B97" s="6" t="s">
        <v>99</v>
      </c>
      <c r="C97" s="100">
        <v>926</v>
      </c>
      <c r="D97" s="100"/>
      <c r="E97" s="100"/>
      <c r="F97" s="100"/>
      <c r="G97" s="100"/>
      <c r="H97" s="100"/>
      <c r="I97" s="100"/>
      <c r="J97" s="100">
        <v>250</v>
      </c>
      <c r="K97" s="100"/>
      <c r="L97" s="100">
        <v>60</v>
      </c>
      <c r="M97" s="100">
        <v>300</v>
      </c>
      <c r="N97" s="102">
        <v>500</v>
      </c>
      <c r="O97" s="102">
        <v>60</v>
      </c>
      <c r="P97" s="13">
        <f>SUM(C97:O97)</f>
        <v>2096</v>
      </c>
      <c r="Q97" s="47" t="s">
        <v>424</v>
      </c>
      <c r="R97" s="16"/>
    </row>
    <row r="98" spans="1:18" ht="12.75">
      <c r="A98" s="7" t="s">
        <v>394</v>
      </c>
      <c r="B98" s="6" t="s">
        <v>99</v>
      </c>
      <c r="C98" s="100">
        <v>490</v>
      </c>
      <c r="D98" s="100"/>
      <c r="E98" s="100"/>
      <c r="F98" s="100"/>
      <c r="G98" s="100"/>
      <c r="H98" s="100"/>
      <c r="I98" s="100"/>
      <c r="J98" s="100"/>
      <c r="K98" s="100"/>
      <c r="L98" s="100"/>
      <c r="M98" s="100">
        <v>324</v>
      </c>
      <c r="N98" s="102"/>
      <c r="O98" s="102"/>
      <c r="P98" s="13">
        <f>C98+D98+E98+F98+G98+H98+I98+J98+K98+L98+M98+N98+O98</f>
        <v>814</v>
      </c>
      <c r="Q98" s="47" t="s">
        <v>414</v>
      </c>
      <c r="R98" s="16"/>
    </row>
    <row r="99" spans="1:18" ht="12.75">
      <c r="A99" s="7" t="s">
        <v>79</v>
      </c>
      <c r="B99" s="6" t="s">
        <v>80</v>
      </c>
      <c r="C99" s="100">
        <v>1156</v>
      </c>
      <c r="D99" s="100"/>
      <c r="E99" s="100"/>
      <c r="F99" s="100"/>
      <c r="G99" s="100"/>
      <c r="H99" s="100">
        <v>40</v>
      </c>
      <c r="I99" s="100"/>
      <c r="J99" s="100">
        <v>250</v>
      </c>
      <c r="K99" s="100">
        <v>60</v>
      </c>
      <c r="L99" s="100">
        <v>60</v>
      </c>
      <c r="M99" s="100">
        <v>350</v>
      </c>
      <c r="N99" s="102">
        <v>75</v>
      </c>
      <c r="O99" s="102">
        <v>105</v>
      </c>
      <c r="P99" s="13">
        <f t="shared" si="1"/>
        <v>2096</v>
      </c>
      <c r="Q99" s="47" t="s">
        <v>414</v>
      </c>
      <c r="R99" s="16"/>
    </row>
    <row r="100" spans="1:18" ht="12.75">
      <c r="A100" s="7" t="s">
        <v>167</v>
      </c>
      <c r="B100" s="6" t="s">
        <v>80</v>
      </c>
      <c r="C100" s="100">
        <v>1201</v>
      </c>
      <c r="D100" s="100"/>
      <c r="E100" s="100"/>
      <c r="F100" s="100"/>
      <c r="G100" s="100"/>
      <c r="H100" s="100">
        <v>40</v>
      </c>
      <c r="I100" s="100"/>
      <c r="J100" s="100">
        <v>400</v>
      </c>
      <c r="K100" s="100"/>
      <c r="L100" s="100">
        <v>40</v>
      </c>
      <c r="M100" s="100">
        <v>300</v>
      </c>
      <c r="N100" s="102">
        <v>75</v>
      </c>
      <c r="O100" s="102">
        <v>40</v>
      </c>
      <c r="P100" s="13">
        <f t="shared" si="1"/>
        <v>2096</v>
      </c>
      <c r="Q100" s="47" t="s">
        <v>414</v>
      </c>
      <c r="R100" s="16"/>
    </row>
    <row r="101" spans="1:18" ht="12.75">
      <c r="A101" s="3" t="s">
        <v>32</v>
      </c>
      <c r="B101" s="4" t="s">
        <v>33</v>
      </c>
      <c r="C101" s="17">
        <v>1281</v>
      </c>
      <c r="D101" s="17"/>
      <c r="E101" s="17"/>
      <c r="F101" s="17"/>
      <c r="G101" s="17"/>
      <c r="H101" s="17">
        <v>20</v>
      </c>
      <c r="I101" s="17"/>
      <c r="J101" s="17">
        <v>140</v>
      </c>
      <c r="K101" s="15"/>
      <c r="L101" s="17">
        <v>75</v>
      </c>
      <c r="M101" s="17">
        <v>500</v>
      </c>
      <c r="N101" s="15"/>
      <c r="O101" s="15">
        <v>80</v>
      </c>
      <c r="P101" s="13">
        <f t="shared" si="1"/>
        <v>2096</v>
      </c>
      <c r="Q101" s="47" t="s">
        <v>413</v>
      </c>
      <c r="R101" s="16"/>
    </row>
    <row r="102" spans="1:18" ht="12.75">
      <c r="A102" s="3" t="s">
        <v>168</v>
      </c>
      <c r="B102" s="4" t="s">
        <v>33</v>
      </c>
      <c r="C102" s="17">
        <v>1158</v>
      </c>
      <c r="D102" s="17"/>
      <c r="E102" s="17"/>
      <c r="F102" s="17"/>
      <c r="G102" s="17"/>
      <c r="H102" s="17">
        <v>100</v>
      </c>
      <c r="I102" s="17"/>
      <c r="J102" s="17">
        <v>228</v>
      </c>
      <c r="K102" s="15"/>
      <c r="L102" s="17">
        <v>50</v>
      </c>
      <c r="M102" s="17">
        <v>450</v>
      </c>
      <c r="N102" s="15"/>
      <c r="O102" s="15">
        <v>110</v>
      </c>
      <c r="P102" s="13">
        <f t="shared" si="1"/>
        <v>2096</v>
      </c>
      <c r="Q102" s="47" t="s">
        <v>414</v>
      </c>
      <c r="R102" s="16"/>
    </row>
    <row r="103" spans="1:18" ht="12.75">
      <c r="A103" s="7" t="s">
        <v>409</v>
      </c>
      <c r="B103" s="6" t="s">
        <v>33</v>
      </c>
      <c r="C103" s="100">
        <v>1126</v>
      </c>
      <c r="D103" s="100"/>
      <c r="E103" s="100"/>
      <c r="F103" s="100"/>
      <c r="G103" s="100"/>
      <c r="H103" s="100">
        <v>40</v>
      </c>
      <c r="I103" s="100"/>
      <c r="J103" s="100">
        <v>240</v>
      </c>
      <c r="K103" s="100"/>
      <c r="L103" s="100">
        <v>40</v>
      </c>
      <c r="M103" s="100">
        <v>340</v>
      </c>
      <c r="N103" s="102"/>
      <c r="O103" s="102">
        <v>150</v>
      </c>
      <c r="P103" s="13">
        <f t="shared" si="1"/>
        <v>1936</v>
      </c>
      <c r="Q103" s="47" t="s">
        <v>414</v>
      </c>
      <c r="R103" s="16"/>
    </row>
    <row r="104" spans="1:18" ht="12.75">
      <c r="A104" s="7" t="s">
        <v>151</v>
      </c>
      <c r="B104" s="6" t="s">
        <v>407</v>
      </c>
      <c r="C104" s="14">
        <v>316</v>
      </c>
      <c r="D104" s="14"/>
      <c r="E104" s="14"/>
      <c r="F104" s="14"/>
      <c r="G104" s="14"/>
      <c r="H104" s="14">
        <v>1780</v>
      </c>
      <c r="I104" s="14"/>
      <c r="J104" s="14"/>
      <c r="K104" s="14"/>
      <c r="L104" s="14"/>
      <c r="M104" s="14"/>
      <c r="N104" s="16"/>
      <c r="O104" s="16"/>
      <c r="P104" s="13">
        <f>C104+D104+E104+F104+G104+H104+I104+J104+K104+L104+M104+N104+O104</f>
        <v>2096</v>
      </c>
      <c r="Q104" s="47" t="s">
        <v>412</v>
      </c>
      <c r="R104" s="16"/>
    </row>
    <row r="105" spans="1:18" ht="12.75">
      <c r="A105" s="7" t="s">
        <v>210</v>
      </c>
      <c r="B105" s="6" t="s">
        <v>71</v>
      </c>
      <c r="C105" s="100">
        <v>1190</v>
      </c>
      <c r="D105" s="100"/>
      <c r="E105" s="100"/>
      <c r="F105" s="100"/>
      <c r="G105" s="100"/>
      <c r="H105" s="100"/>
      <c r="I105" s="100"/>
      <c r="J105" s="100">
        <v>120</v>
      </c>
      <c r="K105" s="100"/>
      <c r="L105" s="100">
        <v>50</v>
      </c>
      <c r="M105" s="100">
        <v>40</v>
      </c>
      <c r="N105" s="102">
        <v>696</v>
      </c>
      <c r="O105" s="102"/>
      <c r="P105" s="13">
        <f t="shared" si="1"/>
        <v>2096</v>
      </c>
      <c r="Q105" s="47" t="s">
        <v>424</v>
      </c>
      <c r="R105" s="16"/>
    </row>
    <row r="106" spans="1:18" ht="12.75">
      <c r="A106" s="7" t="s">
        <v>376</v>
      </c>
      <c r="B106" s="6" t="s">
        <v>71</v>
      </c>
      <c r="C106" s="100">
        <v>400</v>
      </c>
      <c r="D106" s="100"/>
      <c r="E106" s="100"/>
      <c r="F106" s="100"/>
      <c r="G106" s="100"/>
      <c r="H106" s="100"/>
      <c r="I106" s="100"/>
      <c r="J106" s="100"/>
      <c r="K106" s="100"/>
      <c r="L106" s="100"/>
      <c r="M106" s="100"/>
      <c r="N106" s="102"/>
      <c r="O106" s="102"/>
      <c r="P106" s="13">
        <f t="shared" si="1"/>
        <v>400</v>
      </c>
      <c r="Q106" s="47" t="s">
        <v>414</v>
      </c>
      <c r="R106" s="16"/>
    </row>
    <row r="107" spans="1:18" ht="12.75">
      <c r="A107" s="7" t="s">
        <v>161</v>
      </c>
      <c r="B107" s="6" t="s">
        <v>71</v>
      </c>
      <c r="C107" s="100"/>
      <c r="D107" s="101"/>
      <c r="E107" s="100"/>
      <c r="F107" s="100"/>
      <c r="G107" s="100"/>
      <c r="H107" s="100"/>
      <c r="I107" s="100"/>
      <c r="J107" s="100"/>
      <c r="K107" s="100"/>
      <c r="L107" s="100"/>
      <c r="M107" s="100"/>
      <c r="N107" s="102"/>
      <c r="O107" s="102"/>
      <c r="P107" s="13">
        <f t="shared" si="1"/>
        <v>0</v>
      </c>
      <c r="Q107" s="47"/>
      <c r="R107" s="16"/>
    </row>
    <row r="108" spans="1:18" ht="12.75">
      <c r="A108" s="7" t="s">
        <v>87</v>
      </c>
      <c r="B108" s="6" t="s">
        <v>71</v>
      </c>
      <c r="C108" s="100">
        <v>1296</v>
      </c>
      <c r="D108" s="100"/>
      <c r="E108" s="100"/>
      <c r="F108" s="100"/>
      <c r="G108" s="100"/>
      <c r="H108" s="100"/>
      <c r="I108" s="100"/>
      <c r="J108" s="100">
        <v>270</v>
      </c>
      <c r="K108" s="100"/>
      <c r="L108" s="100">
        <v>50</v>
      </c>
      <c r="M108" s="100">
        <v>320</v>
      </c>
      <c r="N108" s="102">
        <v>160</v>
      </c>
      <c r="O108" s="102"/>
      <c r="P108" s="13">
        <f t="shared" si="1"/>
        <v>2096</v>
      </c>
      <c r="Q108" s="47" t="s">
        <v>414</v>
      </c>
      <c r="R108" s="16"/>
    </row>
    <row r="109" spans="1:18" ht="12.75">
      <c r="A109" s="7" t="s">
        <v>93</v>
      </c>
      <c r="B109" s="6" t="s">
        <v>71</v>
      </c>
      <c r="C109" s="100">
        <v>1596</v>
      </c>
      <c r="D109" s="100"/>
      <c r="E109" s="100"/>
      <c r="F109" s="100"/>
      <c r="G109" s="100"/>
      <c r="H109" s="100"/>
      <c r="I109" s="100"/>
      <c r="J109" s="100">
        <v>200</v>
      </c>
      <c r="K109" s="101"/>
      <c r="L109" s="100"/>
      <c r="M109" s="100">
        <v>240</v>
      </c>
      <c r="N109" s="102">
        <v>60</v>
      </c>
      <c r="O109" s="102"/>
      <c r="P109" s="13">
        <f t="shared" si="1"/>
        <v>2096</v>
      </c>
      <c r="Q109" s="47" t="s">
        <v>414</v>
      </c>
      <c r="R109" s="16"/>
    </row>
    <row r="110" spans="1:18" ht="12.75">
      <c r="A110" s="7" t="s">
        <v>392</v>
      </c>
      <c r="B110" s="6" t="s">
        <v>71</v>
      </c>
      <c r="C110" s="100">
        <v>490</v>
      </c>
      <c r="D110" s="100"/>
      <c r="E110" s="100"/>
      <c r="F110" s="100"/>
      <c r="G110" s="100"/>
      <c r="H110" s="100"/>
      <c r="I110" s="100"/>
      <c r="J110" s="101">
        <v>100</v>
      </c>
      <c r="K110" s="100"/>
      <c r="L110" s="100"/>
      <c r="M110" s="100">
        <v>224</v>
      </c>
      <c r="N110" s="102"/>
      <c r="O110" s="102"/>
      <c r="P110" s="13">
        <f>C110+D110+E110+F110+G110+H110+I110+J110+K110+L110+M110+N110+O110</f>
        <v>814</v>
      </c>
      <c r="Q110" s="47" t="s">
        <v>414</v>
      </c>
      <c r="R110" s="16"/>
    </row>
    <row r="111" spans="1:18" ht="12.75">
      <c r="A111" s="7" t="s">
        <v>127</v>
      </c>
      <c r="B111" s="6" t="s">
        <v>71</v>
      </c>
      <c r="C111" s="100">
        <v>1206</v>
      </c>
      <c r="D111" s="100"/>
      <c r="E111" s="100"/>
      <c r="F111" s="100"/>
      <c r="G111" s="100"/>
      <c r="H111" s="100">
        <v>60</v>
      </c>
      <c r="I111" s="100"/>
      <c r="J111" s="100">
        <v>280</v>
      </c>
      <c r="K111" s="100"/>
      <c r="L111" s="100">
        <v>40</v>
      </c>
      <c r="M111" s="100">
        <v>450</v>
      </c>
      <c r="N111" s="102">
        <v>60</v>
      </c>
      <c r="O111" s="102"/>
      <c r="P111" s="13">
        <f t="shared" si="1"/>
        <v>2096</v>
      </c>
      <c r="Q111" s="47" t="s">
        <v>413</v>
      </c>
      <c r="R111" s="16"/>
    </row>
    <row r="112" spans="1:18" ht="12.75">
      <c r="A112" s="3" t="s">
        <v>156</v>
      </c>
      <c r="B112" s="4" t="s">
        <v>15</v>
      </c>
      <c r="C112" s="15"/>
      <c r="D112" s="15"/>
      <c r="E112" s="15"/>
      <c r="F112" s="15"/>
      <c r="G112" s="15"/>
      <c r="H112" s="15"/>
      <c r="I112" s="15"/>
      <c r="J112" s="15"/>
      <c r="K112" s="15"/>
      <c r="L112" s="15"/>
      <c r="M112" s="15"/>
      <c r="N112" s="15"/>
      <c r="O112" s="15"/>
      <c r="P112" s="13">
        <f t="shared" si="1"/>
        <v>0</v>
      </c>
      <c r="Q112" s="47"/>
      <c r="R112" s="16"/>
    </row>
    <row r="113" spans="1:18" ht="12.75">
      <c r="A113" s="3" t="s">
        <v>399</v>
      </c>
      <c r="B113" s="4" t="s">
        <v>15</v>
      </c>
      <c r="C113" s="15">
        <v>780</v>
      </c>
      <c r="D113" s="15"/>
      <c r="E113" s="15"/>
      <c r="F113" s="15"/>
      <c r="G113" s="15"/>
      <c r="H113" s="15"/>
      <c r="I113" s="15"/>
      <c r="J113" s="15">
        <v>156</v>
      </c>
      <c r="K113" s="15"/>
      <c r="L113" s="15">
        <v>30</v>
      </c>
      <c r="M113" s="15">
        <v>250</v>
      </c>
      <c r="N113" s="15"/>
      <c r="O113" s="15"/>
      <c r="P113" s="13">
        <f t="shared" si="1"/>
        <v>1216</v>
      </c>
      <c r="Q113" s="47" t="s">
        <v>414</v>
      </c>
      <c r="R113" s="16"/>
    </row>
    <row r="114" spans="1:18" ht="12" customHeight="1">
      <c r="A114" s="3" t="s">
        <v>250</v>
      </c>
      <c r="B114" s="4" t="s">
        <v>15</v>
      </c>
      <c r="C114" s="15">
        <v>1480</v>
      </c>
      <c r="D114" s="15"/>
      <c r="E114" s="15"/>
      <c r="F114" s="15"/>
      <c r="G114" s="15"/>
      <c r="H114" s="15"/>
      <c r="I114" s="15"/>
      <c r="J114" s="15">
        <v>186</v>
      </c>
      <c r="K114" s="15"/>
      <c r="L114" s="15">
        <v>60</v>
      </c>
      <c r="M114" s="15">
        <v>250</v>
      </c>
      <c r="N114" s="15">
        <v>120</v>
      </c>
      <c r="O114" s="15"/>
      <c r="P114" s="13">
        <f t="shared" si="1"/>
        <v>2096</v>
      </c>
      <c r="Q114" s="47" t="s">
        <v>414</v>
      </c>
      <c r="R114" s="16"/>
    </row>
    <row r="115" spans="1:18" ht="12" customHeight="1">
      <c r="A115" s="7" t="s">
        <v>44</v>
      </c>
      <c r="B115" s="6" t="s">
        <v>45</v>
      </c>
      <c r="C115" s="100">
        <v>1105</v>
      </c>
      <c r="D115" s="100"/>
      <c r="E115" s="100"/>
      <c r="F115" s="100"/>
      <c r="G115" s="100"/>
      <c r="H115" s="100"/>
      <c r="I115" s="100"/>
      <c r="J115" s="100">
        <v>150</v>
      </c>
      <c r="K115" s="100"/>
      <c r="L115" s="100">
        <v>33</v>
      </c>
      <c r="M115" s="100">
        <v>793</v>
      </c>
      <c r="N115" s="102">
        <v>15</v>
      </c>
      <c r="O115" s="102"/>
      <c r="P115" s="13">
        <f t="shared" si="1"/>
        <v>2096</v>
      </c>
      <c r="Q115" s="47" t="s">
        <v>413</v>
      </c>
      <c r="R115" s="16"/>
    </row>
    <row r="116" spans="1:18" ht="12" customHeight="1">
      <c r="A116" s="7" t="s">
        <v>377</v>
      </c>
      <c r="B116" s="6" t="s">
        <v>45</v>
      </c>
      <c r="C116" s="100"/>
      <c r="D116" s="100"/>
      <c r="E116" s="100"/>
      <c r="F116" s="100"/>
      <c r="G116" s="100"/>
      <c r="H116" s="100"/>
      <c r="I116" s="100"/>
      <c r="J116" s="100"/>
      <c r="K116" s="100"/>
      <c r="L116" s="100"/>
      <c r="M116" s="100"/>
      <c r="N116" s="102"/>
      <c r="O116" s="102"/>
      <c r="P116" s="13">
        <f t="shared" si="1"/>
        <v>0</v>
      </c>
      <c r="Q116" s="47"/>
      <c r="R116" s="16"/>
    </row>
    <row r="117" spans="1:18" ht="12.75">
      <c r="A117" s="7" t="s">
        <v>398</v>
      </c>
      <c r="B117" s="6" t="s">
        <v>45</v>
      </c>
      <c r="C117" s="100">
        <v>490</v>
      </c>
      <c r="D117" s="100"/>
      <c r="E117" s="100"/>
      <c r="F117" s="100"/>
      <c r="G117" s="100"/>
      <c r="H117" s="100"/>
      <c r="I117" s="100"/>
      <c r="J117" s="100">
        <v>100</v>
      </c>
      <c r="K117" s="100"/>
      <c r="L117" s="100"/>
      <c r="M117" s="100">
        <v>224</v>
      </c>
      <c r="N117" s="102"/>
      <c r="O117" s="102"/>
      <c r="P117" s="13">
        <f>C117+D117+E117+F117+G117+H117+I117+J117+K117+L117+M117+N117+O117</f>
        <v>814</v>
      </c>
      <c r="Q117" s="47" t="s">
        <v>414</v>
      </c>
      <c r="R117" s="16"/>
    </row>
    <row r="118" spans="1:18" ht="12" customHeight="1">
      <c r="A118" s="7" t="s">
        <v>124</v>
      </c>
      <c r="B118" s="6" t="s">
        <v>45</v>
      </c>
      <c r="C118" s="100">
        <v>1363</v>
      </c>
      <c r="D118" s="100">
        <v>30</v>
      </c>
      <c r="E118" s="100"/>
      <c r="F118" s="100"/>
      <c r="G118" s="100"/>
      <c r="H118" s="100">
        <v>30</v>
      </c>
      <c r="I118" s="100"/>
      <c r="J118" s="100">
        <v>230</v>
      </c>
      <c r="K118" s="100"/>
      <c r="L118" s="100">
        <v>30</v>
      </c>
      <c r="M118" s="100">
        <v>385</v>
      </c>
      <c r="N118" s="102">
        <v>10</v>
      </c>
      <c r="O118" s="102">
        <v>18</v>
      </c>
      <c r="P118" s="13">
        <f t="shared" si="1"/>
        <v>2096</v>
      </c>
      <c r="Q118" s="47" t="s">
        <v>414</v>
      </c>
      <c r="R118" s="16"/>
    </row>
    <row r="119" spans="1:18" ht="12.75">
      <c r="A119" s="3" t="s">
        <v>29</v>
      </c>
      <c r="B119" s="4" t="s">
        <v>30</v>
      </c>
      <c r="C119" s="15">
        <v>1250</v>
      </c>
      <c r="D119" s="15">
        <v>90</v>
      </c>
      <c r="E119" s="15"/>
      <c r="F119" s="15"/>
      <c r="G119" s="15"/>
      <c r="H119" s="15">
        <v>80</v>
      </c>
      <c r="I119" s="15">
        <v>80</v>
      </c>
      <c r="J119" s="15">
        <v>280</v>
      </c>
      <c r="K119" s="101"/>
      <c r="L119" s="15"/>
      <c r="M119" s="15">
        <v>300</v>
      </c>
      <c r="N119" s="15">
        <v>16</v>
      </c>
      <c r="O119" s="15"/>
      <c r="P119" s="13">
        <f t="shared" si="1"/>
        <v>2096</v>
      </c>
      <c r="Q119" s="47" t="s">
        <v>414</v>
      </c>
      <c r="R119" s="16"/>
    </row>
    <row r="120" spans="1:18" ht="12.75">
      <c r="A120" s="7" t="s">
        <v>85</v>
      </c>
      <c r="B120" s="6" t="s">
        <v>30</v>
      </c>
      <c r="C120" s="100">
        <v>1756</v>
      </c>
      <c r="D120" s="100"/>
      <c r="E120" s="100"/>
      <c r="F120" s="101"/>
      <c r="G120" s="101"/>
      <c r="H120" s="100">
        <v>60</v>
      </c>
      <c r="I120" s="100">
        <v>80</v>
      </c>
      <c r="J120" s="100">
        <v>100</v>
      </c>
      <c r="K120" s="100"/>
      <c r="L120" s="100"/>
      <c r="M120" s="100">
        <v>100</v>
      </c>
      <c r="N120" s="102"/>
      <c r="O120" s="102"/>
      <c r="P120" s="13">
        <f t="shared" si="1"/>
        <v>2096</v>
      </c>
      <c r="Q120" s="47" t="s">
        <v>414</v>
      </c>
      <c r="R120" s="16"/>
    </row>
    <row r="121" spans="1:18" ht="12.75">
      <c r="A121" s="7" t="s">
        <v>154</v>
      </c>
      <c r="B121" s="6" t="s">
        <v>30</v>
      </c>
      <c r="C121" s="100"/>
      <c r="D121" s="100"/>
      <c r="E121" s="100"/>
      <c r="F121" s="101"/>
      <c r="G121" s="101"/>
      <c r="H121" s="100"/>
      <c r="I121" s="100"/>
      <c r="J121" s="100"/>
      <c r="K121" s="100"/>
      <c r="L121" s="100"/>
      <c r="M121" s="100"/>
      <c r="N121" s="102"/>
      <c r="O121" s="102"/>
      <c r="P121" s="13">
        <f t="shared" si="1"/>
        <v>0</v>
      </c>
      <c r="Q121" s="47"/>
      <c r="R121" s="16"/>
    </row>
    <row r="122" spans="1:18" ht="12.75">
      <c r="A122" s="7" t="s">
        <v>123</v>
      </c>
      <c r="B122" s="6" t="s">
        <v>30</v>
      </c>
      <c r="C122" s="100">
        <v>1260</v>
      </c>
      <c r="D122" s="100">
        <v>80</v>
      </c>
      <c r="E122" s="100"/>
      <c r="F122" s="100"/>
      <c r="G122" s="100"/>
      <c r="H122" s="100">
        <v>60</v>
      </c>
      <c r="I122" s="100">
        <v>80</v>
      </c>
      <c r="J122" s="100">
        <v>218</v>
      </c>
      <c r="K122" s="100"/>
      <c r="L122" s="100"/>
      <c r="M122" s="100">
        <v>390</v>
      </c>
      <c r="N122" s="102">
        <v>8</v>
      </c>
      <c r="O122" s="102"/>
      <c r="P122" s="13">
        <f t="shared" si="1"/>
        <v>2096</v>
      </c>
      <c r="Q122" s="47" t="s">
        <v>414</v>
      </c>
      <c r="R122" s="16"/>
    </row>
    <row r="123" spans="1:18" ht="12.75">
      <c r="A123" s="7" t="s">
        <v>400</v>
      </c>
      <c r="B123" s="6" t="s">
        <v>30</v>
      </c>
      <c r="C123" s="100">
        <v>500</v>
      </c>
      <c r="D123" s="100"/>
      <c r="E123" s="100"/>
      <c r="F123" s="100"/>
      <c r="G123" s="100"/>
      <c r="H123" s="100"/>
      <c r="I123" s="100"/>
      <c r="J123" s="100">
        <v>116</v>
      </c>
      <c r="K123" s="100"/>
      <c r="L123" s="100"/>
      <c r="M123" s="100">
        <v>200</v>
      </c>
      <c r="N123" s="102"/>
      <c r="O123" s="102"/>
      <c r="P123" s="13">
        <f t="shared" si="1"/>
        <v>816</v>
      </c>
      <c r="Q123" s="47" t="s">
        <v>414</v>
      </c>
      <c r="R123" s="16"/>
    </row>
    <row r="124" spans="1:18" ht="12.75">
      <c r="A124" s="7" t="s">
        <v>81</v>
      </c>
      <c r="B124" s="6" t="s">
        <v>82</v>
      </c>
      <c r="C124" s="100">
        <v>1616</v>
      </c>
      <c r="D124" s="100"/>
      <c r="E124" s="100"/>
      <c r="F124" s="100"/>
      <c r="G124" s="100"/>
      <c r="H124" s="100"/>
      <c r="I124" s="100">
        <v>360</v>
      </c>
      <c r="J124" s="100"/>
      <c r="K124" s="100"/>
      <c r="L124" s="100"/>
      <c r="M124" s="100">
        <v>80</v>
      </c>
      <c r="N124" s="102">
        <v>40</v>
      </c>
      <c r="O124" s="102"/>
      <c r="P124" s="13">
        <f t="shared" si="1"/>
        <v>2096</v>
      </c>
      <c r="Q124" s="47" t="s">
        <v>414</v>
      </c>
      <c r="R124" s="16"/>
    </row>
    <row r="125" spans="1:18" ht="12.75">
      <c r="A125" s="7" t="s">
        <v>103</v>
      </c>
      <c r="B125" s="6" t="s">
        <v>104</v>
      </c>
      <c r="C125" s="100">
        <v>1306</v>
      </c>
      <c r="D125" s="100"/>
      <c r="E125" s="100"/>
      <c r="F125" s="100"/>
      <c r="G125" s="100"/>
      <c r="H125" s="100">
        <v>40</v>
      </c>
      <c r="I125" s="100"/>
      <c r="J125" s="100">
        <v>250</v>
      </c>
      <c r="K125" s="100"/>
      <c r="L125" s="100">
        <v>40</v>
      </c>
      <c r="M125" s="100">
        <v>400</v>
      </c>
      <c r="N125" s="102">
        <v>60</v>
      </c>
      <c r="O125" s="102"/>
      <c r="P125" s="13">
        <f t="shared" si="1"/>
        <v>2096</v>
      </c>
      <c r="Q125" s="47" t="s">
        <v>414</v>
      </c>
      <c r="R125" s="16"/>
    </row>
    <row r="126" spans="1:18" ht="12.75">
      <c r="A126" s="7" t="s">
        <v>138</v>
      </c>
      <c r="B126" s="6" t="s">
        <v>104</v>
      </c>
      <c r="C126" s="100">
        <v>1206</v>
      </c>
      <c r="D126" s="100"/>
      <c r="E126" s="100"/>
      <c r="F126" s="100"/>
      <c r="G126" s="100"/>
      <c r="H126" s="100"/>
      <c r="I126" s="100"/>
      <c r="J126" s="100">
        <v>280</v>
      </c>
      <c r="K126" s="100"/>
      <c r="L126" s="100">
        <v>60</v>
      </c>
      <c r="M126" s="100">
        <v>400</v>
      </c>
      <c r="N126" s="102">
        <v>150</v>
      </c>
      <c r="O126" s="102"/>
      <c r="P126" s="13">
        <f t="shared" si="1"/>
        <v>2096</v>
      </c>
      <c r="Q126" s="47" t="s">
        <v>414</v>
      </c>
      <c r="R126" s="16"/>
    </row>
    <row r="127" spans="1:18" ht="12.75">
      <c r="A127" s="7" t="s">
        <v>391</v>
      </c>
      <c r="B127" s="6" t="s">
        <v>104</v>
      </c>
      <c r="C127" s="100">
        <v>1686</v>
      </c>
      <c r="D127" s="100"/>
      <c r="E127" s="100"/>
      <c r="F127" s="100"/>
      <c r="G127" s="100"/>
      <c r="H127" s="100"/>
      <c r="I127" s="100"/>
      <c r="J127" s="100">
        <v>120</v>
      </c>
      <c r="K127" s="100"/>
      <c r="L127" s="100">
        <v>40</v>
      </c>
      <c r="M127" s="100">
        <v>200</v>
      </c>
      <c r="N127" s="102">
        <v>50</v>
      </c>
      <c r="O127" s="102"/>
      <c r="P127" s="13">
        <f t="shared" si="1"/>
        <v>2096</v>
      </c>
      <c r="Q127" s="47" t="s">
        <v>414</v>
      </c>
      <c r="R127" s="16"/>
    </row>
    <row r="128" spans="1:18" ht="12.75">
      <c r="A128" s="7" t="s">
        <v>425</v>
      </c>
      <c r="B128" s="6" t="s">
        <v>17</v>
      </c>
      <c r="C128" s="100">
        <v>800</v>
      </c>
      <c r="D128" s="100">
        <v>50</v>
      </c>
      <c r="E128" s="100"/>
      <c r="F128" s="100"/>
      <c r="G128" s="100"/>
      <c r="H128" s="100">
        <v>96</v>
      </c>
      <c r="I128" s="100"/>
      <c r="J128" s="101">
        <v>260</v>
      </c>
      <c r="K128" s="100"/>
      <c r="L128" s="101">
        <v>30</v>
      </c>
      <c r="M128" s="101">
        <v>200</v>
      </c>
      <c r="N128" s="102">
        <v>100</v>
      </c>
      <c r="O128" s="102"/>
      <c r="P128" s="13">
        <f t="shared" si="1"/>
        <v>1536</v>
      </c>
      <c r="Q128" s="47" t="s">
        <v>414</v>
      </c>
      <c r="R128" s="16"/>
    </row>
    <row r="129" spans="1:18" s="99" customFormat="1" ht="12.75">
      <c r="A129" s="7" t="s">
        <v>416</v>
      </c>
      <c r="B129" s="6" t="s">
        <v>17</v>
      </c>
      <c r="C129" s="100">
        <v>620</v>
      </c>
      <c r="D129" s="100"/>
      <c r="E129" s="100"/>
      <c r="F129" s="100"/>
      <c r="G129" s="100"/>
      <c r="H129" s="100">
        <v>26</v>
      </c>
      <c r="I129" s="100"/>
      <c r="J129" s="100">
        <v>240</v>
      </c>
      <c r="K129" s="100"/>
      <c r="L129" s="100">
        <v>50</v>
      </c>
      <c r="M129" s="100">
        <v>200</v>
      </c>
      <c r="N129" s="102">
        <v>80</v>
      </c>
      <c r="O129" s="102"/>
      <c r="P129" s="13">
        <f t="shared" si="1"/>
        <v>1216</v>
      </c>
      <c r="Q129" s="47" t="s">
        <v>414</v>
      </c>
      <c r="R129" s="16"/>
    </row>
    <row r="130" spans="1:18" ht="12.75">
      <c r="A130" s="7" t="s">
        <v>378</v>
      </c>
      <c r="B130" s="6" t="s">
        <v>17</v>
      </c>
      <c r="C130" s="100"/>
      <c r="D130" s="100"/>
      <c r="E130" s="100"/>
      <c r="F130" s="100"/>
      <c r="G130" s="100"/>
      <c r="H130" s="100"/>
      <c r="I130" s="100"/>
      <c r="J130" s="100"/>
      <c r="K130" s="100"/>
      <c r="L130" s="100"/>
      <c r="M130" s="100"/>
      <c r="N130" s="102"/>
      <c r="O130" s="102"/>
      <c r="P130" s="13">
        <f t="shared" si="1"/>
        <v>0</v>
      </c>
      <c r="Q130" s="47"/>
      <c r="R130" s="16"/>
    </row>
    <row r="131" spans="1:18" ht="12.75">
      <c r="A131" s="93" t="s">
        <v>47</v>
      </c>
      <c r="B131" s="94" t="s">
        <v>14</v>
      </c>
      <c r="C131" s="95">
        <f>'BENEFITS ALL PROGRAMS'!C5</f>
        <v>1142.3200000000002</v>
      </c>
      <c r="D131" s="95">
        <f>'BENEFITS ALL PROGRAMS'!D5</f>
        <v>0</v>
      </c>
      <c r="E131" s="95">
        <f>'BENEFITS ALL PROGRAMS'!E5</f>
        <v>111.5072</v>
      </c>
      <c r="F131" s="95">
        <f>'BENEFITS ALL PROGRAMS'!F5</f>
        <v>21.3792</v>
      </c>
      <c r="G131" s="95">
        <f>'BENEFITS ALL PROGRAMS'!G5</f>
        <v>0</v>
      </c>
      <c r="H131" s="95">
        <f>'BENEFITS ALL PROGRAMS'!H5</f>
        <v>151.95999999999998</v>
      </c>
      <c r="I131" s="95">
        <f>'BENEFITS ALL PROGRAMS'!I5</f>
        <v>45.483200000000004</v>
      </c>
      <c r="J131" s="95">
        <f>'BENEFITS ALL PROGRAMS'!J5</f>
        <v>188.64</v>
      </c>
      <c r="K131" s="95">
        <f>'BENEFITS ALL PROGRAMS'!K5</f>
        <v>0</v>
      </c>
      <c r="L131" s="95">
        <f>'BENEFITS ALL PROGRAMS'!L5</f>
        <v>37.9376</v>
      </c>
      <c r="M131" s="95">
        <f>'BENEFITS ALL PROGRAMS'!M5</f>
        <v>309.15999999999997</v>
      </c>
      <c r="N131" s="95">
        <f>'BENEFITS ALL PROGRAMS'!N5</f>
        <v>62.6704</v>
      </c>
      <c r="O131" s="95">
        <f>'BENEFITS ALL PROGRAMS'!O5</f>
        <v>24.942400000000003</v>
      </c>
      <c r="P131" s="96">
        <f t="shared" si="1"/>
        <v>2096</v>
      </c>
      <c r="Q131" s="97" t="s">
        <v>415</v>
      </c>
      <c r="R131" s="98"/>
    </row>
    <row r="132" spans="1:18" ht="12.75">
      <c r="A132" s="7" t="s">
        <v>48</v>
      </c>
      <c r="B132" s="6" t="s">
        <v>14</v>
      </c>
      <c r="C132" s="15">
        <v>1256</v>
      </c>
      <c r="D132" s="15">
        <v>560</v>
      </c>
      <c r="E132" s="100"/>
      <c r="F132" s="100"/>
      <c r="G132" s="100"/>
      <c r="H132" s="100"/>
      <c r="I132" s="100">
        <v>100</v>
      </c>
      <c r="J132" s="100"/>
      <c r="K132" s="100"/>
      <c r="L132" s="100"/>
      <c r="M132" s="100"/>
      <c r="N132" s="102">
        <v>180</v>
      </c>
      <c r="O132" s="102"/>
      <c r="P132" s="13">
        <f t="shared" si="1"/>
        <v>2096</v>
      </c>
      <c r="Q132" s="47" t="s">
        <v>410</v>
      </c>
      <c r="R132" s="16"/>
    </row>
    <row r="133" spans="1:18" ht="12.75">
      <c r="A133" s="41" t="s">
        <v>237</v>
      </c>
      <c r="B133" s="4" t="s">
        <v>14</v>
      </c>
      <c r="C133" s="18">
        <f>'BENEFITS ALL PROGRAMS'!C6</f>
        <v>1142.3200000000002</v>
      </c>
      <c r="D133" s="18">
        <f>'BENEFITS ALL PROGRAMS'!D6</f>
        <v>0</v>
      </c>
      <c r="E133" s="18">
        <f>'BENEFITS ALL PROGRAMS'!E6</f>
        <v>111.5072</v>
      </c>
      <c r="F133" s="18">
        <f>'BENEFITS ALL PROGRAMS'!F6</f>
        <v>21.3792</v>
      </c>
      <c r="G133" s="18">
        <f>'BENEFITS ALL PROGRAMS'!G6</f>
        <v>0</v>
      </c>
      <c r="H133" s="18">
        <f>'BENEFITS ALL PROGRAMS'!H6</f>
        <v>151.95999999999998</v>
      </c>
      <c r="I133" s="18">
        <f>'BENEFITS ALL PROGRAMS'!I6</f>
        <v>45.483200000000004</v>
      </c>
      <c r="J133" s="18">
        <f>'BENEFITS ALL PROGRAMS'!J6</f>
        <v>188.64</v>
      </c>
      <c r="K133" s="18">
        <f>'BENEFITS ALL PROGRAMS'!K6</f>
        <v>0</v>
      </c>
      <c r="L133" s="18">
        <f>'BENEFITS ALL PROGRAMS'!L6</f>
        <v>37.9376</v>
      </c>
      <c r="M133" s="18">
        <f>'BENEFITS ALL PROGRAMS'!M6</f>
        <v>309.15999999999997</v>
      </c>
      <c r="N133" s="18">
        <f>'BENEFITS ALL PROGRAMS'!N6</f>
        <v>62.6704</v>
      </c>
      <c r="O133" s="18">
        <f>'BENEFITS ALL PROGRAMS'!O6</f>
        <v>24.942400000000003</v>
      </c>
      <c r="P133" s="13">
        <f t="shared" si="1"/>
        <v>2096</v>
      </c>
      <c r="Q133" s="47" t="s">
        <v>415</v>
      </c>
      <c r="R133" s="16"/>
    </row>
    <row r="134" spans="1:18" ht="12.75">
      <c r="A134" s="43" t="s">
        <v>57</v>
      </c>
      <c r="B134" s="6" t="s">
        <v>14</v>
      </c>
      <c r="C134" s="18">
        <f>'BENEFITS ALL PROGRAMS'!C7</f>
        <v>1142.3200000000002</v>
      </c>
      <c r="D134" s="18">
        <f>'BENEFITS ALL PROGRAMS'!D7</f>
        <v>0</v>
      </c>
      <c r="E134" s="18">
        <f>'BENEFITS ALL PROGRAMS'!E7</f>
        <v>111.5072</v>
      </c>
      <c r="F134" s="18">
        <f>'BENEFITS ALL PROGRAMS'!F7</f>
        <v>21.3792</v>
      </c>
      <c r="G134" s="18">
        <f>'BENEFITS ALL PROGRAMS'!G7</f>
        <v>0</v>
      </c>
      <c r="H134" s="18">
        <f>'BENEFITS ALL PROGRAMS'!H7</f>
        <v>151.95999999999998</v>
      </c>
      <c r="I134" s="18">
        <f>'BENEFITS ALL PROGRAMS'!I7</f>
        <v>45.483200000000004</v>
      </c>
      <c r="J134" s="18">
        <f>'BENEFITS ALL PROGRAMS'!J7</f>
        <v>188.64</v>
      </c>
      <c r="K134" s="18">
        <f>'BENEFITS ALL PROGRAMS'!K7</f>
        <v>0</v>
      </c>
      <c r="L134" s="18">
        <f>'BENEFITS ALL PROGRAMS'!L7</f>
        <v>37.9376</v>
      </c>
      <c r="M134" s="18">
        <f>'BENEFITS ALL PROGRAMS'!M7</f>
        <v>309.15999999999997</v>
      </c>
      <c r="N134" s="18">
        <f>'BENEFITS ALL PROGRAMS'!N7</f>
        <v>62.6704</v>
      </c>
      <c r="O134" s="18">
        <f>'BENEFITS ALL PROGRAMS'!O7</f>
        <v>24.942400000000003</v>
      </c>
      <c r="P134" s="13">
        <f t="shared" si="1"/>
        <v>2096</v>
      </c>
      <c r="Q134" s="47" t="s">
        <v>415</v>
      </c>
      <c r="R134" s="16"/>
    </row>
    <row r="135" spans="1:18" ht="12.75">
      <c r="A135" s="43" t="s">
        <v>380</v>
      </c>
      <c r="B135" s="6" t="s">
        <v>14</v>
      </c>
      <c r="C135" s="18">
        <f>'BENEFITS ALL PROGRAMS'!C8</f>
        <v>1131.42</v>
      </c>
      <c r="D135" s="18">
        <f>'BENEFITS ALL PROGRAMS'!D8</f>
        <v>20</v>
      </c>
      <c r="E135" s="18">
        <f>'BENEFITS ALL PROGRAMS'!E8</f>
        <v>110.44319999999999</v>
      </c>
      <c r="F135" s="18">
        <f>'BENEFITS ALL PROGRAMS'!F8</f>
        <v>21.1752</v>
      </c>
      <c r="G135" s="18">
        <f>'BENEFITS ALL PROGRAMS'!G8</f>
        <v>0</v>
      </c>
      <c r="H135" s="18">
        <f>'BENEFITS ALL PROGRAMS'!H8</f>
        <v>150.51</v>
      </c>
      <c r="I135" s="18">
        <f>'BENEFITS ALL PROGRAMS'!I8</f>
        <v>45.0492</v>
      </c>
      <c r="J135" s="18">
        <f>'BENEFITS ALL PROGRAMS'!J8</f>
        <v>186.84</v>
      </c>
      <c r="K135" s="18">
        <f>'BENEFITS ALL PROGRAMS'!K8</f>
        <v>0</v>
      </c>
      <c r="L135" s="18">
        <f>'BENEFITS ALL PROGRAMS'!L8</f>
        <v>37.5756</v>
      </c>
      <c r="M135" s="18">
        <f>'BENEFITS ALL PROGRAMS'!M8</f>
        <v>306.21</v>
      </c>
      <c r="N135" s="18">
        <f>'BENEFITS ALL PROGRAMS'!N8</f>
        <v>62.0724</v>
      </c>
      <c r="O135" s="18">
        <f>'BENEFITS ALL PROGRAMS'!O8</f>
        <v>24.704400000000003</v>
      </c>
      <c r="P135" s="13">
        <f t="shared" si="1"/>
        <v>2095.9999999999995</v>
      </c>
      <c r="Q135" s="47" t="s">
        <v>415</v>
      </c>
      <c r="R135" s="16"/>
    </row>
    <row r="136" spans="1:18" ht="12.75">
      <c r="A136" s="43" t="s">
        <v>429</v>
      </c>
      <c r="B136" s="6" t="s">
        <v>14</v>
      </c>
      <c r="C136" s="18">
        <f>'BENEFITS ALL PROGRAMS'!C9</f>
        <v>296.48</v>
      </c>
      <c r="D136" s="18">
        <f>'BENEFITS ALL PROGRAMS'!D9</f>
        <v>0</v>
      </c>
      <c r="E136" s="18">
        <f>'BENEFITS ALL PROGRAMS'!E9</f>
        <v>28.9408</v>
      </c>
      <c r="F136" s="18">
        <f>'BENEFITS ALL PROGRAMS'!F9</f>
        <v>5.5488</v>
      </c>
      <c r="G136" s="18">
        <f>'BENEFITS ALL PROGRAMS'!G9</f>
        <v>0</v>
      </c>
      <c r="H136" s="18">
        <f>'BENEFITS ALL PROGRAMS'!H9</f>
        <v>39.44</v>
      </c>
      <c r="I136" s="18">
        <f>'BENEFITS ALL PROGRAMS'!I9</f>
        <v>11.8048</v>
      </c>
      <c r="J136" s="18">
        <f>'BENEFITS ALL PROGRAMS'!J9</f>
        <v>48.96</v>
      </c>
      <c r="K136" s="18">
        <f>'BENEFITS ALL PROGRAMS'!K9</f>
        <v>0</v>
      </c>
      <c r="L136" s="18">
        <f>'BENEFITS ALL PROGRAMS'!L9</f>
        <v>9.846400000000001</v>
      </c>
      <c r="M136" s="18">
        <f>'BENEFITS ALL PROGRAMS'!M9</f>
        <v>80.24</v>
      </c>
      <c r="N136" s="18">
        <f>'BENEFITS ALL PROGRAMS'!N9</f>
        <v>16.2656</v>
      </c>
      <c r="O136" s="18">
        <f>'BENEFITS ALL PROGRAMS'!O9</f>
        <v>6.4736</v>
      </c>
      <c r="P136" s="13">
        <f t="shared" si="1"/>
        <v>544</v>
      </c>
      <c r="Q136" s="47" t="s">
        <v>415</v>
      </c>
      <c r="R136" s="16"/>
    </row>
    <row r="137" spans="1:18" ht="12.75">
      <c r="A137" s="43" t="s">
        <v>435</v>
      </c>
      <c r="B137" s="6" t="s">
        <v>14</v>
      </c>
      <c r="C137" s="18">
        <f>'BENEFITS ALL PROGRAMS'!C10</f>
        <v>837.1200000000001</v>
      </c>
      <c r="D137" s="18">
        <f>'BENEFITS ALL PROGRAMS'!D10</f>
        <v>0</v>
      </c>
      <c r="E137" s="18">
        <f>'BENEFITS ALL PROGRAMS'!E10</f>
        <v>81.7152</v>
      </c>
      <c r="F137" s="18">
        <f>'BENEFITS ALL PROGRAMS'!F10</f>
        <v>15.667200000000001</v>
      </c>
      <c r="G137" s="18">
        <f>'BENEFITS ALL PROGRAMS'!G10</f>
        <v>0</v>
      </c>
      <c r="H137" s="18">
        <f>'BENEFITS ALL PROGRAMS'!H10</f>
        <v>111.35999999999999</v>
      </c>
      <c r="I137" s="18">
        <f>'BENEFITS ALL PROGRAMS'!I10</f>
        <v>33.3312</v>
      </c>
      <c r="J137" s="18">
        <f>'BENEFITS ALL PROGRAMS'!J10</f>
        <v>138.24</v>
      </c>
      <c r="K137" s="18">
        <f>'BENEFITS ALL PROGRAMS'!K10</f>
        <v>0</v>
      </c>
      <c r="L137" s="18">
        <f>'BENEFITS ALL PROGRAMS'!L10</f>
        <v>27.8016</v>
      </c>
      <c r="M137" s="18">
        <f>'BENEFITS ALL PROGRAMS'!M10</f>
        <v>226.56</v>
      </c>
      <c r="N137" s="18">
        <f>'BENEFITS ALL PROGRAMS'!N10</f>
        <v>45.9264</v>
      </c>
      <c r="O137" s="18">
        <f>'BENEFITS ALL PROGRAMS'!O10</f>
        <v>18.2784</v>
      </c>
      <c r="P137" s="13">
        <f>C137+D137+E137+F137+G137+H137+I137+J137+K137+L137+M137+N137+O137</f>
        <v>1536</v>
      </c>
      <c r="Q137" s="47" t="s">
        <v>415</v>
      </c>
      <c r="R137" s="16"/>
    </row>
    <row r="138" spans="1:18" ht="12.75">
      <c r="A138" s="7" t="s">
        <v>65</v>
      </c>
      <c r="B138" s="6" t="s">
        <v>14</v>
      </c>
      <c r="C138" s="15">
        <v>716</v>
      </c>
      <c r="D138" s="15"/>
      <c r="E138" s="100"/>
      <c r="F138" s="100"/>
      <c r="G138" s="100"/>
      <c r="H138" s="100"/>
      <c r="I138" s="100"/>
      <c r="J138" s="100">
        <v>195</v>
      </c>
      <c r="K138" s="100"/>
      <c r="L138" s="100">
        <v>160</v>
      </c>
      <c r="M138" s="100">
        <v>1025</v>
      </c>
      <c r="N138" s="102"/>
      <c r="O138" s="102"/>
      <c r="P138" s="13">
        <f t="shared" si="1"/>
        <v>2096</v>
      </c>
      <c r="Q138" s="47" t="s">
        <v>413</v>
      </c>
      <c r="R138" s="16"/>
    </row>
    <row r="139" spans="1:18" ht="12.75">
      <c r="A139" s="43" t="s">
        <v>440</v>
      </c>
      <c r="B139" s="6" t="s">
        <v>14</v>
      </c>
      <c r="C139" s="18">
        <f>'BENEFITS ALL PROGRAMS'!C11</f>
        <v>305.20000000000005</v>
      </c>
      <c r="D139" s="18">
        <f>'BENEFITS ALL PROGRAMS'!D11</f>
        <v>0</v>
      </c>
      <c r="E139" s="18">
        <f>'BENEFITS ALL PROGRAMS'!E11</f>
        <v>29.791999999999998</v>
      </c>
      <c r="F139" s="18">
        <f>'BENEFITS ALL PROGRAMS'!F11</f>
        <v>5.712000000000001</v>
      </c>
      <c r="G139" s="18">
        <f>'BENEFITS ALL PROGRAMS'!G11</f>
        <v>0</v>
      </c>
      <c r="H139" s="18">
        <f>'BENEFITS ALL PROGRAMS'!H11</f>
        <v>40.599999999999994</v>
      </c>
      <c r="I139" s="18">
        <f>'BENEFITS ALL PROGRAMS'!I11</f>
        <v>12.152000000000001</v>
      </c>
      <c r="J139" s="18">
        <f>'BENEFITS ALL PROGRAMS'!J11</f>
        <v>50.4</v>
      </c>
      <c r="K139" s="18">
        <f>'BENEFITS ALL PROGRAMS'!K11</f>
        <v>0</v>
      </c>
      <c r="L139" s="18">
        <f>'BENEFITS ALL PROGRAMS'!L11</f>
        <v>10.136000000000001</v>
      </c>
      <c r="M139" s="18">
        <f>'BENEFITS ALL PROGRAMS'!M11</f>
        <v>82.6</v>
      </c>
      <c r="N139" s="18">
        <f>'BENEFITS ALL PROGRAMS'!N11</f>
        <v>16.744</v>
      </c>
      <c r="O139" s="18">
        <f>'BENEFITS ALL PROGRAMS'!O11</f>
        <v>6.664000000000001</v>
      </c>
      <c r="P139" s="13">
        <f aca="true" t="shared" si="2" ref="P139:P190">C139+D139+E139+F139+G139+H139+I139+J139+K139+L139+M139+N139+O139</f>
        <v>560</v>
      </c>
      <c r="Q139" s="47" t="s">
        <v>415</v>
      </c>
      <c r="R139" s="16"/>
    </row>
    <row r="140" spans="1:18" ht="12.75">
      <c r="A140" s="43" t="s">
        <v>439</v>
      </c>
      <c r="B140" s="6" t="s">
        <v>14</v>
      </c>
      <c r="C140" s="18">
        <f>'BENEFITS ALL PROGRAMS'!C12</f>
        <v>749.9200000000001</v>
      </c>
      <c r="D140" s="18">
        <f>'BENEFITS ALL PROGRAMS'!D12</f>
        <v>0</v>
      </c>
      <c r="E140" s="18">
        <f>'BENEFITS ALL PROGRAMS'!E12</f>
        <v>73.2032</v>
      </c>
      <c r="F140" s="18">
        <f>'BENEFITS ALL PROGRAMS'!F12</f>
        <v>14.035200000000001</v>
      </c>
      <c r="G140" s="18">
        <f>'BENEFITS ALL PROGRAMS'!G12</f>
        <v>0</v>
      </c>
      <c r="H140" s="18">
        <f>'BENEFITS ALL PROGRAMS'!H12</f>
        <v>99.75999999999999</v>
      </c>
      <c r="I140" s="18">
        <f>'BENEFITS ALL PROGRAMS'!I12</f>
        <v>29.8592</v>
      </c>
      <c r="J140" s="18">
        <f>'BENEFITS ALL PROGRAMS'!J12</f>
        <v>123.83999999999999</v>
      </c>
      <c r="K140" s="18">
        <f>'BENEFITS ALL PROGRAMS'!K12</f>
        <v>0</v>
      </c>
      <c r="L140" s="18">
        <f>'BENEFITS ALL PROGRAMS'!L12</f>
        <v>24.905600000000003</v>
      </c>
      <c r="M140" s="18">
        <f>'BENEFITS ALL PROGRAMS'!M12</f>
        <v>202.95999999999998</v>
      </c>
      <c r="N140" s="18">
        <f>'BENEFITS ALL PROGRAMS'!N12</f>
        <v>41.1424</v>
      </c>
      <c r="O140" s="18">
        <f>'BENEFITS ALL PROGRAMS'!O12</f>
        <v>16.3744</v>
      </c>
      <c r="P140" s="13">
        <f>C140+D140+E140+F140+G140+H140+I140+J140+K140+L140+M140+N140+O140</f>
        <v>1376</v>
      </c>
      <c r="Q140" s="47" t="s">
        <v>415</v>
      </c>
      <c r="R140" s="16"/>
    </row>
    <row r="141" spans="1:18" ht="12.75">
      <c r="A141" s="3" t="s">
        <v>206</v>
      </c>
      <c r="B141" s="4" t="s">
        <v>14</v>
      </c>
      <c r="C141" s="15">
        <v>720</v>
      </c>
      <c r="D141" s="15"/>
      <c r="E141" s="15"/>
      <c r="F141" s="15"/>
      <c r="G141" s="15"/>
      <c r="H141" s="15">
        <v>44</v>
      </c>
      <c r="I141" s="15"/>
      <c r="J141" s="15">
        <v>200</v>
      </c>
      <c r="K141" s="15">
        <v>40</v>
      </c>
      <c r="L141" s="15">
        <v>100</v>
      </c>
      <c r="M141" s="15">
        <v>600</v>
      </c>
      <c r="N141" s="15">
        <v>240</v>
      </c>
      <c r="O141" s="15">
        <v>152</v>
      </c>
      <c r="P141" s="13">
        <f t="shared" si="2"/>
        <v>2096</v>
      </c>
      <c r="Q141" s="47" t="s">
        <v>413</v>
      </c>
      <c r="R141" s="16"/>
    </row>
    <row r="142" spans="1:18" ht="12.75">
      <c r="A142" s="7" t="s">
        <v>390</v>
      </c>
      <c r="B142" s="6" t="s">
        <v>14</v>
      </c>
      <c r="C142" s="15">
        <v>1176</v>
      </c>
      <c r="D142" s="15"/>
      <c r="E142" s="101"/>
      <c r="F142" s="100"/>
      <c r="G142" s="100"/>
      <c r="H142" s="100"/>
      <c r="I142" s="100">
        <v>180</v>
      </c>
      <c r="J142" s="100">
        <v>160</v>
      </c>
      <c r="K142" s="15"/>
      <c r="L142" s="100"/>
      <c r="M142" s="100">
        <v>40</v>
      </c>
      <c r="N142" s="102"/>
      <c r="O142" s="102"/>
      <c r="P142" s="13">
        <f t="shared" si="2"/>
        <v>1556</v>
      </c>
      <c r="Q142" s="47" t="s">
        <v>414</v>
      </c>
      <c r="R142" s="16"/>
    </row>
    <row r="143" spans="1:18" ht="12.75">
      <c r="A143" s="7" t="s">
        <v>69</v>
      </c>
      <c r="B143" s="6" t="s">
        <v>14</v>
      </c>
      <c r="C143" s="15">
        <v>1435</v>
      </c>
      <c r="D143" s="15">
        <v>130</v>
      </c>
      <c r="E143" s="100"/>
      <c r="F143" s="100"/>
      <c r="G143" s="100"/>
      <c r="H143" s="100">
        <v>20</v>
      </c>
      <c r="I143" s="100">
        <v>20</v>
      </c>
      <c r="J143" s="100">
        <v>200</v>
      </c>
      <c r="K143" s="100"/>
      <c r="L143" s="100">
        <v>50</v>
      </c>
      <c r="M143" s="100">
        <v>211</v>
      </c>
      <c r="N143" s="102"/>
      <c r="O143" s="102">
        <v>30</v>
      </c>
      <c r="P143" s="13">
        <f t="shared" si="2"/>
        <v>2096</v>
      </c>
      <c r="Q143" s="47" t="s">
        <v>414</v>
      </c>
      <c r="R143" s="16"/>
    </row>
    <row r="144" spans="1:18" ht="12.75">
      <c r="A144" s="43" t="s">
        <v>207</v>
      </c>
      <c r="B144" s="6" t="s">
        <v>14</v>
      </c>
      <c r="C144" s="18">
        <f>'BENEFITS ALL PROGRAMS'!C13</f>
        <v>1142.3200000000002</v>
      </c>
      <c r="D144" s="18">
        <f>'BENEFITS ALL PROGRAMS'!D13</f>
        <v>0</v>
      </c>
      <c r="E144" s="18">
        <f>'BENEFITS ALL PROGRAMS'!E13</f>
        <v>111.5072</v>
      </c>
      <c r="F144" s="18">
        <f>'BENEFITS ALL PROGRAMS'!F13</f>
        <v>21.3792</v>
      </c>
      <c r="G144" s="18">
        <f>'BENEFITS ALL PROGRAMS'!G13</f>
        <v>0</v>
      </c>
      <c r="H144" s="18">
        <f>'BENEFITS ALL PROGRAMS'!H13</f>
        <v>151.95999999999998</v>
      </c>
      <c r="I144" s="18">
        <f>'BENEFITS ALL PROGRAMS'!I13</f>
        <v>45.483200000000004</v>
      </c>
      <c r="J144" s="18">
        <f>'BENEFITS ALL PROGRAMS'!J13</f>
        <v>188.64</v>
      </c>
      <c r="K144" s="18">
        <f>'BENEFITS ALL PROGRAMS'!K13</f>
        <v>0</v>
      </c>
      <c r="L144" s="18">
        <f>'BENEFITS ALL PROGRAMS'!L13</f>
        <v>37.9376</v>
      </c>
      <c r="M144" s="18">
        <f>'BENEFITS ALL PROGRAMS'!M13</f>
        <v>309.15999999999997</v>
      </c>
      <c r="N144" s="18">
        <f>'BENEFITS ALL PROGRAMS'!N13</f>
        <v>62.6704</v>
      </c>
      <c r="O144" s="18">
        <f>'BENEFITS ALL PROGRAMS'!O13</f>
        <v>24.942400000000003</v>
      </c>
      <c r="P144" s="13">
        <f t="shared" si="2"/>
        <v>2096</v>
      </c>
      <c r="Q144" s="47" t="s">
        <v>415</v>
      </c>
      <c r="R144" s="16"/>
    </row>
    <row r="145" spans="1:18" ht="12.75">
      <c r="A145" s="7" t="s">
        <v>441</v>
      </c>
      <c r="B145" s="6" t="s">
        <v>14</v>
      </c>
      <c r="C145" s="15">
        <v>752</v>
      </c>
      <c r="D145" s="15">
        <v>140</v>
      </c>
      <c r="E145" s="100"/>
      <c r="F145" s="100"/>
      <c r="G145" s="100"/>
      <c r="H145" s="101"/>
      <c r="I145" s="101">
        <v>100</v>
      </c>
      <c r="J145" s="100">
        <v>254</v>
      </c>
      <c r="K145" s="100"/>
      <c r="L145" s="100">
        <v>9</v>
      </c>
      <c r="M145" s="100">
        <v>146</v>
      </c>
      <c r="N145" s="102"/>
      <c r="O145" s="102">
        <v>135</v>
      </c>
      <c r="P145" s="13">
        <f t="shared" si="2"/>
        <v>1536</v>
      </c>
      <c r="Q145" s="47" t="s">
        <v>414</v>
      </c>
      <c r="R145" s="16"/>
    </row>
    <row r="146" spans="1:18" ht="12.75">
      <c r="A146" s="7" t="s">
        <v>83</v>
      </c>
      <c r="B146" s="6" t="s">
        <v>14</v>
      </c>
      <c r="C146" s="15">
        <v>1296</v>
      </c>
      <c r="D146" s="15"/>
      <c r="E146" s="100"/>
      <c r="F146" s="100"/>
      <c r="G146" s="100"/>
      <c r="H146" s="100"/>
      <c r="I146" s="100">
        <v>320</v>
      </c>
      <c r="J146" s="100"/>
      <c r="K146" s="100"/>
      <c r="L146" s="100"/>
      <c r="M146" s="100">
        <v>480</v>
      </c>
      <c r="N146" s="102"/>
      <c r="O146" s="102"/>
      <c r="P146" s="13">
        <f t="shared" si="2"/>
        <v>2096</v>
      </c>
      <c r="Q146" s="47" t="s">
        <v>414</v>
      </c>
      <c r="R146" s="16"/>
    </row>
    <row r="147" spans="1:18" ht="12.75">
      <c r="A147" s="7" t="s">
        <v>442</v>
      </c>
      <c r="B147" s="6" t="s">
        <v>14</v>
      </c>
      <c r="C147" s="15">
        <v>460</v>
      </c>
      <c r="D147" s="15"/>
      <c r="E147" s="100"/>
      <c r="F147" s="100"/>
      <c r="G147" s="100"/>
      <c r="H147" s="101"/>
      <c r="I147" s="101"/>
      <c r="J147" s="100"/>
      <c r="K147" s="100"/>
      <c r="L147" s="100"/>
      <c r="M147" s="100">
        <v>100</v>
      </c>
      <c r="N147" s="102"/>
      <c r="O147" s="102"/>
      <c r="P147" s="13">
        <f t="shared" si="2"/>
        <v>560</v>
      </c>
      <c r="Q147" s="47" t="s">
        <v>414</v>
      </c>
      <c r="R147" s="16"/>
    </row>
    <row r="148" spans="1:18" ht="12.75">
      <c r="A148" s="7" t="s">
        <v>443</v>
      </c>
      <c r="B148" s="6" t="s">
        <v>14</v>
      </c>
      <c r="C148" s="15">
        <v>676</v>
      </c>
      <c r="D148" s="15"/>
      <c r="E148" s="100"/>
      <c r="F148" s="100"/>
      <c r="G148" s="100"/>
      <c r="H148" s="101"/>
      <c r="I148" s="101">
        <v>100</v>
      </c>
      <c r="J148" s="100">
        <v>200</v>
      </c>
      <c r="K148" s="100"/>
      <c r="L148" s="100"/>
      <c r="M148" s="100">
        <v>160</v>
      </c>
      <c r="N148" s="102"/>
      <c r="O148" s="102"/>
      <c r="P148" s="13">
        <f t="shared" si="2"/>
        <v>1136</v>
      </c>
      <c r="Q148" s="47" t="s">
        <v>414</v>
      </c>
      <c r="R148" s="16"/>
    </row>
    <row r="149" spans="1:18" ht="12.75">
      <c r="A149" s="43" t="s">
        <v>445</v>
      </c>
      <c r="B149" s="6" t="s">
        <v>14</v>
      </c>
      <c r="C149" s="18">
        <f>'BENEFITS ALL PROGRAMS'!C14</f>
        <v>706.32</v>
      </c>
      <c r="D149" s="18">
        <f>'BENEFITS ALL PROGRAMS'!D14</f>
        <v>0</v>
      </c>
      <c r="E149" s="18">
        <f>'BENEFITS ALL PROGRAMS'!E14</f>
        <v>68.9472</v>
      </c>
      <c r="F149" s="18">
        <f>'BENEFITS ALL PROGRAMS'!F14</f>
        <v>13.2192</v>
      </c>
      <c r="G149" s="18">
        <f>'BENEFITS ALL PROGRAMS'!G14</f>
        <v>0</v>
      </c>
      <c r="H149" s="18">
        <f>'BENEFITS ALL PROGRAMS'!H14</f>
        <v>93.96</v>
      </c>
      <c r="I149" s="18">
        <f>'BENEFITS ALL PROGRAMS'!I14</f>
        <v>28.1232</v>
      </c>
      <c r="J149" s="18">
        <f>'BENEFITS ALL PROGRAMS'!J14</f>
        <v>116.64</v>
      </c>
      <c r="K149" s="18">
        <f>'BENEFITS ALL PROGRAMS'!K14</f>
        <v>0</v>
      </c>
      <c r="L149" s="18">
        <f>'BENEFITS ALL PROGRAMS'!L14</f>
        <v>23.457600000000003</v>
      </c>
      <c r="M149" s="18">
        <f>'BENEFITS ALL PROGRAMS'!M14</f>
        <v>191.16</v>
      </c>
      <c r="N149" s="18">
        <f>'BENEFITS ALL PROGRAMS'!N14</f>
        <v>38.7504</v>
      </c>
      <c r="O149" s="18">
        <f>'BENEFITS ALL PROGRAMS'!O14</f>
        <v>15.422400000000001</v>
      </c>
      <c r="P149" s="13">
        <f t="shared" si="2"/>
        <v>1296</v>
      </c>
      <c r="Q149" s="47" t="s">
        <v>415</v>
      </c>
      <c r="R149" s="16"/>
    </row>
    <row r="150" spans="1:18" ht="12.75">
      <c r="A150" s="43" t="s">
        <v>95</v>
      </c>
      <c r="B150" s="6" t="s">
        <v>14</v>
      </c>
      <c r="C150" s="18">
        <f>'BENEFITS ALL PROGRAMS'!C15</f>
        <v>1006.07</v>
      </c>
      <c r="D150" s="18">
        <f>'BENEFITS ALL PROGRAMS'!D15</f>
        <v>150</v>
      </c>
      <c r="E150" s="18">
        <f>'BENEFITS ALL PROGRAMS'!E15</f>
        <v>98.2072</v>
      </c>
      <c r="F150" s="18">
        <f>'BENEFITS ALL PROGRAMS'!F15</f>
        <v>18.8292</v>
      </c>
      <c r="G150" s="18">
        <f>'BENEFITS ALL PROGRAMS'!G15</f>
        <v>0</v>
      </c>
      <c r="H150" s="18">
        <f>'BENEFITS ALL PROGRAMS'!H15</f>
        <v>133.83499999999998</v>
      </c>
      <c r="I150" s="18">
        <f>'BENEFITS ALL PROGRAMS'!I15</f>
        <v>140.0582</v>
      </c>
      <c r="J150" s="18">
        <f>'BENEFITS ALL PROGRAMS'!J15</f>
        <v>166.14</v>
      </c>
      <c r="K150" s="18">
        <f>'BENEFITS ALL PROGRAMS'!K15</f>
        <v>0</v>
      </c>
      <c r="L150" s="18">
        <f>'BENEFITS ALL PROGRAMS'!L15</f>
        <v>33.412600000000005</v>
      </c>
      <c r="M150" s="18">
        <f>'BENEFITS ALL PROGRAMS'!M15</f>
        <v>272.28499999999997</v>
      </c>
      <c r="N150" s="18">
        <f>'BENEFITS ALL PROGRAMS'!N15</f>
        <v>55.1954</v>
      </c>
      <c r="O150" s="18">
        <f>'BENEFITS ALL PROGRAMS'!O15</f>
        <v>21.9674</v>
      </c>
      <c r="P150" s="13">
        <f t="shared" si="2"/>
        <v>2096</v>
      </c>
      <c r="Q150" s="47" t="s">
        <v>415</v>
      </c>
      <c r="R150" s="16"/>
    </row>
    <row r="151" spans="1:18" ht="12.75">
      <c r="A151" s="41" t="s">
        <v>382</v>
      </c>
      <c r="B151" s="4" t="s">
        <v>14</v>
      </c>
      <c r="C151" s="18">
        <f>'BENEFITS ALL PROGRAMS'!C16</f>
        <v>1142.3200000000002</v>
      </c>
      <c r="D151" s="18">
        <f>'BENEFITS ALL PROGRAMS'!D16</f>
        <v>0</v>
      </c>
      <c r="E151" s="18">
        <f>'BENEFITS ALL PROGRAMS'!E16</f>
        <v>111.5072</v>
      </c>
      <c r="F151" s="18">
        <f>'BENEFITS ALL PROGRAMS'!F16</f>
        <v>21.3792</v>
      </c>
      <c r="G151" s="18">
        <f>'BENEFITS ALL PROGRAMS'!G16</f>
        <v>0</v>
      </c>
      <c r="H151" s="18">
        <f>'BENEFITS ALL PROGRAMS'!H16</f>
        <v>151.95999999999998</v>
      </c>
      <c r="I151" s="18">
        <f>'BENEFITS ALL PROGRAMS'!I16</f>
        <v>45.483200000000004</v>
      </c>
      <c r="J151" s="18">
        <f>'BENEFITS ALL PROGRAMS'!J16</f>
        <v>188.64</v>
      </c>
      <c r="K151" s="18">
        <f>'BENEFITS ALL PROGRAMS'!K16</f>
        <v>0</v>
      </c>
      <c r="L151" s="18">
        <f>'BENEFITS ALL PROGRAMS'!L16</f>
        <v>37.9376</v>
      </c>
      <c r="M151" s="18">
        <f>'BENEFITS ALL PROGRAMS'!M16</f>
        <v>309.15999999999997</v>
      </c>
      <c r="N151" s="18">
        <f>'BENEFITS ALL PROGRAMS'!N16</f>
        <v>62.6704</v>
      </c>
      <c r="O151" s="18">
        <f>'BENEFITS ALL PROGRAMS'!O16</f>
        <v>24.942400000000003</v>
      </c>
      <c r="P151" s="13">
        <f t="shared" si="2"/>
        <v>2096</v>
      </c>
      <c r="Q151" s="47" t="s">
        <v>415</v>
      </c>
      <c r="R151" s="16"/>
    </row>
    <row r="152" spans="1:18" ht="12.75">
      <c r="A152" s="43" t="s">
        <v>109</v>
      </c>
      <c r="B152" s="6" t="s">
        <v>14</v>
      </c>
      <c r="C152" s="18">
        <f>'BENEFITS ALL PROGRAMS'!C17</f>
        <v>1087.8200000000002</v>
      </c>
      <c r="D152" s="18">
        <f>'BENEFITS ALL PROGRAMS'!D17</f>
        <v>100</v>
      </c>
      <c r="E152" s="18">
        <f>'BENEFITS ALL PROGRAMS'!E17</f>
        <v>106.18719999999999</v>
      </c>
      <c r="F152" s="18">
        <f>'BENEFITS ALL PROGRAMS'!F17</f>
        <v>20.3592</v>
      </c>
      <c r="G152" s="18">
        <f>'BENEFITS ALL PROGRAMS'!G17</f>
        <v>0</v>
      </c>
      <c r="H152" s="18">
        <f>'BENEFITS ALL PROGRAMS'!H17</f>
        <v>144.70999999999998</v>
      </c>
      <c r="I152" s="18">
        <f>'BENEFITS ALL PROGRAMS'!I17</f>
        <v>43.3132</v>
      </c>
      <c r="J152" s="18">
        <f>'BENEFITS ALL PROGRAMS'!J17</f>
        <v>179.64</v>
      </c>
      <c r="K152" s="18">
        <f>'BENEFITS ALL PROGRAMS'!K17</f>
        <v>0</v>
      </c>
      <c r="L152" s="18">
        <f>'BENEFITS ALL PROGRAMS'!L17</f>
        <v>36.1276</v>
      </c>
      <c r="M152" s="18">
        <f>'BENEFITS ALL PROGRAMS'!M17</f>
        <v>294.40999999999997</v>
      </c>
      <c r="N152" s="18">
        <f>'BENEFITS ALL PROGRAMS'!N17</f>
        <v>59.6804</v>
      </c>
      <c r="O152" s="18">
        <f>'BENEFITS ALL PROGRAMS'!O17</f>
        <v>23.7524</v>
      </c>
      <c r="P152" s="13">
        <f t="shared" si="2"/>
        <v>2096.0000000000005</v>
      </c>
      <c r="Q152" s="47" t="s">
        <v>415</v>
      </c>
      <c r="R152" s="16"/>
    </row>
    <row r="153" spans="1:18" ht="12.75">
      <c r="A153" s="43" t="s">
        <v>110</v>
      </c>
      <c r="B153" s="6" t="s">
        <v>14</v>
      </c>
      <c r="C153" s="18">
        <f>'BENEFITS ALL PROGRAMS'!C18</f>
        <v>1142.3200000000002</v>
      </c>
      <c r="D153" s="18">
        <f>'BENEFITS ALL PROGRAMS'!D18</f>
        <v>0</v>
      </c>
      <c r="E153" s="18">
        <f>'BENEFITS ALL PROGRAMS'!E18</f>
        <v>111.5072</v>
      </c>
      <c r="F153" s="18">
        <f>'BENEFITS ALL PROGRAMS'!F18</f>
        <v>21.3792</v>
      </c>
      <c r="G153" s="18">
        <f>'BENEFITS ALL PROGRAMS'!G18</f>
        <v>0</v>
      </c>
      <c r="H153" s="18">
        <f>'BENEFITS ALL PROGRAMS'!H18</f>
        <v>151.95999999999998</v>
      </c>
      <c r="I153" s="18">
        <f>'BENEFITS ALL PROGRAMS'!I18</f>
        <v>45.483200000000004</v>
      </c>
      <c r="J153" s="18">
        <f>'BENEFITS ALL PROGRAMS'!J18</f>
        <v>188.64</v>
      </c>
      <c r="K153" s="18">
        <f>'BENEFITS ALL PROGRAMS'!K18</f>
        <v>0</v>
      </c>
      <c r="L153" s="18">
        <f>'BENEFITS ALL PROGRAMS'!L18</f>
        <v>37.9376</v>
      </c>
      <c r="M153" s="18">
        <f>'BENEFITS ALL PROGRAMS'!M18</f>
        <v>309.15999999999997</v>
      </c>
      <c r="N153" s="18">
        <f>'BENEFITS ALL PROGRAMS'!N18</f>
        <v>62.6704</v>
      </c>
      <c r="O153" s="18">
        <f>'BENEFITS ALL PROGRAMS'!O18</f>
        <v>24.942400000000003</v>
      </c>
      <c r="P153" s="13">
        <f t="shared" si="2"/>
        <v>2096</v>
      </c>
      <c r="Q153" s="47" t="s">
        <v>415</v>
      </c>
      <c r="R153" s="16"/>
    </row>
    <row r="154" spans="1:18" ht="12.75">
      <c r="A154" s="43" t="s">
        <v>253</v>
      </c>
      <c r="B154" s="6" t="s">
        <v>14</v>
      </c>
      <c r="C154" s="18">
        <f>'BENEFITS ALL PROGRAMS'!C19</f>
        <v>1142.3200000000002</v>
      </c>
      <c r="D154" s="18">
        <f>'BENEFITS ALL PROGRAMS'!D19</f>
        <v>0</v>
      </c>
      <c r="E154" s="18">
        <f>'BENEFITS ALL PROGRAMS'!E19</f>
        <v>111.5072</v>
      </c>
      <c r="F154" s="18">
        <f>'BENEFITS ALL PROGRAMS'!F19</f>
        <v>21.3792</v>
      </c>
      <c r="G154" s="18">
        <f>'BENEFITS ALL PROGRAMS'!G19</f>
        <v>0</v>
      </c>
      <c r="H154" s="18">
        <f>'BENEFITS ALL PROGRAMS'!H19</f>
        <v>151.95999999999998</v>
      </c>
      <c r="I154" s="18">
        <f>'BENEFITS ALL PROGRAMS'!I19</f>
        <v>45.483200000000004</v>
      </c>
      <c r="J154" s="18">
        <f>'BENEFITS ALL PROGRAMS'!J19</f>
        <v>188.64</v>
      </c>
      <c r="K154" s="18">
        <f>'BENEFITS ALL PROGRAMS'!K19</f>
        <v>0</v>
      </c>
      <c r="L154" s="18">
        <f>'BENEFITS ALL PROGRAMS'!L19</f>
        <v>37.9376</v>
      </c>
      <c r="M154" s="18">
        <f>'BENEFITS ALL PROGRAMS'!M19</f>
        <v>309.15999999999997</v>
      </c>
      <c r="N154" s="18">
        <f>'BENEFITS ALL PROGRAMS'!N19</f>
        <v>62.6704</v>
      </c>
      <c r="O154" s="18">
        <f>'BENEFITS ALL PROGRAMS'!O19</f>
        <v>24.942400000000003</v>
      </c>
      <c r="P154" s="13">
        <f t="shared" si="2"/>
        <v>2096</v>
      </c>
      <c r="Q154" s="47" t="s">
        <v>415</v>
      </c>
      <c r="R154" s="16"/>
    </row>
    <row r="155" spans="1:18" ht="12.75">
      <c r="A155" s="7" t="s">
        <v>112</v>
      </c>
      <c r="B155" s="6" t="s">
        <v>14</v>
      </c>
      <c r="C155" s="15">
        <v>1636</v>
      </c>
      <c r="D155" s="15">
        <v>80</v>
      </c>
      <c r="E155" s="100"/>
      <c r="F155" s="100"/>
      <c r="G155" s="100"/>
      <c r="H155" s="100"/>
      <c r="I155" s="100">
        <v>300</v>
      </c>
      <c r="J155" s="100"/>
      <c r="K155" s="100"/>
      <c r="L155" s="100"/>
      <c r="M155" s="100">
        <v>80</v>
      </c>
      <c r="N155" s="102"/>
      <c r="O155" s="102"/>
      <c r="P155" s="13">
        <f t="shared" si="2"/>
        <v>2096</v>
      </c>
      <c r="Q155" s="47" t="s">
        <v>414</v>
      </c>
      <c r="R155" s="16"/>
    </row>
    <row r="156" spans="1:18" ht="12.75">
      <c r="A156" s="7" t="s">
        <v>201</v>
      </c>
      <c r="B156" s="6" t="s">
        <v>14</v>
      </c>
      <c r="C156" s="15">
        <v>1396</v>
      </c>
      <c r="D156" s="15">
        <v>40</v>
      </c>
      <c r="E156" s="100"/>
      <c r="F156" s="100"/>
      <c r="G156" s="100"/>
      <c r="H156" s="100"/>
      <c r="I156" s="100">
        <v>380</v>
      </c>
      <c r="J156" s="100"/>
      <c r="K156" s="100"/>
      <c r="L156" s="101"/>
      <c r="M156" s="100">
        <v>200</v>
      </c>
      <c r="N156" s="102">
        <v>80</v>
      </c>
      <c r="O156" s="102"/>
      <c r="P156" s="13">
        <f t="shared" si="2"/>
        <v>2096</v>
      </c>
      <c r="Q156" s="47" t="s">
        <v>414</v>
      </c>
      <c r="R156" s="16"/>
    </row>
    <row r="157" spans="1:18" ht="12.75">
      <c r="A157" s="43" t="s">
        <v>211</v>
      </c>
      <c r="B157" s="6" t="s">
        <v>14</v>
      </c>
      <c r="C157" s="18">
        <f>'BENEFITS ALL PROGRAMS'!C20</f>
        <v>1142.3200000000002</v>
      </c>
      <c r="D157" s="18">
        <f>'BENEFITS ALL PROGRAMS'!D20</f>
        <v>0</v>
      </c>
      <c r="E157" s="18">
        <f>'BENEFITS ALL PROGRAMS'!E20</f>
        <v>111.5072</v>
      </c>
      <c r="F157" s="18">
        <f>'BENEFITS ALL PROGRAMS'!F20</f>
        <v>21.3792</v>
      </c>
      <c r="G157" s="18">
        <f>'BENEFITS ALL PROGRAMS'!G20</f>
        <v>0</v>
      </c>
      <c r="H157" s="18">
        <f>'BENEFITS ALL PROGRAMS'!H20</f>
        <v>151.95999999999998</v>
      </c>
      <c r="I157" s="18">
        <f>'BENEFITS ALL PROGRAMS'!I20</f>
        <v>45.483200000000004</v>
      </c>
      <c r="J157" s="18">
        <f>'BENEFITS ALL PROGRAMS'!J20</f>
        <v>188.64</v>
      </c>
      <c r="K157" s="18">
        <f>'BENEFITS ALL PROGRAMS'!K20</f>
        <v>0</v>
      </c>
      <c r="L157" s="18">
        <f>'BENEFITS ALL PROGRAMS'!L20</f>
        <v>37.9376</v>
      </c>
      <c r="M157" s="18">
        <f>'BENEFITS ALL PROGRAMS'!M20</f>
        <v>309.15999999999997</v>
      </c>
      <c r="N157" s="18">
        <f>'BENEFITS ALL PROGRAMS'!N20</f>
        <v>62.6704</v>
      </c>
      <c r="O157" s="18">
        <f>'BENEFITS ALL PROGRAMS'!O20</f>
        <v>24.942400000000003</v>
      </c>
      <c r="P157" s="13">
        <f t="shared" si="2"/>
        <v>2096</v>
      </c>
      <c r="Q157" s="47" t="s">
        <v>415</v>
      </c>
      <c r="R157" s="16"/>
    </row>
    <row r="158" spans="1:18" ht="12.75">
      <c r="A158" s="7" t="s">
        <v>114</v>
      </c>
      <c r="B158" s="6" t="s">
        <v>14</v>
      </c>
      <c r="C158" s="15">
        <v>1596</v>
      </c>
      <c r="D158" s="15">
        <v>360</v>
      </c>
      <c r="E158" s="100"/>
      <c r="F158" s="100"/>
      <c r="G158" s="100"/>
      <c r="H158" s="100"/>
      <c r="I158" s="100">
        <v>140</v>
      </c>
      <c r="J158" s="100"/>
      <c r="K158" s="100"/>
      <c r="L158" s="100"/>
      <c r="M158" s="100"/>
      <c r="N158" s="102"/>
      <c r="O158" s="102"/>
      <c r="P158" s="13">
        <f t="shared" si="2"/>
        <v>2096</v>
      </c>
      <c r="Q158" s="47" t="s">
        <v>414</v>
      </c>
      <c r="R158" s="16"/>
    </row>
    <row r="159" spans="1:18" ht="12.75">
      <c r="A159" s="43" t="s">
        <v>120</v>
      </c>
      <c r="B159" s="6" t="s">
        <v>14</v>
      </c>
      <c r="C159" s="18">
        <f>'BENEFITS ALL PROGRAMS'!C21</f>
        <v>1142.3200000000002</v>
      </c>
      <c r="D159" s="18">
        <f>'BENEFITS ALL PROGRAMS'!D21</f>
        <v>0</v>
      </c>
      <c r="E159" s="18">
        <f>'BENEFITS ALL PROGRAMS'!E21</f>
        <v>111.5072</v>
      </c>
      <c r="F159" s="18">
        <f>'BENEFITS ALL PROGRAMS'!F21</f>
        <v>21.3792</v>
      </c>
      <c r="G159" s="18">
        <f>'BENEFITS ALL PROGRAMS'!G21</f>
        <v>0</v>
      </c>
      <c r="H159" s="18">
        <f>'BENEFITS ALL PROGRAMS'!H21</f>
        <v>151.95999999999998</v>
      </c>
      <c r="I159" s="18">
        <f>'BENEFITS ALL PROGRAMS'!I21</f>
        <v>45.483200000000004</v>
      </c>
      <c r="J159" s="18">
        <f>'BENEFITS ALL PROGRAMS'!J21</f>
        <v>188.64</v>
      </c>
      <c r="K159" s="18">
        <f>'BENEFITS ALL PROGRAMS'!K21</f>
        <v>0</v>
      </c>
      <c r="L159" s="18">
        <f>'BENEFITS ALL PROGRAMS'!L21</f>
        <v>37.9376</v>
      </c>
      <c r="M159" s="18">
        <f>'BENEFITS ALL PROGRAMS'!M21</f>
        <v>309.15999999999997</v>
      </c>
      <c r="N159" s="18">
        <f>'BENEFITS ALL PROGRAMS'!N21</f>
        <v>62.6704</v>
      </c>
      <c r="O159" s="18">
        <f>'BENEFITS ALL PROGRAMS'!O21</f>
        <v>24.942400000000003</v>
      </c>
      <c r="P159" s="13">
        <f t="shared" si="2"/>
        <v>2096</v>
      </c>
      <c r="Q159" s="47" t="s">
        <v>415</v>
      </c>
      <c r="R159" s="16"/>
    </row>
    <row r="160" spans="1:18" ht="12.75">
      <c r="A160" s="3" t="s">
        <v>381</v>
      </c>
      <c r="B160" s="4" t="s">
        <v>14</v>
      </c>
      <c r="C160" s="15">
        <v>1226</v>
      </c>
      <c r="D160" s="15">
        <v>210</v>
      </c>
      <c r="E160" s="15"/>
      <c r="F160" s="15"/>
      <c r="G160" s="15"/>
      <c r="H160" s="15"/>
      <c r="I160" s="15">
        <v>250</v>
      </c>
      <c r="J160" s="101">
        <v>90</v>
      </c>
      <c r="K160" s="15"/>
      <c r="L160" s="15"/>
      <c r="M160" s="15">
        <v>200</v>
      </c>
      <c r="N160" s="15">
        <v>120</v>
      </c>
      <c r="O160" s="15"/>
      <c r="P160" s="13">
        <f t="shared" si="2"/>
        <v>2096</v>
      </c>
      <c r="Q160" s="47" t="s">
        <v>414</v>
      </c>
      <c r="R160" s="16"/>
    </row>
    <row r="161" spans="1:18" ht="12.75">
      <c r="A161" s="7" t="s">
        <v>122</v>
      </c>
      <c r="B161" s="6" t="s">
        <v>14</v>
      </c>
      <c r="C161" s="15">
        <v>940</v>
      </c>
      <c r="D161" s="15"/>
      <c r="E161" s="100"/>
      <c r="F161" s="100"/>
      <c r="G161" s="100"/>
      <c r="H161" s="101"/>
      <c r="I161" s="101"/>
      <c r="J161" s="100">
        <v>50</v>
      </c>
      <c r="K161" s="100">
        <v>60</v>
      </c>
      <c r="L161" s="100"/>
      <c r="M161" s="100"/>
      <c r="N161" s="102">
        <v>450</v>
      </c>
      <c r="O161" s="102">
        <v>596</v>
      </c>
      <c r="P161" s="13">
        <f t="shared" si="2"/>
        <v>2096</v>
      </c>
      <c r="Q161" s="47" t="s">
        <v>423</v>
      </c>
      <c r="R161" s="16"/>
    </row>
    <row r="162" spans="1:18" ht="12.75">
      <c r="A162" s="43" t="s">
        <v>150</v>
      </c>
      <c r="B162" s="6" t="s">
        <v>14</v>
      </c>
      <c r="C162" s="18">
        <f>'BENEFITS ALL PROGRAMS'!C22</f>
        <v>1142.3200000000002</v>
      </c>
      <c r="D162" s="18">
        <f>'BENEFITS ALL PROGRAMS'!D22</f>
        <v>0</v>
      </c>
      <c r="E162" s="18">
        <f>'BENEFITS ALL PROGRAMS'!E22</f>
        <v>111.5072</v>
      </c>
      <c r="F162" s="18">
        <f>'BENEFITS ALL PROGRAMS'!F22</f>
        <v>21.3792</v>
      </c>
      <c r="G162" s="18">
        <f>'BENEFITS ALL PROGRAMS'!G22</f>
        <v>0</v>
      </c>
      <c r="H162" s="18">
        <f>'BENEFITS ALL PROGRAMS'!H22</f>
        <v>151.95999999999998</v>
      </c>
      <c r="I162" s="18">
        <f>'BENEFITS ALL PROGRAMS'!I22</f>
        <v>45.483200000000004</v>
      </c>
      <c r="J162" s="18">
        <f>'BENEFITS ALL PROGRAMS'!J22</f>
        <v>188.64</v>
      </c>
      <c r="K162" s="18">
        <f>'BENEFITS ALL PROGRAMS'!K22</f>
        <v>0</v>
      </c>
      <c r="L162" s="18">
        <f>'BENEFITS ALL PROGRAMS'!L22</f>
        <v>37.9376</v>
      </c>
      <c r="M162" s="18">
        <f>'BENEFITS ALL PROGRAMS'!M22</f>
        <v>309.15999999999997</v>
      </c>
      <c r="N162" s="18">
        <f>'BENEFITS ALL PROGRAMS'!N22</f>
        <v>62.6704</v>
      </c>
      <c r="O162" s="18">
        <f>'BENEFITS ALL PROGRAMS'!O22</f>
        <v>24.942400000000003</v>
      </c>
      <c r="P162" s="13">
        <f t="shared" si="2"/>
        <v>2096</v>
      </c>
      <c r="Q162" s="47" t="s">
        <v>415</v>
      </c>
      <c r="R162" s="16"/>
    </row>
    <row r="163" spans="1:18" ht="12.75">
      <c r="A163" s="41" t="s">
        <v>169</v>
      </c>
      <c r="B163" s="4" t="s">
        <v>14</v>
      </c>
      <c r="C163" s="18">
        <f>'BENEFITS ALL PROGRAMS'!C23</f>
        <v>1142.3200000000002</v>
      </c>
      <c r="D163" s="18">
        <f>'BENEFITS ALL PROGRAMS'!D23</f>
        <v>0</v>
      </c>
      <c r="E163" s="18">
        <f>'BENEFITS ALL PROGRAMS'!E23</f>
        <v>111.5072</v>
      </c>
      <c r="F163" s="18">
        <f>'BENEFITS ALL PROGRAMS'!F23</f>
        <v>21.3792</v>
      </c>
      <c r="G163" s="18">
        <f>'BENEFITS ALL PROGRAMS'!G23</f>
        <v>0</v>
      </c>
      <c r="H163" s="18">
        <f>'BENEFITS ALL PROGRAMS'!H23</f>
        <v>151.95999999999998</v>
      </c>
      <c r="I163" s="18">
        <f>'BENEFITS ALL PROGRAMS'!I23</f>
        <v>45.483200000000004</v>
      </c>
      <c r="J163" s="18">
        <f>'BENEFITS ALL PROGRAMS'!J23</f>
        <v>188.64</v>
      </c>
      <c r="K163" s="18">
        <f>'BENEFITS ALL PROGRAMS'!K23</f>
        <v>0</v>
      </c>
      <c r="L163" s="18">
        <f>'BENEFITS ALL PROGRAMS'!L23</f>
        <v>37.9376</v>
      </c>
      <c r="M163" s="18">
        <f>'BENEFITS ALL PROGRAMS'!M23</f>
        <v>309.15999999999997</v>
      </c>
      <c r="N163" s="18">
        <f>'BENEFITS ALL PROGRAMS'!N23</f>
        <v>62.6704</v>
      </c>
      <c r="O163" s="18">
        <f>'BENEFITS ALL PROGRAMS'!O23</f>
        <v>24.942400000000003</v>
      </c>
      <c r="P163" s="13">
        <f t="shared" si="2"/>
        <v>2096</v>
      </c>
      <c r="Q163" s="47" t="s">
        <v>415</v>
      </c>
      <c r="R163" s="16"/>
    </row>
    <row r="164" spans="1:18" ht="12.75">
      <c r="A164" s="7" t="s">
        <v>243</v>
      </c>
      <c r="B164" s="6" t="s">
        <v>14</v>
      </c>
      <c r="C164" s="15">
        <v>80</v>
      </c>
      <c r="D164" s="15"/>
      <c r="E164" s="100">
        <v>2016</v>
      </c>
      <c r="F164" s="100"/>
      <c r="G164" s="100"/>
      <c r="H164" s="100"/>
      <c r="I164" s="100"/>
      <c r="J164" s="100"/>
      <c r="K164" s="100"/>
      <c r="L164" s="100"/>
      <c r="M164" s="100"/>
      <c r="N164" s="100"/>
      <c r="O164" s="100"/>
      <c r="P164" s="13">
        <f t="shared" si="2"/>
        <v>2096</v>
      </c>
      <c r="Q164" s="47" t="s">
        <v>411</v>
      </c>
      <c r="R164" s="16"/>
    </row>
    <row r="165" spans="1:18" ht="12.75">
      <c r="A165" s="43" t="s">
        <v>212</v>
      </c>
      <c r="B165" s="6" t="s">
        <v>14</v>
      </c>
      <c r="C165" s="18">
        <f>'BENEFITS ALL PROGRAMS'!C24</f>
        <v>1142.3200000000002</v>
      </c>
      <c r="D165" s="18">
        <f>'BENEFITS ALL PROGRAMS'!D24</f>
        <v>0</v>
      </c>
      <c r="E165" s="18">
        <f>'BENEFITS ALL PROGRAMS'!E24</f>
        <v>111.5072</v>
      </c>
      <c r="F165" s="18">
        <f>'BENEFITS ALL PROGRAMS'!F24</f>
        <v>21.3792</v>
      </c>
      <c r="G165" s="18">
        <f>'BENEFITS ALL PROGRAMS'!G24</f>
        <v>0</v>
      </c>
      <c r="H165" s="18">
        <f>'BENEFITS ALL PROGRAMS'!H24</f>
        <v>151.95999999999998</v>
      </c>
      <c r="I165" s="18">
        <f>'BENEFITS ALL PROGRAMS'!I24</f>
        <v>45.483200000000004</v>
      </c>
      <c r="J165" s="18">
        <f>'BENEFITS ALL PROGRAMS'!J24</f>
        <v>188.64</v>
      </c>
      <c r="K165" s="18">
        <f>'BENEFITS ALL PROGRAMS'!K24</f>
        <v>0</v>
      </c>
      <c r="L165" s="18">
        <f>'BENEFITS ALL PROGRAMS'!L24</f>
        <v>37.9376</v>
      </c>
      <c r="M165" s="18">
        <f>'BENEFITS ALL PROGRAMS'!M24</f>
        <v>309.15999999999997</v>
      </c>
      <c r="N165" s="18">
        <f>'BENEFITS ALL PROGRAMS'!N24</f>
        <v>62.6704</v>
      </c>
      <c r="O165" s="18">
        <f>'BENEFITS ALL PROGRAMS'!O24</f>
        <v>24.942400000000003</v>
      </c>
      <c r="P165" s="13">
        <f t="shared" si="2"/>
        <v>2096</v>
      </c>
      <c r="Q165" s="47" t="s">
        <v>415</v>
      </c>
      <c r="R165" s="16"/>
    </row>
    <row r="166" spans="1:18" ht="12.75">
      <c r="A166" s="7" t="s">
        <v>379</v>
      </c>
      <c r="B166" s="6" t="s">
        <v>14</v>
      </c>
      <c r="C166" s="15">
        <v>1616</v>
      </c>
      <c r="D166" s="15">
        <v>60</v>
      </c>
      <c r="E166" s="100"/>
      <c r="F166" s="100"/>
      <c r="G166" s="100"/>
      <c r="H166" s="100"/>
      <c r="I166" s="100">
        <v>60</v>
      </c>
      <c r="J166" s="100">
        <v>200</v>
      </c>
      <c r="K166" s="100"/>
      <c r="L166" s="100">
        <v>40</v>
      </c>
      <c r="M166" s="100"/>
      <c r="N166" s="102">
        <v>60</v>
      </c>
      <c r="O166" s="102">
        <v>60</v>
      </c>
      <c r="P166" s="13">
        <f t="shared" si="2"/>
        <v>2096</v>
      </c>
      <c r="Q166" s="47" t="s">
        <v>414</v>
      </c>
      <c r="R166" s="16"/>
    </row>
    <row r="167" spans="1:18" ht="12.75">
      <c r="A167" s="43" t="s">
        <v>401</v>
      </c>
      <c r="B167" s="6" t="s">
        <v>14</v>
      </c>
      <c r="C167" s="18">
        <f>'BENEFITS ALL PROGRAMS'!C25</f>
        <v>1109.6200000000001</v>
      </c>
      <c r="D167" s="18">
        <f>'BENEFITS ALL PROGRAMS'!D25</f>
        <v>60</v>
      </c>
      <c r="E167" s="18">
        <f>'BENEFITS ALL PROGRAMS'!E25</f>
        <v>108.31519999999999</v>
      </c>
      <c r="F167" s="18">
        <f>'BENEFITS ALL PROGRAMS'!F25</f>
        <v>20.767200000000003</v>
      </c>
      <c r="G167" s="18">
        <f>'BENEFITS ALL PROGRAMS'!G25</f>
        <v>0</v>
      </c>
      <c r="H167" s="18">
        <f>'BENEFITS ALL PROGRAMS'!H25</f>
        <v>147.60999999999999</v>
      </c>
      <c r="I167" s="18">
        <f>'BENEFITS ALL PROGRAMS'!I25</f>
        <v>44.181200000000004</v>
      </c>
      <c r="J167" s="18">
        <f>'BENEFITS ALL PROGRAMS'!J25</f>
        <v>183.23999999999998</v>
      </c>
      <c r="K167" s="18">
        <f>'BENEFITS ALL PROGRAMS'!K25</f>
        <v>0</v>
      </c>
      <c r="L167" s="18">
        <f>'BENEFITS ALL PROGRAMS'!L25</f>
        <v>36.851600000000005</v>
      </c>
      <c r="M167" s="18">
        <f>'BENEFITS ALL PROGRAMS'!M25</f>
        <v>300.31</v>
      </c>
      <c r="N167" s="18">
        <f>'BENEFITS ALL PROGRAMS'!N25</f>
        <v>60.8764</v>
      </c>
      <c r="O167" s="18">
        <f>'BENEFITS ALL PROGRAMS'!O25</f>
        <v>24.2284</v>
      </c>
      <c r="P167" s="13">
        <f t="shared" si="2"/>
        <v>2096</v>
      </c>
      <c r="Q167" s="47" t="s">
        <v>415</v>
      </c>
      <c r="R167" s="16"/>
    </row>
    <row r="168" spans="1:18" ht="12.75">
      <c r="A168" s="43" t="s">
        <v>431</v>
      </c>
      <c r="B168" s="6" t="s">
        <v>14</v>
      </c>
      <c r="C168" s="18">
        <f>'BENEFITS ALL PROGRAMS'!C26</f>
        <v>287.76000000000005</v>
      </c>
      <c r="D168" s="18">
        <f>'BENEFITS ALL PROGRAMS'!D26</f>
        <v>0</v>
      </c>
      <c r="E168" s="18">
        <f>'BENEFITS ALL PROGRAMS'!E26</f>
        <v>28.089599999999997</v>
      </c>
      <c r="F168" s="18">
        <f>'BENEFITS ALL PROGRAMS'!F26</f>
        <v>5.3856</v>
      </c>
      <c r="G168" s="18">
        <f>'BENEFITS ALL PROGRAMS'!G26</f>
        <v>0</v>
      </c>
      <c r="H168" s="18">
        <f>'BENEFITS ALL PROGRAMS'!H26</f>
        <v>38.279999999999994</v>
      </c>
      <c r="I168" s="18">
        <f>'BENEFITS ALL PROGRAMS'!I26</f>
        <v>11.457600000000001</v>
      </c>
      <c r="J168" s="18">
        <f>'BENEFITS ALL PROGRAMS'!J26</f>
        <v>47.519999999999996</v>
      </c>
      <c r="K168" s="18">
        <f>'BENEFITS ALL PROGRAMS'!K26</f>
        <v>0</v>
      </c>
      <c r="L168" s="18">
        <f>'BENEFITS ALL PROGRAMS'!L26</f>
        <v>9.5568</v>
      </c>
      <c r="M168" s="18">
        <f>'BENEFITS ALL PROGRAMS'!M26</f>
        <v>77.88</v>
      </c>
      <c r="N168" s="18">
        <f>'BENEFITS ALL PROGRAMS'!N26</f>
        <v>15.7872</v>
      </c>
      <c r="O168" s="18">
        <f>'BENEFITS ALL PROGRAMS'!O26</f>
        <v>6.283200000000001</v>
      </c>
      <c r="P168" s="13">
        <f t="shared" si="2"/>
        <v>528</v>
      </c>
      <c r="Q168" s="47" t="s">
        <v>415</v>
      </c>
      <c r="R168" s="16"/>
    </row>
    <row r="169" spans="1:18" ht="12.75">
      <c r="A169" s="43" t="s">
        <v>252</v>
      </c>
      <c r="B169" s="6" t="s">
        <v>14</v>
      </c>
      <c r="C169" s="18">
        <f>'BENEFITS ALL PROGRAMS'!C27</f>
        <v>1142.3200000000002</v>
      </c>
      <c r="D169" s="18">
        <f>'BENEFITS ALL PROGRAMS'!D27</f>
        <v>0</v>
      </c>
      <c r="E169" s="18">
        <f>'BENEFITS ALL PROGRAMS'!E27</f>
        <v>111.5072</v>
      </c>
      <c r="F169" s="18">
        <f>'BENEFITS ALL PROGRAMS'!F27</f>
        <v>21.3792</v>
      </c>
      <c r="G169" s="18">
        <f>'BENEFITS ALL PROGRAMS'!G27</f>
        <v>0</v>
      </c>
      <c r="H169" s="18">
        <f>'BENEFITS ALL PROGRAMS'!H27</f>
        <v>151.95999999999998</v>
      </c>
      <c r="I169" s="18">
        <f>'BENEFITS ALL PROGRAMS'!I27</f>
        <v>45.483200000000004</v>
      </c>
      <c r="J169" s="18">
        <f>'BENEFITS ALL PROGRAMS'!J27</f>
        <v>188.64</v>
      </c>
      <c r="K169" s="18">
        <f>'BENEFITS ALL PROGRAMS'!K27</f>
        <v>0</v>
      </c>
      <c r="L169" s="18">
        <f>'BENEFITS ALL PROGRAMS'!L27</f>
        <v>37.9376</v>
      </c>
      <c r="M169" s="18">
        <f>'BENEFITS ALL PROGRAMS'!M27</f>
        <v>309.15999999999997</v>
      </c>
      <c r="N169" s="18">
        <f>'BENEFITS ALL PROGRAMS'!N27</f>
        <v>62.6704</v>
      </c>
      <c r="O169" s="18">
        <f>'BENEFITS ALL PROGRAMS'!O27</f>
        <v>24.942400000000003</v>
      </c>
      <c r="P169" s="13">
        <f t="shared" si="2"/>
        <v>2096</v>
      </c>
      <c r="Q169" s="47" t="s">
        <v>415</v>
      </c>
      <c r="R169" s="16"/>
    </row>
    <row r="170" spans="1:18" ht="12.75">
      <c r="A170" s="43" t="s">
        <v>139</v>
      </c>
      <c r="B170" s="6" t="s">
        <v>14</v>
      </c>
      <c r="C170" s="18">
        <f>'BENEFITS ALL PROGRAMS'!C28</f>
        <v>1142.3200000000002</v>
      </c>
      <c r="D170" s="18">
        <f>'BENEFITS ALL PROGRAMS'!D28</f>
        <v>0</v>
      </c>
      <c r="E170" s="18">
        <f>'BENEFITS ALL PROGRAMS'!E28</f>
        <v>111.5072</v>
      </c>
      <c r="F170" s="18">
        <f>'BENEFITS ALL PROGRAMS'!F28</f>
        <v>21.3792</v>
      </c>
      <c r="G170" s="18">
        <f>'BENEFITS ALL PROGRAMS'!G28</f>
        <v>0</v>
      </c>
      <c r="H170" s="18">
        <f>'BENEFITS ALL PROGRAMS'!H28</f>
        <v>151.95999999999998</v>
      </c>
      <c r="I170" s="18">
        <f>'BENEFITS ALL PROGRAMS'!I28</f>
        <v>45.483200000000004</v>
      </c>
      <c r="J170" s="18">
        <f>'BENEFITS ALL PROGRAMS'!J28</f>
        <v>188.64</v>
      </c>
      <c r="K170" s="18">
        <f>'BENEFITS ALL PROGRAMS'!K28</f>
        <v>0</v>
      </c>
      <c r="L170" s="18">
        <f>'BENEFITS ALL PROGRAMS'!L28</f>
        <v>37.9376</v>
      </c>
      <c r="M170" s="18">
        <f>'BENEFITS ALL PROGRAMS'!M28</f>
        <v>309.15999999999997</v>
      </c>
      <c r="N170" s="18">
        <f>'BENEFITS ALL PROGRAMS'!N28</f>
        <v>62.6704</v>
      </c>
      <c r="O170" s="18">
        <f>'BENEFITS ALL PROGRAMS'!O28</f>
        <v>24.942400000000003</v>
      </c>
      <c r="P170" s="13">
        <f t="shared" si="2"/>
        <v>2096</v>
      </c>
      <c r="Q170" s="47" t="s">
        <v>415</v>
      </c>
      <c r="R170" s="16"/>
    </row>
    <row r="171" spans="1:18" ht="12.75">
      <c r="A171" s="7" t="s">
        <v>251</v>
      </c>
      <c r="B171" s="6" t="s">
        <v>14</v>
      </c>
      <c r="C171" s="14">
        <v>1194</v>
      </c>
      <c r="D171" s="14"/>
      <c r="E171" s="14"/>
      <c r="F171" s="14"/>
      <c r="G171" s="14"/>
      <c r="H171" s="14"/>
      <c r="I171" s="14">
        <v>42</v>
      </c>
      <c r="J171" s="14">
        <v>260</v>
      </c>
      <c r="K171" s="14"/>
      <c r="L171" s="14">
        <v>80</v>
      </c>
      <c r="M171" s="14">
        <v>40</v>
      </c>
      <c r="N171" s="16">
        <v>400</v>
      </c>
      <c r="O171" s="16">
        <v>80</v>
      </c>
      <c r="P171" s="13">
        <f t="shared" si="2"/>
        <v>2096</v>
      </c>
      <c r="Q171" s="47" t="s">
        <v>414</v>
      </c>
      <c r="R171" s="16"/>
    </row>
    <row r="172" spans="1:18" ht="12.75">
      <c r="A172" s="7" t="s">
        <v>89</v>
      </c>
      <c r="B172" s="6" t="s">
        <v>90</v>
      </c>
      <c r="C172" s="14">
        <v>800</v>
      </c>
      <c r="D172" s="14"/>
      <c r="E172" s="14"/>
      <c r="F172" s="14"/>
      <c r="G172" s="14"/>
      <c r="H172" s="14">
        <v>200</v>
      </c>
      <c r="I172" s="14">
        <v>80</v>
      </c>
      <c r="J172" s="14">
        <v>250</v>
      </c>
      <c r="K172" s="14">
        <v>40</v>
      </c>
      <c r="L172" s="14">
        <v>50</v>
      </c>
      <c r="M172" s="14">
        <v>350</v>
      </c>
      <c r="N172" s="16">
        <v>80</v>
      </c>
      <c r="O172" s="16">
        <v>246</v>
      </c>
      <c r="P172" s="13">
        <f t="shared" si="2"/>
        <v>2096</v>
      </c>
      <c r="Q172" s="47" t="s">
        <v>414</v>
      </c>
      <c r="R172" s="16"/>
    </row>
    <row r="173" spans="1:18" ht="12.75">
      <c r="A173" s="7" t="s">
        <v>402</v>
      </c>
      <c r="B173" s="6" t="s">
        <v>90</v>
      </c>
      <c r="C173" s="14">
        <v>1000</v>
      </c>
      <c r="D173" s="14"/>
      <c r="E173" s="14"/>
      <c r="F173" s="14"/>
      <c r="G173" s="14"/>
      <c r="H173" s="14">
        <v>40</v>
      </c>
      <c r="I173" s="14">
        <v>40</v>
      </c>
      <c r="J173" s="14">
        <v>325</v>
      </c>
      <c r="K173" s="14">
        <v>15</v>
      </c>
      <c r="L173" s="14">
        <v>80</v>
      </c>
      <c r="M173" s="14">
        <v>400</v>
      </c>
      <c r="N173" s="16">
        <v>110</v>
      </c>
      <c r="O173" s="16">
        <v>86</v>
      </c>
      <c r="P173" s="13">
        <f t="shared" si="2"/>
        <v>2096</v>
      </c>
      <c r="Q173" s="47" t="s">
        <v>413</v>
      </c>
      <c r="R173" s="16"/>
    </row>
    <row r="174" spans="1:18" ht="12.75">
      <c r="A174" s="7" t="s">
        <v>420</v>
      </c>
      <c r="B174" s="6" t="s">
        <v>90</v>
      </c>
      <c r="C174" s="14">
        <v>1016</v>
      </c>
      <c r="D174" s="14"/>
      <c r="E174" s="14"/>
      <c r="F174" s="14"/>
      <c r="G174" s="14"/>
      <c r="H174" s="14"/>
      <c r="I174" s="14">
        <v>80</v>
      </c>
      <c r="J174" s="14">
        <v>400</v>
      </c>
      <c r="K174" s="14"/>
      <c r="L174" s="14">
        <v>20</v>
      </c>
      <c r="M174" s="14">
        <v>400</v>
      </c>
      <c r="N174" s="16">
        <v>80</v>
      </c>
      <c r="O174" s="16">
        <v>100</v>
      </c>
      <c r="P174" s="13">
        <f t="shared" si="2"/>
        <v>2096</v>
      </c>
      <c r="Q174" s="47" t="s">
        <v>414</v>
      </c>
      <c r="R174" s="16"/>
    </row>
    <row r="175" spans="1:18" ht="12.75">
      <c r="A175" s="7" t="s">
        <v>256</v>
      </c>
      <c r="B175" s="6" t="s">
        <v>97</v>
      </c>
      <c r="C175" s="14">
        <v>200</v>
      </c>
      <c r="D175" s="14"/>
      <c r="E175" s="14"/>
      <c r="F175" s="14"/>
      <c r="G175" s="14"/>
      <c r="H175" s="14"/>
      <c r="I175" s="14"/>
      <c r="J175" s="14"/>
      <c r="K175" s="14"/>
      <c r="L175" s="14"/>
      <c r="M175" s="14"/>
      <c r="N175" s="16"/>
      <c r="O175" s="16"/>
      <c r="P175" s="13">
        <f t="shared" si="2"/>
        <v>200</v>
      </c>
      <c r="Q175" s="47" t="s">
        <v>414</v>
      </c>
      <c r="R175" s="16"/>
    </row>
    <row r="176" spans="1:18" ht="12.75">
      <c r="A176" s="7" t="s">
        <v>96</v>
      </c>
      <c r="B176" s="6" t="s">
        <v>97</v>
      </c>
      <c r="C176" s="14">
        <v>1866</v>
      </c>
      <c r="D176" s="14"/>
      <c r="E176" s="14"/>
      <c r="F176" s="14"/>
      <c r="G176" s="14"/>
      <c r="H176" s="14">
        <v>50</v>
      </c>
      <c r="I176" s="14">
        <v>80</v>
      </c>
      <c r="J176" s="14"/>
      <c r="K176" s="14"/>
      <c r="L176" s="14"/>
      <c r="M176" s="14">
        <v>100</v>
      </c>
      <c r="N176" s="16"/>
      <c r="O176" s="16"/>
      <c r="P176" s="13">
        <f t="shared" si="2"/>
        <v>2096</v>
      </c>
      <c r="Q176" s="47" t="s">
        <v>414</v>
      </c>
      <c r="R176" s="16"/>
    </row>
    <row r="177" spans="1:18" ht="12.75">
      <c r="A177" s="7" t="s">
        <v>258</v>
      </c>
      <c r="B177" s="6" t="s">
        <v>97</v>
      </c>
      <c r="C177" s="14">
        <v>200</v>
      </c>
      <c r="D177" s="14"/>
      <c r="E177" s="14"/>
      <c r="F177" s="14"/>
      <c r="G177" s="14"/>
      <c r="H177" s="14"/>
      <c r="I177" s="14"/>
      <c r="J177" s="18"/>
      <c r="K177" s="14"/>
      <c r="L177" s="14"/>
      <c r="M177" s="14"/>
      <c r="N177" s="16"/>
      <c r="O177" s="16"/>
      <c r="P177" s="13">
        <f t="shared" si="2"/>
        <v>200</v>
      </c>
      <c r="Q177" s="47" t="s">
        <v>414</v>
      </c>
      <c r="R177" s="16"/>
    </row>
    <row r="178" spans="1:18" ht="12.75">
      <c r="A178" s="7" t="s">
        <v>365</v>
      </c>
      <c r="B178" s="6" t="s">
        <v>97</v>
      </c>
      <c r="C178" s="14">
        <v>1406</v>
      </c>
      <c r="D178" s="14"/>
      <c r="E178" s="14"/>
      <c r="F178" s="14"/>
      <c r="G178" s="14"/>
      <c r="H178" s="14">
        <v>20</v>
      </c>
      <c r="I178" s="14">
        <v>100</v>
      </c>
      <c r="J178" s="14">
        <v>100</v>
      </c>
      <c r="K178" s="14"/>
      <c r="L178" s="14"/>
      <c r="M178" s="14">
        <v>450</v>
      </c>
      <c r="N178" s="16">
        <v>20</v>
      </c>
      <c r="O178" s="16"/>
      <c r="P178" s="13">
        <f t="shared" si="2"/>
        <v>2096</v>
      </c>
      <c r="Q178" s="47" t="s">
        <v>413</v>
      </c>
      <c r="R178" s="16"/>
    </row>
    <row r="179" spans="1:18" ht="12.75">
      <c r="A179" s="7" t="s">
        <v>126</v>
      </c>
      <c r="B179" s="6" t="s">
        <v>97</v>
      </c>
      <c r="C179" s="14">
        <v>1486</v>
      </c>
      <c r="D179" s="14">
        <v>80</v>
      </c>
      <c r="E179" s="14"/>
      <c r="F179" s="14"/>
      <c r="G179" s="14"/>
      <c r="H179" s="14">
        <v>20</v>
      </c>
      <c r="I179" s="14">
        <v>50</v>
      </c>
      <c r="J179" s="14">
        <v>120</v>
      </c>
      <c r="K179" s="14">
        <v>40</v>
      </c>
      <c r="L179" s="14"/>
      <c r="M179" s="14">
        <v>300</v>
      </c>
      <c r="N179" s="16"/>
      <c r="O179" s="16"/>
      <c r="P179" s="13">
        <f t="shared" si="2"/>
        <v>2096</v>
      </c>
      <c r="Q179" s="47" t="s">
        <v>414</v>
      </c>
      <c r="R179" s="16"/>
    </row>
    <row r="180" spans="1:18" ht="12.75">
      <c r="A180" s="7" t="s">
        <v>213</v>
      </c>
      <c r="B180" s="6" t="s">
        <v>73</v>
      </c>
      <c r="C180" s="14">
        <v>1355</v>
      </c>
      <c r="D180" s="14"/>
      <c r="E180" s="14"/>
      <c r="F180" s="14"/>
      <c r="G180" s="14"/>
      <c r="H180" s="14"/>
      <c r="I180" s="14"/>
      <c r="J180" s="14">
        <v>386</v>
      </c>
      <c r="K180" s="14"/>
      <c r="L180" s="14">
        <v>40</v>
      </c>
      <c r="M180" s="14">
        <v>275</v>
      </c>
      <c r="N180" s="16">
        <v>40</v>
      </c>
      <c r="O180" s="16"/>
      <c r="P180" s="13">
        <f t="shared" si="2"/>
        <v>2096</v>
      </c>
      <c r="Q180" s="47" t="s">
        <v>414</v>
      </c>
      <c r="R180" s="16"/>
    </row>
    <row r="181" spans="1:18" ht="12.75">
      <c r="A181" s="7" t="s">
        <v>136</v>
      </c>
      <c r="B181" s="6" t="s">
        <v>73</v>
      </c>
      <c r="C181" s="14">
        <v>1456</v>
      </c>
      <c r="D181" s="14"/>
      <c r="E181" s="14"/>
      <c r="F181" s="14"/>
      <c r="G181" s="14"/>
      <c r="H181" s="14"/>
      <c r="I181" s="14"/>
      <c r="J181" s="14">
        <v>262</v>
      </c>
      <c r="K181" s="14"/>
      <c r="L181" s="14">
        <v>45</v>
      </c>
      <c r="M181" s="14">
        <v>325</v>
      </c>
      <c r="N181" s="16">
        <v>8</v>
      </c>
      <c r="O181" s="16"/>
      <c r="P181" s="13">
        <f t="shared" si="2"/>
        <v>2096</v>
      </c>
      <c r="Q181" s="47" t="s">
        <v>414</v>
      </c>
      <c r="R181" s="16"/>
    </row>
    <row r="182" spans="1:18" ht="12.75">
      <c r="A182" s="3" t="s">
        <v>39</v>
      </c>
      <c r="B182" s="4" t="s">
        <v>40</v>
      </c>
      <c r="C182" s="18">
        <v>1228</v>
      </c>
      <c r="D182" s="18">
        <v>20</v>
      </c>
      <c r="E182" s="18"/>
      <c r="F182" s="18"/>
      <c r="G182" s="18"/>
      <c r="H182" s="18"/>
      <c r="I182" s="18">
        <v>28</v>
      </c>
      <c r="J182" s="18">
        <v>100</v>
      </c>
      <c r="K182" s="18"/>
      <c r="L182" s="18"/>
      <c r="M182" s="18">
        <v>520</v>
      </c>
      <c r="N182" s="18">
        <v>200</v>
      </c>
      <c r="O182" s="18"/>
      <c r="P182" s="13">
        <f t="shared" si="2"/>
        <v>2096</v>
      </c>
      <c r="Q182" s="47" t="s">
        <v>414</v>
      </c>
      <c r="R182" s="16"/>
    </row>
    <row r="183" spans="1:18" ht="12.75">
      <c r="A183" s="3" t="s">
        <v>421</v>
      </c>
      <c r="B183" s="4" t="s">
        <v>40</v>
      </c>
      <c r="C183" s="18">
        <v>1188</v>
      </c>
      <c r="D183" s="18">
        <v>20</v>
      </c>
      <c r="E183" s="18"/>
      <c r="F183" s="18"/>
      <c r="G183" s="18"/>
      <c r="H183" s="18"/>
      <c r="I183" s="18">
        <v>128</v>
      </c>
      <c r="J183" s="18">
        <v>200</v>
      </c>
      <c r="K183" s="18"/>
      <c r="L183" s="18"/>
      <c r="M183" s="18">
        <v>200</v>
      </c>
      <c r="N183" s="18">
        <v>200</v>
      </c>
      <c r="O183" s="18"/>
      <c r="P183" s="13">
        <f t="shared" si="2"/>
        <v>1936</v>
      </c>
      <c r="Q183" s="47" t="s">
        <v>414</v>
      </c>
      <c r="R183" s="16"/>
    </row>
    <row r="184" spans="1:18" ht="12.75">
      <c r="A184" s="7" t="s">
        <v>67</v>
      </c>
      <c r="B184" s="6" t="s">
        <v>50</v>
      </c>
      <c r="C184" s="14">
        <v>314</v>
      </c>
      <c r="D184" s="14"/>
      <c r="E184" s="14"/>
      <c r="F184" s="14"/>
      <c r="G184" s="14"/>
      <c r="H184" s="14">
        <v>1782</v>
      </c>
      <c r="I184" s="14"/>
      <c r="J184" s="19"/>
      <c r="K184" s="14"/>
      <c r="L184" s="14"/>
      <c r="M184" s="14"/>
      <c r="N184" s="16"/>
      <c r="O184" s="16"/>
      <c r="P184" s="13">
        <f t="shared" si="2"/>
        <v>2096</v>
      </c>
      <c r="Q184" s="47" t="s">
        <v>412</v>
      </c>
      <c r="R184" s="16"/>
    </row>
    <row r="185" spans="1:18" ht="12.75">
      <c r="A185" s="7" t="s">
        <v>403</v>
      </c>
      <c r="B185" s="6" t="s">
        <v>68</v>
      </c>
      <c r="C185" s="14">
        <v>1936</v>
      </c>
      <c r="D185" s="18"/>
      <c r="E185" s="14">
        <v>160</v>
      </c>
      <c r="F185" s="14"/>
      <c r="G185" s="14"/>
      <c r="H185" s="19"/>
      <c r="I185" s="19"/>
      <c r="J185" s="14"/>
      <c r="K185" s="14"/>
      <c r="L185" s="14"/>
      <c r="M185" s="14"/>
      <c r="N185" s="16"/>
      <c r="O185" s="16"/>
      <c r="P185" s="13">
        <f t="shared" si="2"/>
        <v>2096</v>
      </c>
      <c r="Q185" s="47" t="s">
        <v>414</v>
      </c>
      <c r="R185" s="16"/>
    </row>
    <row r="186" spans="1:18" ht="12.75">
      <c r="A186" s="7" t="s">
        <v>383</v>
      </c>
      <c r="B186" s="6" t="s">
        <v>132</v>
      </c>
      <c r="C186" s="8">
        <v>400</v>
      </c>
      <c r="D186" s="8"/>
      <c r="E186" s="8"/>
      <c r="F186" s="8"/>
      <c r="G186" s="8"/>
      <c r="H186" s="8"/>
      <c r="I186" s="8"/>
      <c r="J186" s="8"/>
      <c r="K186" s="8"/>
      <c r="L186" s="8"/>
      <c r="M186" s="8"/>
      <c r="N186" s="9"/>
      <c r="O186" s="9"/>
      <c r="P186" s="13">
        <f t="shared" si="2"/>
        <v>400</v>
      </c>
      <c r="Q186" s="47" t="s">
        <v>414</v>
      </c>
      <c r="R186" s="16"/>
    </row>
    <row r="187" spans="1:18" ht="12.75">
      <c r="A187" s="7" t="s">
        <v>203</v>
      </c>
      <c r="B187" s="6" t="s">
        <v>132</v>
      </c>
      <c r="C187" s="8">
        <v>602</v>
      </c>
      <c r="D187" s="8"/>
      <c r="E187" s="8"/>
      <c r="F187" s="8"/>
      <c r="G187" s="8"/>
      <c r="H187" s="8"/>
      <c r="I187" s="8"/>
      <c r="J187" s="8">
        <v>10</v>
      </c>
      <c r="K187" s="8"/>
      <c r="L187" s="8">
        <v>20</v>
      </c>
      <c r="M187" s="8">
        <v>200</v>
      </c>
      <c r="N187" s="9"/>
      <c r="O187" s="9"/>
      <c r="P187" s="13">
        <f t="shared" si="2"/>
        <v>832</v>
      </c>
      <c r="Q187" s="47" t="s">
        <v>414</v>
      </c>
      <c r="R187" s="16"/>
    </row>
    <row r="188" spans="1:18" ht="12.75">
      <c r="A188" s="7" t="s">
        <v>426</v>
      </c>
      <c r="B188" s="6" t="s">
        <v>132</v>
      </c>
      <c r="C188" s="8">
        <v>1280</v>
      </c>
      <c r="D188" s="8"/>
      <c r="E188" s="8"/>
      <c r="F188" s="8"/>
      <c r="G188" s="8"/>
      <c r="H188" s="8">
        <v>16</v>
      </c>
      <c r="I188" s="8"/>
      <c r="J188" s="8">
        <v>80</v>
      </c>
      <c r="K188" s="8"/>
      <c r="L188" s="8">
        <v>40</v>
      </c>
      <c r="M188" s="8">
        <v>120</v>
      </c>
      <c r="N188" s="9"/>
      <c r="O188" s="9"/>
      <c r="P188" s="13">
        <f t="shared" si="2"/>
        <v>1536</v>
      </c>
      <c r="Q188" s="47" t="s">
        <v>414</v>
      </c>
      <c r="R188" s="16"/>
    </row>
    <row r="189" spans="1:18" ht="13.5" thickBot="1">
      <c r="A189" s="48"/>
      <c r="B189" s="49"/>
      <c r="C189" s="14"/>
      <c r="D189" s="14"/>
      <c r="E189" s="14"/>
      <c r="F189" s="14"/>
      <c r="G189" s="14"/>
      <c r="H189" s="14"/>
      <c r="I189" s="14"/>
      <c r="J189" s="14"/>
      <c r="K189" s="14"/>
      <c r="L189" s="14"/>
      <c r="M189" s="14"/>
      <c r="N189" s="14"/>
      <c r="O189" s="14"/>
      <c r="P189" s="13">
        <f t="shared" si="2"/>
        <v>0</v>
      </c>
      <c r="Q189" s="47"/>
      <c r="R189" s="16"/>
    </row>
    <row r="190" spans="1:18" ht="13.5" thickBot="1">
      <c r="A190" s="10" t="s">
        <v>140</v>
      </c>
      <c r="B190" s="10" t="s">
        <v>141</v>
      </c>
      <c r="C190" s="11">
        <f aca="true" t="shared" si="3" ref="C190:O190">SUM(C2:C188)</f>
        <v>170807.2100000001</v>
      </c>
      <c r="D190" s="11">
        <f t="shared" si="3"/>
        <v>7549</v>
      </c>
      <c r="E190" s="11">
        <f t="shared" si="3"/>
        <v>16246.9416</v>
      </c>
      <c r="F190" s="11">
        <f t="shared" si="3"/>
        <v>440.00760000000025</v>
      </c>
      <c r="G190" s="11">
        <f t="shared" si="3"/>
        <v>0</v>
      </c>
      <c r="H190" s="11">
        <f t="shared" si="3"/>
        <v>21075.504999999983</v>
      </c>
      <c r="I190" s="11">
        <f t="shared" si="3"/>
        <v>6634.094599999997</v>
      </c>
      <c r="J190" s="11">
        <f t="shared" si="3"/>
        <v>25749.419999999995</v>
      </c>
      <c r="K190" s="11">
        <f t="shared" si="3"/>
        <v>293</v>
      </c>
      <c r="L190" s="11">
        <f t="shared" si="3"/>
        <v>3944.7978000000026</v>
      </c>
      <c r="M190" s="11">
        <f t="shared" si="3"/>
        <v>44559.85500000004</v>
      </c>
      <c r="N190" s="11">
        <f t="shared" si="3"/>
        <v>8708.8262</v>
      </c>
      <c r="O190" s="11">
        <f t="shared" si="3"/>
        <v>5533.342199999999</v>
      </c>
      <c r="P190" s="13">
        <f t="shared" si="2"/>
        <v>311542.0000000001</v>
      </c>
      <c r="Q190" s="47" t="s">
        <v>234</v>
      </c>
      <c r="R190" s="16"/>
    </row>
  </sheetData>
  <sheetProtection password="F204" sheet="1" objects="1" scenarios="1"/>
  <mergeCells count="1">
    <mergeCell ref="Q1:R1"/>
  </mergeCells>
  <printOptions horizontalCentered="1"/>
  <pageMargins left="0" right="0" top="0.5" bottom="0.5" header="0" footer="0"/>
  <pageSetup fitToHeight="4" fitToWidth="1" horizontalDpi="300" verticalDpi="300" orientation="landscape" scale="84" r:id="rId1"/>
  <headerFooter alignWithMargins="0">
    <oddHeader>&amp;C&amp;"Arial,Bold"NATURAL RESOURCES CONSERVATION SERVICE- SOUTH CAROLINA
PROGRAM FUND ALLOCATONS- FY 2008</oddHeader>
    <oddFooter>&amp;L&amp;D&amp;R&amp;Pof&amp;N</oddFooter>
  </headerFooter>
  <rowBreaks count="2" manualBreakCount="2">
    <brk id="50" max="18" man="1"/>
    <brk id="146" max="18" man="1"/>
  </rowBreaks>
</worksheet>
</file>

<file path=xl/worksheets/sheet3.xml><?xml version="1.0" encoding="utf-8"?>
<worksheet xmlns="http://schemas.openxmlformats.org/spreadsheetml/2006/main" xmlns:r="http://schemas.openxmlformats.org/officeDocument/2006/relationships">
  <dimension ref="A1:Q39"/>
  <sheetViews>
    <sheetView workbookViewId="0" topLeftCell="A1">
      <selection activeCell="E3" sqref="E3"/>
    </sheetView>
  </sheetViews>
  <sheetFormatPr defaultColWidth="9.140625" defaultRowHeight="12.75"/>
  <cols>
    <col min="1" max="1" width="18.28125" style="0" customWidth="1"/>
    <col min="9" max="9" width="8.140625" style="0" customWidth="1"/>
    <col min="15" max="15" width="7.00390625" style="0" customWidth="1"/>
    <col min="16" max="16" width="16.57421875" style="0" customWidth="1"/>
    <col min="17" max="17" width="10.421875" style="0" customWidth="1"/>
  </cols>
  <sheetData>
    <row r="1" spans="1:17" ht="36" customHeight="1" thickBot="1">
      <c r="A1" s="110" t="s">
        <v>417</v>
      </c>
      <c r="B1" s="118"/>
      <c r="C1" s="119"/>
      <c r="D1" s="119"/>
      <c r="E1" s="119"/>
      <c r="F1" s="119"/>
      <c r="G1" s="119"/>
      <c r="H1" s="111" t="s">
        <v>418</v>
      </c>
      <c r="I1" s="120"/>
      <c r="J1" s="120"/>
      <c r="K1" s="120"/>
      <c r="L1" s="120"/>
      <c r="M1" s="120"/>
      <c r="N1" s="120"/>
      <c r="O1" s="120"/>
      <c r="P1" s="120"/>
      <c r="Q1" s="121"/>
    </row>
    <row r="2" spans="1:17" ht="66" customHeight="1">
      <c r="A2" s="52" t="s">
        <v>259</v>
      </c>
      <c r="B2" s="53" t="s">
        <v>260</v>
      </c>
      <c r="C2" s="54" t="s">
        <v>261</v>
      </c>
      <c r="D2" s="54" t="s">
        <v>262</v>
      </c>
      <c r="E2" s="54" t="s">
        <v>263</v>
      </c>
      <c r="F2" s="54" t="s">
        <v>264</v>
      </c>
      <c r="G2" s="54" t="s">
        <v>265</v>
      </c>
      <c r="H2" s="54" t="s">
        <v>266</v>
      </c>
      <c r="I2" s="54" t="s">
        <v>267</v>
      </c>
      <c r="J2" s="54" t="s">
        <v>268</v>
      </c>
      <c r="K2" s="54" t="s">
        <v>269</v>
      </c>
      <c r="L2" s="54" t="s">
        <v>270</v>
      </c>
      <c r="M2" s="54" t="s">
        <v>271</v>
      </c>
      <c r="N2" s="54" t="s">
        <v>272</v>
      </c>
      <c r="O2" s="54" t="s">
        <v>273</v>
      </c>
      <c r="P2" s="55" t="s">
        <v>274</v>
      </c>
      <c r="Q2" s="56" t="s">
        <v>275</v>
      </c>
    </row>
    <row r="3" spans="1:17" ht="12.75">
      <c r="A3" s="57" t="s">
        <v>276</v>
      </c>
      <c r="B3" s="58"/>
      <c r="C3" s="59"/>
      <c r="D3" s="59"/>
      <c r="E3" s="59"/>
      <c r="F3" s="59"/>
      <c r="G3" s="59"/>
      <c r="H3" s="59"/>
      <c r="I3" s="59"/>
      <c r="J3" s="59"/>
      <c r="K3" s="59"/>
      <c r="L3" s="59"/>
      <c r="M3" s="59"/>
      <c r="N3" s="59"/>
      <c r="O3" s="59"/>
      <c r="P3" s="60"/>
      <c r="Q3" s="61">
        <f>SUM(C3:P3)</f>
        <v>0</v>
      </c>
    </row>
    <row r="4" spans="1:17" ht="12.75">
      <c r="A4" s="62" t="s">
        <v>277</v>
      </c>
      <c r="B4" s="59"/>
      <c r="C4" s="59"/>
      <c r="D4" s="59"/>
      <c r="E4" s="59"/>
      <c r="F4" s="59"/>
      <c r="G4" s="59"/>
      <c r="H4" s="59"/>
      <c r="I4" s="59"/>
      <c r="J4" s="59"/>
      <c r="K4" s="59"/>
      <c r="L4" s="59"/>
      <c r="M4" s="59"/>
      <c r="N4" s="59"/>
      <c r="O4" s="59"/>
      <c r="P4" s="60"/>
      <c r="Q4" s="61">
        <f aca="true" t="shared" si="0" ref="Q4:Q28">SUM(C4:P4)</f>
        <v>0</v>
      </c>
    </row>
    <row r="5" spans="1:17" ht="12.75">
      <c r="A5" s="62" t="s">
        <v>278</v>
      </c>
      <c r="B5" s="59"/>
      <c r="C5" s="59"/>
      <c r="D5" s="59"/>
      <c r="E5" s="59"/>
      <c r="F5" s="59"/>
      <c r="G5" s="59"/>
      <c r="H5" s="59"/>
      <c r="I5" s="59"/>
      <c r="J5" s="59"/>
      <c r="K5" s="59"/>
      <c r="L5" s="59"/>
      <c r="M5" s="59"/>
      <c r="N5" s="59"/>
      <c r="O5" s="59"/>
      <c r="P5" s="60"/>
      <c r="Q5" s="61">
        <f t="shared" si="0"/>
        <v>0</v>
      </c>
    </row>
    <row r="6" spans="1:17" ht="12.75">
      <c r="A6" s="62" t="s">
        <v>279</v>
      </c>
      <c r="B6" s="59"/>
      <c r="C6" s="59"/>
      <c r="D6" s="59"/>
      <c r="E6" s="59"/>
      <c r="F6" s="59"/>
      <c r="G6" s="59"/>
      <c r="H6" s="59"/>
      <c r="I6" s="59"/>
      <c r="J6" s="59"/>
      <c r="K6" s="59"/>
      <c r="L6" s="59"/>
      <c r="M6" s="59"/>
      <c r="N6" s="59"/>
      <c r="O6" s="59"/>
      <c r="P6" s="60"/>
      <c r="Q6" s="61">
        <f t="shared" si="0"/>
        <v>0</v>
      </c>
    </row>
    <row r="7" spans="1:17" ht="12.75">
      <c r="A7" s="62" t="s">
        <v>280</v>
      </c>
      <c r="B7" s="59"/>
      <c r="C7" s="59"/>
      <c r="D7" s="59"/>
      <c r="E7" s="59"/>
      <c r="F7" s="59"/>
      <c r="G7" s="59"/>
      <c r="H7" s="59"/>
      <c r="I7" s="59"/>
      <c r="J7" s="59"/>
      <c r="K7" s="59"/>
      <c r="L7" s="59"/>
      <c r="M7" s="59"/>
      <c r="N7" s="59"/>
      <c r="O7" s="59"/>
      <c r="P7" s="60"/>
      <c r="Q7" s="61">
        <f t="shared" si="0"/>
        <v>0</v>
      </c>
    </row>
    <row r="8" spans="1:17" ht="12.75">
      <c r="A8" s="62" t="s">
        <v>281</v>
      </c>
      <c r="B8" s="59"/>
      <c r="C8" s="59"/>
      <c r="D8" s="59"/>
      <c r="E8" s="59"/>
      <c r="F8" s="59"/>
      <c r="G8" s="59"/>
      <c r="H8" s="59"/>
      <c r="I8" s="59"/>
      <c r="J8" s="59"/>
      <c r="K8" s="59"/>
      <c r="L8" s="59"/>
      <c r="M8" s="59"/>
      <c r="N8" s="59"/>
      <c r="O8" s="59"/>
      <c r="P8" s="60"/>
      <c r="Q8" s="61">
        <f t="shared" si="0"/>
        <v>0</v>
      </c>
    </row>
    <row r="9" spans="1:17" ht="12.75">
      <c r="A9" s="62" t="s">
        <v>282</v>
      </c>
      <c r="B9" s="59"/>
      <c r="C9" s="59"/>
      <c r="D9" s="59"/>
      <c r="E9" s="59"/>
      <c r="F9" s="59"/>
      <c r="G9" s="59"/>
      <c r="H9" s="59"/>
      <c r="I9" s="59"/>
      <c r="J9" s="59"/>
      <c r="K9" s="59"/>
      <c r="L9" s="59"/>
      <c r="M9" s="59"/>
      <c r="N9" s="59"/>
      <c r="O9" s="59"/>
      <c r="P9" s="60"/>
      <c r="Q9" s="61">
        <f t="shared" si="0"/>
        <v>0</v>
      </c>
    </row>
    <row r="10" spans="1:17" ht="12.75">
      <c r="A10" s="62" t="s">
        <v>283</v>
      </c>
      <c r="B10" s="59"/>
      <c r="C10" s="59"/>
      <c r="D10" s="59"/>
      <c r="E10" s="59"/>
      <c r="F10" s="59"/>
      <c r="G10" s="59"/>
      <c r="H10" s="59"/>
      <c r="I10" s="59"/>
      <c r="J10" s="59"/>
      <c r="K10" s="59"/>
      <c r="L10" s="59"/>
      <c r="M10" s="59"/>
      <c r="N10" s="59"/>
      <c r="O10" s="59"/>
      <c r="P10" s="60"/>
      <c r="Q10" s="61">
        <f t="shared" si="0"/>
        <v>0</v>
      </c>
    </row>
    <row r="11" spans="1:17" ht="12.75">
      <c r="A11" s="62" t="s">
        <v>284</v>
      </c>
      <c r="B11" s="59"/>
      <c r="C11" s="59"/>
      <c r="D11" s="59"/>
      <c r="E11" s="59"/>
      <c r="F11" s="59"/>
      <c r="G11" s="59"/>
      <c r="H11" s="59"/>
      <c r="I11" s="59"/>
      <c r="J11" s="59"/>
      <c r="K11" s="59"/>
      <c r="L11" s="59"/>
      <c r="M11" s="59"/>
      <c r="N11" s="59"/>
      <c r="O11" s="59"/>
      <c r="P11" s="60"/>
      <c r="Q11" s="61">
        <f t="shared" si="0"/>
        <v>0</v>
      </c>
    </row>
    <row r="12" spans="1:17" ht="12.75">
      <c r="A12" s="62" t="s">
        <v>285</v>
      </c>
      <c r="B12" s="59"/>
      <c r="C12" s="59"/>
      <c r="D12" s="59"/>
      <c r="E12" s="59"/>
      <c r="F12" s="59"/>
      <c r="G12" s="59"/>
      <c r="H12" s="59"/>
      <c r="I12" s="59"/>
      <c r="J12" s="59"/>
      <c r="K12" s="59"/>
      <c r="L12" s="59"/>
      <c r="M12" s="59"/>
      <c r="N12" s="59"/>
      <c r="O12" s="59"/>
      <c r="P12" s="60"/>
      <c r="Q12" s="61">
        <f t="shared" si="0"/>
        <v>0</v>
      </c>
    </row>
    <row r="13" spans="1:17" ht="12.75">
      <c r="A13" s="62" t="s">
        <v>286</v>
      </c>
      <c r="B13" s="59"/>
      <c r="C13" s="59"/>
      <c r="D13" s="59"/>
      <c r="E13" s="59"/>
      <c r="F13" s="59"/>
      <c r="G13" s="59"/>
      <c r="H13" s="59"/>
      <c r="I13" s="59"/>
      <c r="J13" s="59"/>
      <c r="K13" s="59"/>
      <c r="L13" s="59"/>
      <c r="M13" s="59"/>
      <c r="N13" s="59"/>
      <c r="O13" s="59"/>
      <c r="P13" s="60"/>
      <c r="Q13" s="61">
        <f t="shared" si="0"/>
        <v>0</v>
      </c>
    </row>
    <row r="14" spans="1:17" ht="12.75">
      <c r="A14" s="62" t="s">
        <v>287</v>
      </c>
      <c r="B14" s="59"/>
      <c r="C14" s="59"/>
      <c r="D14" s="59"/>
      <c r="E14" s="59"/>
      <c r="F14" s="59"/>
      <c r="G14" s="59"/>
      <c r="H14" s="59"/>
      <c r="I14" s="59"/>
      <c r="J14" s="59"/>
      <c r="K14" s="59"/>
      <c r="L14" s="59"/>
      <c r="M14" s="59"/>
      <c r="N14" s="59"/>
      <c r="O14" s="59"/>
      <c r="P14" s="60"/>
      <c r="Q14" s="61">
        <f t="shared" si="0"/>
        <v>0</v>
      </c>
    </row>
    <row r="15" spans="1:17" ht="12.75">
      <c r="A15" s="62" t="s">
        <v>288</v>
      </c>
      <c r="B15" s="59"/>
      <c r="C15" s="59"/>
      <c r="D15" s="59"/>
      <c r="E15" s="59"/>
      <c r="F15" s="59"/>
      <c r="G15" s="59"/>
      <c r="H15" s="63"/>
      <c r="I15" s="63"/>
      <c r="J15" s="59"/>
      <c r="K15" s="59"/>
      <c r="L15" s="59"/>
      <c r="M15" s="59"/>
      <c r="N15" s="59"/>
      <c r="O15" s="59"/>
      <c r="P15" s="60"/>
      <c r="Q15" s="61">
        <f t="shared" si="0"/>
        <v>0</v>
      </c>
    </row>
    <row r="16" spans="1:17" ht="12.75">
      <c r="A16" s="62" t="s">
        <v>289</v>
      </c>
      <c r="B16" s="59"/>
      <c r="C16" s="59"/>
      <c r="D16" s="59"/>
      <c r="E16" s="59"/>
      <c r="F16" s="59"/>
      <c r="G16" s="59"/>
      <c r="H16" s="59"/>
      <c r="I16" s="59"/>
      <c r="J16" s="59"/>
      <c r="K16" s="59"/>
      <c r="L16" s="59"/>
      <c r="M16" s="59"/>
      <c r="N16" s="59"/>
      <c r="O16" s="59"/>
      <c r="P16" s="60"/>
      <c r="Q16" s="61">
        <f t="shared" si="0"/>
        <v>0</v>
      </c>
    </row>
    <row r="17" spans="1:17" ht="12.75">
      <c r="A17" s="62" t="s">
        <v>290</v>
      </c>
      <c r="B17" s="59"/>
      <c r="C17" s="59"/>
      <c r="D17" s="59"/>
      <c r="E17" s="59"/>
      <c r="F17" s="59"/>
      <c r="G17" s="59"/>
      <c r="H17" s="59"/>
      <c r="I17" s="59"/>
      <c r="J17" s="59"/>
      <c r="K17" s="59"/>
      <c r="L17" s="59"/>
      <c r="M17" s="59"/>
      <c r="N17" s="59"/>
      <c r="O17" s="59"/>
      <c r="P17" s="60"/>
      <c r="Q17" s="61">
        <f t="shared" si="0"/>
        <v>0</v>
      </c>
    </row>
    <row r="18" spans="1:17" ht="12.75">
      <c r="A18" s="62" t="s">
        <v>291</v>
      </c>
      <c r="B18" s="59"/>
      <c r="C18" s="59"/>
      <c r="D18" s="59"/>
      <c r="E18" s="59"/>
      <c r="F18" s="59"/>
      <c r="G18" s="59"/>
      <c r="H18" s="59"/>
      <c r="I18" s="59"/>
      <c r="J18" s="59"/>
      <c r="K18" s="59"/>
      <c r="L18" s="59"/>
      <c r="M18" s="59"/>
      <c r="N18" s="59"/>
      <c r="O18" s="59"/>
      <c r="P18" s="60"/>
      <c r="Q18" s="61">
        <f t="shared" si="0"/>
        <v>0</v>
      </c>
    </row>
    <row r="19" spans="1:17" ht="12.75">
      <c r="A19" s="62" t="s">
        <v>292</v>
      </c>
      <c r="B19" s="59"/>
      <c r="C19" s="59"/>
      <c r="D19" s="59"/>
      <c r="E19" s="59"/>
      <c r="F19" s="59"/>
      <c r="G19" s="59"/>
      <c r="H19" s="63"/>
      <c r="I19" s="63"/>
      <c r="J19" s="59"/>
      <c r="K19" s="59"/>
      <c r="L19" s="59"/>
      <c r="M19" s="59"/>
      <c r="N19" s="59"/>
      <c r="O19" s="59"/>
      <c r="P19" s="60"/>
      <c r="Q19" s="61">
        <f t="shared" si="0"/>
        <v>0</v>
      </c>
    </row>
    <row r="20" spans="1:17" ht="12.75">
      <c r="A20" s="62" t="s">
        <v>293</v>
      </c>
      <c r="B20" s="59"/>
      <c r="C20" s="59"/>
      <c r="D20" s="59"/>
      <c r="E20" s="59"/>
      <c r="F20" s="59"/>
      <c r="G20" s="59"/>
      <c r="H20" s="63"/>
      <c r="I20" s="63"/>
      <c r="J20" s="59"/>
      <c r="K20" s="59"/>
      <c r="L20" s="59"/>
      <c r="M20" s="59"/>
      <c r="N20" s="59"/>
      <c r="O20" s="59"/>
      <c r="P20" s="60"/>
      <c r="Q20" s="61">
        <f t="shared" si="0"/>
        <v>0</v>
      </c>
    </row>
    <row r="21" spans="1:17" ht="12.75">
      <c r="A21" s="62" t="s">
        <v>294</v>
      </c>
      <c r="B21" s="59"/>
      <c r="C21" s="59"/>
      <c r="D21" s="59"/>
      <c r="E21" s="59"/>
      <c r="F21" s="59"/>
      <c r="G21" s="59"/>
      <c r="H21" s="63"/>
      <c r="I21" s="63"/>
      <c r="J21" s="59"/>
      <c r="K21" s="59"/>
      <c r="L21" s="59"/>
      <c r="M21" s="59"/>
      <c r="N21" s="59"/>
      <c r="O21" s="59"/>
      <c r="P21" s="60"/>
      <c r="Q21" s="61">
        <f t="shared" si="0"/>
        <v>0</v>
      </c>
    </row>
    <row r="22" spans="1:17" ht="12.75">
      <c r="A22" s="62" t="s">
        <v>295</v>
      </c>
      <c r="B22" s="59"/>
      <c r="C22" s="59"/>
      <c r="D22" s="59"/>
      <c r="E22" s="59"/>
      <c r="F22" s="59"/>
      <c r="G22" s="59"/>
      <c r="H22" s="63"/>
      <c r="I22" s="63"/>
      <c r="J22" s="59"/>
      <c r="K22" s="59"/>
      <c r="L22" s="59"/>
      <c r="M22" s="59"/>
      <c r="N22" s="59"/>
      <c r="O22" s="59"/>
      <c r="P22" s="60"/>
      <c r="Q22" s="61">
        <f t="shared" si="0"/>
        <v>0</v>
      </c>
    </row>
    <row r="23" spans="1:17" ht="12.75">
      <c r="A23" s="62" t="s">
        <v>296</v>
      </c>
      <c r="B23" s="59"/>
      <c r="C23" s="59"/>
      <c r="D23" s="59"/>
      <c r="E23" s="59"/>
      <c r="F23" s="59"/>
      <c r="G23" s="59"/>
      <c r="H23" s="59"/>
      <c r="I23" s="59"/>
      <c r="J23" s="59"/>
      <c r="K23" s="59"/>
      <c r="L23" s="59"/>
      <c r="M23" s="59"/>
      <c r="N23" s="59"/>
      <c r="O23" s="59"/>
      <c r="P23" s="60"/>
      <c r="Q23" s="61">
        <f t="shared" si="0"/>
        <v>0</v>
      </c>
    </row>
    <row r="24" spans="1:17" ht="12.75">
      <c r="A24" s="62" t="s">
        <v>297</v>
      </c>
      <c r="B24" s="59"/>
      <c r="C24" s="59"/>
      <c r="D24" s="59"/>
      <c r="E24" s="59"/>
      <c r="F24" s="59"/>
      <c r="G24" s="59"/>
      <c r="H24" s="59"/>
      <c r="I24" s="59"/>
      <c r="J24" s="59"/>
      <c r="K24" s="59"/>
      <c r="L24" s="59"/>
      <c r="M24" s="59"/>
      <c r="N24" s="59"/>
      <c r="O24" s="59"/>
      <c r="P24" s="60"/>
      <c r="Q24" s="61">
        <f t="shared" si="0"/>
        <v>0</v>
      </c>
    </row>
    <row r="25" spans="1:17" ht="12.75">
      <c r="A25" s="62" t="s">
        <v>298</v>
      </c>
      <c r="B25" s="59"/>
      <c r="C25" s="59"/>
      <c r="D25" s="59"/>
      <c r="E25" s="59"/>
      <c r="F25" s="59"/>
      <c r="G25" s="59"/>
      <c r="H25" s="59"/>
      <c r="I25" s="59"/>
      <c r="J25" s="59"/>
      <c r="K25" s="59"/>
      <c r="L25" s="59"/>
      <c r="M25" s="59"/>
      <c r="N25" s="59"/>
      <c r="O25" s="59"/>
      <c r="P25" s="60"/>
      <c r="Q25" s="61">
        <f t="shared" si="0"/>
        <v>0</v>
      </c>
    </row>
    <row r="26" spans="1:17" ht="12.75">
      <c r="A26" s="62" t="s">
        <v>299</v>
      </c>
      <c r="B26" s="59"/>
      <c r="C26" s="59"/>
      <c r="D26" s="59"/>
      <c r="E26" s="59"/>
      <c r="F26" s="59"/>
      <c r="G26" s="59"/>
      <c r="H26" s="59"/>
      <c r="I26" s="59"/>
      <c r="J26" s="59"/>
      <c r="K26" s="59"/>
      <c r="L26" s="59"/>
      <c r="M26" s="59"/>
      <c r="N26" s="59"/>
      <c r="O26" s="59"/>
      <c r="P26" s="60"/>
      <c r="Q26" s="61">
        <f t="shared" si="0"/>
        <v>0</v>
      </c>
    </row>
    <row r="27" spans="1:17" ht="12.75">
      <c r="A27" s="62" t="s">
        <v>300</v>
      </c>
      <c r="B27" s="59"/>
      <c r="C27" s="59"/>
      <c r="D27" s="59"/>
      <c r="E27" s="59"/>
      <c r="F27" s="59"/>
      <c r="G27" s="59"/>
      <c r="H27" s="59"/>
      <c r="I27" s="59"/>
      <c r="J27" s="59"/>
      <c r="K27" s="59"/>
      <c r="L27" s="59"/>
      <c r="M27" s="59"/>
      <c r="N27" s="59"/>
      <c r="O27" s="59"/>
      <c r="P27" s="60"/>
      <c r="Q27" s="61">
        <f t="shared" si="0"/>
        <v>0</v>
      </c>
    </row>
    <row r="28" spans="1:17" ht="12.75">
      <c r="A28" s="62" t="s">
        <v>301</v>
      </c>
      <c r="B28" s="59"/>
      <c r="C28" s="59"/>
      <c r="D28" s="59"/>
      <c r="E28" s="59"/>
      <c r="F28" s="59"/>
      <c r="G28" s="59"/>
      <c r="H28" s="59"/>
      <c r="I28" s="59"/>
      <c r="J28" s="59"/>
      <c r="K28" s="59"/>
      <c r="L28" s="59"/>
      <c r="M28" s="59"/>
      <c r="N28" s="59"/>
      <c r="O28" s="59"/>
      <c r="P28" s="60"/>
      <c r="Q28" s="61">
        <f t="shared" si="0"/>
        <v>0</v>
      </c>
    </row>
    <row r="29" spans="1:17" ht="12.75">
      <c r="A29" s="64" t="s">
        <v>302</v>
      </c>
      <c r="B29" s="65"/>
      <c r="C29" s="107">
        <f>SUM(C3:C28)</f>
        <v>0</v>
      </c>
      <c r="D29" s="107">
        <f aca="true" t="shared" si="1" ref="D29:Q29">SUM(D3:D28)</f>
        <v>0</v>
      </c>
      <c r="E29" s="107">
        <f t="shared" si="1"/>
        <v>0</v>
      </c>
      <c r="F29" s="107">
        <f t="shared" si="1"/>
        <v>0</v>
      </c>
      <c r="G29" s="107">
        <f t="shared" si="1"/>
        <v>0</v>
      </c>
      <c r="H29" s="107">
        <f t="shared" si="1"/>
        <v>0</v>
      </c>
      <c r="I29" s="107">
        <f t="shared" si="1"/>
        <v>0</v>
      </c>
      <c r="J29" s="107">
        <f t="shared" si="1"/>
        <v>0</v>
      </c>
      <c r="K29" s="107">
        <f t="shared" si="1"/>
        <v>0</v>
      </c>
      <c r="L29" s="107">
        <f t="shared" si="1"/>
        <v>0</v>
      </c>
      <c r="M29" s="107">
        <f t="shared" si="1"/>
        <v>0</v>
      </c>
      <c r="N29" s="107">
        <f t="shared" si="1"/>
        <v>0</v>
      </c>
      <c r="O29" s="107">
        <f t="shared" si="1"/>
        <v>0</v>
      </c>
      <c r="P29" s="86">
        <f t="shared" si="1"/>
        <v>0</v>
      </c>
      <c r="Q29" s="85">
        <f t="shared" si="1"/>
        <v>0</v>
      </c>
    </row>
    <row r="30" spans="1:17" ht="21" customHeight="1">
      <c r="A30" s="66" t="s">
        <v>303</v>
      </c>
      <c r="B30" s="67"/>
      <c r="C30" s="68">
        <f>P29*C33</f>
        <v>0</v>
      </c>
      <c r="D30" s="68">
        <f>(P29*D33)</f>
        <v>0</v>
      </c>
      <c r="E30" s="68">
        <f>(P29*E33)</f>
        <v>0</v>
      </c>
      <c r="F30" s="68">
        <f>(P29*F33)</f>
        <v>0</v>
      </c>
      <c r="G30" s="68">
        <f>(P29*G33)</f>
        <v>0</v>
      </c>
      <c r="H30" s="68">
        <f>(P29*H33)</f>
        <v>0</v>
      </c>
      <c r="I30" s="68">
        <f>(P29*I33)</f>
        <v>0</v>
      </c>
      <c r="J30" s="68">
        <f>(P29*J33)</f>
        <v>0</v>
      </c>
      <c r="K30" s="68">
        <f>(P29*K33)</f>
        <v>0</v>
      </c>
      <c r="L30" s="68">
        <f>(P29*L33)</f>
        <v>0</v>
      </c>
      <c r="M30" s="68">
        <f>(P29*M33)</f>
        <v>0</v>
      </c>
      <c r="N30" s="68">
        <f>(P29*N33)</f>
        <v>0</v>
      </c>
      <c r="O30" s="68">
        <f>(P29*O33)</f>
        <v>0</v>
      </c>
      <c r="P30" s="69"/>
      <c r="Q30" s="70"/>
    </row>
    <row r="31" spans="1:17" ht="20.25" customHeight="1">
      <c r="A31" s="66" t="s">
        <v>304</v>
      </c>
      <c r="B31" s="67"/>
      <c r="C31" s="108">
        <f>(C29+C30)</f>
        <v>0</v>
      </c>
      <c r="D31" s="108">
        <f aca="true" t="shared" si="2" ref="D31:O31">(D29+D30)</f>
        <v>0</v>
      </c>
      <c r="E31" s="108">
        <f t="shared" si="2"/>
        <v>0</v>
      </c>
      <c r="F31" s="108">
        <f t="shared" si="2"/>
        <v>0</v>
      </c>
      <c r="G31" s="108">
        <f t="shared" si="2"/>
        <v>0</v>
      </c>
      <c r="H31" s="108">
        <f t="shared" si="2"/>
        <v>0</v>
      </c>
      <c r="I31" s="108">
        <f t="shared" si="2"/>
        <v>0</v>
      </c>
      <c r="J31" s="108">
        <f t="shared" si="2"/>
        <v>0</v>
      </c>
      <c r="K31" s="108">
        <f t="shared" si="2"/>
        <v>0</v>
      </c>
      <c r="L31" s="108">
        <f t="shared" si="2"/>
        <v>0</v>
      </c>
      <c r="M31" s="108">
        <f t="shared" si="2"/>
        <v>0</v>
      </c>
      <c r="N31" s="108">
        <f t="shared" si="2"/>
        <v>0</v>
      </c>
      <c r="O31" s="108">
        <f t="shared" si="2"/>
        <v>0</v>
      </c>
      <c r="P31" s="69"/>
      <c r="Q31" s="70"/>
    </row>
    <row r="32" spans="1:17" ht="43.5" customHeight="1">
      <c r="A32" s="71" t="s">
        <v>305</v>
      </c>
      <c r="B32" s="67"/>
      <c r="C32" s="72"/>
      <c r="D32" s="72"/>
      <c r="E32" s="72"/>
      <c r="F32" s="72"/>
      <c r="G32" s="72"/>
      <c r="H32" s="72"/>
      <c r="I32" s="72"/>
      <c r="J32" s="72"/>
      <c r="K32" s="72"/>
      <c r="L32" s="72"/>
      <c r="M32" s="72"/>
      <c r="N32" s="72"/>
      <c r="O32" s="72"/>
      <c r="P32" s="69"/>
      <c r="Q32" s="70"/>
    </row>
    <row r="33" spans="1:17" ht="19.5" customHeight="1">
      <c r="A33" s="66" t="s">
        <v>306</v>
      </c>
      <c r="B33" s="67"/>
      <c r="C33" s="73"/>
      <c r="D33" s="73"/>
      <c r="E33" s="73"/>
      <c r="F33" s="73"/>
      <c r="G33" s="73"/>
      <c r="H33" s="73"/>
      <c r="I33" s="73"/>
      <c r="J33" s="73"/>
      <c r="K33" s="73"/>
      <c r="L33" s="73"/>
      <c r="M33" s="73"/>
      <c r="N33" s="73"/>
      <c r="O33" s="73"/>
      <c r="P33" s="59"/>
      <c r="Q33" s="74"/>
    </row>
    <row r="34" spans="1:17" ht="34.5" customHeight="1">
      <c r="A34" s="75" t="s">
        <v>406</v>
      </c>
      <c r="B34" s="76"/>
      <c r="C34" s="77"/>
      <c r="D34" s="77"/>
      <c r="E34" s="77"/>
      <c r="F34" s="77"/>
      <c r="G34" s="77"/>
      <c r="H34" s="78"/>
      <c r="I34" s="78"/>
      <c r="J34" s="77"/>
      <c r="K34" s="77"/>
      <c r="L34" s="77"/>
      <c r="M34" s="77"/>
      <c r="N34" s="77"/>
      <c r="O34" s="77"/>
      <c r="P34" s="79"/>
      <c r="Q34" s="80"/>
    </row>
    <row r="35" spans="1:17" ht="24" customHeight="1">
      <c r="A35" s="81" t="s">
        <v>307</v>
      </c>
      <c r="B35" s="82"/>
      <c r="C35" s="83">
        <f>(C34-C31)-C32</f>
        <v>0</v>
      </c>
      <c r="D35" s="83">
        <f aca="true" t="shared" si="3" ref="D35:O35">(D34-D31)-D32</f>
        <v>0</v>
      </c>
      <c r="E35" s="83">
        <f t="shared" si="3"/>
        <v>0</v>
      </c>
      <c r="F35" s="83">
        <f t="shared" si="3"/>
        <v>0</v>
      </c>
      <c r="G35" s="83">
        <f t="shared" si="3"/>
        <v>0</v>
      </c>
      <c r="H35" s="83">
        <f t="shared" si="3"/>
        <v>0</v>
      </c>
      <c r="I35" s="83">
        <f t="shared" si="3"/>
        <v>0</v>
      </c>
      <c r="J35" s="83">
        <f t="shared" si="3"/>
        <v>0</v>
      </c>
      <c r="K35" s="83">
        <f t="shared" si="3"/>
        <v>0</v>
      </c>
      <c r="L35" s="83">
        <f t="shared" si="3"/>
        <v>0</v>
      </c>
      <c r="M35" s="83">
        <f t="shared" si="3"/>
        <v>0</v>
      </c>
      <c r="N35" s="83">
        <f t="shared" si="3"/>
        <v>0</v>
      </c>
      <c r="O35" s="83">
        <f t="shared" si="3"/>
        <v>0</v>
      </c>
      <c r="P35" s="82"/>
      <c r="Q35" s="84"/>
    </row>
    <row r="36" spans="1:17" ht="47.25" customHeight="1" thickBot="1">
      <c r="A36" s="126" t="s">
        <v>308</v>
      </c>
      <c r="B36" s="127"/>
      <c r="C36" s="127"/>
      <c r="D36" s="127"/>
      <c r="E36" s="127"/>
      <c r="F36" s="127"/>
      <c r="G36" s="127"/>
      <c r="H36" s="127"/>
      <c r="I36" s="127"/>
      <c r="J36" s="127"/>
      <c r="K36" s="127"/>
      <c r="L36" s="127"/>
      <c r="M36" s="128"/>
      <c r="N36" s="128"/>
      <c r="O36" s="128"/>
      <c r="P36" s="128"/>
      <c r="Q36" s="129"/>
    </row>
    <row r="37" spans="1:17" ht="24" customHeight="1" thickBot="1">
      <c r="A37" s="130" t="s">
        <v>309</v>
      </c>
      <c r="B37" s="131"/>
      <c r="C37" s="131"/>
      <c r="D37" s="131"/>
      <c r="E37" s="131"/>
      <c r="F37" s="131"/>
      <c r="G37" s="131"/>
      <c r="H37" s="131"/>
      <c r="I37" s="131"/>
      <c r="J37" s="131"/>
      <c r="K37" s="131"/>
      <c r="L37" s="131"/>
      <c r="M37" s="132"/>
      <c r="N37" s="132"/>
      <c r="O37" s="132"/>
      <c r="P37" s="132"/>
      <c r="Q37" s="133"/>
    </row>
    <row r="38" spans="1:17" ht="19.5" customHeight="1" thickBot="1">
      <c r="A38" s="130" t="s">
        <v>310</v>
      </c>
      <c r="B38" s="131"/>
      <c r="C38" s="131"/>
      <c r="D38" s="131"/>
      <c r="E38" s="131"/>
      <c r="F38" s="131"/>
      <c r="G38" s="131"/>
      <c r="H38" s="131"/>
      <c r="I38" s="131"/>
      <c r="J38" s="131"/>
      <c r="K38" s="131"/>
      <c r="L38" s="131"/>
      <c r="M38" s="132"/>
      <c r="N38" s="132"/>
      <c r="O38" s="132"/>
      <c r="P38" s="132"/>
      <c r="Q38" s="133"/>
    </row>
    <row r="39" spans="1:17" ht="42" customHeight="1" thickBot="1">
      <c r="A39" s="122" t="s">
        <v>311</v>
      </c>
      <c r="B39" s="123"/>
      <c r="C39" s="123"/>
      <c r="D39" s="123"/>
      <c r="E39" s="123"/>
      <c r="F39" s="123"/>
      <c r="G39" s="123"/>
      <c r="H39" s="123"/>
      <c r="I39" s="123"/>
      <c r="J39" s="123"/>
      <c r="K39" s="123"/>
      <c r="L39" s="123"/>
      <c r="M39" s="124"/>
      <c r="N39" s="124"/>
      <c r="O39" s="124"/>
      <c r="P39" s="124"/>
      <c r="Q39" s="125"/>
    </row>
  </sheetData>
  <sheetProtection password="F204" sheet="1" objects="1" scenarios="1" selectLockedCells="1"/>
  <mergeCells count="6">
    <mergeCell ref="B1:G1"/>
    <mergeCell ref="I1:Q1"/>
    <mergeCell ref="A39:Q39"/>
    <mergeCell ref="A36:Q36"/>
    <mergeCell ref="A37:Q37"/>
    <mergeCell ref="A38:Q38"/>
  </mergeCells>
  <printOptions horizontalCentered="1"/>
  <pageMargins left="0.75" right="0.75" top="1" bottom="1" header="0.5" footer="0.5"/>
  <pageSetup horizontalDpi="400" verticalDpi="400" orientation="landscape" scale="59" r:id="rId1"/>
  <headerFooter alignWithMargins="0">
    <oddHeader>&amp;C&amp;"Arial,Bold"2008 DIRECT CHARGE TRACKING WORKSHEET</oddHeader>
    <oddFooter>&amp;R&amp;D</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D32"/>
  <sheetViews>
    <sheetView workbookViewId="0" topLeftCell="A5">
      <selection activeCell="C35" sqref="C35"/>
    </sheetView>
  </sheetViews>
  <sheetFormatPr defaultColWidth="9.140625" defaultRowHeight="12.75"/>
  <cols>
    <col min="1" max="1" width="10.7109375" style="0" customWidth="1"/>
    <col min="2" max="2" width="13.28125" style="0" customWidth="1"/>
    <col min="3" max="3" width="52.8515625" style="0" customWidth="1"/>
    <col min="4" max="4" width="29.57421875" style="0" customWidth="1"/>
  </cols>
  <sheetData>
    <row r="1" spans="1:4" ht="57.75" customHeight="1" thickBot="1">
      <c r="A1" s="137" t="s">
        <v>388</v>
      </c>
      <c r="B1" s="138"/>
      <c r="C1" s="139"/>
      <c r="D1" s="140"/>
    </row>
    <row r="2" spans="1:4" ht="21" customHeight="1" thickBot="1">
      <c r="A2" s="146" t="s">
        <v>389</v>
      </c>
      <c r="B2" s="147"/>
      <c r="C2" s="147"/>
      <c r="D2" s="148"/>
    </row>
    <row r="3" spans="1:4" ht="30.75" thickBot="1">
      <c r="A3" s="89" t="s">
        <v>177</v>
      </c>
      <c r="B3" s="89" t="s">
        <v>178</v>
      </c>
      <c r="C3" s="89" t="s">
        <v>359</v>
      </c>
      <c r="D3" s="89" t="s">
        <v>312</v>
      </c>
    </row>
    <row r="4" spans="1:4" ht="15" customHeight="1">
      <c r="A4" s="141" t="s">
        <v>198</v>
      </c>
      <c r="B4" s="142"/>
      <c r="C4" s="142"/>
      <c r="D4" s="143"/>
    </row>
    <row r="5" spans="1:4" ht="12.75">
      <c r="A5" s="20" t="s">
        <v>176</v>
      </c>
      <c r="B5" s="20" t="s">
        <v>179</v>
      </c>
      <c r="C5" s="87" t="s">
        <v>313</v>
      </c>
      <c r="D5" s="20" t="s">
        <v>344</v>
      </c>
    </row>
    <row r="6" spans="1:4" ht="12.75">
      <c r="A6" s="20" t="s">
        <v>176</v>
      </c>
      <c r="B6" s="20" t="s">
        <v>179</v>
      </c>
      <c r="C6" s="87" t="s">
        <v>314</v>
      </c>
      <c r="D6" s="20" t="s">
        <v>345</v>
      </c>
    </row>
    <row r="7" spans="1:4" ht="12.75">
      <c r="A7" s="20" t="s">
        <v>176</v>
      </c>
      <c r="B7" s="20" t="s">
        <v>179</v>
      </c>
      <c r="C7" s="87" t="s">
        <v>315</v>
      </c>
      <c r="D7" s="20" t="s">
        <v>346</v>
      </c>
    </row>
    <row r="8" spans="1:4" ht="12.75">
      <c r="A8" s="20" t="s">
        <v>199</v>
      </c>
      <c r="B8" s="20" t="s">
        <v>199</v>
      </c>
      <c r="C8" s="87" t="s">
        <v>316</v>
      </c>
      <c r="D8" s="20" t="s">
        <v>358</v>
      </c>
    </row>
    <row r="9" spans="1:4" ht="12.75">
      <c r="A9" s="20" t="s">
        <v>180</v>
      </c>
      <c r="B9" s="20" t="s">
        <v>179</v>
      </c>
      <c r="C9" s="87" t="s">
        <v>317</v>
      </c>
      <c r="D9" s="20" t="s">
        <v>347</v>
      </c>
    </row>
    <row r="10" spans="1:4" ht="12.75">
      <c r="A10" s="20" t="s">
        <v>181</v>
      </c>
      <c r="B10" s="20" t="s">
        <v>179</v>
      </c>
      <c r="C10" s="87" t="s">
        <v>318</v>
      </c>
      <c r="D10" s="20" t="s">
        <v>348</v>
      </c>
    </row>
    <row r="11" spans="1:4" ht="12.75">
      <c r="A11" s="20" t="s">
        <v>182</v>
      </c>
      <c r="B11" s="20" t="s">
        <v>183</v>
      </c>
      <c r="C11" s="87" t="s">
        <v>319</v>
      </c>
      <c r="D11" s="20" t="s">
        <v>349</v>
      </c>
    </row>
    <row r="12" spans="1:4" ht="12.75">
      <c r="A12" s="20" t="s">
        <v>184</v>
      </c>
      <c r="B12" s="20" t="s">
        <v>185</v>
      </c>
      <c r="C12" s="87" t="s">
        <v>320</v>
      </c>
      <c r="D12" s="20" t="s">
        <v>350</v>
      </c>
    </row>
    <row r="13" spans="1:4" ht="12.75">
      <c r="A13" s="20" t="s">
        <v>186</v>
      </c>
      <c r="B13" s="20" t="s">
        <v>187</v>
      </c>
      <c r="C13" s="87" t="s">
        <v>321</v>
      </c>
      <c r="D13" s="20" t="s">
        <v>351</v>
      </c>
    </row>
    <row r="14" spans="1:4" ht="12.75">
      <c r="A14" s="20" t="s">
        <v>218</v>
      </c>
      <c r="B14" s="20" t="s">
        <v>179</v>
      </c>
      <c r="C14" s="87" t="s">
        <v>322</v>
      </c>
      <c r="D14" s="20" t="s">
        <v>352</v>
      </c>
    </row>
    <row r="15" spans="1:4" ht="12.75">
      <c r="A15" s="20" t="s">
        <v>188</v>
      </c>
      <c r="B15" s="20" t="s">
        <v>189</v>
      </c>
      <c r="C15" s="87" t="s">
        <v>323</v>
      </c>
      <c r="D15" s="20" t="s">
        <v>353</v>
      </c>
    </row>
    <row r="16" spans="1:4" ht="12.75">
      <c r="A16" s="20" t="s">
        <v>190</v>
      </c>
      <c r="B16" s="20" t="s">
        <v>191</v>
      </c>
      <c r="C16" s="87" t="s">
        <v>324</v>
      </c>
      <c r="D16" s="20" t="s">
        <v>354</v>
      </c>
    </row>
    <row r="17" spans="1:4" ht="12.75">
      <c r="A17" s="20" t="s">
        <v>192</v>
      </c>
      <c r="B17" s="20" t="s">
        <v>193</v>
      </c>
      <c r="C17" s="87" t="s">
        <v>325</v>
      </c>
      <c r="D17" s="20" t="s">
        <v>355</v>
      </c>
    </row>
    <row r="18" spans="1:4" ht="12.75">
      <c r="A18" s="20" t="s">
        <v>194</v>
      </c>
      <c r="B18" s="20" t="s">
        <v>195</v>
      </c>
      <c r="C18" s="87" t="s">
        <v>326</v>
      </c>
      <c r="D18" s="20" t="s">
        <v>356</v>
      </c>
    </row>
    <row r="19" spans="1:4" ht="12.75">
      <c r="A19" s="20" t="s">
        <v>196</v>
      </c>
      <c r="B19" s="20" t="s">
        <v>197</v>
      </c>
      <c r="C19" s="87" t="s">
        <v>327</v>
      </c>
      <c r="D19" s="20" t="s">
        <v>357</v>
      </c>
    </row>
    <row r="20" spans="1:4" ht="15">
      <c r="A20" s="144" t="s">
        <v>149</v>
      </c>
      <c r="B20" s="145"/>
      <c r="C20" s="145"/>
      <c r="D20" s="136"/>
    </row>
    <row r="21" spans="1:4" ht="12.75">
      <c r="A21" s="21" t="s">
        <v>199</v>
      </c>
      <c r="B21" s="21" t="s">
        <v>199</v>
      </c>
      <c r="C21" s="88" t="s">
        <v>328</v>
      </c>
      <c r="D21" s="20" t="s">
        <v>329</v>
      </c>
    </row>
    <row r="22" spans="1:4" ht="12.75">
      <c r="A22" s="21" t="s">
        <v>199</v>
      </c>
      <c r="B22" s="21" t="s">
        <v>199</v>
      </c>
      <c r="C22" s="88" t="s">
        <v>330</v>
      </c>
      <c r="D22" s="20" t="s">
        <v>332</v>
      </c>
    </row>
    <row r="23" spans="1:4" ht="12.75">
      <c r="A23" s="21" t="s">
        <v>199</v>
      </c>
      <c r="B23" s="21" t="s">
        <v>199</v>
      </c>
      <c r="C23" s="88" t="s">
        <v>331</v>
      </c>
      <c r="D23" s="20" t="s">
        <v>333</v>
      </c>
    </row>
    <row r="24" spans="1:4" ht="12.75">
      <c r="A24" s="21" t="s">
        <v>199</v>
      </c>
      <c r="B24" s="21" t="s">
        <v>199</v>
      </c>
      <c r="C24" s="88" t="s">
        <v>334</v>
      </c>
      <c r="D24" s="20" t="s">
        <v>335</v>
      </c>
    </row>
    <row r="25" spans="1:4" ht="12.75">
      <c r="A25" s="21" t="s">
        <v>199</v>
      </c>
      <c r="B25" s="21" t="s">
        <v>179</v>
      </c>
      <c r="C25" s="88" t="s">
        <v>336</v>
      </c>
      <c r="D25" s="20" t="s">
        <v>337</v>
      </c>
    </row>
    <row r="26" spans="1:4" ht="12.75">
      <c r="A26" s="21" t="s">
        <v>199</v>
      </c>
      <c r="B26" s="21" t="s">
        <v>179</v>
      </c>
      <c r="C26" s="88" t="s">
        <v>338</v>
      </c>
      <c r="D26" s="20" t="s">
        <v>339</v>
      </c>
    </row>
    <row r="27" spans="1:4" ht="15">
      <c r="A27" s="134" t="s">
        <v>160</v>
      </c>
      <c r="B27" s="135"/>
      <c r="C27" s="135"/>
      <c r="D27" s="136"/>
    </row>
    <row r="28" spans="1:4" ht="15.75" customHeight="1">
      <c r="A28" s="22" t="s">
        <v>176</v>
      </c>
      <c r="B28" s="22" t="s">
        <v>179</v>
      </c>
      <c r="C28" s="92" t="s">
        <v>340</v>
      </c>
      <c r="D28" s="20" t="s">
        <v>341</v>
      </c>
    </row>
    <row r="29" spans="1:4" ht="15">
      <c r="A29" s="134" t="s">
        <v>360</v>
      </c>
      <c r="B29" s="135"/>
      <c r="C29" s="135"/>
      <c r="D29" s="136"/>
    </row>
    <row r="30" spans="1:4" ht="12.75">
      <c r="A30" s="20" t="s">
        <v>176</v>
      </c>
      <c r="B30" s="20" t="s">
        <v>361</v>
      </c>
      <c r="C30" s="20" t="s">
        <v>362</v>
      </c>
      <c r="D30" s="20" t="s">
        <v>363</v>
      </c>
    </row>
    <row r="31" spans="1:4" ht="15">
      <c r="A31" s="134" t="s">
        <v>408</v>
      </c>
      <c r="B31" s="135"/>
      <c r="C31" s="135"/>
      <c r="D31" s="136"/>
    </row>
    <row r="32" spans="1:4" ht="12.75">
      <c r="A32" s="20" t="s">
        <v>176</v>
      </c>
      <c r="B32" s="20" t="s">
        <v>179</v>
      </c>
      <c r="C32" s="20" t="s">
        <v>342</v>
      </c>
      <c r="D32" s="20" t="s">
        <v>343</v>
      </c>
    </row>
  </sheetData>
  <sheetProtection password="F204" sheet="1" objects="1" scenarios="1"/>
  <mergeCells count="7">
    <mergeCell ref="A31:D31"/>
    <mergeCell ref="A29:D29"/>
    <mergeCell ref="A1:D1"/>
    <mergeCell ref="A4:D4"/>
    <mergeCell ref="A20:D20"/>
    <mergeCell ref="A27:D27"/>
    <mergeCell ref="A2:D2"/>
  </mergeCells>
  <printOptions horizontalCentered="1"/>
  <pageMargins left="0" right="0" top="1" bottom="0.75" header="0.5" footer="0.25"/>
  <pageSetup fitToHeight="1" fitToWidth="1" horizontalDpi="600" verticalDpi="600" orientation="portrait" scale="97" r:id="rId1"/>
  <headerFooter alignWithMargins="0">
    <oddFooter>&amp;RAs of 09/24/07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caroline.grant</dc:creator>
  <cp:keywords/>
  <dc:description/>
  <cp:lastModifiedBy>adline.crum</cp:lastModifiedBy>
  <cp:lastPrinted>2007-12-18T19:36:01Z</cp:lastPrinted>
  <dcterms:created xsi:type="dcterms:W3CDTF">2003-09-24T22:19:53Z</dcterms:created>
  <dcterms:modified xsi:type="dcterms:W3CDTF">2007-12-18T19:39:03Z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