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Dynamic heat loads - N. Mok Jun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<sst xmlns="http://schemas.openxmlformats.org/spreadsheetml/2006/main" count="47" uniqueCount="35">
  <si>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Dynamic Heat Load in IP5</t>
  </si>
  <si>
    <t>Nikolai Mokhov</t>
  </si>
  <si>
    <t>LHC-IP5(R) NVM MARS14  20-June-2000</t>
  </si>
  <si>
    <t>Run-6 (Q1: Cu-liner)</t>
  </si>
  <si>
    <t>Dynamic heat load</t>
  </si>
  <si>
    <t>TOTALS IN THIS FILE</t>
  </si>
  <si>
    <t>From this file...</t>
  </si>
  <si>
    <t>Qtotal</t>
  </si>
  <si>
    <t>198.619 W</t>
  </si>
  <si>
    <t>TAS 2</t>
  </si>
  <si>
    <t>x</t>
  </si>
  <si>
    <t>TAS 3</t>
  </si>
  <si>
    <t>y</t>
  </si>
  <si>
    <t>Region 1</t>
  </si>
  <si>
    <t>(70&lt;OD&lt;162 mm KEK and 70&lt;OD&lt;134 mm FNAL in SC coils)</t>
  </si>
  <si>
    <t>Region 2</t>
  </si>
  <si>
    <t>r &lt; 35 mm (Beampipe + liners + fractions of TAS2 and TAS3)</t>
  </si>
  <si>
    <t>Region 3</t>
  </si>
  <si>
    <t>Everything else</t>
  </si>
  <si>
    <t>Power dissipation (W/m) at 8.e8 int/s</t>
  </si>
  <si>
    <t>Heat load (W/m)</t>
  </si>
  <si>
    <t>Integral (W)</t>
  </si>
  <si>
    <t>Device map</t>
  </si>
  <si>
    <t>z(m)</t>
  </si>
  <si>
    <t>Total</t>
  </si>
  <si>
    <t>Device</t>
  </si>
  <si>
    <t>Total Q (W)</t>
  </si>
  <si>
    <t>Q1</t>
  </si>
  <si>
    <t>MCBX</t>
  </si>
  <si>
    <t>Empty</t>
  </si>
  <si>
    <t>Q2a</t>
  </si>
  <si>
    <t>Q2b</t>
  </si>
  <si>
    <t>Q3</t>
  </si>
  <si>
    <t>DFBX</t>
  </si>
  <si>
    <t>6/20/2000 calculation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</si>
</sst>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m\ d\,\ yyyy"/>
  </numFmts>
  <fonts count="4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19" applyBorder="1">
      <alignment/>
      <protection/>
    </xf>
    <xf numFmtId="2" fontId="1" fillId="0" borderId="2" xfId="19" applyNumberFormat="1" applyBorder="1">
      <alignment/>
      <protection/>
    </xf>
    <xf numFmtId="2" fontId="1" fillId="0" borderId="3" xfId="19" applyNumberFormat="1" applyBorder="1">
      <alignment/>
      <protection/>
    </xf>
    <xf numFmtId="0" fontId="3" fillId="2" borderId="4" xfId="19" applyFont="1" applyFill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2" borderId="4" xfId="19" applyFont="1" applyFill="1" applyBorder="1" applyAlignment="1">
      <alignment horizontal="center" vertical="center"/>
      <protection/>
    </xf>
    <xf numFmtId="2" fontId="1" fillId="0" borderId="4" xfId="19" applyNumberFormat="1" applyBorder="1">
      <alignment/>
      <protection/>
    </xf>
    <xf numFmtId="2" fontId="1" fillId="0" borderId="0" xfId="19" applyNumberFormat="1">
      <alignment/>
      <protection/>
    </xf>
    <xf numFmtId="2" fontId="1" fillId="0" borderId="0" xfId="19" applyNumberFormat="1" applyFill="1">
      <alignment/>
      <protection/>
    </xf>
    <xf numFmtId="0" fontId="1" fillId="0" borderId="0" xfId="19" applyBorder="1">
      <alignment/>
      <protection/>
    </xf>
    <xf numFmtId="0" fontId="1" fillId="0" borderId="0" xfId="19" applyAlignment="1">
      <alignment horizontal="left"/>
      <protection/>
    </xf>
    <xf numFmtId="0" fontId="3" fillId="2" borderId="5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 vertical="center"/>
      <protection/>
    </xf>
    <xf numFmtId="0" fontId="3" fillId="2" borderId="9" xfId="19" applyFont="1" applyFill="1" applyBorder="1" applyAlignment="1">
      <alignment horizontal="center" vertical="center"/>
      <protection/>
    </xf>
    <xf numFmtId="0" fontId="3" fillId="2" borderId="8" xfId="19" applyFont="1" applyFill="1" applyBorder="1" applyAlignment="1">
      <alignment horizontal="center"/>
      <protection/>
    </xf>
    <xf numFmtId="0" fontId="3" fillId="2" borderId="10" xfId="19" applyFont="1" applyFill="1" applyBorder="1" applyAlignment="1">
      <alignment horizontal="center"/>
      <protection/>
    </xf>
    <xf numFmtId="0" fontId="3" fillId="2" borderId="9" xfId="19" applyFont="1" applyFill="1" applyBorder="1" applyAlignment="1">
      <alignment horizontal="center"/>
      <protection/>
    </xf>
    <xf numFmtId="0" fontId="3" fillId="3" borderId="5" xfId="19" applyFont="1" applyFill="1" applyBorder="1" applyAlignment="1">
      <alignment horizontal="center" vertical="center"/>
      <protection/>
    </xf>
    <xf numFmtId="0" fontId="3" fillId="3" borderId="11" xfId="19" applyFont="1" applyFill="1" applyBorder="1" applyAlignment="1">
      <alignment horizontal="center" vertical="center"/>
      <protection/>
    </xf>
    <xf numFmtId="2" fontId="3" fillId="3" borderId="7" xfId="19" applyNumberFormat="1" applyFont="1" applyFill="1" applyBorder="1" applyAlignment="1">
      <alignment horizontal="center" vertical="center"/>
      <protection/>
    </xf>
    <xf numFmtId="0" fontId="3" fillId="3" borderId="12" xfId="19" applyFont="1" applyFill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1" xfId="19" applyFont="1" applyFill="1" applyBorder="1" applyAlignment="1">
      <alignment horizontal="center" vertical="center"/>
      <protection/>
    </xf>
    <xf numFmtId="0" fontId="3" fillId="5" borderId="5" xfId="19" applyFont="1" applyFill="1" applyBorder="1" applyAlignment="1">
      <alignment horizontal="center" vertical="center"/>
      <protection/>
    </xf>
    <xf numFmtId="0" fontId="3" fillId="5" borderId="11" xfId="19" applyFont="1" applyFill="1" applyBorder="1" applyAlignment="1">
      <alignment horizontal="center" vertical="center"/>
      <protection/>
    </xf>
    <xf numFmtId="0" fontId="3" fillId="6" borderId="5" xfId="19" applyFont="1" applyFill="1" applyBorder="1" applyAlignment="1">
      <alignment horizontal="center" vertical="center"/>
      <protection/>
    </xf>
    <xf numFmtId="0" fontId="3" fillId="6" borderId="11" xfId="19" applyFont="1" applyFill="1" applyBorder="1" applyAlignment="1">
      <alignment horizontal="center" vertical="center"/>
      <protection/>
    </xf>
    <xf numFmtId="0" fontId="3" fillId="7" borderId="5" xfId="19" applyFont="1" applyFill="1" applyBorder="1" applyAlignment="1">
      <alignment horizontal="center" vertical="center"/>
      <protection/>
    </xf>
    <xf numFmtId="0" fontId="3" fillId="7" borderId="13" xfId="19" applyFont="1" applyFill="1" applyBorder="1" applyAlignment="1">
      <alignment horizontal="center" vertical="center"/>
      <protection/>
    </xf>
    <xf numFmtId="0" fontId="3" fillId="7" borderId="11" xfId="19" applyFont="1" applyFill="1" applyBorder="1" applyAlignment="1">
      <alignment horizontal="center" vertical="center"/>
      <protection/>
    </xf>
    <xf numFmtId="2" fontId="3" fillId="6" borderId="7" xfId="19" applyNumberFormat="1" applyFont="1" applyFill="1" applyBorder="1" applyAlignment="1">
      <alignment horizontal="center" vertical="center"/>
      <protection/>
    </xf>
    <xf numFmtId="0" fontId="3" fillId="6" borderId="12" xfId="19" applyFont="1" applyFill="1" applyBorder="1" applyAlignment="1">
      <alignment horizontal="center" vertical="center"/>
      <protection/>
    </xf>
    <xf numFmtId="0" fontId="3" fillId="4" borderId="0" xfId="19" applyFont="1" applyFill="1" applyBorder="1" applyAlignment="1">
      <alignment horizontal="center" vertical="center"/>
      <protection/>
    </xf>
    <xf numFmtId="0" fontId="2" fillId="7" borderId="14" xfId="19" applyFont="1" applyFill="1" applyBorder="1" applyAlignment="1">
      <alignment horizontal="center"/>
      <protection/>
    </xf>
    <xf numFmtId="0" fontId="2" fillId="7" borderId="15" xfId="19" applyFont="1" applyFill="1" applyBorder="1" applyAlignment="1">
      <alignment horizontal="center"/>
      <protection/>
    </xf>
    <xf numFmtId="0" fontId="2" fillId="7" borderId="16" xfId="19" applyFont="1" applyFill="1" applyBorder="1" applyAlignment="1">
      <alignment horizontal="center"/>
      <protection/>
    </xf>
    <xf numFmtId="165" fontId="1" fillId="7" borderId="17" xfId="19" applyNumberFormat="1" applyFont="1" applyFill="1" applyBorder="1" applyAlignment="1">
      <alignment horizontal="center"/>
      <protection/>
    </xf>
    <xf numFmtId="165" fontId="1" fillId="7" borderId="0" xfId="19" applyNumberFormat="1" applyFill="1" applyBorder="1" applyAlignment="1">
      <alignment horizontal="center"/>
      <protection/>
    </xf>
    <xf numFmtId="165" fontId="1" fillId="7" borderId="18" xfId="19" applyNumberFormat="1" applyFill="1" applyBorder="1" applyAlignment="1">
      <alignment horizontal="center"/>
      <protection/>
    </xf>
    <xf numFmtId="0" fontId="1" fillId="7" borderId="19" xfId="19" applyFill="1" applyBorder="1" applyAlignment="1">
      <alignment horizontal="center"/>
      <protection/>
    </xf>
    <xf numFmtId="0" fontId="1" fillId="7" borderId="20" xfId="19" applyFill="1" applyBorder="1" applyAlignment="1">
      <alignment horizontal="center"/>
      <protection/>
    </xf>
    <xf numFmtId="0" fontId="1" fillId="7" borderId="21" xfId="19" applyFill="1" applyBorder="1" applyAlignment="1">
      <alignment horizontal="center"/>
      <protection/>
    </xf>
    <xf numFmtId="2" fontId="3" fillId="5" borderId="7" xfId="19" applyNumberFormat="1" applyFont="1" applyFill="1" applyBorder="1" applyAlignment="1">
      <alignment horizontal="center" vertical="center"/>
      <protection/>
    </xf>
    <xf numFmtId="0" fontId="3" fillId="5" borderId="12" xfId="19" applyFont="1" applyFill="1" applyBorder="1" applyAlignment="1">
      <alignment horizontal="center" vertical="center"/>
      <protection/>
    </xf>
    <xf numFmtId="2" fontId="3" fillId="4" borderId="0" xfId="19" applyNumberFormat="1" applyFont="1" applyFill="1" applyBorder="1" applyAlignment="1">
      <alignment horizontal="center" vertical="center"/>
      <protection/>
    </xf>
    <xf numFmtId="2" fontId="3" fillId="7" borderId="7" xfId="19" applyNumberFormat="1" applyFont="1" applyFill="1" applyBorder="1" applyAlignment="1">
      <alignment horizontal="center" vertical="center"/>
      <protection/>
    </xf>
    <xf numFmtId="0" fontId="3" fillId="7" borderId="22" xfId="19" applyFont="1" applyFill="1" applyBorder="1" applyAlignment="1">
      <alignment horizontal="center" vertical="center"/>
      <protection/>
    </xf>
    <xf numFmtId="0" fontId="3" fillId="7" borderId="12" xfId="19" applyFont="1" applyFill="1" applyBorder="1" applyAlignment="1">
      <alignment horizontal="center" vertical="center"/>
      <protection/>
    </xf>
    <xf numFmtId="2" fontId="3" fillId="4" borderId="7" xfId="19" applyNumberFormat="1" applyFont="1" applyFill="1" applyBorder="1" applyAlignment="1">
      <alignment horizontal="center" vertical="center"/>
      <protection/>
    </xf>
    <xf numFmtId="0" fontId="3" fillId="4" borderId="12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Mokhov dynamic heat load results - Mar 3,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workbookViewId="0" topLeftCell="A95">
      <selection activeCell="I23" sqref="I23"/>
    </sheetView>
  </sheetViews>
  <sheetFormatPr defaultColWidth="9.140625" defaultRowHeight="12.75"/>
  <cols>
    <col min="1" max="1" width="11.00390625" style="1" customWidth="1"/>
    <col min="2" max="4" width="9.28125" style="1" customWidth="1"/>
    <col min="5" max="5" width="10.00390625" style="1" customWidth="1"/>
    <col min="6" max="9" width="9.28125" style="1" customWidth="1"/>
    <col min="10" max="10" width="11.00390625" style="1" customWidth="1"/>
    <col min="11" max="11" width="7.7109375" style="1" customWidth="1"/>
    <col min="12" max="12" width="12.28125" style="1" customWidth="1"/>
    <col min="13" max="16384" width="8.00390625" style="1" customWidth="1"/>
  </cols>
  <sheetData>
    <row r="1" spans="1:10" ht="15.7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 t="s">
        <v>34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13.5" thickBo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5"/>
    </row>
    <row r="5" ht="12.75">
      <c r="A5" s="1" t="s">
        <v>2</v>
      </c>
    </row>
    <row r="6" ht="12.75">
      <c r="A6" s="1" t="s">
        <v>3</v>
      </c>
    </row>
    <row r="7" ht="12.75">
      <c r="A7" s="1" t="s">
        <v>4</v>
      </c>
    </row>
    <row r="11" spans="1:3" ht="12.75">
      <c r="A11" s="1" t="s">
        <v>5</v>
      </c>
      <c r="C11" s="2" t="s">
        <v>6</v>
      </c>
    </row>
    <row r="12" spans="1:3" ht="12.75">
      <c r="A12" s="1" t="s">
        <v>7</v>
      </c>
      <c r="B12" s="1" t="s">
        <v>8</v>
      </c>
      <c r="C12" s="3">
        <f>L130</f>
        <v>200.7665829999999</v>
      </c>
    </row>
    <row r="13" spans="1:3" ht="12.75">
      <c r="A13" s="1" t="s">
        <v>9</v>
      </c>
      <c r="B13" s="1" t="s">
        <v>10</v>
      </c>
      <c r="C13" s="3">
        <f>L49</f>
        <v>8.440780000000018</v>
      </c>
    </row>
    <row r="14" spans="1:3" ht="12.75">
      <c r="A14" s="1" t="s">
        <v>11</v>
      </c>
      <c r="B14" s="1" t="s">
        <v>12</v>
      </c>
      <c r="C14" s="4">
        <f>L97</f>
        <v>8.695199999999971</v>
      </c>
    </row>
    <row r="16" spans="1:2" ht="12.75">
      <c r="A16" s="1" t="s">
        <v>13</v>
      </c>
      <c r="B16" s="1" t="s">
        <v>14</v>
      </c>
    </row>
    <row r="17" spans="1:2" ht="12.75">
      <c r="A17" s="1" t="s">
        <v>15</v>
      </c>
      <c r="B17" s="1" t="s">
        <v>16</v>
      </c>
    </row>
    <row r="18" spans="1:2" ht="12.75">
      <c r="A18" s="1" t="s">
        <v>17</v>
      </c>
      <c r="B18" s="1" t="s">
        <v>18</v>
      </c>
    </row>
    <row r="19" ht="12.75">
      <c r="A19" s="1" t="s">
        <v>19</v>
      </c>
    </row>
    <row r="21" spans="2:12" ht="12.75">
      <c r="B21" s="13" t="s">
        <v>20</v>
      </c>
      <c r="C21" s="14"/>
      <c r="D21" s="14"/>
      <c r="E21" s="15"/>
      <c r="G21" s="18" t="s">
        <v>21</v>
      </c>
      <c r="H21" s="19"/>
      <c r="I21" s="19"/>
      <c r="J21" s="20"/>
      <c r="K21" s="16" t="s">
        <v>22</v>
      </c>
      <c r="L21" s="17"/>
    </row>
    <row r="22" spans="1:12" ht="12.75">
      <c r="A22" s="5" t="s">
        <v>23</v>
      </c>
      <c r="B22" s="5" t="s">
        <v>13</v>
      </c>
      <c r="C22" s="5" t="s">
        <v>15</v>
      </c>
      <c r="D22" s="5" t="s">
        <v>17</v>
      </c>
      <c r="E22" s="5" t="s">
        <v>24</v>
      </c>
      <c r="F22" s="6"/>
      <c r="G22" s="5" t="s">
        <v>13</v>
      </c>
      <c r="H22" s="5" t="s">
        <v>15</v>
      </c>
      <c r="I22" s="5" t="s">
        <v>17</v>
      </c>
      <c r="J22" s="5" t="s">
        <v>24</v>
      </c>
      <c r="K22" s="7" t="s">
        <v>25</v>
      </c>
      <c r="L22" s="7" t="s">
        <v>26</v>
      </c>
    </row>
    <row r="23" spans="1:12" ht="12.75">
      <c r="A23" s="8">
        <v>22.9</v>
      </c>
      <c r="B23" s="8">
        <v>0.8099</v>
      </c>
      <c r="C23" s="8">
        <v>0.995</v>
      </c>
      <c r="D23" s="8">
        <v>2.328</v>
      </c>
      <c r="E23" s="8">
        <f aca="true" t="shared" si="0" ref="E23:E54">SUM(B23:D23)</f>
        <v>4.132899999999999</v>
      </c>
      <c r="F23" s="9"/>
      <c r="G23" s="8">
        <v>0</v>
      </c>
      <c r="H23" s="8">
        <v>0</v>
      </c>
      <c r="I23" s="8">
        <v>0</v>
      </c>
      <c r="J23" s="8">
        <f aca="true" t="shared" si="1" ref="J23:J54">SUM(G23:I23)</f>
        <v>0</v>
      </c>
      <c r="K23" s="31" t="s">
        <v>27</v>
      </c>
      <c r="L23" s="49">
        <f>J46</f>
        <v>40.963195999999996</v>
      </c>
    </row>
    <row r="24" spans="1:12" ht="12.75">
      <c r="A24" s="8">
        <v>23.44</v>
      </c>
      <c r="B24" s="8">
        <v>0.8099</v>
      </c>
      <c r="C24" s="8">
        <v>0.995</v>
      </c>
      <c r="D24" s="8">
        <v>2.328</v>
      </c>
      <c r="E24" s="8">
        <f t="shared" si="0"/>
        <v>4.132899999999999</v>
      </c>
      <c r="F24" s="9"/>
      <c r="G24" s="8">
        <f aca="true" t="shared" si="2" ref="G24:G55">G23+(B24+B23)/2*(A24-A23)</f>
        <v>0.4373460000000022</v>
      </c>
      <c r="H24" s="8">
        <f>H23+(C24+C23)/2*(A24-A23)</f>
        <v>0.5373000000000027</v>
      </c>
      <c r="I24" s="8">
        <f aca="true" t="shared" si="3" ref="I24:I55">I23+(D24+D23)/2*(A24-A23)</f>
        <v>1.2571200000000062</v>
      </c>
      <c r="J24" s="8">
        <f t="shared" si="1"/>
        <v>2.231766000000011</v>
      </c>
      <c r="K24" s="32"/>
      <c r="L24" s="50"/>
    </row>
    <row r="25" spans="1:12" ht="12.75">
      <c r="A25" s="8">
        <v>23.44</v>
      </c>
      <c r="B25" s="8">
        <v>0.4449</v>
      </c>
      <c r="C25" s="8">
        <v>0.855</v>
      </c>
      <c r="D25" s="8">
        <v>0.277</v>
      </c>
      <c r="E25" s="8">
        <f t="shared" si="0"/>
        <v>1.5769000000000002</v>
      </c>
      <c r="F25" s="9"/>
      <c r="G25" s="8">
        <f t="shared" si="2"/>
        <v>0.4373460000000022</v>
      </c>
      <c r="H25" s="8">
        <f aca="true" t="shared" si="4" ref="H25:H88">H24+(C25+C24)/2*(A25-A24)</f>
        <v>0.5373000000000027</v>
      </c>
      <c r="I25" s="8">
        <f t="shared" si="3"/>
        <v>1.2571200000000062</v>
      </c>
      <c r="J25" s="8">
        <f t="shared" si="1"/>
        <v>2.231766000000011</v>
      </c>
      <c r="K25" s="32"/>
      <c r="L25" s="50"/>
    </row>
    <row r="26" spans="1:12" ht="12.75">
      <c r="A26" s="8">
        <v>23.98</v>
      </c>
      <c r="B26" s="8">
        <v>0.4449</v>
      </c>
      <c r="C26" s="8">
        <v>0.855</v>
      </c>
      <c r="D26" s="8">
        <v>0.277</v>
      </c>
      <c r="E26" s="8">
        <f t="shared" si="0"/>
        <v>1.5769000000000002</v>
      </c>
      <c r="F26" s="9"/>
      <c r="G26" s="8">
        <f t="shared" si="2"/>
        <v>0.6775920000000017</v>
      </c>
      <c r="H26" s="8">
        <f t="shared" si="4"/>
        <v>0.9990000000000019</v>
      </c>
      <c r="I26" s="8">
        <f t="shared" si="3"/>
        <v>1.406700000000006</v>
      </c>
      <c r="J26" s="8">
        <f t="shared" si="1"/>
        <v>3.08329200000001</v>
      </c>
      <c r="K26" s="32"/>
      <c r="L26" s="50"/>
    </row>
    <row r="27" spans="1:12" ht="12.75">
      <c r="A27" s="8">
        <v>23.98</v>
      </c>
      <c r="B27" s="8">
        <v>0.4742</v>
      </c>
      <c r="C27" s="8">
        <v>0.556</v>
      </c>
      <c r="D27" s="8">
        <v>0.4059</v>
      </c>
      <c r="E27" s="8">
        <f t="shared" si="0"/>
        <v>1.4361</v>
      </c>
      <c r="F27" s="9"/>
      <c r="G27" s="8">
        <f t="shared" si="2"/>
        <v>0.6775920000000017</v>
      </c>
      <c r="H27" s="8">
        <f t="shared" si="4"/>
        <v>0.9990000000000019</v>
      </c>
      <c r="I27" s="8">
        <f t="shared" si="3"/>
        <v>1.406700000000006</v>
      </c>
      <c r="J27" s="8">
        <f t="shared" si="1"/>
        <v>3.08329200000001</v>
      </c>
      <c r="K27" s="32"/>
      <c r="L27" s="50"/>
    </row>
    <row r="28" spans="1:12" ht="12.75">
      <c r="A28" s="8">
        <v>24.52</v>
      </c>
      <c r="B28" s="8">
        <v>0.4742</v>
      </c>
      <c r="C28" s="8">
        <v>0.556</v>
      </c>
      <c r="D28" s="8">
        <v>0.4059</v>
      </c>
      <c r="E28" s="8">
        <f t="shared" si="0"/>
        <v>1.4361</v>
      </c>
      <c r="F28" s="9"/>
      <c r="G28" s="8">
        <f t="shared" si="2"/>
        <v>0.9336600000000013</v>
      </c>
      <c r="H28" s="8">
        <f t="shared" si="4"/>
        <v>1.2992400000000015</v>
      </c>
      <c r="I28" s="8">
        <f t="shared" si="3"/>
        <v>1.6258860000000057</v>
      </c>
      <c r="J28" s="8">
        <f t="shared" si="1"/>
        <v>3.8587860000000083</v>
      </c>
      <c r="K28" s="32"/>
      <c r="L28" s="50"/>
    </row>
    <row r="29" spans="1:12" ht="12.75">
      <c r="A29" s="8">
        <v>24.52</v>
      </c>
      <c r="B29" s="8">
        <v>0.5998</v>
      </c>
      <c r="C29" s="8">
        <v>0.901</v>
      </c>
      <c r="D29" s="8">
        <v>0.373</v>
      </c>
      <c r="E29" s="8">
        <f t="shared" si="0"/>
        <v>1.8738</v>
      </c>
      <c r="F29" s="9"/>
      <c r="G29" s="8">
        <f t="shared" si="2"/>
        <v>0.9336600000000013</v>
      </c>
      <c r="H29" s="8">
        <f t="shared" si="4"/>
        <v>1.2992400000000015</v>
      </c>
      <c r="I29" s="8">
        <f t="shared" si="3"/>
        <v>1.6258860000000057</v>
      </c>
      <c r="J29" s="8">
        <f t="shared" si="1"/>
        <v>3.8587860000000083</v>
      </c>
      <c r="K29" s="32"/>
      <c r="L29" s="50"/>
    </row>
    <row r="30" spans="1:12" ht="12.75">
      <c r="A30" s="8">
        <v>25.07</v>
      </c>
      <c r="B30" s="8">
        <v>0.5998</v>
      </c>
      <c r="C30" s="8">
        <v>0.901</v>
      </c>
      <c r="D30" s="8">
        <v>0.373</v>
      </c>
      <c r="E30" s="8">
        <f t="shared" si="0"/>
        <v>1.8738</v>
      </c>
      <c r="F30" s="9"/>
      <c r="G30" s="8">
        <f t="shared" si="2"/>
        <v>1.2635500000000017</v>
      </c>
      <c r="H30" s="8">
        <f t="shared" si="4"/>
        <v>1.794790000000002</v>
      </c>
      <c r="I30" s="8">
        <f t="shared" si="3"/>
        <v>1.8310360000000059</v>
      </c>
      <c r="J30" s="8">
        <f t="shared" si="1"/>
        <v>4.889376000000009</v>
      </c>
      <c r="K30" s="32"/>
      <c r="L30" s="50"/>
    </row>
    <row r="31" spans="1:12" ht="12.75">
      <c r="A31" s="8">
        <v>25.07</v>
      </c>
      <c r="B31" s="8">
        <v>1.214</v>
      </c>
      <c r="C31" s="8">
        <v>1.733</v>
      </c>
      <c r="D31" s="8">
        <v>0.378</v>
      </c>
      <c r="E31" s="8">
        <f t="shared" si="0"/>
        <v>3.325</v>
      </c>
      <c r="F31" s="9"/>
      <c r="G31" s="8">
        <f t="shared" si="2"/>
        <v>1.2635500000000017</v>
      </c>
      <c r="H31" s="8">
        <f t="shared" si="4"/>
        <v>1.794790000000002</v>
      </c>
      <c r="I31" s="8">
        <f t="shared" si="3"/>
        <v>1.8310360000000059</v>
      </c>
      <c r="J31" s="8">
        <f t="shared" si="1"/>
        <v>4.889376000000009</v>
      </c>
      <c r="K31" s="32"/>
      <c r="L31" s="50"/>
    </row>
    <row r="32" spans="1:12" ht="12.75">
      <c r="A32" s="8">
        <v>25.61</v>
      </c>
      <c r="B32" s="8">
        <v>1.214</v>
      </c>
      <c r="C32" s="8">
        <v>1.733</v>
      </c>
      <c r="D32" s="8">
        <v>0.378</v>
      </c>
      <c r="E32" s="8">
        <f t="shared" si="0"/>
        <v>3.325</v>
      </c>
      <c r="F32" s="9"/>
      <c r="G32" s="8">
        <f t="shared" si="2"/>
        <v>1.9191100000000008</v>
      </c>
      <c r="H32" s="8">
        <f t="shared" si="4"/>
        <v>2.7306100000000004</v>
      </c>
      <c r="I32" s="8">
        <f t="shared" si="3"/>
        <v>2.0351560000000055</v>
      </c>
      <c r="J32" s="8">
        <f t="shared" si="1"/>
        <v>6.684876000000006</v>
      </c>
      <c r="K32" s="32"/>
      <c r="L32" s="50"/>
    </row>
    <row r="33" spans="1:12" ht="12.75">
      <c r="A33" s="8">
        <v>25.61</v>
      </c>
      <c r="B33" s="8">
        <v>1.879</v>
      </c>
      <c r="C33" s="8">
        <v>2.544</v>
      </c>
      <c r="D33" s="8">
        <v>0.849</v>
      </c>
      <c r="E33" s="8">
        <f t="shared" si="0"/>
        <v>5.272</v>
      </c>
      <c r="F33" s="9"/>
      <c r="G33" s="8">
        <f t="shared" si="2"/>
        <v>1.9191100000000008</v>
      </c>
      <c r="H33" s="8">
        <f t="shared" si="4"/>
        <v>2.7306100000000004</v>
      </c>
      <c r="I33" s="8">
        <f t="shared" si="3"/>
        <v>2.0351560000000055</v>
      </c>
      <c r="J33" s="8">
        <f t="shared" si="1"/>
        <v>6.684876000000006</v>
      </c>
      <c r="K33" s="32"/>
      <c r="L33" s="50"/>
    </row>
    <row r="34" spans="1:12" ht="12.75">
      <c r="A34" s="8">
        <v>26.15</v>
      </c>
      <c r="B34" s="8">
        <v>1.879</v>
      </c>
      <c r="C34" s="8">
        <v>2.544</v>
      </c>
      <c r="D34" s="8">
        <v>0.849</v>
      </c>
      <c r="E34" s="8">
        <f t="shared" si="0"/>
        <v>5.272</v>
      </c>
      <c r="F34" s="9"/>
      <c r="G34" s="8">
        <f t="shared" si="2"/>
        <v>2.933769999999999</v>
      </c>
      <c r="H34" s="8">
        <f t="shared" si="4"/>
        <v>4.1043699999999985</v>
      </c>
      <c r="I34" s="8">
        <f t="shared" si="3"/>
        <v>2.4936160000000047</v>
      </c>
      <c r="J34" s="8">
        <f t="shared" si="1"/>
        <v>9.531756000000001</v>
      </c>
      <c r="K34" s="32"/>
      <c r="L34" s="50"/>
    </row>
    <row r="35" spans="1:12" ht="12.75">
      <c r="A35" s="8">
        <v>26.15</v>
      </c>
      <c r="B35" s="8">
        <v>2.317</v>
      </c>
      <c r="C35" s="8">
        <v>3.502</v>
      </c>
      <c r="D35" s="8">
        <v>1.138</v>
      </c>
      <c r="E35" s="8">
        <f t="shared" si="0"/>
        <v>6.957</v>
      </c>
      <c r="F35" s="9"/>
      <c r="G35" s="8">
        <f t="shared" si="2"/>
        <v>2.933769999999999</v>
      </c>
      <c r="H35" s="8">
        <f t="shared" si="4"/>
        <v>4.1043699999999985</v>
      </c>
      <c r="I35" s="8">
        <f t="shared" si="3"/>
        <v>2.4936160000000047</v>
      </c>
      <c r="J35" s="8">
        <f t="shared" si="1"/>
        <v>9.531756000000001</v>
      </c>
      <c r="K35" s="32"/>
      <c r="L35" s="50"/>
    </row>
    <row r="36" spans="1:12" ht="12.75">
      <c r="A36" s="8">
        <v>26.69</v>
      </c>
      <c r="B36" s="8">
        <v>2.317</v>
      </c>
      <c r="C36" s="8">
        <v>3.502</v>
      </c>
      <c r="D36" s="8">
        <v>1.138</v>
      </c>
      <c r="E36" s="8">
        <f t="shared" si="0"/>
        <v>6.957</v>
      </c>
      <c r="F36" s="9"/>
      <c r="G36" s="8">
        <f t="shared" si="2"/>
        <v>4.184950000000006</v>
      </c>
      <c r="H36" s="8">
        <f t="shared" si="4"/>
        <v>5.995450000000008</v>
      </c>
      <c r="I36" s="8">
        <f t="shared" si="3"/>
        <v>3.108136000000008</v>
      </c>
      <c r="J36" s="8">
        <f t="shared" si="1"/>
        <v>13.288536000000022</v>
      </c>
      <c r="K36" s="32"/>
      <c r="L36" s="50"/>
    </row>
    <row r="37" spans="1:12" ht="12.75">
      <c r="A37" s="8">
        <v>26.69</v>
      </c>
      <c r="B37" s="8">
        <v>2.717</v>
      </c>
      <c r="C37" s="8">
        <v>3.674</v>
      </c>
      <c r="D37" s="8">
        <v>1.679</v>
      </c>
      <c r="E37" s="8">
        <f t="shared" si="0"/>
        <v>8.07</v>
      </c>
      <c r="F37" s="9"/>
      <c r="G37" s="8">
        <f t="shared" si="2"/>
        <v>4.184950000000006</v>
      </c>
      <c r="H37" s="8">
        <f t="shared" si="4"/>
        <v>5.995450000000008</v>
      </c>
      <c r="I37" s="8">
        <f t="shared" si="3"/>
        <v>3.108136000000008</v>
      </c>
      <c r="J37" s="8">
        <f t="shared" si="1"/>
        <v>13.288536000000022</v>
      </c>
      <c r="K37" s="32"/>
      <c r="L37" s="50"/>
    </row>
    <row r="38" spans="1:12" ht="12.75">
      <c r="A38" s="8">
        <v>27.23</v>
      </c>
      <c r="B38" s="8">
        <v>2.717</v>
      </c>
      <c r="C38" s="8">
        <v>3.674</v>
      </c>
      <c r="D38" s="8">
        <v>1.679</v>
      </c>
      <c r="E38" s="8">
        <f t="shared" si="0"/>
        <v>8.07</v>
      </c>
      <c r="F38" s="9"/>
      <c r="G38" s="8">
        <f t="shared" si="2"/>
        <v>5.652130000000003</v>
      </c>
      <c r="H38" s="8">
        <f t="shared" si="4"/>
        <v>7.979410000000005</v>
      </c>
      <c r="I38" s="8">
        <f t="shared" si="3"/>
        <v>4.014796000000007</v>
      </c>
      <c r="J38" s="8">
        <f t="shared" si="1"/>
        <v>17.646336000000016</v>
      </c>
      <c r="K38" s="32"/>
      <c r="L38" s="50"/>
    </row>
    <row r="39" spans="1:12" ht="12.75">
      <c r="A39" s="8">
        <v>27.23</v>
      </c>
      <c r="B39" s="8">
        <v>3.368</v>
      </c>
      <c r="C39" s="8">
        <v>4.464</v>
      </c>
      <c r="D39" s="8">
        <v>1.423</v>
      </c>
      <c r="E39" s="8">
        <f t="shared" si="0"/>
        <v>9.255</v>
      </c>
      <c r="F39" s="9"/>
      <c r="G39" s="8">
        <f t="shared" si="2"/>
        <v>5.652130000000003</v>
      </c>
      <c r="H39" s="8">
        <f t="shared" si="4"/>
        <v>7.979410000000005</v>
      </c>
      <c r="I39" s="8">
        <f t="shared" si="3"/>
        <v>4.014796000000007</v>
      </c>
      <c r="J39" s="8">
        <f t="shared" si="1"/>
        <v>17.646336000000016</v>
      </c>
      <c r="K39" s="32"/>
      <c r="L39" s="50"/>
    </row>
    <row r="40" spans="1:12" ht="12.75">
      <c r="A40" s="8">
        <v>27.77</v>
      </c>
      <c r="B40" s="8">
        <v>3.368</v>
      </c>
      <c r="C40" s="8">
        <v>4.464</v>
      </c>
      <c r="D40" s="8">
        <v>1.423</v>
      </c>
      <c r="E40" s="8">
        <f t="shared" si="0"/>
        <v>9.255</v>
      </c>
      <c r="F40" s="9"/>
      <c r="G40" s="8">
        <f t="shared" si="2"/>
        <v>7.47085</v>
      </c>
      <c r="H40" s="8">
        <f t="shared" si="4"/>
        <v>10.389970000000002</v>
      </c>
      <c r="I40" s="8">
        <f t="shared" si="3"/>
        <v>4.783216000000006</v>
      </c>
      <c r="J40" s="8">
        <f t="shared" si="1"/>
        <v>22.64403600000001</v>
      </c>
      <c r="K40" s="32"/>
      <c r="L40" s="50"/>
    </row>
    <row r="41" spans="1:12" ht="12.75">
      <c r="A41" s="8">
        <v>27.77</v>
      </c>
      <c r="B41" s="8">
        <v>3.566</v>
      </c>
      <c r="C41" s="8">
        <v>4.739</v>
      </c>
      <c r="D41" s="8">
        <v>1.867</v>
      </c>
      <c r="E41" s="8">
        <f t="shared" si="0"/>
        <v>10.172</v>
      </c>
      <c r="F41" s="9"/>
      <c r="G41" s="8">
        <f t="shared" si="2"/>
        <v>7.47085</v>
      </c>
      <c r="H41" s="8">
        <f t="shared" si="4"/>
        <v>10.389970000000002</v>
      </c>
      <c r="I41" s="8">
        <f t="shared" si="3"/>
        <v>4.783216000000006</v>
      </c>
      <c r="J41" s="8">
        <f t="shared" si="1"/>
        <v>22.64403600000001</v>
      </c>
      <c r="K41" s="32"/>
      <c r="L41" s="50"/>
    </row>
    <row r="42" spans="1:12" ht="12.75">
      <c r="A42" s="8">
        <v>28.32</v>
      </c>
      <c r="B42" s="8">
        <v>3.566</v>
      </c>
      <c r="C42" s="8">
        <v>4.739</v>
      </c>
      <c r="D42" s="8">
        <v>1.867</v>
      </c>
      <c r="E42" s="8">
        <f t="shared" si="0"/>
        <v>10.172</v>
      </c>
      <c r="F42" s="9"/>
      <c r="G42" s="8">
        <f t="shared" si="2"/>
        <v>9.432150000000004</v>
      </c>
      <c r="H42" s="8">
        <f t="shared" si="4"/>
        <v>12.996420000000004</v>
      </c>
      <c r="I42" s="8">
        <f t="shared" si="3"/>
        <v>5.810066000000007</v>
      </c>
      <c r="J42" s="8">
        <f t="shared" si="1"/>
        <v>28.238636000000014</v>
      </c>
      <c r="K42" s="32"/>
      <c r="L42" s="50"/>
    </row>
    <row r="43" spans="1:12" ht="12.75">
      <c r="A43" s="8">
        <v>28.32</v>
      </c>
      <c r="B43" s="8">
        <v>3.875</v>
      </c>
      <c r="C43" s="8">
        <v>5.219</v>
      </c>
      <c r="D43" s="8">
        <v>2.33</v>
      </c>
      <c r="E43" s="8">
        <f t="shared" si="0"/>
        <v>11.424000000000001</v>
      </c>
      <c r="F43" s="9"/>
      <c r="G43" s="8">
        <f t="shared" si="2"/>
        <v>9.432150000000004</v>
      </c>
      <c r="H43" s="8">
        <f t="shared" si="4"/>
        <v>12.996420000000004</v>
      </c>
      <c r="I43" s="8">
        <f t="shared" si="3"/>
        <v>5.810066000000007</v>
      </c>
      <c r="J43" s="8">
        <f t="shared" si="1"/>
        <v>28.238636000000014</v>
      </c>
      <c r="K43" s="32"/>
      <c r="L43" s="50"/>
    </row>
    <row r="44" spans="1:12" ht="12.75">
      <c r="A44" s="8">
        <v>28.86</v>
      </c>
      <c r="B44" s="8">
        <v>3.875</v>
      </c>
      <c r="C44" s="8">
        <v>5.219</v>
      </c>
      <c r="D44" s="8">
        <v>2.33</v>
      </c>
      <c r="E44" s="8">
        <f t="shared" si="0"/>
        <v>11.424000000000001</v>
      </c>
      <c r="F44" s="9"/>
      <c r="G44" s="8">
        <f t="shared" si="2"/>
        <v>11.524650000000001</v>
      </c>
      <c r="H44" s="8">
        <f t="shared" si="4"/>
        <v>15.81468</v>
      </c>
      <c r="I44" s="8">
        <f t="shared" si="3"/>
        <v>7.068266000000005</v>
      </c>
      <c r="J44" s="8">
        <f t="shared" si="1"/>
        <v>34.407596000000005</v>
      </c>
      <c r="K44" s="32"/>
      <c r="L44" s="50"/>
    </row>
    <row r="45" spans="1:12" ht="12.75">
      <c r="A45" s="8">
        <v>28.86</v>
      </c>
      <c r="B45" s="8">
        <v>4.131</v>
      </c>
      <c r="C45" s="8">
        <v>5.802</v>
      </c>
      <c r="D45" s="8">
        <v>2.207</v>
      </c>
      <c r="E45" s="8">
        <f t="shared" si="0"/>
        <v>12.14</v>
      </c>
      <c r="F45" s="9"/>
      <c r="G45" s="8">
        <f t="shared" si="2"/>
        <v>11.524650000000001</v>
      </c>
      <c r="H45" s="8">
        <f t="shared" si="4"/>
        <v>15.81468</v>
      </c>
      <c r="I45" s="8">
        <f t="shared" si="3"/>
        <v>7.068266000000005</v>
      </c>
      <c r="J45" s="8">
        <f t="shared" si="1"/>
        <v>34.407596000000005</v>
      </c>
      <c r="K45" s="32"/>
      <c r="L45" s="50"/>
    </row>
    <row r="46" spans="1:12" ht="12.75">
      <c r="A46" s="8">
        <v>29.4</v>
      </c>
      <c r="B46" s="8">
        <v>4.131</v>
      </c>
      <c r="C46" s="8">
        <v>5.802</v>
      </c>
      <c r="D46" s="8">
        <v>2.207</v>
      </c>
      <c r="E46" s="8">
        <f t="shared" si="0"/>
        <v>12.14</v>
      </c>
      <c r="F46" s="9"/>
      <c r="G46" s="8">
        <f t="shared" si="2"/>
        <v>13.755389999999998</v>
      </c>
      <c r="H46" s="8">
        <f t="shared" si="4"/>
        <v>18.947759999999995</v>
      </c>
      <c r="I46" s="8">
        <f t="shared" si="3"/>
        <v>8.260046000000003</v>
      </c>
      <c r="J46" s="8">
        <f t="shared" si="1"/>
        <v>40.963195999999996</v>
      </c>
      <c r="K46" s="33"/>
      <c r="L46" s="51"/>
    </row>
    <row r="47" spans="1:12" ht="12.75">
      <c r="A47" s="8">
        <v>29.4</v>
      </c>
      <c r="B47" s="8">
        <v>2.371</v>
      </c>
      <c r="C47" s="8">
        <v>5.588</v>
      </c>
      <c r="D47" s="8">
        <v>1.845</v>
      </c>
      <c r="E47" s="8">
        <f t="shared" si="0"/>
        <v>9.804</v>
      </c>
      <c r="F47" s="9"/>
      <c r="G47" s="8">
        <f t="shared" si="2"/>
        <v>13.755389999999998</v>
      </c>
      <c r="H47" s="8">
        <f t="shared" si="4"/>
        <v>18.947759999999995</v>
      </c>
      <c r="I47" s="8">
        <f t="shared" si="3"/>
        <v>8.260046000000003</v>
      </c>
      <c r="J47" s="8">
        <f t="shared" si="1"/>
        <v>40.963195999999996</v>
      </c>
      <c r="K47" s="25" t="s">
        <v>28</v>
      </c>
      <c r="L47" s="52">
        <f>J48-J47</f>
        <v>9.607920000000007</v>
      </c>
    </row>
    <row r="48" spans="1:12" ht="12.75">
      <c r="A48" s="8">
        <v>30.38</v>
      </c>
      <c r="B48" s="8">
        <v>2.371</v>
      </c>
      <c r="C48" s="8">
        <v>5.588</v>
      </c>
      <c r="D48" s="8">
        <v>1.845</v>
      </c>
      <c r="E48" s="8">
        <f t="shared" si="0"/>
        <v>9.804</v>
      </c>
      <c r="F48" s="9"/>
      <c r="G48" s="8">
        <f t="shared" si="2"/>
        <v>16.078969999999998</v>
      </c>
      <c r="H48" s="8">
        <f t="shared" si="4"/>
        <v>24.424</v>
      </c>
      <c r="I48" s="8">
        <f t="shared" si="3"/>
        <v>10.068146000000004</v>
      </c>
      <c r="J48" s="8">
        <f t="shared" si="1"/>
        <v>50.571116</v>
      </c>
      <c r="K48" s="26"/>
      <c r="L48" s="53"/>
    </row>
    <row r="49" spans="1:12" ht="12.75">
      <c r="A49" s="8">
        <v>30.38</v>
      </c>
      <c r="B49" s="8">
        <v>0</v>
      </c>
      <c r="C49" s="8">
        <v>5.105</v>
      </c>
      <c r="D49" s="8">
        <v>2.858</v>
      </c>
      <c r="E49" s="8">
        <f t="shared" si="0"/>
        <v>7.963000000000001</v>
      </c>
      <c r="F49" s="9"/>
      <c r="G49" s="8">
        <f t="shared" si="2"/>
        <v>16.078969999999998</v>
      </c>
      <c r="H49" s="8">
        <f t="shared" si="4"/>
        <v>24.424</v>
      </c>
      <c r="I49" s="8">
        <f t="shared" si="3"/>
        <v>10.068146000000004</v>
      </c>
      <c r="J49" s="8">
        <f t="shared" si="1"/>
        <v>50.571116</v>
      </c>
      <c r="K49" s="27" t="s">
        <v>9</v>
      </c>
      <c r="L49" s="46">
        <f>J50-J49</f>
        <v>8.440780000000018</v>
      </c>
    </row>
    <row r="50" spans="1:12" ht="12.75">
      <c r="A50" s="8">
        <v>31.44</v>
      </c>
      <c r="B50" s="8">
        <v>0</v>
      </c>
      <c r="C50" s="8">
        <v>5.105</v>
      </c>
      <c r="D50" s="8">
        <v>2.858</v>
      </c>
      <c r="E50" s="8">
        <f t="shared" si="0"/>
        <v>7.963000000000001</v>
      </c>
      <c r="F50" s="10"/>
      <c r="G50" s="8">
        <f t="shared" si="2"/>
        <v>16.078969999999998</v>
      </c>
      <c r="H50" s="8">
        <f t="shared" si="4"/>
        <v>29.83530000000001</v>
      </c>
      <c r="I50" s="8">
        <f t="shared" si="3"/>
        <v>13.09762600000001</v>
      </c>
      <c r="J50" s="8">
        <f t="shared" si="1"/>
        <v>59.01189600000002</v>
      </c>
      <c r="K50" s="28"/>
      <c r="L50" s="47"/>
    </row>
    <row r="51" spans="1:12" ht="12.75">
      <c r="A51" s="8">
        <v>31.44</v>
      </c>
      <c r="B51" s="8">
        <v>0</v>
      </c>
      <c r="C51" s="8">
        <v>0.9095</v>
      </c>
      <c r="D51" s="8">
        <v>1.125</v>
      </c>
      <c r="E51" s="8">
        <f t="shared" si="0"/>
        <v>2.0345</v>
      </c>
      <c r="F51" s="10"/>
      <c r="G51" s="8">
        <f t="shared" si="2"/>
        <v>16.078969999999998</v>
      </c>
      <c r="H51" s="8">
        <f t="shared" si="4"/>
        <v>29.83530000000001</v>
      </c>
      <c r="I51" s="8">
        <f t="shared" si="3"/>
        <v>13.09762600000001</v>
      </c>
      <c r="J51" s="8">
        <f t="shared" si="1"/>
        <v>59.01189600000002</v>
      </c>
      <c r="K51" s="29" t="s">
        <v>29</v>
      </c>
      <c r="L51" s="34">
        <f>J52-J51</f>
        <v>0.528969999999994</v>
      </c>
    </row>
    <row r="52" spans="1:12" ht="12.75">
      <c r="A52" s="8">
        <v>31.7</v>
      </c>
      <c r="B52" s="8">
        <v>0</v>
      </c>
      <c r="C52" s="8">
        <v>0.9095</v>
      </c>
      <c r="D52" s="8">
        <v>1.125</v>
      </c>
      <c r="E52" s="8">
        <f t="shared" si="0"/>
        <v>2.0345</v>
      </c>
      <c r="F52" s="10"/>
      <c r="G52" s="8">
        <f t="shared" si="2"/>
        <v>16.078969999999998</v>
      </c>
      <c r="H52" s="8">
        <f t="shared" si="4"/>
        <v>30.071770000000008</v>
      </c>
      <c r="I52" s="8">
        <f t="shared" si="3"/>
        <v>13.39012600000001</v>
      </c>
      <c r="J52" s="8">
        <f t="shared" si="1"/>
        <v>59.540866000000015</v>
      </c>
      <c r="K52" s="30"/>
      <c r="L52" s="35"/>
    </row>
    <row r="53" spans="1:12" ht="12.75">
      <c r="A53" s="8">
        <v>31.7</v>
      </c>
      <c r="B53" s="8">
        <v>1.57</v>
      </c>
      <c r="C53" s="8">
        <v>0.494</v>
      </c>
      <c r="D53" s="8">
        <v>2.828</v>
      </c>
      <c r="E53" s="8">
        <f t="shared" si="0"/>
        <v>4.8919999999999995</v>
      </c>
      <c r="F53" s="9"/>
      <c r="G53" s="8">
        <f t="shared" si="2"/>
        <v>16.078969999999998</v>
      </c>
      <c r="H53" s="8">
        <f t="shared" si="4"/>
        <v>30.071770000000008</v>
      </c>
      <c r="I53" s="8">
        <f t="shared" si="3"/>
        <v>13.39012600000001</v>
      </c>
      <c r="J53" s="8">
        <f t="shared" si="1"/>
        <v>59.540866000000015</v>
      </c>
      <c r="K53" s="31" t="s">
        <v>30</v>
      </c>
      <c r="L53" s="49">
        <f>J72-J53</f>
        <v>25.47215999999998</v>
      </c>
    </row>
    <row r="54" spans="1:12" ht="12.75">
      <c r="A54" s="8">
        <v>32.27</v>
      </c>
      <c r="B54" s="8">
        <v>1.57</v>
      </c>
      <c r="C54" s="8">
        <v>0.494</v>
      </c>
      <c r="D54" s="8">
        <v>2.828</v>
      </c>
      <c r="E54" s="8">
        <f t="shared" si="0"/>
        <v>4.8919999999999995</v>
      </c>
      <c r="F54" s="9"/>
      <c r="G54" s="8">
        <f t="shared" si="2"/>
        <v>16.973870000000005</v>
      </c>
      <c r="H54" s="8">
        <f t="shared" si="4"/>
        <v>30.35335000000001</v>
      </c>
      <c r="I54" s="8">
        <f t="shared" si="3"/>
        <v>15.00208600000002</v>
      </c>
      <c r="J54" s="8">
        <f t="shared" si="1"/>
        <v>62.32930600000003</v>
      </c>
      <c r="K54" s="32"/>
      <c r="L54" s="50"/>
    </row>
    <row r="55" spans="1:12" ht="12.75">
      <c r="A55" s="8">
        <v>32.27</v>
      </c>
      <c r="B55" s="8">
        <v>1.233</v>
      </c>
      <c r="C55" s="8">
        <v>0.447</v>
      </c>
      <c r="D55" s="8">
        <v>2.671</v>
      </c>
      <c r="E55" s="8">
        <f aca="true" t="shared" si="5" ref="E55:E86">SUM(B55:D55)</f>
        <v>4.351</v>
      </c>
      <c r="F55" s="9"/>
      <c r="G55" s="8">
        <f t="shared" si="2"/>
        <v>16.973870000000005</v>
      </c>
      <c r="H55" s="8">
        <f t="shared" si="4"/>
        <v>30.35335000000001</v>
      </c>
      <c r="I55" s="8">
        <f t="shared" si="3"/>
        <v>15.00208600000002</v>
      </c>
      <c r="J55" s="8">
        <f aca="true" t="shared" si="6" ref="J55:J86">SUM(G55:I55)</f>
        <v>62.32930600000003</v>
      </c>
      <c r="K55" s="32"/>
      <c r="L55" s="50"/>
    </row>
    <row r="56" spans="1:12" ht="12.75">
      <c r="A56" s="8">
        <v>32.84</v>
      </c>
      <c r="B56" s="8">
        <v>1.233</v>
      </c>
      <c r="C56" s="8">
        <v>0.447</v>
      </c>
      <c r="D56" s="8">
        <v>2.671</v>
      </c>
      <c r="E56" s="8">
        <f t="shared" si="5"/>
        <v>4.351</v>
      </c>
      <c r="F56" s="9"/>
      <c r="G56" s="8">
        <f aca="true" t="shared" si="7" ref="G56:G87">G55+(B56+B55)/2*(A56-A55)</f>
        <v>17.676680000000005</v>
      </c>
      <c r="H56" s="8">
        <f t="shared" si="4"/>
        <v>30.60814000000001</v>
      </c>
      <c r="I56" s="8">
        <f aca="true" t="shared" si="8" ref="I56:I87">I55+(D56+D55)/2*(A56-A55)</f>
        <v>16.524556000000022</v>
      </c>
      <c r="J56" s="8">
        <f t="shared" si="6"/>
        <v>64.80937600000003</v>
      </c>
      <c r="K56" s="32"/>
      <c r="L56" s="50"/>
    </row>
    <row r="57" spans="1:12" ht="12.75">
      <c r="A57" s="8">
        <v>32.84</v>
      </c>
      <c r="B57" s="8">
        <v>1.308</v>
      </c>
      <c r="C57" s="8">
        <v>0.445</v>
      </c>
      <c r="D57" s="8">
        <v>2.621</v>
      </c>
      <c r="E57" s="8">
        <f t="shared" si="5"/>
        <v>4.3740000000000006</v>
      </c>
      <c r="F57" s="9"/>
      <c r="G57" s="8">
        <f t="shared" si="7"/>
        <v>17.676680000000005</v>
      </c>
      <c r="H57" s="8">
        <f t="shared" si="4"/>
        <v>30.60814000000001</v>
      </c>
      <c r="I57" s="8">
        <f t="shared" si="8"/>
        <v>16.524556000000022</v>
      </c>
      <c r="J57" s="8">
        <f t="shared" si="6"/>
        <v>64.80937600000003</v>
      </c>
      <c r="K57" s="32"/>
      <c r="L57" s="50"/>
    </row>
    <row r="58" spans="1:12" ht="12.75">
      <c r="A58" s="8">
        <v>33.41</v>
      </c>
      <c r="B58" s="8">
        <v>1.308</v>
      </c>
      <c r="C58" s="8">
        <v>0.445</v>
      </c>
      <c r="D58" s="8">
        <v>2.621</v>
      </c>
      <c r="E58" s="8">
        <f t="shared" si="5"/>
        <v>4.3740000000000006</v>
      </c>
      <c r="F58" s="9"/>
      <c r="G58" s="8">
        <f t="shared" si="7"/>
        <v>18.422239999999995</v>
      </c>
      <c r="H58" s="8">
        <f t="shared" si="4"/>
        <v>30.861790000000006</v>
      </c>
      <c r="I58" s="8">
        <f t="shared" si="8"/>
        <v>18.018526000000005</v>
      </c>
      <c r="J58" s="8">
        <f t="shared" si="6"/>
        <v>67.30255600000001</v>
      </c>
      <c r="K58" s="32"/>
      <c r="L58" s="50"/>
    </row>
    <row r="59" spans="1:12" ht="12.75">
      <c r="A59" s="8">
        <v>33.41</v>
      </c>
      <c r="B59" s="8">
        <v>1.646</v>
      </c>
      <c r="C59" s="8">
        <v>0.748</v>
      </c>
      <c r="D59" s="8">
        <v>2.596</v>
      </c>
      <c r="E59" s="8">
        <f t="shared" si="5"/>
        <v>4.99</v>
      </c>
      <c r="F59" s="9"/>
      <c r="G59" s="8">
        <f t="shared" si="7"/>
        <v>18.422239999999995</v>
      </c>
      <c r="H59" s="8">
        <f t="shared" si="4"/>
        <v>30.861790000000006</v>
      </c>
      <c r="I59" s="8">
        <f t="shared" si="8"/>
        <v>18.018526000000005</v>
      </c>
      <c r="J59" s="8">
        <f t="shared" si="6"/>
        <v>67.30255600000001</v>
      </c>
      <c r="K59" s="32"/>
      <c r="L59" s="50"/>
    </row>
    <row r="60" spans="1:12" ht="12.75">
      <c r="A60" s="8">
        <v>33.98</v>
      </c>
      <c r="B60" s="8">
        <v>1.646</v>
      </c>
      <c r="C60" s="8">
        <v>0.748</v>
      </c>
      <c r="D60" s="8">
        <v>2.596</v>
      </c>
      <c r="E60" s="8">
        <f t="shared" si="5"/>
        <v>4.99</v>
      </c>
      <c r="F60" s="9"/>
      <c r="G60" s="8">
        <f t="shared" si="7"/>
        <v>19.360459999999996</v>
      </c>
      <c r="H60" s="8">
        <f t="shared" si="4"/>
        <v>31.288150000000005</v>
      </c>
      <c r="I60" s="8">
        <f t="shared" si="8"/>
        <v>19.498246000000005</v>
      </c>
      <c r="J60" s="8">
        <f t="shared" si="6"/>
        <v>70.14685600000001</v>
      </c>
      <c r="K60" s="32"/>
      <c r="L60" s="50"/>
    </row>
    <row r="61" spans="1:12" ht="12.75">
      <c r="A61" s="8">
        <v>33.98</v>
      </c>
      <c r="B61" s="8">
        <v>1.515</v>
      </c>
      <c r="C61" s="8">
        <v>0.556</v>
      </c>
      <c r="D61" s="8">
        <v>2.587</v>
      </c>
      <c r="E61" s="8">
        <f t="shared" si="5"/>
        <v>4.6579999999999995</v>
      </c>
      <c r="F61" s="9"/>
      <c r="G61" s="8">
        <f t="shared" si="7"/>
        <v>19.360459999999996</v>
      </c>
      <c r="H61" s="8">
        <f t="shared" si="4"/>
        <v>31.288150000000005</v>
      </c>
      <c r="I61" s="8">
        <f t="shared" si="8"/>
        <v>19.498246000000005</v>
      </c>
      <c r="J61" s="8">
        <f t="shared" si="6"/>
        <v>70.14685600000001</v>
      </c>
      <c r="K61" s="32"/>
      <c r="L61" s="50"/>
    </row>
    <row r="62" spans="1:12" ht="12.75">
      <c r="A62" s="8">
        <v>34.55</v>
      </c>
      <c r="B62" s="8">
        <v>1.515</v>
      </c>
      <c r="C62" s="8">
        <v>0.556</v>
      </c>
      <c r="D62" s="8">
        <v>2.587</v>
      </c>
      <c r="E62" s="8">
        <f t="shared" si="5"/>
        <v>4.6579999999999995</v>
      </c>
      <c r="F62" s="9"/>
      <c r="G62" s="8">
        <f t="shared" si="7"/>
        <v>20.224009999999996</v>
      </c>
      <c r="H62" s="8">
        <f t="shared" si="4"/>
        <v>31.605070000000005</v>
      </c>
      <c r="I62" s="8">
        <f t="shared" si="8"/>
        <v>20.972836000000004</v>
      </c>
      <c r="J62" s="8">
        <f t="shared" si="6"/>
        <v>72.801916</v>
      </c>
      <c r="K62" s="32"/>
      <c r="L62" s="50"/>
    </row>
    <row r="63" spans="1:12" ht="12.75">
      <c r="A63" s="8">
        <v>34.55</v>
      </c>
      <c r="B63" s="8">
        <v>1.328</v>
      </c>
      <c r="C63" s="8">
        <v>0.52</v>
      </c>
      <c r="D63" s="8">
        <v>2.581</v>
      </c>
      <c r="E63" s="8">
        <f t="shared" si="5"/>
        <v>4.429</v>
      </c>
      <c r="F63" s="9"/>
      <c r="G63" s="8">
        <f t="shared" si="7"/>
        <v>20.224009999999996</v>
      </c>
      <c r="H63" s="8">
        <f t="shared" si="4"/>
        <v>31.605070000000005</v>
      </c>
      <c r="I63" s="8">
        <f t="shared" si="8"/>
        <v>20.972836000000004</v>
      </c>
      <c r="J63" s="8">
        <f t="shared" si="6"/>
        <v>72.801916</v>
      </c>
      <c r="K63" s="32"/>
      <c r="L63" s="50"/>
    </row>
    <row r="64" spans="1:12" ht="12.75">
      <c r="A64" s="8">
        <v>35.12</v>
      </c>
      <c r="B64" s="8">
        <v>1.328</v>
      </c>
      <c r="C64" s="8">
        <v>0.52</v>
      </c>
      <c r="D64" s="8">
        <v>2.581</v>
      </c>
      <c r="E64" s="8">
        <f t="shared" si="5"/>
        <v>4.429</v>
      </c>
      <c r="F64" s="9"/>
      <c r="G64" s="8">
        <f t="shared" si="7"/>
        <v>20.980969999999996</v>
      </c>
      <c r="H64" s="8">
        <f t="shared" si="4"/>
        <v>31.901470000000003</v>
      </c>
      <c r="I64" s="8">
        <f t="shared" si="8"/>
        <v>22.444006000000005</v>
      </c>
      <c r="J64" s="8">
        <f t="shared" si="6"/>
        <v>75.326446</v>
      </c>
      <c r="K64" s="32"/>
      <c r="L64" s="50"/>
    </row>
    <row r="65" spans="1:12" ht="12.75">
      <c r="A65" s="8">
        <v>35.12</v>
      </c>
      <c r="B65" s="8">
        <v>1.182</v>
      </c>
      <c r="C65" s="8">
        <v>0.418</v>
      </c>
      <c r="D65" s="8">
        <v>2.575</v>
      </c>
      <c r="E65" s="8">
        <f t="shared" si="5"/>
        <v>4.175</v>
      </c>
      <c r="F65" s="9"/>
      <c r="G65" s="8">
        <f t="shared" si="7"/>
        <v>20.980969999999996</v>
      </c>
      <c r="H65" s="8">
        <f t="shared" si="4"/>
        <v>31.901470000000003</v>
      </c>
      <c r="I65" s="8">
        <f t="shared" si="8"/>
        <v>22.444006000000005</v>
      </c>
      <c r="J65" s="8">
        <f t="shared" si="6"/>
        <v>75.326446</v>
      </c>
      <c r="K65" s="32"/>
      <c r="L65" s="50"/>
    </row>
    <row r="66" spans="1:12" ht="12.75">
      <c r="A66" s="8">
        <v>35.69</v>
      </c>
      <c r="B66" s="8">
        <v>1.182</v>
      </c>
      <c r="C66" s="8">
        <v>0.418</v>
      </c>
      <c r="D66" s="8">
        <v>2.575</v>
      </c>
      <c r="E66" s="8">
        <f t="shared" si="5"/>
        <v>4.175</v>
      </c>
      <c r="F66" s="9"/>
      <c r="G66" s="8">
        <f t="shared" si="7"/>
        <v>21.654709999999994</v>
      </c>
      <c r="H66" s="8">
        <f t="shared" si="4"/>
        <v>32.13973</v>
      </c>
      <c r="I66" s="8">
        <f t="shared" si="8"/>
        <v>23.911756000000008</v>
      </c>
      <c r="J66" s="8">
        <f t="shared" si="6"/>
        <v>77.706196</v>
      </c>
      <c r="K66" s="32"/>
      <c r="L66" s="50"/>
    </row>
    <row r="67" spans="1:12" ht="12.75">
      <c r="A67" s="8">
        <v>35.69</v>
      </c>
      <c r="B67" s="8">
        <v>1.058</v>
      </c>
      <c r="C67" s="8">
        <v>0.397</v>
      </c>
      <c r="D67" s="8">
        <v>2.571</v>
      </c>
      <c r="E67" s="8">
        <f t="shared" si="5"/>
        <v>4.026</v>
      </c>
      <c r="F67" s="9"/>
      <c r="G67" s="8">
        <f t="shared" si="7"/>
        <v>21.654709999999994</v>
      </c>
      <c r="H67" s="8">
        <f t="shared" si="4"/>
        <v>32.13973</v>
      </c>
      <c r="I67" s="8">
        <f t="shared" si="8"/>
        <v>23.911756000000008</v>
      </c>
      <c r="J67" s="8">
        <f t="shared" si="6"/>
        <v>77.706196</v>
      </c>
      <c r="K67" s="32"/>
      <c r="L67" s="50"/>
    </row>
    <row r="68" spans="1:12" ht="12.75">
      <c r="A68" s="8">
        <v>36.26</v>
      </c>
      <c r="B68" s="8">
        <v>1.058</v>
      </c>
      <c r="C68" s="8">
        <v>0.397</v>
      </c>
      <c r="D68" s="8">
        <v>2.571</v>
      </c>
      <c r="E68" s="8">
        <f t="shared" si="5"/>
        <v>4.026</v>
      </c>
      <c r="F68" s="9"/>
      <c r="G68" s="8">
        <f t="shared" si="7"/>
        <v>22.257769999999994</v>
      </c>
      <c r="H68" s="8">
        <f t="shared" si="4"/>
        <v>32.36602</v>
      </c>
      <c r="I68" s="8">
        <f t="shared" si="8"/>
        <v>25.377226000000007</v>
      </c>
      <c r="J68" s="8">
        <f t="shared" si="6"/>
        <v>80.00101599999999</v>
      </c>
      <c r="K68" s="32"/>
      <c r="L68" s="50"/>
    </row>
    <row r="69" spans="1:12" ht="12.75">
      <c r="A69" s="8">
        <v>36.26</v>
      </c>
      <c r="B69" s="8">
        <v>1.397</v>
      </c>
      <c r="C69" s="8">
        <v>0.482</v>
      </c>
      <c r="D69" s="8">
        <v>2.57</v>
      </c>
      <c r="E69" s="8">
        <f t="shared" si="5"/>
        <v>4.449</v>
      </c>
      <c r="F69" s="9"/>
      <c r="G69" s="8">
        <f t="shared" si="7"/>
        <v>22.257769999999994</v>
      </c>
      <c r="H69" s="8">
        <f t="shared" si="4"/>
        <v>32.36602</v>
      </c>
      <c r="I69" s="8">
        <f t="shared" si="8"/>
        <v>25.377226000000007</v>
      </c>
      <c r="J69" s="8">
        <f t="shared" si="6"/>
        <v>80.00101599999999</v>
      </c>
      <c r="K69" s="32"/>
      <c r="L69" s="50"/>
    </row>
    <row r="70" spans="1:12" ht="12.75">
      <c r="A70" s="8">
        <v>36.83</v>
      </c>
      <c r="B70" s="8">
        <v>1.397</v>
      </c>
      <c r="C70" s="8">
        <v>0.482</v>
      </c>
      <c r="D70" s="8">
        <v>2.57</v>
      </c>
      <c r="E70" s="8">
        <f t="shared" si="5"/>
        <v>4.449</v>
      </c>
      <c r="F70" s="9"/>
      <c r="G70" s="8">
        <f t="shared" si="7"/>
        <v>23.054059999999993</v>
      </c>
      <c r="H70" s="8">
        <f t="shared" si="4"/>
        <v>32.64076</v>
      </c>
      <c r="I70" s="8">
        <f t="shared" si="8"/>
        <v>26.842126000000007</v>
      </c>
      <c r="J70" s="8">
        <f t="shared" si="6"/>
        <v>82.536946</v>
      </c>
      <c r="K70" s="32"/>
      <c r="L70" s="50"/>
    </row>
    <row r="71" spans="1:12" ht="12.75">
      <c r="A71" s="8">
        <v>36.83</v>
      </c>
      <c r="B71" s="8">
        <v>1.285</v>
      </c>
      <c r="C71" s="8">
        <v>0.493</v>
      </c>
      <c r="D71" s="8">
        <v>2.566</v>
      </c>
      <c r="E71" s="8">
        <f t="shared" si="5"/>
        <v>4.343999999999999</v>
      </c>
      <c r="F71" s="9"/>
      <c r="G71" s="8">
        <f t="shared" si="7"/>
        <v>23.054059999999993</v>
      </c>
      <c r="H71" s="8">
        <f t="shared" si="4"/>
        <v>32.64076</v>
      </c>
      <c r="I71" s="8">
        <f t="shared" si="8"/>
        <v>26.842126000000007</v>
      </c>
      <c r="J71" s="8">
        <f t="shared" si="6"/>
        <v>82.536946</v>
      </c>
      <c r="K71" s="32"/>
      <c r="L71" s="50"/>
    </row>
    <row r="72" spans="1:12" ht="12.75">
      <c r="A72" s="8">
        <v>37.4</v>
      </c>
      <c r="B72" s="8">
        <v>1.285</v>
      </c>
      <c r="C72" s="8">
        <v>0.493</v>
      </c>
      <c r="D72" s="8">
        <v>2.566</v>
      </c>
      <c r="E72" s="8">
        <f t="shared" si="5"/>
        <v>4.343999999999999</v>
      </c>
      <c r="F72" s="9"/>
      <c r="G72" s="8">
        <f t="shared" si="7"/>
        <v>23.786509999999993</v>
      </c>
      <c r="H72" s="8">
        <f t="shared" si="4"/>
        <v>32.92177</v>
      </c>
      <c r="I72" s="8">
        <f t="shared" si="8"/>
        <v>28.30474600000001</v>
      </c>
      <c r="J72" s="8">
        <f t="shared" si="6"/>
        <v>85.013026</v>
      </c>
      <c r="K72" s="33"/>
      <c r="L72" s="51"/>
    </row>
    <row r="73" spans="1:12" ht="12.75">
      <c r="A73" s="8">
        <v>37.4</v>
      </c>
      <c r="B73" s="8">
        <v>0.8727</v>
      </c>
      <c r="C73" s="8">
        <v>0.9027</v>
      </c>
      <c r="D73" s="8">
        <v>0.4253</v>
      </c>
      <c r="E73" s="8">
        <f t="shared" si="5"/>
        <v>2.2007</v>
      </c>
      <c r="F73" s="9"/>
      <c r="G73" s="8">
        <f t="shared" si="7"/>
        <v>23.786509999999993</v>
      </c>
      <c r="H73" s="8">
        <f t="shared" si="4"/>
        <v>32.92177</v>
      </c>
      <c r="I73" s="8">
        <f t="shared" si="8"/>
        <v>28.30474600000001</v>
      </c>
      <c r="J73" s="8">
        <f t="shared" si="6"/>
        <v>85.013026</v>
      </c>
      <c r="K73" s="36" t="s">
        <v>28</v>
      </c>
      <c r="L73" s="48">
        <f>J74-J73</f>
        <v>1.7605600000000265</v>
      </c>
    </row>
    <row r="74" spans="1:12" ht="12.75">
      <c r="A74" s="8">
        <v>38.2</v>
      </c>
      <c r="B74" s="8">
        <v>0.8727</v>
      </c>
      <c r="C74" s="8">
        <v>0.9027</v>
      </c>
      <c r="D74" s="8">
        <v>0.4253</v>
      </c>
      <c r="E74" s="8">
        <f t="shared" si="5"/>
        <v>2.2007</v>
      </c>
      <c r="F74" s="9"/>
      <c r="G74" s="8">
        <f t="shared" si="7"/>
        <v>24.484669999999998</v>
      </c>
      <c r="H74" s="8">
        <f t="shared" si="4"/>
        <v>33.643930000000005</v>
      </c>
      <c r="I74" s="8">
        <f t="shared" si="8"/>
        <v>28.64498600000001</v>
      </c>
      <c r="J74" s="8">
        <f t="shared" si="6"/>
        <v>86.77358600000002</v>
      </c>
      <c r="K74" s="36"/>
      <c r="L74" s="36"/>
    </row>
    <row r="75" spans="1:12" ht="12.75">
      <c r="A75" s="8">
        <v>38.2</v>
      </c>
      <c r="B75" s="8">
        <v>2.894</v>
      </c>
      <c r="C75" s="8">
        <v>1.017</v>
      </c>
      <c r="D75" s="8">
        <v>4.309</v>
      </c>
      <c r="E75" s="8">
        <f t="shared" si="5"/>
        <v>8.22</v>
      </c>
      <c r="F75" s="9"/>
      <c r="G75" s="8">
        <f t="shared" si="7"/>
        <v>24.484669999999998</v>
      </c>
      <c r="H75" s="8">
        <f t="shared" si="4"/>
        <v>33.643930000000005</v>
      </c>
      <c r="I75" s="8">
        <f t="shared" si="8"/>
        <v>28.64498600000001</v>
      </c>
      <c r="J75" s="8">
        <f t="shared" si="6"/>
        <v>86.77358600000002</v>
      </c>
      <c r="K75" s="31" t="s">
        <v>31</v>
      </c>
      <c r="L75" s="49">
        <f>J96-J75</f>
        <v>49.63360499999993</v>
      </c>
    </row>
    <row r="76" spans="1:12" ht="12.75">
      <c r="A76" s="8">
        <v>38.77</v>
      </c>
      <c r="B76" s="8">
        <v>2.894</v>
      </c>
      <c r="C76" s="8">
        <v>1.017</v>
      </c>
      <c r="D76" s="8">
        <v>4.309</v>
      </c>
      <c r="E76" s="8">
        <f t="shared" si="5"/>
        <v>8.22</v>
      </c>
      <c r="F76" s="9"/>
      <c r="G76" s="8">
        <f t="shared" si="7"/>
        <v>26.134249999999998</v>
      </c>
      <c r="H76" s="8">
        <f t="shared" si="4"/>
        <v>34.223620000000004</v>
      </c>
      <c r="I76" s="8">
        <f t="shared" si="8"/>
        <v>31.10111600000001</v>
      </c>
      <c r="J76" s="8">
        <f t="shared" si="6"/>
        <v>91.45898600000001</v>
      </c>
      <c r="K76" s="32"/>
      <c r="L76" s="50"/>
    </row>
    <row r="77" spans="1:12" ht="12.75">
      <c r="A77" s="8">
        <v>38.77</v>
      </c>
      <c r="B77" s="8">
        <v>2.892</v>
      </c>
      <c r="C77" s="8">
        <v>0.9836</v>
      </c>
      <c r="D77" s="8">
        <v>4.305</v>
      </c>
      <c r="E77" s="8">
        <f t="shared" si="5"/>
        <v>8.1806</v>
      </c>
      <c r="F77" s="9"/>
      <c r="G77" s="8">
        <f t="shared" si="7"/>
        <v>26.134249999999998</v>
      </c>
      <c r="H77" s="8">
        <f t="shared" si="4"/>
        <v>34.223620000000004</v>
      </c>
      <c r="I77" s="8">
        <f t="shared" si="8"/>
        <v>31.10111600000001</v>
      </c>
      <c r="J77" s="8">
        <f t="shared" si="6"/>
        <v>91.45898600000001</v>
      </c>
      <c r="K77" s="32"/>
      <c r="L77" s="50"/>
    </row>
    <row r="78" spans="1:12" ht="12.75">
      <c r="A78" s="8">
        <v>39.34</v>
      </c>
      <c r="B78" s="8">
        <v>2.892</v>
      </c>
      <c r="C78" s="8">
        <v>0.9836</v>
      </c>
      <c r="D78" s="8">
        <v>4.305</v>
      </c>
      <c r="E78" s="8">
        <f t="shared" si="5"/>
        <v>8.1806</v>
      </c>
      <c r="F78" s="9"/>
      <c r="G78" s="8">
        <f t="shared" si="7"/>
        <v>27.78269</v>
      </c>
      <c r="H78" s="8">
        <f t="shared" si="4"/>
        <v>34.784272</v>
      </c>
      <c r="I78" s="8">
        <f t="shared" si="8"/>
        <v>33.554966000000015</v>
      </c>
      <c r="J78" s="8">
        <f t="shared" si="6"/>
        <v>96.12192800000003</v>
      </c>
      <c r="K78" s="32"/>
      <c r="L78" s="50"/>
    </row>
    <row r="79" spans="1:12" ht="12.75">
      <c r="A79" s="8">
        <v>39.34</v>
      </c>
      <c r="B79" s="8">
        <v>2.11</v>
      </c>
      <c r="C79" s="8">
        <v>0.9027</v>
      </c>
      <c r="D79" s="8">
        <v>4.304</v>
      </c>
      <c r="E79" s="8">
        <f t="shared" si="5"/>
        <v>7.3167</v>
      </c>
      <c r="F79" s="9"/>
      <c r="G79" s="8">
        <f t="shared" si="7"/>
        <v>27.78269</v>
      </c>
      <c r="H79" s="8">
        <f t="shared" si="4"/>
        <v>34.784272</v>
      </c>
      <c r="I79" s="8">
        <f t="shared" si="8"/>
        <v>33.554966000000015</v>
      </c>
      <c r="J79" s="8">
        <f t="shared" si="6"/>
        <v>96.12192800000003</v>
      </c>
      <c r="K79" s="32"/>
      <c r="L79" s="50"/>
    </row>
    <row r="80" spans="1:12" ht="12.75">
      <c r="A80" s="8">
        <v>39.91</v>
      </c>
      <c r="B80" s="8">
        <v>2.11</v>
      </c>
      <c r="C80" s="8">
        <v>0.9027</v>
      </c>
      <c r="D80" s="8">
        <v>4.304</v>
      </c>
      <c r="E80" s="8">
        <f t="shared" si="5"/>
        <v>7.3167</v>
      </c>
      <c r="F80" s="9"/>
      <c r="G80" s="8">
        <f t="shared" si="7"/>
        <v>28.985389999999985</v>
      </c>
      <c r="H80" s="8">
        <f t="shared" si="4"/>
        <v>35.29881099999999</v>
      </c>
      <c r="I80" s="8">
        <f t="shared" si="8"/>
        <v>36.008245999999986</v>
      </c>
      <c r="J80" s="8">
        <f t="shared" si="6"/>
        <v>100.29244699999997</v>
      </c>
      <c r="K80" s="32"/>
      <c r="L80" s="50"/>
    </row>
    <row r="81" spans="1:12" ht="12.75">
      <c r="A81" s="8">
        <v>39.91</v>
      </c>
      <c r="B81" s="8">
        <v>2.624</v>
      </c>
      <c r="C81" s="8">
        <v>1.064</v>
      </c>
      <c r="D81" s="8">
        <v>4.305</v>
      </c>
      <c r="E81" s="8">
        <f t="shared" si="5"/>
        <v>7.993</v>
      </c>
      <c r="F81" s="9"/>
      <c r="G81" s="8">
        <f t="shared" si="7"/>
        <v>28.985389999999985</v>
      </c>
      <c r="H81" s="8">
        <f t="shared" si="4"/>
        <v>35.29881099999999</v>
      </c>
      <c r="I81" s="8">
        <f t="shared" si="8"/>
        <v>36.008245999999986</v>
      </c>
      <c r="J81" s="8">
        <f t="shared" si="6"/>
        <v>100.29244699999997</v>
      </c>
      <c r="K81" s="32"/>
      <c r="L81" s="50"/>
    </row>
    <row r="82" spans="1:12" ht="12.75">
      <c r="A82" s="8">
        <v>40.48</v>
      </c>
      <c r="B82" s="8">
        <v>2.624</v>
      </c>
      <c r="C82" s="8">
        <v>1.064</v>
      </c>
      <c r="D82" s="8">
        <v>4.305</v>
      </c>
      <c r="E82" s="8">
        <f t="shared" si="5"/>
        <v>7.993</v>
      </c>
      <c r="F82" s="9"/>
      <c r="G82" s="8">
        <f t="shared" si="7"/>
        <v>30.481069999999985</v>
      </c>
      <c r="H82" s="8">
        <f t="shared" si="4"/>
        <v>35.90529099999999</v>
      </c>
      <c r="I82" s="8">
        <f t="shared" si="8"/>
        <v>38.46209599999999</v>
      </c>
      <c r="J82" s="8">
        <f t="shared" si="6"/>
        <v>104.84845699999997</v>
      </c>
      <c r="K82" s="32"/>
      <c r="L82" s="50"/>
    </row>
    <row r="83" spans="1:12" ht="12.75">
      <c r="A83" s="8">
        <v>40.48</v>
      </c>
      <c r="B83" s="8">
        <v>2.569</v>
      </c>
      <c r="C83" s="8">
        <v>1.017</v>
      </c>
      <c r="D83" s="8">
        <v>4.309</v>
      </c>
      <c r="E83" s="8">
        <f t="shared" si="5"/>
        <v>7.895</v>
      </c>
      <c r="F83" s="9"/>
      <c r="G83" s="8">
        <f t="shared" si="7"/>
        <v>30.481069999999985</v>
      </c>
      <c r="H83" s="8">
        <f t="shared" si="4"/>
        <v>35.90529099999999</v>
      </c>
      <c r="I83" s="8">
        <f t="shared" si="8"/>
        <v>38.46209599999999</v>
      </c>
      <c r="J83" s="8">
        <f t="shared" si="6"/>
        <v>104.84845699999997</v>
      </c>
      <c r="K83" s="32"/>
      <c r="L83" s="50"/>
    </row>
    <row r="84" spans="1:12" ht="12.75">
      <c r="A84" s="8">
        <v>41.05</v>
      </c>
      <c r="B84" s="8">
        <v>2.569</v>
      </c>
      <c r="C84" s="8">
        <v>1.017</v>
      </c>
      <c r="D84" s="8">
        <v>4.309</v>
      </c>
      <c r="E84" s="8">
        <f t="shared" si="5"/>
        <v>7.895</v>
      </c>
      <c r="F84" s="9"/>
      <c r="G84" s="8">
        <f t="shared" si="7"/>
        <v>31.945399999999985</v>
      </c>
      <c r="H84" s="8">
        <f t="shared" si="4"/>
        <v>36.48498099999999</v>
      </c>
      <c r="I84" s="8">
        <f t="shared" si="8"/>
        <v>40.91822599999999</v>
      </c>
      <c r="J84" s="8">
        <f t="shared" si="6"/>
        <v>109.34860699999997</v>
      </c>
      <c r="K84" s="32"/>
      <c r="L84" s="50"/>
    </row>
    <row r="85" spans="1:12" ht="12.75">
      <c r="A85" s="8">
        <v>41.05</v>
      </c>
      <c r="B85" s="8">
        <v>2.655</v>
      </c>
      <c r="C85" s="8">
        <v>0.9162</v>
      </c>
      <c r="D85" s="8">
        <v>4.31</v>
      </c>
      <c r="E85" s="8">
        <f t="shared" si="5"/>
        <v>7.8812</v>
      </c>
      <c r="F85" s="9"/>
      <c r="G85" s="8">
        <f t="shared" si="7"/>
        <v>31.945399999999985</v>
      </c>
      <c r="H85" s="8">
        <f t="shared" si="4"/>
        <v>36.48498099999999</v>
      </c>
      <c r="I85" s="8">
        <f t="shared" si="8"/>
        <v>40.91822599999999</v>
      </c>
      <c r="J85" s="8">
        <f t="shared" si="6"/>
        <v>109.34860699999997</v>
      </c>
      <c r="K85" s="32"/>
      <c r="L85" s="50"/>
    </row>
    <row r="86" spans="1:12" ht="12.75">
      <c r="A86" s="8">
        <v>41.62</v>
      </c>
      <c r="B86" s="8">
        <v>2.655</v>
      </c>
      <c r="C86" s="8">
        <v>0.9162</v>
      </c>
      <c r="D86" s="8">
        <v>4.31</v>
      </c>
      <c r="E86" s="8">
        <f t="shared" si="5"/>
        <v>7.8812</v>
      </c>
      <c r="F86" s="9"/>
      <c r="G86" s="8">
        <f t="shared" si="7"/>
        <v>33.45874999999999</v>
      </c>
      <c r="H86" s="8">
        <f t="shared" si="4"/>
        <v>37.00721499999999</v>
      </c>
      <c r="I86" s="8">
        <f t="shared" si="8"/>
        <v>43.37492599999999</v>
      </c>
      <c r="J86" s="8">
        <f t="shared" si="6"/>
        <v>113.84089099999997</v>
      </c>
      <c r="K86" s="32"/>
      <c r="L86" s="50"/>
    </row>
    <row r="87" spans="1:12" ht="12.75">
      <c r="A87" s="8">
        <v>41.62</v>
      </c>
      <c r="B87" s="8">
        <v>2.876</v>
      </c>
      <c r="C87" s="8">
        <v>1.132</v>
      </c>
      <c r="D87" s="8">
        <v>4.308</v>
      </c>
      <c r="E87" s="8">
        <f aca="true" t="shared" si="9" ref="E87:E118">SUM(B87:D87)</f>
        <v>8.315999999999999</v>
      </c>
      <c r="F87" s="9"/>
      <c r="G87" s="8">
        <f t="shared" si="7"/>
        <v>33.45874999999999</v>
      </c>
      <c r="H87" s="8">
        <f t="shared" si="4"/>
        <v>37.00721499999999</v>
      </c>
      <c r="I87" s="8">
        <f t="shared" si="8"/>
        <v>43.37492599999999</v>
      </c>
      <c r="J87" s="8">
        <f aca="true" t="shared" si="10" ref="J87:J118">SUM(G87:I87)</f>
        <v>113.84089099999997</v>
      </c>
      <c r="K87" s="32"/>
      <c r="L87" s="50"/>
    </row>
    <row r="88" spans="1:12" ht="12.75">
      <c r="A88" s="8">
        <v>42.19</v>
      </c>
      <c r="B88" s="8">
        <v>2.876</v>
      </c>
      <c r="C88" s="8">
        <v>1.132</v>
      </c>
      <c r="D88" s="8">
        <v>4.308</v>
      </c>
      <c r="E88" s="8">
        <f t="shared" si="9"/>
        <v>8.315999999999999</v>
      </c>
      <c r="F88" s="9"/>
      <c r="G88" s="8">
        <f aca="true" t="shared" si="11" ref="G88:G119">G87+(B88+B87)/2*(A88-A87)</f>
        <v>35.098069999999986</v>
      </c>
      <c r="H88" s="8">
        <f t="shared" si="4"/>
        <v>37.65245499999999</v>
      </c>
      <c r="I88" s="8">
        <f aca="true" t="shared" si="12" ref="I88:I119">I87+(D88+D87)/2*(A88-A87)</f>
        <v>45.830485999999986</v>
      </c>
      <c r="J88" s="8">
        <f t="shared" si="10"/>
        <v>118.58101099999996</v>
      </c>
      <c r="K88" s="32"/>
      <c r="L88" s="50"/>
    </row>
    <row r="89" spans="1:12" ht="12.75">
      <c r="A89" s="8">
        <v>42.19</v>
      </c>
      <c r="B89" s="8">
        <v>3.475</v>
      </c>
      <c r="C89" s="8">
        <v>1.354</v>
      </c>
      <c r="D89" s="8">
        <v>4.323</v>
      </c>
      <c r="E89" s="8">
        <f t="shared" si="9"/>
        <v>9.152000000000001</v>
      </c>
      <c r="F89" s="9"/>
      <c r="G89" s="8">
        <f t="shared" si="11"/>
        <v>35.098069999999986</v>
      </c>
      <c r="H89" s="8">
        <f aca="true" t="shared" si="13" ref="H89:H128">H88+(C89+C88)/2*(A89-A88)</f>
        <v>37.65245499999999</v>
      </c>
      <c r="I89" s="8">
        <f t="shared" si="12"/>
        <v>45.830485999999986</v>
      </c>
      <c r="J89" s="8">
        <f t="shared" si="10"/>
        <v>118.58101099999996</v>
      </c>
      <c r="K89" s="32"/>
      <c r="L89" s="50"/>
    </row>
    <row r="90" spans="1:12" ht="12.75">
      <c r="A90" s="8">
        <v>42.76</v>
      </c>
      <c r="B90" s="8">
        <v>3.475</v>
      </c>
      <c r="C90" s="8">
        <v>1.354</v>
      </c>
      <c r="D90" s="8">
        <v>4.323</v>
      </c>
      <c r="E90" s="8">
        <f t="shared" si="9"/>
        <v>9.152000000000001</v>
      </c>
      <c r="F90" s="9"/>
      <c r="G90" s="8">
        <f t="shared" si="11"/>
        <v>37.078819999999986</v>
      </c>
      <c r="H90" s="8">
        <f t="shared" si="13"/>
        <v>38.42423499999999</v>
      </c>
      <c r="I90" s="8">
        <f t="shared" si="12"/>
        <v>48.294595999999984</v>
      </c>
      <c r="J90" s="8">
        <f t="shared" si="10"/>
        <v>123.79765099999996</v>
      </c>
      <c r="K90" s="32"/>
      <c r="L90" s="50"/>
    </row>
    <row r="91" spans="1:12" ht="12.75">
      <c r="A91" s="8">
        <v>42.76</v>
      </c>
      <c r="B91" s="8">
        <v>3.249</v>
      </c>
      <c r="C91" s="8">
        <v>1.327</v>
      </c>
      <c r="D91" s="8">
        <v>4.315</v>
      </c>
      <c r="E91" s="8">
        <f t="shared" si="9"/>
        <v>8.891000000000002</v>
      </c>
      <c r="F91" s="9"/>
      <c r="G91" s="8">
        <f t="shared" si="11"/>
        <v>37.078819999999986</v>
      </c>
      <c r="H91" s="8">
        <f t="shared" si="13"/>
        <v>38.42423499999999</v>
      </c>
      <c r="I91" s="8">
        <f t="shared" si="12"/>
        <v>48.294595999999984</v>
      </c>
      <c r="J91" s="8">
        <f t="shared" si="10"/>
        <v>123.79765099999996</v>
      </c>
      <c r="K91" s="32"/>
      <c r="L91" s="50"/>
    </row>
    <row r="92" spans="1:12" ht="12.75">
      <c r="A92" s="8">
        <v>43.33</v>
      </c>
      <c r="B92" s="8">
        <v>3.249</v>
      </c>
      <c r="C92" s="8">
        <v>1.327</v>
      </c>
      <c r="D92" s="8">
        <v>4.315</v>
      </c>
      <c r="E92" s="8">
        <f t="shared" si="9"/>
        <v>8.891000000000002</v>
      </c>
      <c r="F92" s="9"/>
      <c r="G92" s="8">
        <f t="shared" si="11"/>
        <v>38.93074999999999</v>
      </c>
      <c r="H92" s="8">
        <f t="shared" si="13"/>
        <v>39.18062499999999</v>
      </c>
      <c r="I92" s="8">
        <f t="shared" si="12"/>
        <v>50.754145999999984</v>
      </c>
      <c r="J92" s="8">
        <f t="shared" si="10"/>
        <v>128.86552099999997</v>
      </c>
      <c r="K92" s="32"/>
      <c r="L92" s="50"/>
    </row>
    <row r="93" spans="1:12" ht="12.75">
      <c r="A93" s="8">
        <v>43.33</v>
      </c>
      <c r="B93" s="8">
        <v>3.54</v>
      </c>
      <c r="C93" s="8">
        <v>1.448</v>
      </c>
      <c r="D93" s="8">
        <v>4.323</v>
      </c>
      <c r="E93" s="8">
        <f t="shared" si="9"/>
        <v>9.311</v>
      </c>
      <c r="F93" s="9"/>
      <c r="G93" s="8">
        <f t="shared" si="11"/>
        <v>38.93074999999999</v>
      </c>
      <c r="H93" s="8">
        <f t="shared" si="13"/>
        <v>39.18062499999999</v>
      </c>
      <c r="I93" s="8">
        <f t="shared" si="12"/>
        <v>50.754145999999984</v>
      </c>
      <c r="J93" s="8">
        <f t="shared" si="10"/>
        <v>128.86552099999997</v>
      </c>
      <c r="K93" s="32"/>
      <c r="L93" s="50"/>
    </row>
    <row r="94" spans="1:12" ht="12.75">
      <c r="A94" s="8">
        <v>43.9</v>
      </c>
      <c r="B94" s="8">
        <v>3.54</v>
      </c>
      <c r="C94" s="8">
        <v>1.448</v>
      </c>
      <c r="D94" s="8">
        <v>4.323</v>
      </c>
      <c r="E94" s="8">
        <f t="shared" si="9"/>
        <v>9.311</v>
      </c>
      <c r="F94" s="9"/>
      <c r="G94" s="8">
        <f t="shared" si="11"/>
        <v>40.94854999999999</v>
      </c>
      <c r="H94" s="8">
        <f t="shared" si="13"/>
        <v>40.005984999999995</v>
      </c>
      <c r="I94" s="8">
        <f t="shared" si="12"/>
        <v>53.21825599999998</v>
      </c>
      <c r="J94" s="8">
        <f t="shared" si="10"/>
        <v>134.17279099999996</v>
      </c>
      <c r="K94" s="32"/>
      <c r="L94" s="50"/>
    </row>
    <row r="95" spans="1:12" ht="12.75">
      <c r="A95" s="8">
        <v>43.9</v>
      </c>
      <c r="B95" s="8">
        <v>0</v>
      </c>
      <c r="C95" s="8">
        <v>1.68</v>
      </c>
      <c r="D95" s="8">
        <v>0.315</v>
      </c>
      <c r="E95" s="8">
        <f t="shared" si="9"/>
        <v>1.9949999999999999</v>
      </c>
      <c r="F95" s="9"/>
      <c r="G95" s="8">
        <f t="shared" si="11"/>
        <v>40.94854999999999</v>
      </c>
      <c r="H95" s="8">
        <f t="shared" si="13"/>
        <v>40.005984999999995</v>
      </c>
      <c r="I95" s="8">
        <f t="shared" si="12"/>
        <v>53.21825599999998</v>
      </c>
      <c r="J95" s="8">
        <f t="shared" si="10"/>
        <v>134.17279099999996</v>
      </c>
      <c r="K95" s="32"/>
      <c r="L95" s="50"/>
    </row>
    <row r="96" spans="1:12" ht="12.75">
      <c r="A96" s="8">
        <v>45.02</v>
      </c>
      <c r="B96" s="8">
        <v>0</v>
      </c>
      <c r="C96" s="8">
        <v>1.68</v>
      </c>
      <c r="D96" s="8">
        <v>0.315</v>
      </c>
      <c r="E96" s="8">
        <f t="shared" si="9"/>
        <v>1.9949999999999999</v>
      </c>
      <c r="F96" s="9"/>
      <c r="G96" s="8">
        <f t="shared" si="11"/>
        <v>40.94854999999999</v>
      </c>
      <c r="H96" s="8">
        <f t="shared" si="13"/>
        <v>41.887585</v>
      </c>
      <c r="I96" s="8">
        <f t="shared" si="12"/>
        <v>53.571055999999984</v>
      </c>
      <c r="J96" s="8">
        <f t="shared" si="10"/>
        <v>136.40719099999995</v>
      </c>
      <c r="K96" s="33"/>
      <c r="L96" s="51"/>
    </row>
    <row r="97" spans="1:12" ht="12.75">
      <c r="A97" s="8">
        <v>45.02</v>
      </c>
      <c r="B97" s="8">
        <v>0</v>
      </c>
      <c r="C97" s="8">
        <v>2.927</v>
      </c>
      <c r="D97" s="8">
        <v>4.319</v>
      </c>
      <c r="E97" s="8">
        <f t="shared" si="9"/>
        <v>7.246</v>
      </c>
      <c r="F97" s="9"/>
      <c r="G97" s="8">
        <f t="shared" si="11"/>
        <v>40.94854999999999</v>
      </c>
      <c r="H97" s="8">
        <f t="shared" si="13"/>
        <v>41.887585</v>
      </c>
      <c r="I97" s="8">
        <f t="shared" si="12"/>
        <v>53.571055999999984</v>
      </c>
      <c r="J97" s="8">
        <f t="shared" si="10"/>
        <v>136.40719099999995</v>
      </c>
      <c r="K97" s="27" t="s">
        <v>11</v>
      </c>
      <c r="L97" s="46">
        <f>J98-J97</f>
        <v>8.695199999999971</v>
      </c>
    </row>
    <row r="98" spans="1:12" ht="12.75">
      <c r="A98" s="8">
        <v>46.22</v>
      </c>
      <c r="B98" s="8">
        <v>0</v>
      </c>
      <c r="C98" s="8">
        <v>2.927</v>
      </c>
      <c r="D98" s="8">
        <v>4.319</v>
      </c>
      <c r="E98" s="8">
        <f t="shared" si="9"/>
        <v>7.246</v>
      </c>
      <c r="F98" s="9"/>
      <c r="G98" s="8">
        <f t="shared" si="11"/>
        <v>40.94854999999999</v>
      </c>
      <c r="H98" s="8">
        <f t="shared" si="13"/>
        <v>45.39998499999999</v>
      </c>
      <c r="I98" s="8">
        <f t="shared" si="12"/>
        <v>58.75385599999996</v>
      </c>
      <c r="J98" s="8">
        <f t="shared" si="10"/>
        <v>145.10239099999993</v>
      </c>
      <c r="K98" s="28"/>
      <c r="L98" s="47"/>
    </row>
    <row r="99" spans="1:12" ht="12.75">
      <c r="A99" s="8">
        <v>46.22</v>
      </c>
      <c r="B99" s="8">
        <v>0.5624</v>
      </c>
      <c r="C99" s="8">
        <v>1.2</v>
      </c>
      <c r="D99" s="8">
        <v>2.04</v>
      </c>
      <c r="E99" s="8">
        <f t="shared" si="9"/>
        <v>3.8024</v>
      </c>
      <c r="F99" s="9"/>
      <c r="G99" s="8">
        <f t="shared" si="11"/>
        <v>40.94854999999999</v>
      </c>
      <c r="H99" s="8">
        <f t="shared" si="13"/>
        <v>45.39998499999999</v>
      </c>
      <c r="I99" s="8">
        <f t="shared" si="12"/>
        <v>58.75385599999996</v>
      </c>
      <c r="J99" s="8">
        <f t="shared" si="10"/>
        <v>145.10239099999993</v>
      </c>
      <c r="K99" s="25" t="s">
        <v>28</v>
      </c>
      <c r="L99" s="52">
        <f>J100-J99</f>
        <v>3.7263520000000483</v>
      </c>
    </row>
    <row r="100" spans="1:12" ht="12.75">
      <c r="A100" s="8">
        <v>47.2</v>
      </c>
      <c r="B100" s="8">
        <v>0.5624</v>
      </c>
      <c r="C100" s="8">
        <v>1.2</v>
      </c>
      <c r="D100" s="8">
        <v>2.04</v>
      </c>
      <c r="E100" s="8">
        <f t="shared" si="9"/>
        <v>3.8024</v>
      </c>
      <c r="F100" s="9"/>
      <c r="G100" s="8">
        <f t="shared" si="11"/>
        <v>41.49970199999999</v>
      </c>
      <c r="H100" s="8">
        <f t="shared" si="13"/>
        <v>46.57598499999999</v>
      </c>
      <c r="I100" s="8">
        <f t="shared" si="12"/>
        <v>60.75305599999997</v>
      </c>
      <c r="J100" s="8">
        <f t="shared" si="10"/>
        <v>148.82874299999997</v>
      </c>
      <c r="K100" s="26"/>
      <c r="L100" s="53"/>
    </row>
    <row r="101" spans="1:12" ht="12.75">
      <c r="A101" s="8">
        <v>47.2</v>
      </c>
      <c r="B101" s="8">
        <v>4.815</v>
      </c>
      <c r="C101" s="8">
        <v>1.873</v>
      </c>
      <c r="D101" s="8">
        <v>1.625</v>
      </c>
      <c r="E101" s="8">
        <f t="shared" si="9"/>
        <v>8.313</v>
      </c>
      <c r="F101" s="9"/>
      <c r="G101" s="8">
        <f t="shared" si="11"/>
        <v>41.49970199999999</v>
      </c>
      <c r="H101" s="8">
        <f t="shared" si="13"/>
        <v>46.57598499999999</v>
      </c>
      <c r="I101" s="8">
        <f t="shared" si="12"/>
        <v>60.75305599999997</v>
      </c>
      <c r="J101" s="8">
        <f t="shared" si="10"/>
        <v>148.82874299999997</v>
      </c>
      <c r="K101" s="31" t="s">
        <v>32</v>
      </c>
      <c r="L101" s="49">
        <f>J124-J101</f>
        <v>36.509439999999984</v>
      </c>
    </row>
    <row r="102" spans="1:12" ht="12.75">
      <c r="A102" s="8">
        <v>47.74</v>
      </c>
      <c r="B102" s="8">
        <v>4.815</v>
      </c>
      <c r="C102" s="8">
        <v>1.873</v>
      </c>
      <c r="D102" s="8">
        <v>1.625</v>
      </c>
      <c r="E102" s="8">
        <f t="shared" si="9"/>
        <v>8.313</v>
      </c>
      <c r="F102" s="9"/>
      <c r="G102" s="8">
        <f t="shared" si="11"/>
        <v>44.09980199999999</v>
      </c>
      <c r="H102" s="8">
        <f t="shared" si="13"/>
        <v>47.58740499999999</v>
      </c>
      <c r="I102" s="8">
        <f t="shared" si="12"/>
        <v>61.63055599999997</v>
      </c>
      <c r="J102" s="8">
        <f t="shared" si="10"/>
        <v>153.31776299999996</v>
      </c>
      <c r="K102" s="32"/>
      <c r="L102" s="50"/>
    </row>
    <row r="103" spans="1:12" ht="12.75">
      <c r="A103" s="8">
        <v>47.74</v>
      </c>
      <c r="B103" s="8">
        <v>3.904</v>
      </c>
      <c r="C103" s="8">
        <v>1.374</v>
      </c>
      <c r="D103" s="8">
        <v>1.618</v>
      </c>
      <c r="E103" s="8">
        <f t="shared" si="9"/>
        <v>6.896000000000001</v>
      </c>
      <c r="F103" s="9"/>
      <c r="G103" s="8">
        <f t="shared" si="11"/>
        <v>44.09980199999999</v>
      </c>
      <c r="H103" s="8">
        <f t="shared" si="13"/>
        <v>47.58740499999999</v>
      </c>
      <c r="I103" s="8">
        <f t="shared" si="12"/>
        <v>61.63055599999997</v>
      </c>
      <c r="J103" s="8">
        <f t="shared" si="10"/>
        <v>153.31776299999996</v>
      </c>
      <c r="K103" s="32"/>
      <c r="L103" s="50"/>
    </row>
    <row r="104" spans="1:12" ht="12.75">
      <c r="A104" s="8">
        <v>48.28</v>
      </c>
      <c r="B104" s="8">
        <v>3.904</v>
      </c>
      <c r="C104" s="8">
        <v>1.374</v>
      </c>
      <c r="D104" s="8">
        <v>1.618</v>
      </c>
      <c r="E104" s="8">
        <f t="shared" si="9"/>
        <v>6.896000000000001</v>
      </c>
      <c r="F104" s="9"/>
      <c r="G104" s="8">
        <f t="shared" si="11"/>
        <v>46.20796199999999</v>
      </c>
      <c r="H104" s="8">
        <f t="shared" si="13"/>
        <v>48.32936499999999</v>
      </c>
      <c r="I104" s="8">
        <f t="shared" si="12"/>
        <v>62.50427599999997</v>
      </c>
      <c r="J104" s="8">
        <f t="shared" si="10"/>
        <v>157.04160299999995</v>
      </c>
      <c r="K104" s="32"/>
      <c r="L104" s="50"/>
    </row>
    <row r="105" spans="1:12" ht="12.75">
      <c r="A105" s="8">
        <v>48.28</v>
      </c>
      <c r="B105" s="8">
        <v>3.239</v>
      </c>
      <c r="C105" s="8">
        <v>1.388</v>
      </c>
      <c r="D105" s="8">
        <v>1.26</v>
      </c>
      <c r="E105" s="8">
        <f t="shared" si="9"/>
        <v>5.887</v>
      </c>
      <c r="F105" s="9"/>
      <c r="G105" s="8">
        <f t="shared" si="11"/>
        <v>46.20796199999999</v>
      </c>
      <c r="H105" s="8">
        <f t="shared" si="13"/>
        <v>48.32936499999999</v>
      </c>
      <c r="I105" s="8">
        <f t="shared" si="12"/>
        <v>62.50427599999997</v>
      </c>
      <c r="J105" s="8">
        <f t="shared" si="10"/>
        <v>157.04160299999995</v>
      </c>
      <c r="K105" s="32"/>
      <c r="L105" s="50"/>
    </row>
    <row r="106" spans="1:12" ht="12.75">
      <c r="A106" s="8">
        <v>48.83</v>
      </c>
      <c r="B106" s="8">
        <v>3.239</v>
      </c>
      <c r="C106" s="8">
        <v>1.388</v>
      </c>
      <c r="D106" s="8">
        <v>1.26</v>
      </c>
      <c r="E106" s="8">
        <f t="shared" si="9"/>
        <v>5.887</v>
      </c>
      <c r="F106" s="9"/>
      <c r="G106" s="8">
        <f t="shared" si="11"/>
        <v>47.98941199999998</v>
      </c>
      <c r="H106" s="8">
        <f t="shared" si="13"/>
        <v>49.092764999999986</v>
      </c>
      <c r="I106" s="8">
        <f t="shared" si="12"/>
        <v>63.19727599999997</v>
      </c>
      <c r="J106" s="8">
        <f t="shared" si="10"/>
        <v>160.27945299999993</v>
      </c>
      <c r="K106" s="32"/>
      <c r="L106" s="50"/>
    </row>
    <row r="107" spans="1:12" ht="12.75">
      <c r="A107" s="8">
        <v>48.83</v>
      </c>
      <c r="B107" s="8">
        <v>2.791</v>
      </c>
      <c r="C107" s="8">
        <v>1.186</v>
      </c>
      <c r="D107" s="8">
        <v>1.082</v>
      </c>
      <c r="E107" s="8">
        <f t="shared" si="9"/>
        <v>5.059</v>
      </c>
      <c r="F107" s="9"/>
      <c r="G107" s="8">
        <f t="shared" si="11"/>
        <v>47.98941199999998</v>
      </c>
      <c r="H107" s="8">
        <f t="shared" si="13"/>
        <v>49.092764999999986</v>
      </c>
      <c r="I107" s="8">
        <f t="shared" si="12"/>
        <v>63.19727599999997</v>
      </c>
      <c r="J107" s="8">
        <f t="shared" si="10"/>
        <v>160.27945299999993</v>
      </c>
      <c r="K107" s="32"/>
      <c r="L107" s="50"/>
    </row>
    <row r="108" spans="1:12" ht="12.75">
      <c r="A108" s="8">
        <v>49.37</v>
      </c>
      <c r="B108" s="8">
        <v>2.791</v>
      </c>
      <c r="C108" s="8">
        <v>1.186</v>
      </c>
      <c r="D108" s="8">
        <v>1.082</v>
      </c>
      <c r="E108" s="8">
        <f t="shared" si="9"/>
        <v>5.059</v>
      </c>
      <c r="F108" s="9"/>
      <c r="G108" s="8">
        <f t="shared" si="11"/>
        <v>49.49655199999998</v>
      </c>
      <c r="H108" s="8">
        <f t="shared" si="13"/>
        <v>49.733204999999984</v>
      </c>
      <c r="I108" s="8">
        <f t="shared" si="12"/>
        <v>63.781555999999966</v>
      </c>
      <c r="J108" s="8">
        <f t="shared" si="10"/>
        <v>163.01131299999992</v>
      </c>
      <c r="K108" s="32"/>
      <c r="L108" s="50"/>
    </row>
    <row r="109" spans="1:12" ht="12.75">
      <c r="A109" s="8">
        <v>49.37</v>
      </c>
      <c r="B109" s="8">
        <v>2.445</v>
      </c>
      <c r="C109" s="8">
        <v>0.9701</v>
      </c>
      <c r="D109" s="8">
        <v>0.9939</v>
      </c>
      <c r="E109" s="8">
        <f t="shared" si="9"/>
        <v>4.409</v>
      </c>
      <c r="F109" s="9"/>
      <c r="G109" s="8">
        <f t="shared" si="11"/>
        <v>49.49655199999998</v>
      </c>
      <c r="H109" s="8">
        <f t="shared" si="13"/>
        <v>49.733204999999984</v>
      </c>
      <c r="I109" s="8">
        <f t="shared" si="12"/>
        <v>63.781555999999966</v>
      </c>
      <c r="J109" s="8">
        <f t="shared" si="10"/>
        <v>163.01131299999992</v>
      </c>
      <c r="K109" s="32"/>
      <c r="L109" s="50"/>
    </row>
    <row r="110" spans="1:12" ht="12.75">
      <c r="A110" s="8">
        <v>49.91</v>
      </c>
      <c r="B110" s="8">
        <v>2.445</v>
      </c>
      <c r="C110" s="8">
        <v>0.9701</v>
      </c>
      <c r="D110" s="8">
        <v>0.9939</v>
      </c>
      <c r="E110" s="8">
        <f t="shared" si="9"/>
        <v>4.409</v>
      </c>
      <c r="F110" s="9"/>
      <c r="G110" s="8">
        <f t="shared" si="11"/>
        <v>50.816851999999976</v>
      </c>
      <c r="H110" s="8">
        <f t="shared" si="13"/>
        <v>50.257058999999984</v>
      </c>
      <c r="I110" s="8">
        <f t="shared" si="12"/>
        <v>64.31826199999996</v>
      </c>
      <c r="J110" s="8">
        <f t="shared" si="10"/>
        <v>165.3921729999999</v>
      </c>
      <c r="K110" s="32"/>
      <c r="L110" s="50"/>
    </row>
    <row r="111" spans="1:12" ht="12.75">
      <c r="A111" s="8">
        <v>49.91</v>
      </c>
      <c r="B111" s="8">
        <v>2.723</v>
      </c>
      <c r="C111" s="8">
        <v>1.287</v>
      </c>
      <c r="D111" s="8">
        <v>0.941</v>
      </c>
      <c r="E111" s="8">
        <f t="shared" si="9"/>
        <v>4.951</v>
      </c>
      <c r="F111" s="9"/>
      <c r="G111" s="8">
        <f t="shared" si="11"/>
        <v>50.816851999999976</v>
      </c>
      <c r="H111" s="8">
        <f t="shared" si="13"/>
        <v>50.257058999999984</v>
      </c>
      <c r="I111" s="8">
        <f t="shared" si="12"/>
        <v>64.31826199999996</v>
      </c>
      <c r="J111" s="8">
        <f t="shared" si="10"/>
        <v>165.3921729999999</v>
      </c>
      <c r="K111" s="32"/>
      <c r="L111" s="50"/>
    </row>
    <row r="112" spans="1:12" ht="12.75">
      <c r="A112" s="8">
        <v>50.45</v>
      </c>
      <c r="B112" s="8">
        <v>2.723</v>
      </c>
      <c r="C112" s="8">
        <v>1.287</v>
      </c>
      <c r="D112" s="8">
        <v>0.941</v>
      </c>
      <c r="E112" s="8">
        <f t="shared" si="9"/>
        <v>4.951</v>
      </c>
      <c r="F112" s="9"/>
      <c r="G112" s="8">
        <f t="shared" si="11"/>
        <v>52.287271999999994</v>
      </c>
      <c r="H112" s="8">
        <f t="shared" si="13"/>
        <v>50.95203899999999</v>
      </c>
      <c r="I112" s="8">
        <f t="shared" si="12"/>
        <v>64.82640199999997</v>
      </c>
      <c r="J112" s="8">
        <f t="shared" si="10"/>
        <v>168.06571299999996</v>
      </c>
      <c r="K112" s="32"/>
      <c r="L112" s="50"/>
    </row>
    <row r="113" spans="1:12" ht="12.75">
      <c r="A113" s="8">
        <v>50.45</v>
      </c>
      <c r="B113" s="8">
        <v>3.081</v>
      </c>
      <c r="C113" s="8">
        <v>1.368</v>
      </c>
      <c r="D113" s="8">
        <v>0.971</v>
      </c>
      <c r="E113" s="8">
        <f t="shared" si="9"/>
        <v>5.42</v>
      </c>
      <c r="F113" s="9"/>
      <c r="G113" s="8">
        <f t="shared" si="11"/>
        <v>52.287271999999994</v>
      </c>
      <c r="H113" s="8">
        <f t="shared" si="13"/>
        <v>50.95203899999999</v>
      </c>
      <c r="I113" s="8">
        <f t="shared" si="12"/>
        <v>64.82640199999997</v>
      </c>
      <c r="J113" s="8">
        <f t="shared" si="10"/>
        <v>168.06571299999996</v>
      </c>
      <c r="K113" s="32"/>
      <c r="L113" s="50"/>
    </row>
    <row r="114" spans="1:12" ht="12.75">
      <c r="A114" s="8">
        <v>50.99</v>
      </c>
      <c r="B114" s="8">
        <v>3.081</v>
      </c>
      <c r="C114" s="8">
        <v>1.368</v>
      </c>
      <c r="D114" s="8">
        <v>0.971</v>
      </c>
      <c r="E114" s="8">
        <f t="shared" si="9"/>
        <v>5.42</v>
      </c>
      <c r="F114" s="9"/>
      <c r="G114" s="8">
        <f t="shared" si="11"/>
        <v>53.95101199999999</v>
      </c>
      <c r="H114" s="8">
        <f t="shared" si="13"/>
        <v>51.69075899999999</v>
      </c>
      <c r="I114" s="8">
        <f t="shared" si="12"/>
        <v>65.35074199999997</v>
      </c>
      <c r="J114" s="8">
        <f t="shared" si="10"/>
        <v>170.99251299999995</v>
      </c>
      <c r="K114" s="32"/>
      <c r="L114" s="50"/>
    </row>
    <row r="115" spans="1:12" ht="12.75">
      <c r="A115" s="8">
        <v>50.99</v>
      </c>
      <c r="B115" s="8">
        <v>2.977</v>
      </c>
      <c r="C115" s="8">
        <v>1.152</v>
      </c>
      <c r="D115" s="8">
        <v>1.021</v>
      </c>
      <c r="E115" s="8">
        <f t="shared" si="9"/>
        <v>5.1499999999999995</v>
      </c>
      <c r="F115" s="9"/>
      <c r="G115" s="8">
        <f t="shared" si="11"/>
        <v>53.95101199999999</v>
      </c>
      <c r="H115" s="8">
        <f t="shared" si="13"/>
        <v>51.69075899999999</v>
      </c>
      <c r="I115" s="8">
        <f t="shared" si="12"/>
        <v>65.35074199999997</v>
      </c>
      <c r="J115" s="8">
        <f t="shared" si="10"/>
        <v>170.99251299999995</v>
      </c>
      <c r="K115" s="32"/>
      <c r="L115" s="50"/>
    </row>
    <row r="116" spans="1:12" ht="12.75">
      <c r="A116" s="8">
        <v>51.53</v>
      </c>
      <c r="B116" s="8">
        <v>2.977</v>
      </c>
      <c r="C116" s="8">
        <v>1.152</v>
      </c>
      <c r="D116" s="8">
        <v>1.021</v>
      </c>
      <c r="E116" s="8">
        <f t="shared" si="9"/>
        <v>5.1499999999999995</v>
      </c>
      <c r="F116" s="9"/>
      <c r="G116" s="8">
        <f t="shared" si="11"/>
        <v>55.55859199999999</v>
      </c>
      <c r="H116" s="8">
        <f t="shared" si="13"/>
        <v>52.31283899999999</v>
      </c>
      <c r="I116" s="8">
        <f t="shared" si="12"/>
        <v>65.90208199999996</v>
      </c>
      <c r="J116" s="8">
        <f t="shared" si="10"/>
        <v>173.77351299999992</v>
      </c>
      <c r="K116" s="32"/>
      <c r="L116" s="50"/>
    </row>
    <row r="117" spans="1:12" ht="12.75">
      <c r="A117" s="8">
        <v>51.53</v>
      </c>
      <c r="B117" s="8">
        <v>2.906</v>
      </c>
      <c r="C117" s="8">
        <v>1.112</v>
      </c>
      <c r="D117" s="8">
        <v>1.223</v>
      </c>
      <c r="E117" s="8">
        <f t="shared" si="9"/>
        <v>5.2410000000000005</v>
      </c>
      <c r="F117" s="9"/>
      <c r="G117" s="8">
        <f t="shared" si="11"/>
        <v>55.55859199999999</v>
      </c>
      <c r="H117" s="8">
        <f t="shared" si="13"/>
        <v>52.31283899999999</v>
      </c>
      <c r="I117" s="8">
        <f t="shared" si="12"/>
        <v>65.90208199999996</v>
      </c>
      <c r="J117" s="8">
        <f t="shared" si="10"/>
        <v>173.77351299999992</v>
      </c>
      <c r="K117" s="32"/>
      <c r="L117" s="50"/>
    </row>
    <row r="118" spans="1:12" ht="12.75">
      <c r="A118" s="8">
        <v>52.08</v>
      </c>
      <c r="B118" s="8">
        <v>2.906</v>
      </c>
      <c r="C118" s="8">
        <v>1.112</v>
      </c>
      <c r="D118" s="8">
        <v>1.223</v>
      </c>
      <c r="E118" s="8">
        <f t="shared" si="9"/>
        <v>5.2410000000000005</v>
      </c>
      <c r="F118" s="9"/>
      <c r="G118" s="8">
        <f t="shared" si="11"/>
        <v>57.156891999999985</v>
      </c>
      <c r="H118" s="8">
        <f t="shared" si="13"/>
        <v>52.924438999999985</v>
      </c>
      <c r="I118" s="8">
        <f t="shared" si="12"/>
        <v>66.57473199999995</v>
      </c>
      <c r="J118" s="8">
        <f t="shared" si="10"/>
        <v>176.65606299999993</v>
      </c>
      <c r="K118" s="32"/>
      <c r="L118" s="50"/>
    </row>
    <row r="119" spans="1:12" ht="12.75">
      <c r="A119" s="8">
        <v>52.08</v>
      </c>
      <c r="B119" s="8">
        <v>2.891</v>
      </c>
      <c r="C119" s="8">
        <v>1.166</v>
      </c>
      <c r="D119" s="8">
        <v>0.904</v>
      </c>
      <c r="E119" s="8">
        <f aca="true" t="shared" si="14" ref="E119:E128">SUM(B119:D119)</f>
        <v>4.961</v>
      </c>
      <c r="F119" s="9"/>
      <c r="G119" s="8">
        <f t="shared" si="11"/>
        <v>57.156891999999985</v>
      </c>
      <c r="H119" s="8">
        <f t="shared" si="13"/>
        <v>52.924438999999985</v>
      </c>
      <c r="I119" s="8">
        <f t="shared" si="12"/>
        <v>66.57473199999995</v>
      </c>
      <c r="J119" s="8">
        <f aca="true" t="shared" si="15" ref="J119:J128">SUM(G119:I119)</f>
        <v>176.65606299999993</v>
      </c>
      <c r="K119" s="32"/>
      <c r="L119" s="50"/>
    </row>
    <row r="120" spans="1:12" ht="12.75">
      <c r="A120" s="8">
        <v>52.62</v>
      </c>
      <c r="B120" s="8">
        <v>2.891</v>
      </c>
      <c r="C120" s="8">
        <v>1.166</v>
      </c>
      <c r="D120" s="8">
        <v>0.904</v>
      </c>
      <c r="E120" s="8">
        <f t="shared" si="14"/>
        <v>4.961</v>
      </c>
      <c r="F120" s="9"/>
      <c r="G120" s="8">
        <f aca="true" t="shared" si="16" ref="G120:G128">G119+(B120+B119)/2*(A120-A119)</f>
        <v>58.71803199999998</v>
      </c>
      <c r="H120" s="8">
        <f t="shared" si="13"/>
        <v>53.55407899999999</v>
      </c>
      <c r="I120" s="8">
        <f aca="true" t="shared" si="17" ref="I120:I128">I119+(D120+D119)/2*(A120-A119)</f>
        <v>67.06289199999995</v>
      </c>
      <c r="J120" s="8">
        <f t="shared" si="15"/>
        <v>179.33500299999992</v>
      </c>
      <c r="K120" s="32"/>
      <c r="L120" s="50"/>
    </row>
    <row r="121" spans="1:12" ht="12.75">
      <c r="A121" s="8">
        <v>52.62</v>
      </c>
      <c r="B121" s="8">
        <v>3.186</v>
      </c>
      <c r="C121" s="8">
        <v>1.361</v>
      </c>
      <c r="D121" s="8">
        <v>0.998</v>
      </c>
      <c r="E121" s="8">
        <f t="shared" si="14"/>
        <v>5.545</v>
      </c>
      <c r="F121" s="9"/>
      <c r="G121" s="8">
        <f t="shared" si="16"/>
        <v>58.71803199999998</v>
      </c>
      <c r="H121" s="8">
        <f t="shared" si="13"/>
        <v>53.55407899999999</v>
      </c>
      <c r="I121" s="8">
        <f t="shared" si="17"/>
        <v>67.06289199999995</v>
      </c>
      <c r="J121" s="8">
        <f t="shared" si="15"/>
        <v>179.33500299999992</v>
      </c>
      <c r="K121" s="32"/>
      <c r="L121" s="50"/>
    </row>
    <row r="122" spans="1:12" ht="12.75">
      <c r="A122" s="8">
        <v>53.16</v>
      </c>
      <c r="B122" s="8">
        <v>3.186</v>
      </c>
      <c r="C122" s="8">
        <v>1.361</v>
      </c>
      <c r="D122" s="8">
        <v>0.998</v>
      </c>
      <c r="E122" s="8">
        <f t="shared" si="14"/>
        <v>5.545</v>
      </c>
      <c r="F122" s="9"/>
      <c r="G122" s="8">
        <f t="shared" si="16"/>
        <v>60.438471999999976</v>
      </c>
      <c r="H122" s="8">
        <f t="shared" si="13"/>
        <v>54.28901899999999</v>
      </c>
      <c r="I122" s="8">
        <f t="shared" si="17"/>
        <v>67.60181199999995</v>
      </c>
      <c r="J122" s="8">
        <f t="shared" si="15"/>
        <v>182.32930299999992</v>
      </c>
      <c r="K122" s="32"/>
      <c r="L122" s="50"/>
    </row>
    <row r="123" spans="1:12" ht="12.75">
      <c r="A123" s="8">
        <v>53.16</v>
      </c>
      <c r="B123" s="8">
        <v>3.187</v>
      </c>
      <c r="C123" s="8">
        <v>1.489</v>
      </c>
      <c r="D123" s="8">
        <v>0.896</v>
      </c>
      <c r="E123" s="8">
        <f t="shared" si="14"/>
        <v>5.572</v>
      </c>
      <c r="F123" s="9"/>
      <c r="G123" s="8">
        <f t="shared" si="16"/>
        <v>60.438471999999976</v>
      </c>
      <c r="H123" s="8">
        <f t="shared" si="13"/>
        <v>54.28901899999999</v>
      </c>
      <c r="I123" s="8">
        <f t="shared" si="17"/>
        <v>67.60181199999995</v>
      </c>
      <c r="J123" s="8">
        <f t="shared" si="15"/>
        <v>182.32930299999992</v>
      </c>
      <c r="K123" s="32"/>
      <c r="L123" s="50"/>
    </row>
    <row r="124" spans="1:12" ht="12.75">
      <c r="A124" s="8">
        <v>53.7</v>
      </c>
      <c r="B124" s="8">
        <v>3.187</v>
      </c>
      <c r="C124" s="8">
        <v>1.489</v>
      </c>
      <c r="D124" s="8">
        <v>0.896</v>
      </c>
      <c r="E124" s="8">
        <f t="shared" si="14"/>
        <v>5.572</v>
      </c>
      <c r="F124" s="9"/>
      <c r="G124" s="8">
        <f t="shared" si="16"/>
        <v>62.159451999999995</v>
      </c>
      <c r="H124" s="8">
        <f t="shared" si="13"/>
        <v>55.093078999999996</v>
      </c>
      <c r="I124" s="8">
        <f t="shared" si="17"/>
        <v>68.08565199999995</v>
      </c>
      <c r="J124" s="8">
        <f t="shared" si="15"/>
        <v>185.33818299999996</v>
      </c>
      <c r="K124" s="33"/>
      <c r="L124" s="51"/>
    </row>
    <row r="125" spans="1:12" ht="12.75">
      <c r="A125" s="8">
        <v>53.7</v>
      </c>
      <c r="B125" s="8">
        <v>1.837</v>
      </c>
      <c r="C125" s="8">
        <v>1.947</v>
      </c>
      <c r="D125" s="8">
        <v>0.767</v>
      </c>
      <c r="E125" s="8">
        <f t="shared" si="14"/>
        <v>4.551</v>
      </c>
      <c r="F125" s="9"/>
      <c r="G125" s="8">
        <f t="shared" si="16"/>
        <v>62.159451999999995</v>
      </c>
      <c r="H125" s="8">
        <f t="shared" si="13"/>
        <v>55.093078999999996</v>
      </c>
      <c r="I125" s="8">
        <f t="shared" si="17"/>
        <v>68.08565199999995</v>
      </c>
      <c r="J125" s="8">
        <f t="shared" si="15"/>
        <v>185.33818299999996</v>
      </c>
      <c r="K125" s="25" t="s">
        <v>28</v>
      </c>
      <c r="L125" s="52">
        <f>J126-J125</f>
        <v>3.640799999999956</v>
      </c>
    </row>
    <row r="126" spans="1:12" ht="12.75">
      <c r="A126" s="8">
        <v>54.5</v>
      </c>
      <c r="B126" s="8">
        <v>1.837</v>
      </c>
      <c r="C126" s="8">
        <v>1.947</v>
      </c>
      <c r="D126" s="8">
        <v>0.767</v>
      </c>
      <c r="E126" s="8">
        <f t="shared" si="14"/>
        <v>4.551</v>
      </c>
      <c r="F126" s="9"/>
      <c r="G126" s="8">
        <f t="shared" si="16"/>
        <v>63.62905199999999</v>
      </c>
      <c r="H126" s="8">
        <f t="shared" si="13"/>
        <v>56.65067899999999</v>
      </c>
      <c r="I126" s="8">
        <f t="shared" si="17"/>
        <v>68.69925199999994</v>
      </c>
      <c r="J126" s="8">
        <f t="shared" si="15"/>
        <v>188.97898299999991</v>
      </c>
      <c r="K126" s="26"/>
      <c r="L126" s="53"/>
    </row>
    <row r="127" spans="1:12" ht="12.75">
      <c r="A127" s="8">
        <v>54.5</v>
      </c>
      <c r="B127" s="8">
        <v>0</v>
      </c>
      <c r="C127" s="8">
        <v>1.88</v>
      </c>
      <c r="D127" s="8">
        <v>1.692</v>
      </c>
      <c r="E127" s="8">
        <f t="shared" si="14"/>
        <v>3.572</v>
      </c>
      <c r="F127" s="9"/>
      <c r="G127" s="8">
        <f t="shared" si="16"/>
        <v>63.62905199999999</v>
      </c>
      <c r="H127" s="8">
        <f t="shared" si="13"/>
        <v>56.65067899999999</v>
      </c>
      <c r="I127" s="8">
        <f t="shared" si="17"/>
        <v>68.69925199999994</v>
      </c>
      <c r="J127" s="8">
        <f t="shared" si="15"/>
        <v>188.97898299999991</v>
      </c>
      <c r="K127" s="21" t="s">
        <v>33</v>
      </c>
      <c r="L127" s="23">
        <f>J128-J127</f>
        <v>11.787599999999998</v>
      </c>
    </row>
    <row r="128" spans="1:12" ht="12.75">
      <c r="A128" s="8">
        <v>57.8</v>
      </c>
      <c r="B128" s="8">
        <v>0</v>
      </c>
      <c r="C128" s="8">
        <v>1.88</v>
      </c>
      <c r="D128" s="8">
        <v>1.692</v>
      </c>
      <c r="E128" s="8">
        <f t="shared" si="14"/>
        <v>3.572</v>
      </c>
      <c r="F128" s="9"/>
      <c r="G128" s="8">
        <f t="shared" si="16"/>
        <v>63.62905199999999</v>
      </c>
      <c r="H128" s="8">
        <f t="shared" si="13"/>
        <v>62.85467899999998</v>
      </c>
      <c r="I128" s="8">
        <f t="shared" si="17"/>
        <v>74.28285199999993</v>
      </c>
      <c r="J128" s="8">
        <f t="shared" si="15"/>
        <v>200.7665829999999</v>
      </c>
      <c r="K128" s="22"/>
      <c r="L128" s="24"/>
    </row>
    <row r="129" spans="9:10" ht="12.75">
      <c r="I129" s="11"/>
      <c r="J129" s="12"/>
    </row>
    <row r="130" spans="9:12" ht="12.75">
      <c r="I130" s="11"/>
      <c r="L130" s="9">
        <f>SUM(L23:L129)</f>
        <v>200.7665829999999</v>
      </c>
    </row>
  </sheetData>
  <mergeCells count="30">
    <mergeCell ref="L125:L126"/>
    <mergeCell ref="L53:L72"/>
    <mergeCell ref="A1:J1"/>
    <mergeCell ref="A2:J2"/>
    <mergeCell ref="A3:J3"/>
    <mergeCell ref="L97:L98"/>
    <mergeCell ref="K23:K46"/>
    <mergeCell ref="L73:L74"/>
    <mergeCell ref="L75:L96"/>
    <mergeCell ref="L23:L46"/>
    <mergeCell ref="L47:L48"/>
    <mergeCell ref="L49:L50"/>
    <mergeCell ref="L51:L52"/>
    <mergeCell ref="K97:K98"/>
    <mergeCell ref="K99:K100"/>
    <mergeCell ref="K101:K124"/>
    <mergeCell ref="K73:K74"/>
    <mergeCell ref="K75:K96"/>
    <mergeCell ref="L99:L100"/>
    <mergeCell ref="L101:L124"/>
    <mergeCell ref="B21:E21"/>
    <mergeCell ref="K21:L21"/>
    <mergeCell ref="G21:J21"/>
    <mergeCell ref="K127:K128"/>
    <mergeCell ref="L127:L128"/>
    <mergeCell ref="K125:K126"/>
    <mergeCell ref="K47:K48"/>
    <mergeCell ref="K49:K50"/>
    <mergeCell ref="K51:K52"/>
    <mergeCell ref="K53:K72"/>
  </mergeCells>
  <printOptions/>
  <pageMargins left="0.75" right="0.75" top="1" bottom="1" header="0.5" footer="0.5"/>
  <pageSetup fitToHeight="5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Thomas J. Peterson </cp:lastModifiedBy>
  <dcterms:created xsi:type="dcterms:W3CDTF">2000-12-18T22:02:31Z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