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080" windowWidth="12120" windowHeight="4575" tabRatio="950" activeTab="0"/>
  </bookViews>
  <sheets>
    <sheet name="Summary of Monthly Cost" sheetId="1" r:id="rId1"/>
    <sheet name="INVESTMENT COST CALC-LOOP-AZ" sheetId="2" r:id="rId2"/>
    <sheet name="TOTAL PRODUCT COST-LOOP-AZ" sheetId="3" r:id="rId3"/>
    <sheet name="INVESTMENT COST CALC-LOOP-CO" sheetId="4" r:id="rId4"/>
    <sheet name="TOTAL PRODUCT COST-LOOP-CO" sheetId="5" r:id="rId5"/>
    <sheet name="INVESTMENT COST CALC-LOOP-ID(n)" sheetId="6" r:id="rId6"/>
    <sheet name="TOTAL PRODUCT COST-LOOP-ID(n)" sheetId="7" r:id="rId7"/>
    <sheet name="INVESTMENT COST CALC-LOOP-ID(s)" sheetId="8" r:id="rId8"/>
    <sheet name="TOTAL PRODUCT COST-LOOP-ID(s)" sheetId="9" r:id="rId9"/>
    <sheet name="INVESTMENT COST CALC-LOOP-IA" sheetId="10" r:id="rId10"/>
    <sheet name="TOTAL PRODUCT COST-LOOP-IA" sheetId="11" r:id="rId11"/>
    <sheet name="INVESTMENT COST CALC-LOOP-MN" sheetId="12" r:id="rId12"/>
    <sheet name="TOTAL PRODUCT COST-LOOP-MN" sheetId="13" r:id="rId13"/>
    <sheet name="INVESTMENT COST CALC-LOOP-MT" sheetId="14" r:id="rId14"/>
    <sheet name="TOTAL PRODUCT COST-LOOP-MT" sheetId="15" r:id="rId15"/>
    <sheet name="INVESTMENT COST CALC-LOOP-NE" sheetId="16" r:id="rId16"/>
    <sheet name="TOTAL PRODUCT COST-LOOP-NE" sheetId="17" r:id="rId17"/>
    <sheet name="INVESTMENT COST CALC-LOOP-NM" sheetId="18" r:id="rId18"/>
    <sheet name="TOTAL PRODUCT COST-LOOP-NM" sheetId="19" r:id="rId19"/>
    <sheet name="INVESTMENT COST CALC-LOOP-ND" sheetId="20" r:id="rId20"/>
    <sheet name="TOTAL PRODUCT COST-LOOP-ND" sheetId="21" r:id="rId21"/>
    <sheet name="INVESTMENT COST CALC-LOOP-OR" sheetId="22" r:id="rId22"/>
    <sheet name="TOTAL PRODUCT COST-LOOP-OR" sheetId="23" r:id="rId23"/>
    <sheet name="INVESTMENT COST CALC-LOOP-SD" sheetId="24" r:id="rId24"/>
    <sheet name="TOTAL PRODUCT COST-LOOP-SD" sheetId="25" r:id="rId25"/>
    <sheet name="INVESTMENT COST CALC-LOOP-UT" sheetId="26" r:id="rId26"/>
    <sheet name="TOTAL PRODUCT COST-LOOP-UT" sheetId="27" r:id="rId27"/>
    <sheet name="INVESTMENT COST CALC-LOOP-WA" sheetId="28" r:id="rId28"/>
    <sheet name="TOTAL PRODUCT COST-LOOP-WA" sheetId="29" r:id="rId29"/>
    <sheet name="INVESTMENT COST CALC-LOOP-WY" sheetId="30" r:id="rId30"/>
    <sheet name="TOTAL PRODUCT COST- LOOP -WY" sheetId="31" r:id="rId31"/>
    <sheet name="INVESTMENT COST CALC-NTS-COE-AZ" sheetId="32" r:id="rId32"/>
    <sheet name="TOTAL PRODUCT COST-NTS-COE-AZ" sheetId="33" r:id="rId33"/>
    <sheet name="INVESTMENT COST CALC-NTS-COE-CO" sheetId="34" r:id="rId34"/>
    <sheet name="TOTAL PRODUCT COST-NTS-COE-CO" sheetId="35" r:id="rId35"/>
    <sheet name="INVESTMENT COST CALC-NTS-COE-ID" sheetId="36" r:id="rId36"/>
    <sheet name="TOTAL PRODUCT COST-NTS-COE-ID" sheetId="37" r:id="rId37"/>
    <sheet name="INVESTMENT COST CALC-NTS-COE-IA" sheetId="38" r:id="rId38"/>
    <sheet name="TOTAL PRODUCT COST-NTS-COE-IA" sheetId="39" r:id="rId39"/>
    <sheet name="INVESTMENT COST CALC-NTS-COE-MN" sheetId="40" r:id="rId40"/>
    <sheet name="TOTAL PRODUCT COST-NTS-COE-MN" sheetId="41" r:id="rId41"/>
    <sheet name="INVESTMENT COST CALC-NTS-COE-MT" sheetId="42" r:id="rId42"/>
    <sheet name="TOTAL PRODUCT COST-NTS-COE-MT" sheetId="43" r:id="rId43"/>
    <sheet name="INVESTMENT COST CALC-NTS-COE-NE" sheetId="44" r:id="rId44"/>
    <sheet name="TOTAL PRODUCT COST-NTS-COE-NE" sheetId="45" r:id="rId45"/>
    <sheet name="INVESTMENT COST CALC-NTS-COE-NM" sheetId="46" r:id="rId46"/>
    <sheet name="TOTAL PRODUCT COST-NTS-COE-NM" sheetId="47" r:id="rId47"/>
    <sheet name="INVESTMENT COST CALC-NTS-COE-ND" sheetId="48" r:id="rId48"/>
    <sheet name="TOTAL PRODUCT COST-NTS-COE-ND" sheetId="49" r:id="rId49"/>
    <sheet name="INVESTMENT COST CALC-NTS-COE-OR" sheetId="50" r:id="rId50"/>
    <sheet name="TOTAL PRODUCT COST-NTS-COE-OR" sheetId="51" r:id="rId51"/>
    <sheet name="INVESTMENT COST CALC-NTS-COE-SD" sheetId="52" r:id="rId52"/>
    <sheet name="TOTAL PRODUCT COST-NTS-COE-SD" sheetId="53" r:id="rId53"/>
    <sheet name="INVESTMENT COST CALC-NTS-COE-UT" sheetId="54" r:id="rId54"/>
    <sheet name="TOTAL PRODUCT COST-NTS-COE-UT" sheetId="55" r:id="rId55"/>
    <sheet name="INVESTMENT COST CALC-NTS-COE-WA" sheetId="56" r:id="rId56"/>
    <sheet name="TOTAL PRODUCT COST-NTS-COE-WA" sheetId="57" r:id="rId57"/>
    <sheet name="INVESTMENT COST CALC-NTS-COE-WY" sheetId="58" r:id="rId58"/>
    <sheet name="TOTAL PRODUCT COST-NTS-COE-WY" sheetId="59" r:id="rId59"/>
    <sheet name="TOTAL PRODUCT COST-RTU-AZ" sheetId="60" r:id="rId60"/>
    <sheet name="TOTAL PRODUCT COST-RTU-CO" sheetId="61" r:id="rId61"/>
    <sheet name="TOTAL PRODUCT COST-RTU-ID" sheetId="62" r:id="rId62"/>
    <sheet name="TOTAL PRODUCT COST-RTU-IA" sheetId="63" r:id="rId63"/>
    <sheet name="TOTAL PRODUCT COST-RTU-MN" sheetId="64" r:id="rId64"/>
    <sheet name="TOTAL PRODUCT COST-RTU-MT" sheetId="65" r:id="rId65"/>
    <sheet name="TOTAL PRODUCT COST-RTU-NE" sheetId="66" r:id="rId66"/>
    <sheet name="TOTAL PRODUCT COST-RTU-NM" sheetId="67" r:id="rId67"/>
    <sheet name="TOTAL PRODUCT COST-RTU-ND" sheetId="68" r:id="rId68"/>
    <sheet name="TOTAL PRODUCT COST-RTU-OR" sheetId="69" r:id="rId69"/>
    <sheet name="TOTAL PRODUCT COST-RTU-SD" sheetId="70" r:id="rId70"/>
    <sheet name="TOTAL PRODUCT COST-RTU-UT" sheetId="71" r:id="rId71"/>
    <sheet name="TOTAL PRODUCT COST-RTU-WA" sheetId="72" r:id="rId72"/>
    <sheet name="TOTAL PRODUCT COST-RTU-WY" sheetId="73" r:id="rId73"/>
  </sheets>
  <externalReferences>
    <externalReference r:id="rId76"/>
    <externalReference r:id="rId77"/>
  </externalReferences>
  <definedNames>
    <definedName name="cms" localSheetId="3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3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4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5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6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7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7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localSheetId="7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3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4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5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6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7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7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localSheetId="7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cms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hour_300" localSheetId="31">'[2]NTS-COE'!#REF!</definedName>
    <definedName name="hour_300" localSheetId="33">'[2]NTS-COE'!#REF!</definedName>
    <definedName name="hour_300" localSheetId="37">'[2]NTS-COE'!#REF!</definedName>
    <definedName name="hour_300" localSheetId="35">'[2]NTS-COE'!#REF!</definedName>
    <definedName name="hour_300" localSheetId="39">'[2]NTS-COE'!#REF!</definedName>
    <definedName name="hour_300" localSheetId="41">'[2]NTS-COE'!#REF!</definedName>
    <definedName name="hour_300" localSheetId="47">'[2]NTS-COE'!#REF!</definedName>
    <definedName name="hour_300" localSheetId="43">'[2]NTS-COE'!#REF!</definedName>
    <definedName name="hour_300" localSheetId="45">'[2]NTS-COE'!#REF!</definedName>
    <definedName name="hour_300" localSheetId="49">'[2]NTS-COE'!#REF!</definedName>
    <definedName name="hour_300" localSheetId="51">'[2]NTS-COE'!#REF!</definedName>
    <definedName name="hour_300" localSheetId="53">'[2]NTS-COE'!#REF!</definedName>
    <definedName name="hour_300" localSheetId="55">'[2]NTS-COE'!#REF!</definedName>
    <definedName name="hour_300" localSheetId="57">'[2]NTS-COE'!#REF!</definedName>
    <definedName name="hour_300" localSheetId="32">'[2]NTS-COE'!#REF!</definedName>
    <definedName name="hour_300" localSheetId="34">'[2]NTS-COE'!#REF!</definedName>
    <definedName name="hour_300" localSheetId="38">'[2]NTS-COE'!#REF!</definedName>
    <definedName name="hour_300" localSheetId="36">'[2]NTS-COE'!#REF!</definedName>
    <definedName name="hour_300" localSheetId="40">'[2]NTS-COE'!#REF!</definedName>
    <definedName name="hour_300" localSheetId="42">'[2]NTS-COE'!#REF!</definedName>
    <definedName name="hour_300" localSheetId="48">'[2]NTS-COE'!#REF!</definedName>
    <definedName name="hour_300" localSheetId="44">'[2]NTS-COE'!#REF!</definedName>
    <definedName name="hour_300" localSheetId="46">'[2]NTS-COE'!#REF!</definedName>
    <definedName name="hour_300" localSheetId="50">'[2]NTS-COE'!#REF!</definedName>
    <definedName name="hour_300" localSheetId="52">'[2]NTS-COE'!#REF!</definedName>
    <definedName name="hour_300" localSheetId="54">'[2]NTS-COE'!#REF!</definedName>
    <definedName name="hour_300" localSheetId="56">'[2]NTS-COE'!#REF!</definedName>
    <definedName name="hour_300" localSheetId="58">'[2]NTS-COE'!#REF!</definedName>
    <definedName name="hour_300" localSheetId="59">'[1]WINPC3 Investments - F'!#REF!</definedName>
    <definedName name="hour_300" localSheetId="60">'[1]WINPC3 Investments - F'!#REF!</definedName>
    <definedName name="hour_300" localSheetId="62">'[1]WINPC3 Investments - F'!#REF!</definedName>
    <definedName name="hour_300" localSheetId="61">'[1]WINPC3 Investments - F'!#REF!</definedName>
    <definedName name="hour_300" localSheetId="63">'[1]WINPC3 Investments - F'!#REF!</definedName>
    <definedName name="hour_300" localSheetId="64">'[1]WINPC3 Investments - F'!#REF!</definedName>
    <definedName name="hour_300" localSheetId="67">'[1]WINPC3 Investments - F'!#REF!</definedName>
    <definedName name="hour_300" localSheetId="65">'[1]WINPC3 Investments - F'!#REF!</definedName>
    <definedName name="hour_300" localSheetId="66">'[1]WINPC3 Investments - F'!#REF!</definedName>
    <definedName name="hour_300" localSheetId="68">'[1]WINPC3 Investments - F'!#REF!</definedName>
    <definedName name="hour_300" localSheetId="69">'[1]WINPC3 Investments - F'!#REF!</definedName>
    <definedName name="hour_300" localSheetId="70">'[1]WINPC3 Investments - F'!#REF!</definedName>
    <definedName name="hour_300" localSheetId="71">'[1]WINPC3 Investments - F'!#REF!</definedName>
    <definedName name="hour_300" localSheetId="72">'[1]WINPC3 Investments - F'!#REF!</definedName>
    <definedName name="hour_300">'[1]WINPC3 Investments - F'!#REF!</definedName>
    <definedName name="Macro1">#REF!</definedName>
    <definedName name="_xlnm.Print_Area" localSheetId="1">'INVESTMENT COST CALC-LOOP-AZ'!$A$1:$K$23</definedName>
    <definedName name="_xlnm.Print_Area" localSheetId="3">'INVESTMENT COST CALC-LOOP-CO'!$A$1:$K$23</definedName>
    <definedName name="_xlnm.Print_Area" localSheetId="9">'INVESTMENT COST CALC-LOOP-IA'!$A$1:$K$23</definedName>
    <definedName name="_xlnm.Print_Area" localSheetId="5">'INVESTMENT COST CALC-LOOP-ID(n)'!$A$1:$K$23</definedName>
    <definedName name="_xlnm.Print_Area" localSheetId="7">'INVESTMENT COST CALC-LOOP-ID(s)'!$A$1:$K$23</definedName>
    <definedName name="_xlnm.Print_Area" localSheetId="11">'INVESTMENT COST CALC-LOOP-MN'!$A$1:$K$23</definedName>
    <definedName name="_xlnm.Print_Area" localSheetId="13">'INVESTMENT COST CALC-LOOP-MT'!$A$1:$K$23</definedName>
    <definedName name="_xlnm.Print_Area" localSheetId="19">'INVESTMENT COST CALC-LOOP-ND'!$A$1:$K$23</definedName>
    <definedName name="_xlnm.Print_Area" localSheetId="15">'INVESTMENT COST CALC-LOOP-NE'!$A$1:$K$23</definedName>
    <definedName name="_xlnm.Print_Area" localSheetId="17">'INVESTMENT COST CALC-LOOP-NM'!$A$1:$K$23</definedName>
    <definedName name="_xlnm.Print_Area" localSheetId="21">'INVESTMENT COST CALC-LOOP-OR'!$A$1:$K$23</definedName>
    <definedName name="_xlnm.Print_Area" localSheetId="23">'INVESTMENT COST CALC-LOOP-SD'!$A$1:$K$23</definedName>
    <definedName name="_xlnm.Print_Area" localSheetId="25">'INVESTMENT COST CALC-LOOP-UT'!$A$1:$K$23</definedName>
    <definedName name="_xlnm.Print_Area" localSheetId="27">'INVESTMENT COST CALC-LOOP-WA'!$A$1:$K$23</definedName>
    <definedName name="_xlnm.Print_Area" localSheetId="29">'INVESTMENT COST CALC-LOOP-WY'!$A$1:$K$23</definedName>
    <definedName name="_xlnm.Print_Area" localSheetId="31">'INVESTMENT COST CALC-NTS-COE-AZ'!$A$1:$K$10</definedName>
    <definedName name="_xlnm.Print_Area" localSheetId="33">'INVESTMENT COST CALC-NTS-COE-CO'!$A$1:$K$10</definedName>
    <definedName name="_xlnm.Print_Area" localSheetId="37">'INVESTMENT COST CALC-NTS-COE-IA'!$A$1:$K$10</definedName>
    <definedName name="_xlnm.Print_Area" localSheetId="35">'INVESTMENT COST CALC-NTS-COE-ID'!$A$1:$K$10</definedName>
    <definedName name="_xlnm.Print_Area" localSheetId="39">'INVESTMENT COST CALC-NTS-COE-MN'!$A$1:$K$10</definedName>
    <definedName name="_xlnm.Print_Area" localSheetId="41">'INVESTMENT COST CALC-NTS-COE-MT'!$A$1:$K$10</definedName>
    <definedName name="_xlnm.Print_Area" localSheetId="47">'INVESTMENT COST CALC-NTS-COE-ND'!$A$1:$K$10</definedName>
    <definedName name="_xlnm.Print_Area" localSheetId="43">'INVESTMENT COST CALC-NTS-COE-NE'!$A$1:$K$10</definedName>
    <definedName name="_xlnm.Print_Area" localSheetId="45">'INVESTMENT COST CALC-NTS-COE-NM'!$A$1:$K$10</definedName>
    <definedName name="_xlnm.Print_Area" localSheetId="49">'INVESTMENT COST CALC-NTS-COE-OR'!$A$1:$K$10</definedName>
    <definedName name="_xlnm.Print_Area" localSheetId="51">'INVESTMENT COST CALC-NTS-COE-SD'!$A$1:$K$10</definedName>
    <definedName name="_xlnm.Print_Area" localSheetId="53">'INVESTMENT COST CALC-NTS-COE-UT'!$A$1:$K$10</definedName>
    <definedName name="_xlnm.Print_Area" localSheetId="55">'INVESTMENT COST CALC-NTS-COE-WA'!$A$1:$K$10</definedName>
    <definedName name="_xlnm.Print_Area" localSheetId="57">'INVESTMENT COST CALC-NTS-COE-WY'!$A$1:$K$10</definedName>
    <definedName name="_xlnm.Print_Area" localSheetId="0">'Summary of Monthly Cost'!$A$1:$N$24</definedName>
    <definedName name="_xlnm.Print_Area" localSheetId="30">'TOTAL PRODUCT COST- LOOP -WY'!$A$1:$E$44</definedName>
    <definedName name="_xlnm.Print_Area" localSheetId="2">'TOTAL PRODUCT COST-LOOP-AZ'!$A$1:$E$44</definedName>
    <definedName name="_xlnm.Print_Area" localSheetId="4">'TOTAL PRODUCT COST-LOOP-CO'!$A$1:$E$44</definedName>
    <definedName name="_xlnm.Print_Area" localSheetId="10">'TOTAL PRODUCT COST-LOOP-IA'!$A$1:$E$44</definedName>
    <definedName name="_xlnm.Print_Area" localSheetId="6">'TOTAL PRODUCT COST-LOOP-ID(n)'!$A$1:$E$44</definedName>
    <definedName name="_xlnm.Print_Area" localSheetId="8">'TOTAL PRODUCT COST-LOOP-ID(s)'!$A$1:$E$44</definedName>
    <definedName name="_xlnm.Print_Area" localSheetId="12">'TOTAL PRODUCT COST-LOOP-MN'!$A$1:$E$44</definedName>
    <definedName name="_xlnm.Print_Area" localSheetId="14">'TOTAL PRODUCT COST-LOOP-MT'!$A$1:$E$44</definedName>
    <definedName name="_xlnm.Print_Area" localSheetId="20">'TOTAL PRODUCT COST-LOOP-ND'!$A$1:$E$44</definedName>
    <definedName name="_xlnm.Print_Area" localSheetId="16">'TOTAL PRODUCT COST-LOOP-NE'!$A$1:$E$44</definedName>
    <definedName name="_xlnm.Print_Area" localSheetId="18">'TOTAL PRODUCT COST-LOOP-NM'!$A$1:$E$44</definedName>
    <definedName name="_xlnm.Print_Area" localSheetId="22">'TOTAL PRODUCT COST-LOOP-OR'!$A$1:$E$44</definedName>
    <definedName name="_xlnm.Print_Area" localSheetId="24">'TOTAL PRODUCT COST-LOOP-SD'!$A$1:$E$44</definedName>
    <definedName name="_xlnm.Print_Area" localSheetId="26">'TOTAL PRODUCT COST-LOOP-UT'!$A$1:$E$44</definedName>
    <definedName name="_xlnm.Print_Area" localSheetId="28">'TOTAL PRODUCT COST-LOOP-WA'!$A$1:$E$44</definedName>
    <definedName name="_xlnm.Print_Area" localSheetId="32">'TOTAL PRODUCT COST-NTS-COE-AZ'!$A$1:$E$44</definedName>
    <definedName name="_xlnm.Print_Area" localSheetId="34">'TOTAL PRODUCT COST-NTS-COE-CO'!$A$1:$E$44</definedName>
    <definedName name="_xlnm.Print_Area" localSheetId="38">'TOTAL PRODUCT COST-NTS-COE-IA'!$A$1:$E$44</definedName>
    <definedName name="_xlnm.Print_Area" localSheetId="36">'TOTAL PRODUCT COST-NTS-COE-ID'!$A$1:$E$44</definedName>
    <definedName name="_xlnm.Print_Area" localSheetId="40">'TOTAL PRODUCT COST-NTS-COE-MN'!$A$1:$E$44</definedName>
    <definedName name="_xlnm.Print_Area" localSheetId="42">'TOTAL PRODUCT COST-NTS-COE-MT'!$A$1:$E$44</definedName>
    <definedName name="_xlnm.Print_Area" localSheetId="48">'TOTAL PRODUCT COST-NTS-COE-ND'!$A$1:$E$44</definedName>
    <definedName name="_xlnm.Print_Area" localSheetId="44">'TOTAL PRODUCT COST-NTS-COE-NE'!$A$1:$E$44</definedName>
    <definedName name="_xlnm.Print_Area" localSheetId="46">'TOTAL PRODUCT COST-NTS-COE-NM'!$A$1:$E$44</definedName>
    <definedName name="_xlnm.Print_Area" localSheetId="50">'TOTAL PRODUCT COST-NTS-COE-OR'!$A$1:$E$44</definedName>
    <definedName name="_xlnm.Print_Area" localSheetId="52">'TOTAL PRODUCT COST-NTS-COE-SD'!$A$1:$E$44</definedName>
    <definedName name="_xlnm.Print_Area" localSheetId="54">'TOTAL PRODUCT COST-NTS-COE-UT'!$A$1:$E$44</definedName>
    <definedName name="_xlnm.Print_Area" localSheetId="56">'TOTAL PRODUCT COST-NTS-COE-WA'!$A$1:$E$44</definedName>
    <definedName name="_xlnm.Print_Area" localSheetId="58">'TOTAL PRODUCT COST-NTS-COE-WY'!$A$1:$E$44</definedName>
    <definedName name="_xlnm.Print_Area" localSheetId="59">'TOTAL PRODUCT COST-RTU-AZ'!$A$1:$E$44</definedName>
    <definedName name="_xlnm.Print_Area" localSheetId="60">'TOTAL PRODUCT COST-RTU-CO'!$A$1:$E$44</definedName>
    <definedName name="_xlnm.Print_Area" localSheetId="62">'TOTAL PRODUCT COST-RTU-IA'!$A$1:$E$44</definedName>
    <definedName name="_xlnm.Print_Area" localSheetId="61">'TOTAL PRODUCT COST-RTU-ID'!$A$1:$E$44</definedName>
    <definedName name="_xlnm.Print_Area" localSheetId="63">'TOTAL PRODUCT COST-RTU-MN'!$A$1:$E$44</definedName>
    <definedName name="_xlnm.Print_Area" localSheetId="64">'TOTAL PRODUCT COST-RTU-MT'!$A$1:$E$44</definedName>
    <definedName name="_xlnm.Print_Area" localSheetId="67">'TOTAL PRODUCT COST-RTU-ND'!$A$1:$E$44</definedName>
    <definedName name="_xlnm.Print_Area" localSheetId="65">'TOTAL PRODUCT COST-RTU-NE'!$A$1:$E$44</definedName>
    <definedName name="_xlnm.Print_Area" localSheetId="66">'TOTAL PRODUCT COST-RTU-NM'!$A$1:$E$44</definedName>
    <definedName name="_xlnm.Print_Area" localSheetId="68">'TOTAL PRODUCT COST-RTU-OR'!$A$1:$E$44</definedName>
    <definedName name="_xlnm.Print_Area" localSheetId="69">'TOTAL PRODUCT COST-RTU-SD'!$A$1:$E$44</definedName>
    <definedName name="_xlnm.Print_Area" localSheetId="70">'TOTAL PRODUCT COST-RTU-UT'!$A$1:$E$44</definedName>
    <definedName name="_xlnm.Print_Area" localSheetId="71">'TOTAL PRODUCT COST-RTU-WA'!$A$1:$E$44</definedName>
    <definedName name="_xlnm.Print_Area" localSheetId="72">'TOTAL PRODUCT COST-RTU-WY'!$A$1:$E$44</definedName>
    <definedName name="Print_Area_MI" localSheetId="31">'[2]NTS-COE'!#REF!</definedName>
    <definedName name="Print_Area_MI" localSheetId="33">'[2]NTS-COE'!#REF!</definedName>
    <definedName name="Print_Area_MI" localSheetId="37">'[2]NTS-COE'!#REF!</definedName>
    <definedName name="Print_Area_MI" localSheetId="35">'[2]NTS-COE'!#REF!</definedName>
    <definedName name="Print_Area_MI" localSheetId="39">'[2]NTS-COE'!#REF!</definedName>
    <definedName name="Print_Area_MI" localSheetId="41">'[2]NTS-COE'!#REF!</definedName>
    <definedName name="Print_Area_MI" localSheetId="47">'[2]NTS-COE'!#REF!</definedName>
    <definedName name="Print_Area_MI" localSheetId="43">'[2]NTS-COE'!#REF!</definedName>
    <definedName name="Print_Area_MI" localSheetId="45">'[2]NTS-COE'!#REF!</definedName>
    <definedName name="Print_Area_MI" localSheetId="49">'[2]NTS-COE'!#REF!</definedName>
    <definedName name="Print_Area_MI" localSheetId="51">'[2]NTS-COE'!#REF!</definedName>
    <definedName name="Print_Area_MI" localSheetId="53">'[2]NTS-COE'!#REF!</definedName>
    <definedName name="Print_Area_MI" localSheetId="55">'[2]NTS-COE'!#REF!</definedName>
    <definedName name="Print_Area_MI" localSheetId="57">'[2]NTS-COE'!#REF!</definedName>
    <definedName name="Print_Area_MI" localSheetId="32">'[2]NTS-COE'!#REF!</definedName>
    <definedName name="Print_Area_MI" localSheetId="34">'[2]NTS-COE'!#REF!</definedName>
    <definedName name="Print_Area_MI" localSheetId="38">'[2]NTS-COE'!#REF!</definedName>
    <definedName name="Print_Area_MI" localSheetId="36">'[2]NTS-COE'!#REF!</definedName>
    <definedName name="Print_Area_MI" localSheetId="40">'[2]NTS-COE'!#REF!</definedName>
    <definedName name="Print_Area_MI" localSheetId="42">'[2]NTS-COE'!#REF!</definedName>
    <definedName name="Print_Area_MI" localSheetId="48">'[2]NTS-COE'!#REF!</definedName>
    <definedName name="Print_Area_MI" localSheetId="44">'[2]NTS-COE'!#REF!</definedName>
    <definedName name="Print_Area_MI" localSheetId="46">'[2]NTS-COE'!#REF!</definedName>
    <definedName name="Print_Area_MI" localSheetId="50">'[2]NTS-COE'!#REF!</definedName>
    <definedName name="Print_Area_MI" localSheetId="52">'[2]NTS-COE'!#REF!</definedName>
    <definedName name="Print_Area_MI" localSheetId="54">'[2]NTS-COE'!#REF!</definedName>
    <definedName name="Print_Area_MI" localSheetId="56">'[2]NTS-COE'!#REF!</definedName>
    <definedName name="Print_Area_MI" localSheetId="58">'[2]NTS-COE'!#REF!</definedName>
    <definedName name="Print_Area_MI" localSheetId="59">'[1]WINPC3 Investments - F'!#REF!</definedName>
    <definedName name="Print_Area_MI" localSheetId="60">'[1]WINPC3 Investments - F'!#REF!</definedName>
    <definedName name="Print_Area_MI" localSheetId="62">'[1]WINPC3 Investments - F'!#REF!</definedName>
    <definedName name="Print_Area_MI" localSheetId="61">'[1]WINPC3 Investments - F'!#REF!</definedName>
    <definedName name="Print_Area_MI" localSheetId="63">'[1]WINPC3 Investments - F'!#REF!</definedName>
    <definedName name="Print_Area_MI" localSheetId="64">'[1]WINPC3 Investments - F'!#REF!</definedName>
    <definedName name="Print_Area_MI" localSheetId="67">'[1]WINPC3 Investments - F'!#REF!</definedName>
    <definedName name="Print_Area_MI" localSheetId="65">'[1]WINPC3 Investments - F'!#REF!</definedName>
    <definedName name="Print_Area_MI" localSheetId="66">'[1]WINPC3 Investments - F'!#REF!</definedName>
    <definedName name="Print_Area_MI" localSheetId="68">'[1]WINPC3 Investments - F'!#REF!</definedName>
    <definedName name="Print_Area_MI" localSheetId="69">'[1]WINPC3 Investments - F'!#REF!</definedName>
    <definedName name="Print_Area_MI" localSheetId="70">'[1]WINPC3 Investments - F'!#REF!</definedName>
    <definedName name="Print_Area_MI" localSheetId="71">'[1]WINPC3 Investments - F'!#REF!</definedName>
    <definedName name="Print_Area_MI" localSheetId="72">'[1]WINPC3 Investments - F'!#REF!</definedName>
    <definedName name="Print_Area_MI">'[1]WINPC3 Investments - F'!#REF!</definedName>
    <definedName name="_xlnm.Print_Titles" localSheetId="1">'INVESTMENT COST CALC-LOOP-AZ'!$1:$3</definedName>
    <definedName name="_xlnm.Print_Titles" localSheetId="3">'INVESTMENT COST CALC-LOOP-CO'!$1:$3</definedName>
    <definedName name="_xlnm.Print_Titles" localSheetId="9">'INVESTMENT COST CALC-LOOP-IA'!$1:$3</definedName>
    <definedName name="_xlnm.Print_Titles" localSheetId="5">'INVESTMENT COST CALC-LOOP-ID(n)'!$1:$3</definedName>
    <definedName name="_xlnm.Print_Titles" localSheetId="7">'INVESTMENT COST CALC-LOOP-ID(s)'!$1:$3</definedName>
    <definedName name="_xlnm.Print_Titles" localSheetId="11">'INVESTMENT COST CALC-LOOP-MN'!$1:$3</definedName>
    <definedName name="_xlnm.Print_Titles" localSheetId="13">'INVESTMENT COST CALC-LOOP-MT'!$1:$3</definedName>
    <definedName name="_xlnm.Print_Titles" localSheetId="19">'INVESTMENT COST CALC-LOOP-ND'!$1:$3</definedName>
    <definedName name="_xlnm.Print_Titles" localSheetId="15">'INVESTMENT COST CALC-LOOP-NE'!$1:$3</definedName>
    <definedName name="_xlnm.Print_Titles" localSheetId="17">'INVESTMENT COST CALC-LOOP-NM'!$1:$3</definedName>
    <definedName name="_xlnm.Print_Titles" localSheetId="21">'INVESTMENT COST CALC-LOOP-OR'!$1:$3</definedName>
    <definedName name="_xlnm.Print_Titles" localSheetId="23">'INVESTMENT COST CALC-LOOP-SD'!$1:$3</definedName>
    <definedName name="_xlnm.Print_Titles" localSheetId="25">'INVESTMENT COST CALC-LOOP-UT'!$1:$3</definedName>
    <definedName name="_xlnm.Print_Titles" localSheetId="27">'INVESTMENT COST CALC-LOOP-WA'!$1:$3</definedName>
    <definedName name="_xlnm.Print_Titles" localSheetId="29">'INVESTMENT COST CALC-LOOP-WY'!$1:$3</definedName>
    <definedName name="_xlnm.Print_Titles" localSheetId="31">'INVESTMENT COST CALC-NTS-COE-AZ'!$1:$3</definedName>
    <definedName name="_xlnm.Print_Titles" localSheetId="33">'INVESTMENT COST CALC-NTS-COE-CO'!$1:$3</definedName>
    <definedName name="_xlnm.Print_Titles" localSheetId="37">'INVESTMENT COST CALC-NTS-COE-IA'!$1:$3</definedName>
    <definedName name="_xlnm.Print_Titles" localSheetId="35">'INVESTMENT COST CALC-NTS-COE-ID'!$1:$3</definedName>
    <definedName name="_xlnm.Print_Titles" localSheetId="39">'INVESTMENT COST CALC-NTS-COE-MN'!$1:$3</definedName>
    <definedName name="_xlnm.Print_Titles" localSheetId="41">'INVESTMENT COST CALC-NTS-COE-MT'!$1:$3</definedName>
    <definedName name="_xlnm.Print_Titles" localSheetId="47">'INVESTMENT COST CALC-NTS-COE-ND'!$1:$3</definedName>
    <definedName name="_xlnm.Print_Titles" localSheetId="43">'INVESTMENT COST CALC-NTS-COE-NE'!$1:$3</definedName>
    <definedName name="_xlnm.Print_Titles" localSheetId="45">'INVESTMENT COST CALC-NTS-COE-NM'!$1:$3</definedName>
    <definedName name="_xlnm.Print_Titles" localSheetId="49">'INVESTMENT COST CALC-NTS-COE-OR'!$1:$3</definedName>
    <definedName name="_xlnm.Print_Titles" localSheetId="51">'INVESTMENT COST CALC-NTS-COE-SD'!$1:$3</definedName>
    <definedName name="_xlnm.Print_Titles" localSheetId="53">'INVESTMENT COST CALC-NTS-COE-UT'!$1:$3</definedName>
    <definedName name="_xlnm.Print_Titles" localSheetId="55">'INVESTMENT COST CALC-NTS-COE-WA'!$1:$3</definedName>
    <definedName name="_xlnm.Print_Titles" localSheetId="57">'INVESTMENT COST CALC-NTS-COE-WY'!$1:$3</definedName>
    <definedName name="_xlnm.Print_Titles" localSheetId="30">'TOTAL PRODUCT COST- LOOP -WY'!$A:$D</definedName>
    <definedName name="_xlnm.Print_Titles" localSheetId="2">'TOTAL PRODUCT COST-LOOP-AZ'!$A:$D</definedName>
    <definedName name="_xlnm.Print_Titles" localSheetId="4">'TOTAL PRODUCT COST-LOOP-CO'!$A:$D</definedName>
    <definedName name="_xlnm.Print_Titles" localSheetId="10">'TOTAL PRODUCT COST-LOOP-IA'!$A:$D</definedName>
    <definedName name="_xlnm.Print_Titles" localSheetId="6">'TOTAL PRODUCT COST-LOOP-ID(n)'!$A:$D</definedName>
    <definedName name="_xlnm.Print_Titles" localSheetId="8">'TOTAL PRODUCT COST-LOOP-ID(s)'!$A:$D</definedName>
    <definedName name="_xlnm.Print_Titles" localSheetId="12">'TOTAL PRODUCT COST-LOOP-MN'!$A:$D</definedName>
    <definedName name="_xlnm.Print_Titles" localSheetId="14">'TOTAL PRODUCT COST-LOOP-MT'!$A:$D</definedName>
    <definedName name="_xlnm.Print_Titles" localSheetId="20">'TOTAL PRODUCT COST-LOOP-ND'!$A:$D</definedName>
    <definedName name="_xlnm.Print_Titles" localSheetId="16">'TOTAL PRODUCT COST-LOOP-NE'!$A:$D</definedName>
    <definedName name="_xlnm.Print_Titles" localSheetId="18">'TOTAL PRODUCT COST-LOOP-NM'!$A:$D</definedName>
    <definedName name="_xlnm.Print_Titles" localSheetId="22">'TOTAL PRODUCT COST-LOOP-OR'!$A:$D</definedName>
    <definedName name="_xlnm.Print_Titles" localSheetId="24">'TOTAL PRODUCT COST-LOOP-SD'!$A:$D</definedName>
    <definedName name="_xlnm.Print_Titles" localSheetId="26">'TOTAL PRODUCT COST-LOOP-UT'!$A:$D</definedName>
    <definedName name="_xlnm.Print_Titles" localSheetId="28">'TOTAL PRODUCT COST-LOOP-WA'!$A:$D</definedName>
    <definedName name="_xlnm.Print_Titles" localSheetId="32">'TOTAL PRODUCT COST-NTS-COE-AZ'!$A:$D</definedName>
    <definedName name="_xlnm.Print_Titles" localSheetId="34">'TOTAL PRODUCT COST-NTS-COE-CO'!$A:$D</definedName>
    <definedName name="_xlnm.Print_Titles" localSheetId="38">'TOTAL PRODUCT COST-NTS-COE-IA'!$A:$D</definedName>
    <definedName name="_xlnm.Print_Titles" localSheetId="36">'TOTAL PRODUCT COST-NTS-COE-ID'!$A:$D</definedName>
    <definedName name="_xlnm.Print_Titles" localSheetId="40">'TOTAL PRODUCT COST-NTS-COE-MN'!$A:$D</definedName>
    <definedName name="_xlnm.Print_Titles" localSheetId="42">'TOTAL PRODUCT COST-NTS-COE-MT'!$A:$D</definedName>
    <definedName name="_xlnm.Print_Titles" localSheetId="48">'TOTAL PRODUCT COST-NTS-COE-ND'!$A:$D</definedName>
    <definedName name="_xlnm.Print_Titles" localSheetId="44">'TOTAL PRODUCT COST-NTS-COE-NE'!$A:$D</definedName>
    <definedName name="_xlnm.Print_Titles" localSheetId="46">'TOTAL PRODUCT COST-NTS-COE-NM'!$A:$D</definedName>
    <definedName name="_xlnm.Print_Titles" localSheetId="50">'TOTAL PRODUCT COST-NTS-COE-OR'!$A:$D</definedName>
    <definedName name="_xlnm.Print_Titles" localSheetId="52">'TOTAL PRODUCT COST-NTS-COE-SD'!$A:$D</definedName>
    <definedName name="_xlnm.Print_Titles" localSheetId="54">'TOTAL PRODUCT COST-NTS-COE-UT'!$A:$D</definedName>
    <definedName name="_xlnm.Print_Titles" localSheetId="56">'TOTAL PRODUCT COST-NTS-COE-WA'!$A:$D</definedName>
    <definedName name="_xlnm.Print_Titles" localSheetId="58">'TOTAL PRODUCT COST-NTS-COE-WY'!$A:$D</definedName>
    <definedName name="_xlnm.Print_Titles" localSheetId="59">'TOTAL PRODUCT COST-RTU-AZ'!$A:$D</definedName>
    <definedName name="_xlnm.Print_Titles" localSheetId="60">'TOTAL PRODUCT COST-RTU-CO'!$A:$D</definedName>
    <definedName name="_xlnm.Print_Titles" localSheetId="62">'TOTAL PRODUCT COST-RTU-IA'!$A:$D</definedName>
    <definedName name="_xlnm.Print_Titles" localSheetId="61">'TOTAL PRODUCT COST-RTU-ID'!$A:$D</definedName>
    <definedName name="_xlnm.Print_Titles" localSheetId="63">'TOTAL PRODUCT COST-RTU-MN'!$A:$D</definedName>
    <definedName name="_xlnm.Print_Titles" localSheetId="64">'TOTAL PRODUCT COST-RTU-MT'!$A:$D</definedName>
    <definedName name="_xlnm.Print_Titles" localSheetId="67">'TOTAL PRODUCT COST-RTU-ND'!$A:$D</definedName>
    <definedName name="_xlnm.Print_Titles" localSheetId="65">'TOTAL PRODUCT COST-RTU-NE'!$A:$D</definedName>
    <definedName name="_xlnm.Print_Titles" localSheetId="66">'TOTAL PRODUCT COST-RTU-NM'!$A:$D</definedName>
    <definedName name="_xlnm.Print_Titles" localSheetId="68">'TOTAL PRODUCT COST-RTU-OR'!$A:$D</definedName>
    <definedName name="_xlnm.Print_Titles" localSheetId="69">'TOTAL PRODUCT COST-RTU-SD'!$A:$D</definedName>
    <definedName name="_xlnm.Print_Titles" localSheetId="70">'TOTAL PRODUCT COST-RTU-UT'!$A:$D</definedName>
    <definedName name="_xlnm.Print_Titles" localSheetId="71">'TOTAL PRODUCT COST-RTU-WA'!$A:$D</definedName>
    <definedName name="_xlnm.Print_Titles" localSheetId="72">'TOTAL PRODUCT COST-RTU-WY'!$A:$D</definedName>
    <definedName name="PrintReports" localSheetId="31">'INVESTMENT COST CALC-NTS-COE-AZ'!PrintReports</definedName>
    <definedName name="PrintReports" localSheetId="33">'INVESTMENT COST CALC-NTS-COE-CO'!PrintReports</definedName>
    <definedName name="PrintReports" localSheetId="37">'INVESTMENT COST CALC-NTS-COE-IA'!PrintReports</definedName>
    <definedName name="PrintReports" localSheetId="35">'INVESTMENT COST CALC-NTS-COE-ID'!PrintReports</definedName>
    <definedName name="PrintReports" localSheetId="39">'INVESTMENT COST CALC-NTS-COE-MN'!PrintReports</definedName>
    <definedName name="PrintReports" localSheetId="41">'INVESTMENT COST CALC-NTS-COE-MT'!PrintReports</definedName>
    <definedName name="PrintReports" localSheetId="47">'INVESTMENT COST CALC-NTS-COE-ND'!PrintReports</definedName>
    <definedName name="PrintReports" localSheetId="43">'INVESTMENT COST CALC-NTS-COE-NE'!PrintReports</definedName>
    <definedName name="PrintReports" localSheetId="45">'INVESTMENT COST CALC-NTS-COE-NM'!PrintReports</definedName>
    <definedName name="PrintReports" localSheetId="49">'INVESTMENT COST CALC-NTS-COE-OR'!PrintReports</definedName>
    <definedName name="PrintReports" localSheetId="51">'INVESTMENT COST CALC-NTS-COE-SD'!PrintReports</definedName>
    <definedName name="PrintReports" localSheetId="53">'INVESTMENT COST CALC-NTS-COE-UT'!PrintReports</definedName>
    <definedName name="PrintReports" localSheetId="55">'INVESTMENT COST CALC-NTS-COE-WA'!PrintReports</definedName>
    <definedName name="PrintReports" localSheetId="57">'INVESTMENT COST CALC-NTS-COE-WY'!PrintReports</definedName>
    <definedName name="PrintReports" localSheetId="32">'TOTAL PRODUCT COST-NTS-COE-AZ'!PrintReports</definedName>
    <definedName name="PrintReports" localSheetId="34">'TOTAL PRODUCT COST-NTS-COE-CO'!PrintReports</definedName>
    <definedName name="PrintReports" localSheetId="38">'TOTAL PRODUCT COST-NTS-COE-IA'!PrintReports</definedName>
    <definedName name="PrintReports" localSheetId="36">'TOTAL PRODUCT COST-NTS-COE-ID'!PrintReports</definedName>
    <definedName name="PrintReports" localSheetId="40">'TOTAL PRODUCT COST-NTS-COE-MN'!PrintReports</definedName>
    <definedName name="PrintReports" localSheetId="42">'TOTAL PRODUCT COST-NTS-COE-MT'!PrintReports</definedName>
    <definedName name="PrintReports" localSheetId="48">'TOTAL PRODUCT COST-NTS-COE-ND'!PrintReports</definedName>
    <definedName name="PrintReports" localSheetId="44">'TOTAL PRODUCT COST-NTS-COE-NE'!PrintReports</definedName>
    <definedName name="PrintReports" localSheetId="46">'TOTAL PRODUCT COST-NTS-COE-NM'!PrintReports</definedName>
    <definedName name="PrintReports" localSheetId="50">'TOTAL PRODUCT COST-NTS-COE-OR'!PrintReports</definedName>
    <definedName name="PrintReports" localSheetId="52">'TOTAL PRODUCT COST-NTS-COE-SD'!PrintReports</definedName>
    <definedName name="PrintReports" localSheetId="54">'TOTAL PRODUCT COST-NTS-COE-UT'!PrintReports</definedName>
    <definedName name="PrintReports" localSheetId="56">'TOTAL PRODUCT COST-NTS-COE-WA'!PrintReports</definedName>
    <definedName name="PrintReports" localSheetId="58">'TOTAL PRODUCT COST-NTS-COE-WY'!PrintReports</definedName>
    <definedName name="PrintReports" localSheetId="59">'TOTAL PRODUCT COST-RTU-AZ'!PrintReports</definedName>
    <definedName name="PrintReports" localSheetId="60">'TOTAL PRODUCT COST-RTU-CO'!PrintReports</definedName>
    <definedName name="PrintReports" localSheetId="62">'TOTAL PRODUCT COST-RTU-IA'!PrintReports</definedName>
    <definedName name="PrintReports" localSheetId="61">'TOTAL PRODUCT COST-RTU-ID'!PrintReports</definedName>
    <definedName name="PrintReports" localSheetId="63">'TOTAL PRODUCT COST-RTU-MN'!PrintReports</definedName>
    <definedName name="PrintReports" localSheetId="64">'TOTAL PRODUCT COST-RTU-MT'!PrintReports</definedName>
    <definedName name="PrintReports" localSheetId="67">'TOTAL PRODUCT COST-RTU-ND'!PrintReports</definedName>
    <definedName name="PrintReports" localSheetId="65">'TOTAL PRODUCT COST-RTU-NE'!PrintReports</definedName>
    <definedName name="PrintReports" localSheetId="66">'TOTAL PRODUCT COST-RTU-NM'!PrintReports</definedName>
    <definedName name="PrintReports" localSheetId="68">'TOTAL PRODUCT COST-RTU-OR'!PrintReports</definedName>
    <definedName name="PrintReports" localSheetId="69">'TOTAL PRODUCT COST-RTU-SD'!PrintReports</definedName>
    <definedName name="PrintReports" localSheetId="70">'TOTAL PRODUCT COST-RTU-UT'!PrintReports</definedName>
    <definedName name="PrintReports" localSheetId="71">'TOTAL PRODUCT COST-RTU-WA'!PrintReports</definedName>
    <definedName name="PrintReports" localSheetId="72">'TOTAL PRODUCT COST-RTU-WY'!PrintReports</definedName>
    <definedName name="PrintReports">[0]!PrintReports</definedName>
    <definedName name="TELRIC">#REF!</definedName>
    <definedName name="UTIL" localSheetId="31">'[2]NTS-COE'!#REF!</definedName>
    <definedName name="UTIL" localSheetId="33">'[2]NTS-COE'!#REF!</definedName>
    <definedName name="UTIL" localSheetId="37">'[2]NTS-COE'!#REF!</definedName>
    <definedName name="UTIL" localSheetId="35">'[2]NTS-COE'!#REF!</definedName>
    <definedName name="UTIL" localSheetId="39">'[2]NTS-COE'!#REF!</definedName>
    <definedName name="UTIL" localSheetId="41">'[2]NTS-COE'!#REF!</definedName>
    <definedName name="UTIL" localSheetId="47">'[2]NTS-COE'!#REF!</definedName>
    <definedName name="UTIL" localSheetId="43">'[2]NTS-COE'!#REF!</definedName>
    <definedName name="UTIL" localSheetId="45">'[2]NTS-COE'!#REF!</definedName>
    <definedName name="UTIL" localSheetId="49">'[2]NTS-COE'!#REF!</definedName>
    <definedName name="UTIL" localSheetId="51">'[2]NTS-COE'!#REF!</definedName>
    <definedName name="UTIL" localSheetId="53">'[2]NTS-COE'!#REF!</definedName>
    <definedName name="UTIL" localSheetId="55">'[2]NTS-COE'!#REF!</definedName>
    <definedName name="UTIL" localSheetId="57">'[2]NTS-COE'!#REF!</definedName>
    <definedName name="UTIL" localSheetId="32">'[2]NTS-COE'!#REF!</definedName>
    <definedName name="UTIL" localSheetId="34">'[2]NTS-COE'!#REF!</definedName>
    <definedName name="UTIL" localSheetId="38">'[2]NTS-COE'!#REF!</definedName>
    <definedName name="UTIL" localSheetId="36">'[2]NTS-COE'!#REF!</definedName>
    <definedName name="UTIL" localSheetId="40">'[2]NTS-COE'!#REF!</definedName>
    <definedName name="UTIL" localSheetId="42">'[2]NTS-COE'!#REF!</definedName>
    <definedName name="UTIL" localSheetId="48">'[2]NTS-COE'!#REF!</definedName>
    <definedName name="UTIL" localSheetId="44">'[2]NTS-COE'!#REF!</definedName>
    <definedName name="UTIL" localSheetId="46">'[2]NTS-COE'!#REF!</definedName>
    <definedName name="UTIL" localSheetId="50">'[2]NTS-COE'!#REF!</definedName>
    <definedName name="UTIL" localSheetId="52">'[2]NTS-COE'!#REF!</definedName>
    <definedName name="UTIL" localSheetId="54">'[2]NTS-COE'!#REF!</definedName>
    <definedName name="UTIL" localSheetId="56">'[2]NTS-COE'!#REF!</definedName>
    <definedName name="UTIL" localSheetId="58">'[2]NTS-COE'!#REF!</definedName>
    <definedName name="UTIL" localSheetId="59">'[1]WINPC3 Investments - F'!#REF!</definedName>
    <definedName name="UTIL" localSheetId="60">'[1]WINPC3 Investments - F'!#REF!</definedName>
    <definedName name="UTIL" localSheetId="62">'[1]WINPC3 Investments - F'!#REF!</definedName>
    <definedName name="UTIL" localSheetId="61">'[1]WINPC3 Investments - F'!#REF!</definedName>
    <definedName name="UTIL" localSheetId="63">'[1]WINPC3 Investments - F'!#REF!</definedName>
    <definedName name="UTIL" localSheetId="64">'[1]WINPC3 Investments - F'!#REF!</definedName>
    <definedName name="UTIL" localSheetId="67">'[1]WINPC3 Investments - F'!#REF!</definedName>
    <definedName name="UTIL" localSheetId="65">'[1]WINPC3 Investments - F'!#REF!</definedName>
    <definedName name="UTIL" localSheetId="66">'[1]WINPC3 Investments - F'!#REF!</definedName>
    <definedName name="UTIL" localSheetId="68">'[1]WINPC3 Investments - F'!#REF!</definedName>
    <definedName name="UTIL" localSheetId="69">'[1]WINPC3 Investments - F'!#REF!</definedName>
    <definedName name="UTIL" localSheetId="70">'[1]WINPC3 Investments - F'!#REF!</definedName>
    <definedName name="UTIL" localSheetId="71">'[1]WINPC3 Investments - F'!#REF!</definedName>
    <definedName name="UTIL" localSheetId="72">'[1]WINPC3 Investments - F'!#REF!</definedName>
    <definedName name="UTIL">'[1]WINPC3 Investments - F'!#REF!</definedName>
    <definedName name="wrn.all." localSheetId="31" hidden="1">{#N/A,#N/A,FALSE,"RESULTS";#N/A,#N/A,FALSE,"RESULTS Work Papers";#N/A,#N/A,FALSE,"Spreadsheet Totals";#N/A,#N/A,FALSE,"NRC-COSTS"}</definedName>
    <definedName name="wrn.all." localSheetId="33" hidden="1">{#N/A,#N/A,FALSE,"RESULTS";#N/A,#N/A,FALSE,"RESULTS Work Papers";#N/A,#N/A,FALSE,"Spreadsheet Totals";#N/A,#N/A,FALSE,"NRC-COSTS"}</definedName>
    <definedName name="wrn.all." localSheetId="37" hidden="1">{#N/A,#N/A,FALSE,"RESULTS";#N/A,#N/A,FALSE,"RESULTS Work Papers";#N/A,#N/A,FALSE,"Spreadsheet Totals";#N/A,#N/A,FALSE,"NRC-COSTS"}</definedName>
    <definedName name="wrn.all." localSheetId="35" hidden="1">{#N/A,#N/A,FALSE,"RESULTS";#N/A,#N/A,FALSE,"RESULTS Work Papers";#N/A,#N/A,FALSE,"Spreadsheet Totals";#N/A,#N/A,FALSE,"NRC-COSTS"}</definedName>
    <definedName name="wrn.all." localSheetId="39" hidden="1">{#N/A,#N/A,FALSE,"RESULTS";#N/A,#N/A,FALSE,"RESULTS Work Papers";#N/A,#N/A,FALSE,"Spreadsheet Totals";#N/A,#N/A,FALSE,"NRC-COSTS"}</definedName>
    <definedName name="wrn.all." localSheetId="41" hidden="1">{#N/A,#N/A,FALSE,"RESULTS";#N/A,#N/A,FALSE,"RESULTS Work Papers";#N/A,#N/A,FALSE,"Spreadsheet Totals";#N/A,#N/A,FALSE,"NRC-COSTS"}</definedName>
    <definedName name="wrn.all." localSheetId="47" hidden="1">{#N/A,#N/A,FALSE,"RESULTS";#N/A,#N/A,FALSE,"RESULTS Work Papers";#N/A,#N/A,FALSE,"Spreadsheet Totals";#N/A,#N/A,FALSE,"NRC-COSTS"}</definedName>
    <definedName name="wrn.all." localSheetId="43" hidden="1">{#N/A,#N/A,FALSE,"RESULTS";#N/A,#N/A,FALSE,"RESULTS Work Papers";#N/A,#N/A,FALSE,"Spreadsheet Totals";#N/A,#N/A,FALSE,"NRC-COSTS"}</definedName>
    <definedName name="wrn.all." localSheetId="45" hidden="1">{#N/A,#N/A,FALSE,"RESULTS";#N/A,#N/A,FALSE,"RESULTS Work Papers";#N/A,#N/A,FALSE,"Spreadsheet Totals";#N/A,#N/A,FALSE,"NRC-COSTS"}</definedName>
    <definedName name="wrn.all." localSheetId="49" hidden="1">{#N/A,#N/A,FALSE,"RESULTS";#N/A,#N/A,FALSE,"RESULTS Work Papers";#N/A,#N/A,FALSE,"Spreadsheet Totals";#N/A,#N/A,FALSE,"NRC-COSTS"}</definedName>
    <definedName name="wrn.all." localSheetId="51" hidden="1">{#N/A,#N/A,FALSE,"RESULTS";#N/A,#N/A,FALSE,"RESULTS Work Papers";#N/A,#N/A,FALSE,"Spreadsheet Totals";#N/A,#N/A,FALSE,"NRC-COSTS"}</definedName>
    <definedName name="wrn.all." localSheetId="53" hidden="1">{#N/A,#N/A,FALSE,"RESULTS";#N/A,#N/A,FALSE,"RESULTS Work Papers";#N/A,#N/A,FALSE,"Spreadsheet Totals";#N/A,#N/A,FALSE,"NRC-COSTS"}</definedName>
    <definedName name="wrn.all." localSheetId="55" hidden="1">{#N/A,#N/A,FALSE,"RESULTS";#N/A,#N/A,FALSE,"RESULTS Work Papers";#N/A,#N/A,FALSE,"Spreadsheet Totals";#N/A,#N/A,FALSE,"NRC-COSTS"}</definedName>
    <definedName name="wrn.all." localSheetId="57" hidden="1">{#N/A,#N/A,FALSE,"RESULTS";#N/A,#N/A,FALSE,"RESULTS Work Papers";#N/A,#N/A,FALSE,"Spreadsheet Totals";#N/A,#N/A,FALSE,"NRC-COSTS"}</definedName>
    <definedName name="wrn.all." localSheetId="32" hidden="1">{#N/A,#N/A,FALSE,"RESULTS";#N/A,#N/A,FALSE,"RESULTS Work Papers";#N/A,#N/A,FALSE,"Spreadsheet Totals";#N/A,#N/A,FALSE,"NRC-COSTS"}</definedName>
    <definedName name="wrn.all." localSheetId="34" hidden="1">{#N/A,#N/A,FALSE,"RESULTS";#N/A,#N/A,FALSE,"RESULTS Work Papers";#N/A,#N/A,FALSE,"Spreadsheet Totals";#N/A,#N/A,FALSE,"NRC-COSTS"}</definedName>
    <definedName name="wrn.all." localSheetId="38" hidden="1">{#N/A,#N/A,FALSE,"RESULTS";#N/A,#N/A,FALSE,"RESULTS Work Papers";#N/A,#N/A,FALSE,"Spreadsheet Totals";#N/A,#N/A,FALSE,"NRC-COSTS"}</definedName>
    <definedName name="wrn.all." localSheetId="36" hidden="1">{#N/A,#N/A,FALSE,"RESULTS";#N/A,#N/A,FALSE,"RESULTS Work Papers";#N/A,#N/A,FALSE,"Spreadsheet Totals";#N/A,#N/A,FALSE,"NRC-COSTS"}</definedName>
    <definedName name="wrn.all." localSheetId="40" hidden="1">{#N/A,#N/A,FALSE,"RESULTS";#N/A,#N/A,FALSE,"RESULTS Work Papers";#N/A,#N/A,FALSE,"Spreadsheet Totals";#N/A,#N/A,FALSE,"NRC-COSTS"}</definedName>
    <definedName name="wrn.all." localSheetId="42" hidden="1">{#N/A,#N/A,FALSE,"RESULTS";#N/A,#N/A,FALSE,"RESULTS Work Papers";#N/A,#N/A,FALSE,"Spreadsheet Totals";#N/A,#N/A,FALSE,"NRC-COSTS"}</definedName>
    <definedName name="wrn.all." localSheetId="48" hidden="1">{#N/A,#N/A,FALSE,"RESULTS";#N/A,#N/A,FALSE,"RESULTS Work Papers";#N/A,#N/A,FALSE,"Spreadsheet Totals";#N/A,#N/A,FALSE,"NRC-COSTS"}</definedName>
    <definedName name="wrn.all." localSheetId="44" hidden="1">{#N/A,#N/A,FALSE,"RESULTS";#N/A,#N/A,FALSE,"RESULTS Work Papers";#N/A,#N/A,FALSE,"Spreadsheet Totals";#N/A,#N/A,FALSE,"NRC-COSTS"}</definedName>
    <definedName name="wrn.all." localSheetId="46" hidden="1">{#N/A,#N/A,FALSE,"RESULTS";#N/A,#N/A,FALSE,"RESULTS Work Papers";#N/A,#N/A,FALSE,"Spreadsheet Totals";#N/A,#N/A,FALSE,"NRC-COSTS"}</definedName>
    <definedName name="wrn.all." localSheetId="50" hidden="1">{#N/A,#N/A,FALSE,"RESULTS";#N/A,#N/A,FALSE,"RESULTS Work Papers";#N/A,#N/A,FALSE,"Spreadsheet Totals";#N/A,#N/A,FALSE,"NRC-COSTS"}</definedName>
    <definedName name="wrn.all." localSheetId="52" hidden="1">{#N/A,#N/A,FALSE,"RESULTS";#N/A,#N/A,FALSE,"RESULTS Work Papers";#N/A,#N/A,FALSE,"Spreadsheet Totals";#N/A,#N/A,FALSE,"NRC-COSTS"}</definedName>
    <definedName name="wrn.all." localSheetId="54" hidden="1">{#N/A,#N/A,FALSE,"RESULTS";#N/A,#N/A,FALSE,"RESULTS Work Papers";#N/A,#N/A,FALSE,"Spreadsheet Totals";#N/A,#N/A,FALSE,"NRC-COSTS"}</definedName>
    <definedName name="wrn.all." localSheetId="56" hidden="1">{#N/A,#N/A,FALSE,"RESULTS";#N/A,#N/A,FALSE,"RESULTS Work Papers";#N/A,#N/A,FALSE,"Spreadsheet Totals";#N/A,#N/A,FALSE,"NRC-COSTS"}</definedName>
    <definedName name="wrn.all." localSheetId="58" hidden="1">{#N/A,#N/A,FALSE,"RESULTS";#N/A,#N/A,FALSE,"RESULTS Work Papers";#N/A,#N/A,FALSE,"Spreadsheet Totals";#N/A,#N/A,FALSE,"NRC-COSTS"}</definedName>
    <definedName name="wrn.all." localSheetId="59" hidden="1">{#N/A,#N/A,FALSE,"RESULTS";#N/A,#N/A,FALSE,"RESULTS Work Papers";#N/A,#N/A,FALSE,"Spreadsheet Totals";#N/A,#N/A,FALSE,"NRC-COSTS"}</definedName>
    <definedName name="wrn.all." localSheetId="60" hidden="1">{#N/A,#N/A,FALSE,"RESULTS";#N/A,#N/A,FALSE,"RESULTS Work Papers";#N/A,#N/A,FALSE,"Spreadsheet Totals";#N/A,#N/A,FALSE,"NRC-COSTS"}</definedName>
    <definedName name="wrn.all." localSheetId="62" hidden="1">{#N/A,#N/A,FALSE,"RESULTS";#N/A,#N/A,FALSE,"RESULTS Work Papers";#N/A,#N/A,FALSE,"Spreadsheet Totals";#N/A,#N/A,FALSE,"NRC-COSTS"}</definedName>
    <definedName name="wrn.all." localSheetId="61" hidden="1">{#N/A,#N/A,FALSE,"RESULTS";#N/A,#N/A,FALSE,"RESULTS Work Papers";#N/A,#N/A,FALSE,"Spreadsheet Totals";#N/A,#N/A,FALSE,"NRC-COSTS"}</definedName>
    <definedName name="wrn.all." localSheetId="63" hidden="1">{#N/A,#N/A,FALSE,"RESULTS";#N/A,#N/A,FALSE,"RESULTS Work Papers";#N/A,#N/A,FALSE,"Spreadsheet Totals";#N/A,#N/A,FALSE,"NRC-COSTS"}</definedName>
    <definedName name="wrn.all." localSheetId="64" hidden="1">{#N/A,#N/A,FALSE,"RESULTS";#N/A,#N/A,FALSE,"RESULTS Work Papers";#N/A,#N/A,FALSE,"Spreadsheet Totals";#N/A,#N/A,FALSE,"NRC-COSTS"}</definedName>
    <definedName name="wrn.all." localSheetId="67" hidden="1">{#N/A,#N/A,FALSE,"RESULTS";#N/A,#N/A,FALSE,"RESULTS Work Papers";#N/A,#N/A,FALSE,"Spreadsheet Totals";#N/A,#N/A,FALSE,"NRC-COSTS"}</definedName>
    <definedName name="wrn.all." localSheetId="65" hidden="1">{#N/A,#N/A,FALSE,"RESULTS";#N/A,#N/A,FALSE,"RESULTS Work Papers";#N/A,#N/A,FALSE,"Spreadsheet Totals";#N/A,#N/A,FALSE,"NRC-COSTS"}</definedName>
    <definedName name="wrn.all." localSheetId="66" hidden="1">{#N/A,#N/A,FALSE,"RESULTS";#N/A,#N/A,FALSE,"RESULTS Work Papers";#N/A,#N/A,FALSE,"Spreadsheet Totals";#N/A,#N/A,FALSE,"NRC-COSTS"}</definedName>
    <definedName name="wrn.all." localSheetId="68" hidden="1">{#N/A,#N/A,FALSE,"RESULTS";#N/A,#N/A,FALSE,"RESULTS Work Papers";#N/A,#N/A,FALSE,"Spreadsheet Totals";#N/A,#N/A,FALSE,"NRC-COSTS"}</definedName>
    <definedName name="wrn.all." localSheetId="69" hidden="1">{#N/A,#N/A,FALSE,"RESULTS";#N/A,#N/A,FALSE,"RESULTS Work Papers";#N/A,#N/A,FALSE,"Spreadsheet Totals";#N/A,#N/A,FALSE,"NRC-COSTS"}</definedName>
    <definedName name="wrn.all." localSheetId="70" hidden="1">{#N/A,#N/A,FALSE,"RESULTS";#N/A,#N/A,FALSE,"RESULTS Work Papers";#N/A,#N/A,FALSE,"Spreadsheet Totals";#N/A,#N/A,FALSE,"NRC-COSTS"}</definedName>
    <definedName name="wrn.all." localSheetId="71" hidden="1">{#N/A,#N/A,FALSE,"RESULTS";#N/A,#N/A,FALSE,"RESULTS Work Papers";#N/A,#N/A,FALSE,"Spreadsheet Totals";#N/A,#N/A,FALSE,"NRC-COSTS"}</definedName>
    <definedName name="wrn.all." localSheetId="72" hidden="1">{#N/A,#N/A,FALSE,"RESULTS";#N/A,#N/A,FALSE,"RESULTS Work Papers";#N/A,#N/A,FALSE,"Spreadsheet Totals";#N/A,#N/A,FALSE,"NRC-COSTS"}</definedName>
    <definedName name="wrn.all." hidden="1">{#N/A,#N/A,FALSE,"RESULTS";#N/A,#N/A,FALSE,"RESULTS Work Papers";#N/A,#N/A,FALSE,"Spreadsheet Totals";#N/A,#N/A,FALSE,"NRC-COSTS"}</definedName>
    <definedName name="wrn.all._.TABS." localSheetId="3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3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4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5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3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4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7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5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6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8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69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70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71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localSheetId="72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all._.TABS." hidden="1">{#N/A,#N/A,TRUE,"RESULTS";#N/A,#N/A,TRUE,"RESULTS Work Papers";#N/A,#N/A,TRUE,"Spreadsheet Totals";#N/A,#N/A,TRUE,"NRC-COSTS";#N/A,#N/A,TRUE,"USSGLINE RESULTS ECON";#N/A,#N/A,TRUE,"Price Floors - Economic &amp; Legal";#N/A,#N/A,TRUE,"Witness Exhibit for SLS"}</definedName>
    <definedName name="wrn.CO96NSWC." localSheetId="31" hidden="1">{#N/A,#N/A,TRUE,"CO NSWC Adder (VSC)";#N/A,#N/A,TRUE,"CO NSWC Adder (ASIC)";#N/A,#N/A,TRUE,"CO NSWC Adder (ADSRC)";#N/A,#N/A,TRUE,"CO NSWC Adder (FAC)";#N/A,#N/A,TRUE,"office list for common block"}</definedName>
    <definedName name="wrn.CO96NSWC." localSheetId="33" hidden="1">{#N/A,#N/A,TRUE,"CO NSWC Adder (VSC)";#N/A,#N/A,TRUE,"CO NSWC Adder (ASIC)";#N/A,#N/A,TRUE,"CO NSWC Adder (ADSRC)";#N/A,#N/A,TRUE,"CO NSWC Adder (FAC)";#N/A,#N/A,TRUE,"office list for common block"}</definedName>
    <definedName name="wrn.CO96NSWC." localSheetId="37" hidden="1">{#N/A,#N/A,TRUE,"CO NSWC Adder (VSC)";#N/A,#N/A,TRUE,"CO NSWC Adder (ASIC)";#N/A,#N/A,TRUE,"CO NSWC Adder (ADSRC)";#N/A,#N/A,TRUE,"CO NSWC Adder (FAC)";#N/A,#N/A,TRUE,"office list for common block"}</definedName>
    <definedName name="wrn.CO96NSWC." localSheetId="35" hidden="1">{#N/A,#N/A,TRUE,"CO NSWC Adder (VSC)";#N/A,#N/A,TRUE,"CO NSWC Adder (ASIC)";#N/A,#N/A,TRUE,"CO NSWC Adder (ADSRC)";#N/A,#N/A,TRUE,"CO NSWC Adder (FAC)";#N/A,#N/A,TRUE,"office list for common block"}</definedName>
    <definedName name="wrn.CO96NSWC." localSheetId="39" hidden="1">{#N/A,#N/A,TRUE,"CO NSWC Adder (VSC)";#N/A,#N/A,TRUE,"CO NSWC Adder (ASIC)";#N/A,#N/A,TRUE,"CO NSWC Adder (ADSRC)";#N/A,#N/A,TRUE,"CO NSWC Adder (FAC)";#N/A,#N/A,TRUE,"office list for common block"}</definedName>
    <definedName name="wrn.CO96NSWC." localSheetId="41" hidden="1">{#N/A,#N/A,TRUE,"CO NSWC Adder (VSC)";#N/A,#N/A,TRUE,"CO NSWC Adder (ASIC)";#N/A,#N/A,TRUE,"CO NSWC Adder (ADSRC)";#N/A,#N/A,TRUE,"CO NSWC Adder (FAC)";#N/A,#N/A,TRUE,"office list for common block"}</definedName>
    <definedName name="wrn.CO96NSWC." localSheetId="47" hidden="1">{#N/A,#N/A,TRUE,"CO NSWC Adder (VSC)";#N/A,#N/A,TRUE,"CO NSWC Adder (ASIC)";#N/A,#N/A,TRUE,"CO NSWC Adder (ADSRC)";#N/A,#N/A,TRUE,"CO NSWC Adder (FAC)";#N/A,#N/A,TRUE,"office list for common block"}</definedName>
    <definedName name="wrn.CO96NSWC." localSheetId="43" hidden="1">{#N/A,#N/A,TRUE,"CO NSWC Adder (VSC)";#N/A,#N/A,TRUE,"CO NSWC Adder (ASIC)";#N/A,#N/A,TRUE,"CO NSWC Adder (ADSRC)";#N/A,#N/A,TRUE,"CO NSWC Adder (FAC)";#N/A,#N/A,TRUE,"office list for common block"}</definedName>
    <definedName name="wrn.CO96NSWC." localSheetId="45" hidden="1">{#N/A,#N/A,TRUE,"CO NSWC Adder (VSC)";#N/A,#N/A,TRUE,"CO NSWC Adder (ASIC)";#N/A,#N/A,TRUE,"CO NSWC Adder (ADSRC)";#N/A,#N/A,TRUE,"CO NSWC Adder (FAC)";#N/A,#N/A,TRUE,"office list for common block"}</definedName>
    <definedName name="wrn.CO96NSWC." localSheetId="49" hidden="1">{#N/A,#N/A,TRUE,"CO NSWC Adder (VSC)";#N/A,#N/A,TRUE,"CO NSWC Adder (ASIC)";#N/A,#N/A,TRUE,"CO NSWC Adder (ADSRC)";#N/A,#N/A,TRUE,"CO NSWC Adder (FAC)";#N/A,#N/A,TRUE,"office list for common block"}</definedName>
    <definedName name="wrn.CO96NSWC." localSheetId="51" hidden="1">{#N/A,#N/A,TRUE,"CO NSWC Adder (VSC)";#N/A,#N/A,TRUE,"CO NSWC Adder (ASIC)";#N/A,#N/A,TRUE,"CO NSWC Adder (ADSRC)";#N/A,#N/A,TRUE,"CO NSWC Adder (FAC)";#N/A,#N/A,TRUE,"office list for common block"}</definedName>
    <definedName name="wrn.CO96NSWC." localSheetId="53" hidden="1">{#N/A,#N/A,TRUE,"CO NSWC Adder (VSC)";#N/A,#N/A,TRUE,"CO NSWC Adder (ASIC)";#N/A,#N/A,TRUE,"CO NSWC Adder (ADSRC)";#N/A,#N/A,TRUE,"CO NSWC Adder (FAC)";#N/A,#N/A,TRUE,"office list for common block"}</definedName>
    <definedName name="wrn.CO96NSWC." localSheetId="55" hidden="1">{#N/A,#N/A,TRUE,"CO NSWC Adder (VSC)";#N/A,#N/A,TRUE,"CO NSWC Adder (ASIC)";#N/A,#N/A,TRUE,"CO NSWC Adder (ADSRC)";#N/A,#N/A,TRUE,"CO NSWC Adder (FAC)";#N/A,#N/A,TRUE,"office list for common block"}</definedName>
    <definedName name="wrn.CO96NSWC." localSheetId="57" hidden="1">{#N/A,#N/A,TRUE,"CO NSWC Adder (VSC)";#N/A,#N/A,TRUE,"CO NSWC Adder (ASIC)";#N/A,#N/A,TRUE,"CO NSWC Adder (ADSRC)";#N/A,#N/A,TRUE,"CO NSWC Adder (FAC)";#N/A,#N/A,TRUE,"office list for common block"}</definedName>
    <definedName name="wrn.CO96NSWC." localSheetId="32" hidden="1">{#N/A,#N/A,TRUE,"CO NSWC Adder (VSC)";#N/A,#N/A,TRUE,"CO NSWC Adder (ASIC)";#N/A,#N/A,TRUE,"CO NSWC Adder (ADSRC)";#N/A,#N/A,TRUE,"CO NSWC Adder (FAC)";#N/A,#N/A,TRUE,"office list for common block"}</definedName>
    <definedName name="wrn.CO96NSWC." localSheetId="34" hidden="1">{#N/A,#N/A,TRUE,"CO NSWC Adder (VSC)";#N/A,#N/A,TRUE,"CO NSWC Adder (ASIC)";#N/A,#N/A,TRUE,"CO NSWC Adder (ADSRC)";#N/A,#N/A,TRUE,"CO NSWC Adder (FAC)";#N/A,#N/A,TRUE,"office list for common block"}</definedName>
    <definedName name="wrn.CO96NSWC." localSheetId="38" hidden="1">{#N/A,#N/A,TRUE,"CO NSWC Adder (VSC)";#N/A,#N/A,TRUE,"CO NSWC Adder (ASIC)";#N/A,#N/A,TRUE,"CO NSWC Adder (ADSRC)";#N/A,#N/A,TRUE,"CO NSWC Adder (FAC)";#N/A,#N/A,TRUE,"office list for common block"}</definedName>
    <definedName name="wrn.CO96NSWC." localSheetId="36" hidden="1">{#N/A,#N/A,TRUE,"CO NSWC Adder (VSC)";#N/A,#N/A,TRUE,"CO NSWC Adder (ASIC)";#N/A,#N/A,TRUE,"CO NSWC Adder (ADSRC)";#N/A,#N/A,TRUE,"CO NSWC Adder (FAC)";#N/A,#N/A,TRUE,"office list for common block"}</definedName>
    <definedName name="wrn.CO96NSWC." localSheetId="40" hidden="1">{#N/A,#N/A,TRUE,"CO NSWC Adder (VSC)";#N/A,#N/A,TRUE,"CO NSWC Adder (ASIC)";#N/A,#N/A,TRUE,"CO NSWC Adder (ADSRC)";#N/A,#N/A,TRUE,"CO NSWC Adder (FAC)";#N/A,#N/A,TRUE,"office list for common block"}</definedName>
    <definedName name="wrn.CO96NSWC." localSheetId="42" hidden="1">{#N/A,#N/A,TRUE,"CO NSWC Adder (VSC)";#N/A,#N/A,TRUE,"CO NSWC Adder (ASIC)";#N/A,#N/A,TRUE,"CO NSWC Adder (ADSRC)";#N/A,#N/A,TRUE,"CO NSWC Adder (FAC)";#N/A,#N/A,TRUE,"office list for common block"}</definedName>
    <definedName name="wrn.CO96NSWC." localSheetId="48" hidden="1">{#N/A,#N/A,TRUE,"CO NSWC Adder (VSC)";#N/A,#N/A,TRUE,"CO NSWC Adder (ASIC)";#N/A,#N/A,TRUE,"CO NSWC Adder (ADSRC)";#N/A,#N/A,TRUE,"CO NSWC Adder (FAC)";#N/A,#N/A,TRUE,"office list for common block"}</definedName>
    <definedName name="wrn.CO96NSWC." localSheetId="44" hidden="1">{#N/A,#N/A,TRUE,"CO NSWC Adder (VSC)";#N/A,#N/A,TRUE,"CO NSWC Adder (ASIC)";#N/A,#N/A,TRUE,"CO NSWC Adder (ADSRC)";#N/A,#N/A,TRUE,"CO NSWC Adder (FAC)";#N/A,#N/A,TRUE,"office list for common block"}</definedName>
    <definedName name="wrn.CO96NSWC." localSheetId="46" hidden="1">{#N/A,#N/A,TRUE,"CO NSWC Adder (VSC)";#N/A,#N/A,TRUE,"CO NSWC Adder (ASIC)";#N/A,#N/A,TRUE,"CO NSWC Adder (ADSRC)";#N/A,#N/A,TRUE,"CO NSWC Adder (FAC)";#N/A,#N/A,TRUE,"office list for common block"}</definedName>
    <definedName name="wrn.CO96NSWC." localSheetId="50" hidden="1">{#N/A,#N/A,TRUE,"CO NSWC Adder (VSC)";#N/A,#N/A,TRUE,"CO NSWC Adder (ASIC)";#N/A,#N/A,TRUE,"CO NSWC Adder (ADSRC)";#N/A,#N/A,TRUE,"CO NSWC Adder (FAC)";#N/A,#N/A,TRUE,"office list for common block"}</definedName>
    <definedName name="wrn.CO96NSWC." localSheetId="52" hidden="1">{#N/A,#N/A,TRUE,"CO NSWC Adder (VSC)";#N/A,#N/A,TRUE,"CO NSWC Adder (ASIC)";#N/A,#N/A,TRUE,"CO NSWC Adder (ADSRC)";#N/A,#N/A,TRUE,"CO NSWC Adder (FAC)";#N/A,#N/A,TRUE,"office list for common block"}</definedName>
    <definedName name="wrn.CO96NSWC." localSheetId="54" hidden="1">{#N/A,#N/A,TRUE,"CO NSWC Adder (VSC)";#N/A,#N/A,TRUE,"CO NSWC Adder (ASIC)";#N/A,#N/A,TRUE,"CO NSWC Adder (ADSRC)";#N/A,#N/A,TRUE,"CO NSWC Adder (FAC)";#N/A,#N/A,TRUE,"office list for common block"}</definedName>
    <definedName name="wrn.CO96NSWC." localSheetId="56" hidden="1">{#N/A,#N/A,TRUE,"CO NSWC Adder (VSC)";#N/A,#N/A,TRUE,"CO NSWC Adder (ASIC)";#N/A,#N/A,TRUE,"CO NSWC Adder (ADSRC)";#N/A,#N/A,TRUE,"CO NSWC Adder (FAC)";#N/A,#N/A,TRUE,"office list for common block"}</definedName>
    <definedName name="wrn.CO96NSWC." localSheetId="58" hidden="1">{#N/A,#N/A,TRUE,"CO NSWC Adder (VSC)";#N/A,#N/A,TRUE,"CO NSWC Adder (ASIC)";#N/A,#N/A,TRUE,"CO NSWC Adder (ADSRC)";#N/A,#N/A,TRUE,"CO NSWC Adder (FAC)";#N/A,#N/A,TRUE,"office list for common block"}</definedName>
    <definedName name="wrn.CO96NSWC." localSheetId="59" hidden="1">{#N/A,#N/A,TRUE,"CO NSWC Adder (VSC)";#N/A,#N/A,TRUE,"CO NSWC Adder (ASIC)";#N/A,#N/A,TRUE,"CO NSWC Adder (ADSRC)";#N/A,#N/A,TRUE,"CO NSWC Adder (FAC)";#N/A,#N/A,TRUE,"office list for common block"}</definedName>
    <definedName name="wrn.CO96NSWC." localSheetId="60" hidden="1">{#N/A,#N/A,TRUE,"CO NSWC Adder (VSC)";#N/A,#N/A,TRUE,"CO NSWC Adder (ASIC)";#N/A,#N/A,TRUE,"CO NSWC Adder (ADSRC)";#N/A,#N/A,TRUE,"CO NSWC Adder (FAC)";#N/A,#N/A,TRUE,"office list for common block"}</definedName>
    <definedName name="wrn.CO96NSWC." localSheetId="62" hidden="1">{#N/A,#N/A,TRUE,"CO NSWC Adder (VSC)";#N/A,#N/A,TRUE,"CO NSWC Adder (ASIC)";#N/A,#N/A,TRUE,"CO NSWC Adder (ADSRC)";#N/A,#N/A,TRUE,"CO NSWC Adder (FAC)";#N/A,#N/A,TRUE,"office list for common block"}</definedName>
    <definedName name="wrn.CO96NSWC." localSheetId="61" hidden="1">{#N/A,#N/A,TRUE,"CO NSWC Adder (VSC)";#N/A,#N/A,TRUE,"CO NSWC Adder (ASIC)";#N/A,#N/A,TRUE,"CO NSWC Adder (ADSRC)";#N/A,#N/A,TRUE,"CO NSWC Adder (FAC)";#N/A,#N/A,TRUE,"office list for common block"}</definedName>
    <definedName name="wrn.CO96NSWC." localSheetId="63" hidden="1">{#N/A,#N/A,TRUE,"CO NSWC Adder (VSC)";#N/A,#N/A,TRUE,"CO NSWC Adder (ASIC)";#N/A,#N/A,TRUE,"CO NSWC Adder (ADSRC)";#N/A,#N/A,TRUE,"CO NSWC Adder (FAC)";#N/A,#N/A,TRUE,"office list for common block"}</definedName>
    <definedName name="wrn.CO96NSWC." localSheetId="64" hidden="1">{#N/A,#N/A,TRUE,"CO NSWC Adder (VSC)";#N/A,#N/A,TRUE,"CO NSWC Adder (ASIC)";#N/A,#N/A,TRUE,"CO NSWC Adder (ADSRC)";#N/A,#N/A,TRUE,"CO NSWC Adder (FAC)";#N/A,#N/A,TRUE,"office list for common block"}</definedName>
    <definedName name="wrn.CO96NSWC." localSheetId="67" hidden="1">{#N/A,#N/A,TRUE,"CO NSWC Adder (VSC)";#N/A,#N/A,TRUE,"CO NSWC Adder (ASIC)";#N/A,#N/A,TRUE,"CO NSWC Adder (ADSRC)";#N/A,#N/A,TRUE,"CO NSWC Adder (FAC)";#N/A,#N/A,TRUE,"office list for common block"}</definedName>
    <definedName name="wrn.CO96NSWC." localSheetId="65" hidden="1">{#N/A,#N/A,TRUE,"CO NSWC Adder (VSC)";#N/A,#N/A,TRUE,"CO NSWC Adder (ASIC)";#N/A,#N/A,TRUE,"CO NSWC Adder (ADSRC)";#N/A,#N/A,TRUE,"CO NSWC Adder (FAC)";#N/A,#N/A,TRUE,"office list for common block"}</definedName>
    <definedName name="wrn.CO96NSWC." localSheetId="66" hidden="1">{#N/A,#N/A,TRUE,"CO NSWC Adder (VSC)";#N/A,#N/A,TRUE,"CO NSWC Adder (ASIC)";#N/A,#N/A,TRUE,"CO NSWC Adder (ADSRC)";#N/A,#N/A,TRUE,"CO NSWC Adder (FAC)";#N/A,#N/A,TRUE,"office list for common block"}</definedName>
    <definedName name="wrn.CO96NSWC." localSheetId="68" hidden="1">{#N/A,#N/A,TRUE,"CO NSWC Adder (VSC)";#N/A,#N/A,TRUE,"CO NSWC Adder (ASIC)";#N/A,#N/A,TRUE,"CO NSWC Adder (ADSRC)";#N/A,#N/A,TRUE,"CO NSWC Adder (FAC)";#N/A,#N/A,TRUE,"office list for common block"}</definedName>
    <definedName name="wrn.CO96NSWC." localSheetId="69" hidden="1">{#N/A,#N/A,TRUE,"CO NSWC Adder (VSC)";#N/A,#N/A,TRUE,"CO NSWC Adder (ASIC)";#N/A,#N/A,TRUE,"CO NSWC Adder (ADSRC)";#N/A,#N/A,TRUE,"CO NSWC Adder (FAC)";#N/A,#N/A,TRUE,"office list for common block"}</definedName>
    <definedName name="wrn.CO96NSWC." localSheetId="70" hidden="1">{#N/A,#N/A,TRUE,"CO NSWC Adder (VSC)";#N/A,#N/A,TRUE,"CO NSWC Adder (ASIC)";#N/A,#N/A,TRUE,"CO NSWC Adder (ADSRC)";#N/A,#N/A,TRUE,"CO NSWC Adder (FAC)";#N/A,#N/A,TRUE,"office list for common block"}</definedName>
    <definedName name="wrn.CO96NSWC." localSheetId="71" hidden="1">{#N/A,#N/A,TRUE,"CO NSWC Adder (VSC)";#N/A,#N/A,TRUE,"CO NSWC Adder (ASIC)";#N/A,#N/A,TRUE,"CO NSWC Adder (ADSRC)";#N/A,#N/A,TRUE,"CO NSWC Adder (FAC)";#N/A,#N/A,TRUE,"office list for common block"}</definedName>
    <definedName name="wrn.CO96NSWC." localSheetId="72" hidden="1">{#N/A,#N/A,TRUE,"CO NSWC Adder (VSC)";#N/A,#N/A,TRUE,"CO NSWC Adder (ASIC)";#N/A,#N/A,TRUE,"CO NSWC Adder (ADSRC)";#N/A,#N/A,TRUE,"CO NSWC Adder (FAC)";#N/A,#N/A,TRUE,"office list for common block"}</definedName>
    <definedName name="wrn.CO96NSWC." hidden="1">{#N/A,#N/A,TRUE,"CO NSWC Adder (VSC)";#N/A,#N/A,TRUE,"CO NSWC Adder (ASIC)";#N/A,#N/A,TRUE,"CO NSWC Adder (ADSRC)";#N/A,#N/A,TRUE,"CO NSWC Adder (FAC)";#N/A,#N/A,TRUE,"office list for common block"}</definedName>
    <definedName name="wrn.witness." localSheetId="31" hidden="1">{#N/A,#N/A,FALSE,"Witness Exhibit for SLS"}</definedName>
    <definedName name="wrn.witness." localSheetId="33" hidden="1">{#N/A,#N/A,FALSE,"Witness Exhibit for SLS"}</definedName>
    <definedName name="wrn.witness." localSheetId="37" hidden="1">{#N/A,#N/A,FALSE,"Witness Exhibit for SLS"}</definedName>
    <definedName name="wrn.witness." localSheetId="35" hidden="1">{#N/A,#N/A,FALSE,"Witness Exhibit for SLS"}</definedName>
    <definedName name="wrn.witness." localSheetId="39" hidden="1">{#N/A,#N/A,FALSE,"Witness Exhibit for SLS"}</definedName>
    <definedName name="wrn.witness." localSheetId="41" hidden="1">{#N/A,#N/A,FALSE,"Witness Exhibit for SLS"}</definedName>
    <definedName name="wrn.witness." localSheetId="47" hidden="1">{#N/A,#N/A,FALSE,"Witness Exhibit for SLS"}</definedName>
    <definedName name="wrn.witness." localSheetId="43" hidden="1">{#N/A,#N/A,FALSE,"Witness Exhibit for SLS"}</definedName>
    <definedName name="wrn.witness." localSheetId="45" hidden="1">{#N/A,#N/A,FALSE,"Witness Exhibit for SLS"}</definedName>
    <definedName name="wrn.witness." localSheetId="49" hidden="1">{#N/A,#N/A,FALSE,"Witness Exhibit for SLS"}</definedName>
    <definedName name="wrn.witness." localSheetId="51" hidden="1">{#N/A,#N/A,FALSE,"Witness Exhibit for SLS"}</definedName>
    <definedName name="wrn.witness." localSheetId="53" hidden="1">{#N/A,#N/A,FALSE,"Witness Exhibit for SLS"}</definedName>
    <definedName name="wrn.witness." localSheetId="55" hidden="1">{#N/A,#N/A,FALSE,"Witness Exhibit for SLS"}</definedName>
    <definedName name="wrn.witness." localSheetId="57" hidden="1">{#N/A,#N/A,FALSE,"Witness Exhibit for SLS"}</definedName>
    <definedName name="wrn.witness." localSheetId="32" hidden="1">{#N/A,#N/A,FALSE,"Witness Exhibit for SLS"}</definedName>
    <definedName name="wrn.witness." localSheetId="34" hidden="1">{#N/A,#N/A,FALSE,"Witness Exhibit for SLS"}</definedName>
    <definedName name="wrn.witness." localSheetId="38" hidden="1">{#N/A,#N/A,FALSE,"Witness Exhibit for SLS"}</definedName>
    <definedName name="wrn.witness." localSheetId="36" hidden="1">{#N/A,#N/A,FALSE,"Witness Exhibit for SLS"}</definedName>
    <definedName name="wrn.witness." localSheetId="40" hidden="1">{#N/A,#N/A,FALSE,"Witness Exhibit for SLS"}</definedName>
    <definedName name="wrn.witness." localSheetId="42" hidden="1">{#N/A,#N/A,FALSE,"Witness Exhibit for SLS"}</definedName>
    <definedName name="wrn.witness." localSheetId="48" hidden="1">{#N/A,#N/A,FALSE,"Witness Exhibit for SLS"}</definedName>
    <definedName name="wrn.witness." localSheetId="44" hidden="1">{#N/A,#N/A,FALSE,"Witness Exhibit for SLS"}</definedName>
    <definedName name="wrn.witness." localSheetId="46" hidden="1">{#N/A,#N/A,FALSE,"Witness Exhibit for SLS"}</definedName>
    <definedName name="wrn.witness." localSheetId="50" hidden="1">{#N/A,#N/A,FALSE,"Witness Exhibit for SLS"}</definedName>
    <definedName name="wrn.witness." localSheetId="52" hidden="1">{#N/A,#N/A,FALSE,"Witness Exhibit for SLS"}</definedName>
    <definedName name="wrn.witness." localSheetId="54" hidden="1">{#N/A,#N/A,FALSE,"Witness Exhibit for SLS"}</definedName>
    <definedName name="wrn.witness." localSheetId="56" hidden="1">{#N/A,#N/A,FALSE,"Witness Exhibit for SLS"}</definedName>
    <definedName name="wrn.witness." localSheetId="58" hidden="1">{#N/A,#N/A,FALSE,"Witness Exhibit for SLS"}</definedName>
    <definedName name="wrn.witness." localSheetId="59" hidden="1">{#N/A,#N/A,FALSE,"Witness Exhibit for SLS"}</definedName>
    <definedName name="wrn.witness." localSheetId="60" hidden="1">{#N/A,#N/A,FALSE,"Witness Exhibit for SLS"}</definedName>
    <definedName name="wrn.witness." localSheetId="62" hidden="1">{#N/A,#N/A,FALSE,"Witness Exhibit for SLS"}</definedName>
    <definedName name="wrn.witness." localSheetId="61" hidden="1">{#N/A,#N/A,FALSE,"Witness Exhibit for SLS"}</definedName>
    <definedName name="wrn.witness." localSheetId="63" hidden="1">{#N/A,#N/A,FALSE,"Witness Exhibit for SLS"}</definedName>
    <definedName name="wrn.witness." localSheetId="64" hidden="1">{#N/A,#N/A,FALSE,"Witness Exhibit for SLS"}</definedName>
    <definedName name="wrn.witness." localSheetId="67" hidden="1">{#N/A,#N/A,FALSE,"Witness Exhibit for SLS"}</definedName>
    <definedName name="wrn.witness." localSheetId="65" hidden="1">{#N/A,#N/A,FALSE,"Witness Exhibit for SLS"}</definedName>
    <definedName name="wrn.witness." localSheetId="66" hidden="1">{#N/A,#N/A,FALSE,"Witness Exhibit for SLS"}</definedName>
    <definedName name="wrn.witness." localSheetId="68" hidden="1">{#N/A,#N/A,FALSE,"Witness Exhibit for SLS"}</definedName>
    <definedName name="wrn.witness." localSheetId="69" hidden="1">{#N/A,#N/A,FALSE,"Witness Exhibit for SLS"}</definedName>
    <definedName name="wrn.witness." localSheetId="70" hidden="1">{#N/A,#N/A,FALSE,"Witness Exhibit for SLS"}</definedName>
    <definedName name="wrn.witness." localSheetId="71" hidden="1">{#N/A,#N/A,FALSE,"Witness Exhibit for SLS"}</definedName>
    <definedName name="wrn.witness." localSheetId="72" hidden="1">{#N/A,#N/A,FALSE,"Witness Exhibit for SLS"}</definedName>
    <definedName name="wrn.witness." hidden="1">{#N/A,#N/A,FALSE,"Witness Exhibit for SLS"}</definedName>
    <definedName name="xxx" localSheetId="31">'INVESTMENT COST CALC-NTS-COE-AZ'!xxx</definedName>
    <definedName name="xxx" localSheetId="33">'INVESTMENT COST CALC-NTS-COE-CO'!xxx</definedName>
    <definedName name="xxx" localSheetId="37">'INVESTMENT COST CALC-NTS-COE-IA'!xxx</definedName>
    <definedName name="xxx" localSheetId="35">'INVESTMENT COST CALC-NTS-COE-ID'!xxx</definedName>
    <definedName name="xxx" localSheetId="39">'INVESTMENT COST CALC-NTS-COE-MN'!xxx</definedName>
    <definedName name="xxx" localSheetId="41">'INVESTMENT COST CALC-NTS-COE-MT'!xxx</definedName>
    <definedName name="xxx" localSheetId="47">'INVESTMENT COST CALC-NTS-COE-ND'!xxx</definedName>
    <definedName name="xxx" localSheetId="43">'INVESTMENT COST CALC-NTS-COE-NE'!xxx</definedName>
    <definedName name="xxx" localSheetId="45">'INVESTMENT COST CALC-NTS-COE-NM'!xxx</definedName>
    <definedName name="xxx" localSheetId="49">'INVESTMENT COST CALC-NTS-COE-OR'!xxx</definedName>
    <definedName name="xxx" localSheetId="51">'INVESTMENT COST CALC-NTS-COE-SD'!xxx</definedName>
    <definedName name="xxx" localSheetId="53">'INVESTMENT COST CALC-NTS-COE-UT'!xxx</definedName>
    <definedName name="xxx" localSheetId="55">'INVESTMENT COST CALC-NTS-COE-WA'!xxx</definedName>
    <definedName name="xxx" localSheetId="57">'INVESTMENT COST CALC-NTS-COE-WY'!xxx</definedName>
    <definedName name="xxx" localSheetId="32">'TOTAL PRODUCT COST-NTS-COE-AZ'!xxx</definedName>
    <definedName name="xxx" localSheetId="34">'TOTAL PRODUCT COST-NTS-COE-CO'!xxx</definedName>
    <definedName name="xxx" localSheetId="38">'TOTAL PRODUCT COST-NTS-COE-IA'!xxx</definedName>
    <definedName name="xxx" localSheetId="36">'TOTAL PRODUCT COST-NTS-COE-ID'!xxx</definedName>
    <definedName name="xxx" localSheetId="40">'TOTAL PRODUCT COST-NTS-COE-MN'!xxx</definedName>
    <definedName name="xxx" localSheetId="42">'TOTAL PRODUCT COST-NTS-COE-MT'!xxx</definedName>
    <definedName name="xxx" localSheetId="48">'TOTAL PRODUCT COST-NTS-COE-ND'!xxx</definedName>
    <definedName name="xxx" localSheetId="44">'TOTAL PRODUCT COST-NTS-COE-NE'!xxx</definedName>
    <definedName name="xxx" localSheetId="46">'TOTAL PRODUCT COST-NTS-COE-NM'!xxx</definedName>
    <definedName name="xxx" localSheetId="50">'TOTAL PRODUCT COST-NTS-COE-OR'!xxx</definedName>
    <definedName name="xxx" localSheetId="52">'TOTAL PRODUCT COST-NTS-COE-SD'!xxx</definedName>
    <definedName name="xxx" localSheetId="54">'TOTAL PRODUCT COST-NTS-COE-UT'!xxx</definedName>
    <definedName name="xxx" localSheetId="56">'TOTAL PRODUCT COST-NTS-COE-WA'!xxx</definedName>
    <definedName name="xxx" localSheetId="58">'TOTAL PRODUCT COST-NTS-COE-WY'!xxx</definedName>
    <definedName name="xxx" localSheetId="59">'TOTAL PRODUCT COST-RTU-AZ'!xxx</definedName>
    <definedName name="xxx" localSheetId="60">'TOTAL PRODUCT COST-RTU-CO'!xxx</definedName>
    <definedName name="xxx" localSheetId="62">'TOTAL PRODUCT COST-RTU-IA'!xxx</definedName>
    <definedName name="xxx" localSheetId="61">'TOTAL PRODUCT COST-RTU-ID'!xxx</definedName>
    <definedName name="xxx" localSheetId="63">'TOTAL PRODUCT COST-RTU-MN'!xxx</definedName>
    <definedName name="xxx" localSheetId="64">'TOTAL PRODUCT COST-RTU-MT'!xxx</definedName>
    <definedName name="xxx" localSheetId="67">'TOTAL PRODUCT COST-RTU-ND'!xxx</definedName>
    <definedName name="xxx" localSheetId="65">'TOTAL PRODUCT COST-RTU-NE'!xxx</definedName>
    <definedName name="xxx" localSheetId="66">'TOTAL PRODUCT COST-RTU-NM'!xxx</definedName>
    <definedName name="xxx" localSheetId="68">'TOTAL PRODUCT COST-RTU-OR'!xxx</definedName>
    <definedName name="xxx" localSheetId="69">'TOTAL PRODUCT COST-RTU-SD'!xxx</definedName>
    <definedName name="xxx" localSheetId="70">'TOTAL PRODUCT COST-RTU-UT'!xxx</definedName>
    <definedName name="xxx" localSheetId="71">'TOTAL PRODUCT COST-RTU-WA'!xxx</definedName>
    <definedName name="xxx" localSheetId="72">'TOTAL PRODUCT COST-RTU-WY'!xxx</definedName>
    <definedName name="xxx">[0]!xxx</definedName>
  </definedNames>
  <calcPr fullCalcOnLoad="1"/>
</workbook>
</file>

<file path=xl/sharedStrings.xml><?xml version="1.0" encoding="utf-8"?>
<sst xmlns="http://schemas.openxmlformats.org/spreadsheetml/2006/main" count="3699" uniqueCount="150">
  <si>
    <t>State</t>
  </si>
  <si>
    <t>Loop % Interstate Allocation</t>
  </si>
  <si>
    <t>Interstate Loop w/o Marketing</t>
  </si>
  <si>
    <t>ARIZONA</t>
  </si>
  <si>
    <t>COLORADO</t>
  </si>
  <si>
    <t>IDAHO-north</t>
  </si>
  <si>
    <t>IDAHO-south</t>
  </si>
  <si>
    <t>IOWA</t>
  </si>
  <si>
    <t>MINNESOTA</t>
  </si>
  <si>
    <t>MONTANA</t>
  </si>
  <si>
    <t>NEBRASKA</t>
  </si>
  <si>
    <t>NEW  MEXICO</t>
  </si>
  <si>
    <t>NORTH DAKOTA</t>
  </si>
  <si>
    <t>OREGON</t>
  </si>
  <si>
    <t>SOUTH DAKOTA</t>
  </si>
  <si>
    <t>UTAH</t>
  </si>
  <si>
    <t>WASHINGTON</t>
  </si>
  <si>
    <t>WYOMING</t>
  </si>
  <si>
    <t>Row</t>
  </si>
  <si>
    <t>Arizona</t>
  </si>
  <si>
    <t>Source or Calculation</t>
  </si>
  <si>
    <t>Factor Value</t>
  </si>
  <si>
    <t>A</t>
  </si>
  <si>
    <t>B</t>
  </si>
  <si>
    <t>Investment</t>
  </si>
  <si>
    <t>sI r"Total" cD</t>
  </si>
  <si>
    <t>Investment Based Costs</t>
  </si>
  <si>
    <t>sI r"Total" cK</t>
  </si>
  <si>
    <t>Direct Expenses</t>
  </si>
  <si>
    <t>Miscellaneous Expenses</t>
  </si>
  <si>
    <t>Billing &amp; Collection - PL</t>
  </si>
  <si>
    <t>Investment Based + Direct Costs</t>
  </si>
  <si>
    <t>Commercial - Residence</t>
  </si>
  <si>
    <t>Product Management Expense</t>
  </si>
  <si>
    <t>Sales Expense</t>
  </si>
  <si>
    <t>Product Advertising Expense</t>
  </si>
  <si>
    <t>Business Fees (Other Operating Taxes)</t>
  </si>
  <si>
    <t>cA*(r8-r6)</t>
  </si>
  <si>
    <t>Total Commercial Costs</t>
  </si>
  <si>
    <t>Sum r14:r14</t>
  </si>
  <si>
    <t>Total Direct Costs (TSLRIC)</t>
  </si>
  <si>
    <t>r8 + r15</t>
  </si>
  <si>
    <t>Network Support</t>
  </si>
  <si>
    <t>Network Operations</t>
  </si>
  <si>
    <t>Network Support Assets</t>
  </si>
  <si>
    <t>Total Network Support Costs</t>
  </si>
  <si>
    <t>Sum r20:r21</t>
  </si>
  <si>
    <t>Direct + Network Support Costs</t>
  </si>
  <si>
    <t>r17 + r22</t>
  </si>
  <si>
    <t>Directly Attributable</t>
  </si>
  <si>
    <t>General Support Assets</t>
  </si>
  <si>
    <t>General Purpose Computers</t>
  </si>
  <si>
    <t>Uncollectible</t>
  </si>
  <si>
    <t>Accounting &amp; Finance Expense</t>
  </si>
  <si>
    <t>Human Resources Expense</t>
  </si>
  <si>
    <t>Information Management Expense</t>
  </si>
  <si>
    <t>Intangibles</t>
  </si>
  <si>
    <t>Total Directly Attributable Costs</t>
  </si>
  <si>
    <t>Sum r27:r33</t>
  </si>
  <si>
    <t>Direct + Ntwk Supp + Attributable Costs</t>
  </si>
  <si>
    <t>r24 + r34</t>
  </si>
  <si>
    <t>Common</t>
  </si>
  <si>
    <t>Fully Allocated Costs</t>
  </si>
  <si>
    <t>r36 + r38</t>
  </si>
  <si>
    <t>SLC Loop - Residence</t>
  </si>
  <si>
    <t>Colorado</t>
  </si>
  <si>
    <t>Iowa</t>
  </si>
  <si>
    <t>Idaho</t>
  </si>
  <si>
    <t>Idaho (North)</t>
  </si>
  <si>
    <t>Idaho (South)</t>
  </si>
  <si>
    <t>Minnesota</t>
  </si>
  <si>
    <t>Montana</t>
  </si>
  <si>
    <t>North Dakota</t>
  </si>
  <si>
    <t>Nebraska</t>
  </si>
  <si>
    <t>New Mexico</t>
  </si>
  <si>
    <t>Oregon</t>
  </si>
  <si>
    <t>South Dakota</t>
  </si>
  <si>
    <t>Utah</t>
  </si>
  <si>
    <t>Washington</t>
  </si>
  <si>
    <t>Wyoming</t>
  </si>
  <si>
    <t>Commercial - Listings, Features, IS, Part 64, Misc.</t>
  </si>
  <si>
    <t>NTS-COE per Analog Line - Monthly</t>
  </si>
  <si>
    <t>N/A</t>
  </si>
  <si>
    <t>Cap Lease Port - Monthly</t>
  </si>
  <si>
    <t>RTU % Interstate Allocation</t>
  </si>
  <si>
    <t>Interstate RTU w/o Marketing</t>
  </si>
  <si>
    <t>NTS-COE % Interstate Allocation</t>
  </si>
  <si>
    <t>Total Interstate Port w/o Marketing</t>
  </si>
  <si>
    <t>Interstate NTS-COE w/o Marketing</t>
  </si>
  <si>
    <t>Acct</t>
  </si>
  <si>
    <t>FRC</t>
  </si>
  <si>
    <t>Account Name</t>
  </si>
  <si>
    <t>Depreciation</t>
  </si>
  <si>
    <t>Cost Of Money</t>
  </si>
  <si>
    <t>Income Tax</t>
  </si>
  <si>
    <t>Ad Valorem</t>
  </si>
  <si>
    <t>Maintenance</t>
  </si>
  <si>
    <t>Switch RTU</t>
  </si>
  <si>
    <t>Total Capital Costs</t>
  </si>
  <si>
    <t>1C</t>
  </si>
  <si>
    <t>Poles</t>
  </si>
  <si>
    <t>2421.11,.21</t>
  </si>
  <si>
    <t>52C</t>
  </si>
  <si>
    <t>Aerial Cable - Metallic</t>
  </si>
  <si>
    <t>3C</t>
  </si>
  <si>
    <t>Aerial Wire</t>
  </si>
  <si>
    <t>4C</t>
  </si>
  <si>
    <t>Conduit System</t>
  </si>
  <si>
    <t>2422.11,.21</t>
  </si>
  <si>
    <t>5C</t>
  </si>
  <si>
    <t>Underground Cable - Metallic</t>
  </si>
  <si>
    <t>2423.11,.21</t>
  </si>
  <si>
    <t>45C</t>
  </si>
  <si>
    <t>Buried Cable - Metallic</t>
  </si>
  <si>
    <t>62C</t>
  </si>
  <si>
    <t>Intrabuilding Network Cable - Metallic</t>
  </si>
  <si>
    <t>2422.12,.22</t>
  </si>
  <si>
    <t>85C</t>
  </si>
  <si>
    <t>Underground Cable - NonMetallic</t>
  </si>
  <si>
    <t>257C</t>
  </si>
  <si>
    <t>Circuit Equipment - Pair Gain - Digital</t>
  </si>
  <si>
    <t>2423.12,.22</t>
  </si>
  <si>
    <t>845C</t>
  </si>
  <si>
    <t>Buried Cable - NonMetallic</t>
  </si>
  <si>
    <t>2421.12,.22</t>
  </si>
  <si>
    <t>852C</t>
  </si>
  <si>
    <t>Aerial Cable - NonMetallic</t>
  </si>
  <si>
    <t>862C</t>
  </si>
  <si>
    <t>Intrabuilding Network Cable - NonMetallic</t>
  </si>
  <si>
    <t>35C</t>
  </si>
  <si>
    <t>Buried Cable - Drop</t>
  </si>
  <si>
    <t>42C</t>
  </si>
  <si>
    <t>Aerial Cable - Drop</t>
  </si>
  <si>
    <t>20C</t>
  </si>
  <si>
    <t>Land</t>
  </si>
  <si>
    <t>110C</t>
  </si>
  <si>
    <t>Building</t>
  </si>
  <si>
    <t>Total</t>
  </si>
  <si>
    <t>SLC Study</t>
  </si>
  <si>
    <t>377C</t>
  </si>
  <si>
    <t>Digital Switch</t>
  </si>
  <si>
    <t>Non-traffic Sensitive Central Office Equipment per Analog Line</t>
  </si>
  <si>
    <t>Total CMT Interstate Cost w/ Marketing</t>
  </si>
  <si>
    <t>Attachment 2:  Loop w/o Marketing</t>
  </si>
  <si>
    <t>Attachment 3:  NTS-COE w/o Marketing</t>
  </si>
  <si>
    <t>Attachment 4:  RTU Software w/o Marketing</t>
  </si>
  <si>
    <t>1999 &amp; 2000 Average Total Billable Access Lines</t>
  </si>
  <si>
    <t>Weighted Average</t>
  </si>
  <si>
    <t>2001 Annual Filing Marketing</t>
  </si>
  <si>
    <t>Idaho (n), Idaho (s)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</si>
</sst>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#,##0.##########_);\(#,##0.##########\)"/>
    <numFmt numFmtId="166" formatCode="0.000000"/>
    <numFmt numFmtId="167" formatCode="&quot;$&quot;#,###,###,##0.00000000_);\(&quot;$&quot;#,###,###,##0.00000000\)"/>
    <numFmt numFmtId="168" formatCode="#,###,###,##0.00000000_);\(#,###,###,##0.00000000\)"/>
    <numFmt numFmtId="169" formatCode="m/d/yy\ h:mm\ AM/PM"/>
    <numFmt numFmtId="170" formatCode="mm/yy"/>
    <numFmt numFmtId="171" formatCode="#0.0##%"/>
    <numFmt numFmtId="172" formatCode="&quot;$&quot;#,###,###,##0.00_);\(&quot;$&quot;#,###,###,##0.00\)"/>
    <numFmt numFmtId="173" formatCode="#,###,###,##0.00_);\(#,###,###,##0.00\)"/>
    <numFmt numFmtId="174" formatCode="#,##0.#########_);\(#,##0.#########\)"/>
    <numFmt numFmtId="175" formatCode="#,##0.########_);\(#,##0.########\)"/>
    <numFmt numFmtId="176" formatCode="#,##0.#######_);\(#,##0.#######\)"/>
    <numFmt numFmtId="177" formatCode="#,##0.######_);\(#,##0.######\)"/>
    <numFmt numFmtId="178" formatCode="#,##0.#####_);\(#,##0.#####\)"/>
    <numFmt numFmtId="179" formatCode="#,##0.####_);\(#,##0.####\)"/>
    <numFmt numFmtId="180" formatCode="#,##0.###_);\(#,##0.###\)"/>
    <numFmt numFmtId="181" formatCode="#,##0.##_);\(#,##0.##\)"/>
    <numFmt numFmtId="182" formatCode="_(&quot;$&quot;* #,##0.000_);_(&quot;$&quot;* \(#,##0.000\);_(&quot;$&quot;* &quot;-&quot;??_);_(@_)"/>
    <numFmt numFmtId="183" formatCode="0.000000_);\(0.000000\)"/>
    <numFmt numFmtId="184" formatCode="_(* #,##0_);_(* \(#,##0\);_(* &quot;-&quot;??_);_(@_)"/>
    <numFmt numFmtId="185" formatCode="_(&quot;$&quot;* #,##0_);_(&quot;$&quot;* \(#,##0\);_(&quot;$&quot;* &quot;-&quot;??_);_(@_)"/>
    <numFmt numFmtId="186" formatCode="_(&quot;$&quot;* #,##0.0000_);_(&quot;$&quot;* \(#,##0.0000\);_(&quot;$&quot;* &quot;-&quot;??_);_(@_)"/>
    <numFmt numFmtId="187" formatCode="0.0000"/>
    <numFmt numFmtId="188" formatCode="&quot;$&quot;###,###,###,##0.0000_);\(&quot;$&quot;###,###,###,##0.0000\)"/>
    <numFmt numFmtId="189" formatCode="mmmm\ dd\,\ yyyy"/>
    <numFmt numFmtId="190" formatCode="#0.0000"/>
    <numFmt numFmtId="191" formatCode="0.0000_);[Red]\(0.0000\)"/>
    <numFmt numFmtId="192" formatCode="0.00000000"/>
    <numFmt numFmtId="193" formatCode="0.0000000"/>
    <numFmt numFmtId="194" formatCode="0.00000"/>
    <numFmt numFmtId="195" formatCode="#0.000000"/>
    <numFmt numFmtId="196" formatCode="0.00\ %"/>
    <numFmt numFmtId="197" formatCode="0.0\ %"/>
    <numFmt numFmtId="198" formatCode="0.000\ %"/>
    <numFmt numFmtId="199" formatCode="0.0%"/>
    <numFmt numFmtId="200" formatCode="0.0000%"/>
    <numFmt numFmtId="201" formatCode="mmmm\ d\,\ yyyy"/>
    <numFmt numFmtId="202" formatCode="&quot;$&quot;#,##0.0000"/>
    <numFmt numFmtId="203" formatCode="0.000"/>
    <numFmt numFmtId="204" formatCode="&quot;$&quot;#,##0.00"/>
    <numFmt numFmtId="205" formatCode="&quot;$&quot;###,###,###,##0.000000_);\(&quot;$&quot;###,###,###,##0.000000\)"/>
    <numFmt numFmtId="206" formatCode="0E+00"/>
    <numFmt numFmtId="207" formatCode="&quot;$&quot;###,###,###,##0.0000000000_);\(&quot;$&quot;###,###,###,##0.0000000000\)"/>
    <numFmt numFmtId="208" formatCode="&quot;$&quot;###,###,###,##0.00000000000_);\(&quot;$&quot;###,###,###,##0.00000000000\)"/>
    <numFmt numFmtId="209" formatCode="&quot;$&quot;###,###,###,##0.000000000000_);\(&quot;$&quot;###,###,###,##0.000000000000\)"/>
    <numFmt numFmtId="210" formatCode="&quot;$&quot;###,###,###,##0.000000000_);\(&quot;$&quot;###,###,###,##0.000000000\)"/>
    <numFmt numFmtId="211" formatCode="&quot;$&quot;###,###,###,##0.00000000_);\(&quot;$&quot;###,###,###,##0.00000000\)"/>
    <numFmt numFmtId="212" formatCode=";;"/>
    <numFmt numFmtId="213" formatCode="_(&quot;$&quot;* #,##0.000000_);_(&quot;$&quot;* \(#,##0.000000\);_(&quot;$&quot;* &quot;-&quot;??_);_(@_)"/>
    <numFmt numFmtId="214" formatCode="&quot;$&quot;###,###,###,##0.00000_);\(&quot;$&quot;###,###,###,##0.00000\)"/>
    <numFmt numFmtId="215" formatCode="0.000000000"/>
    <numFmt numFmtId="216" formatCode="&quot;$&quot;#,##0.000_);\(&quot;$&quot;#,##0.000\)"/>
    <numFmt numFmtId="217" formatCode="&quot;$&quot;#,##0.0000_);\(&quot;$&quot;#,##0.0000\)"/>
    <numFmt numFmtId="218" formatCode="#,##0.###########_);\(#,##0.###########\)"/>
    <numFmt numFmtId="219" formatCode="0.0"/>
    <numFmt numFmtId="220" formatCode="#0.00000"/>
    <numFmt numFmtId="221" formatCode="#,##0.############_);\(#,##0.############\)"/>
    <numFmt numFmtId="222" formatCode="&quot;$&quot;#,##0.00000_);\(&quot;$&quot;#,##0.00000\)"/>
    <numFmt numFmtId="223" formatCode="&quot;$&quot;#,##0.0_);\(&quot;$&quot;#,##0.0\)"/>
    <numFmt numFmtId="224" formatCode="&quot;$&quot;0.000000"/>
    <numFmt numFmtId="225" formatCode="&quot;$&quot;###,###,###,##0.0000000_);\(&quot;$&quot;###,###,###,##0.0000000\)"/>
    <numFmt numFmtId="226" formatCode="_(&quot;$&quot;* #,##0.00000_);_(&quot;$&quot;* \(#,##0.00000\);_(&quot;$&quot;* &quot;-&quot;??_);_(@_)"/>
    <numFmt numFmtId="227" formatCode="#,##0.0_);\(#,##0.0\)"/>
    <numFmt numFmtId="228" formatCode="_(&quot;$&quot;* #,##0.0000000_);_(&quot;$&quot;* \(#,##0.0000000\);_(&quot;$&quot;* &quot;-&quot;??_);_(@_)"/>
    <numFmt numFmtId="229" formatCode="_(&quot;$&quot;* #,##0.00000000_);_(&quot;$&quot;* \(#,##0.00000000\);_(&quot;$&quot;* &quot;-&quot;??_);_(@_)"/>
    <numFmt numFmtId="230" formatCode="_(&quot;$&quot;* #,##0.000000000_);_(&quot;$&quot;* \(#,##0.000000000\);_(&quot;$&quot;* &quot;-&quot;??_);_(@_)"/>
    <numFmt numFmtId="231" formatCode="_(&quot;$&quot;* #,##0.0000000000_);_(&quot;$&quot;* \(#,##0.0000000000\);_(&quot;$&quot;* &quot;-&quot;??_);_(@_)"/>
    <numFmt numFmtId="232" formatCode="_(&quot;$&quot;* #,##0.00000000000_);_(&quot;$&quot;* \(#,##0.00000000000\);_(&quot;$&quot;* &quot;-&quot;??_);_(@_)"/>
    <numFmt numFmtId="233" formatCode="_(&quot;$&quot;* #,##0.000000000000_);_(&quot;$&quot;* \(#,##0.000000000000\);_(&quot;$&quot;* &quot;-&quot;??_);_(@_)"/>
    <numFmt numFmtId="234" formatCode="_(&quot;$&quot;* #,##0.0000000000000_);_(&quot;$&quot;* \(#,##0.0000000000000\);_(&quot;$&quot;* &quot;-&quot;??_);_(@_)"/>
    <numFmt numFmtId="235" formatCode="_(&quot;$&quot;* #,##0.0_);_(&quot;$&quot;* \(#,##0.0\);_(&quot;$&quot;* &quot;-&quot;??_);_(@_)"/>
    <numFmt numFmtId="236" formatCode="_(* #,##0.0_);_(* \(#,##0.0\);_(* &quot;-&quot;??_);_(@_)"/>
    <numFmt numFmtId="237" formatCode="_(* #,##0.000000_);_(* \(#,##0.000000\);_(* &quot;-&quot;??_);_(@_)"/>
    <numFmt numFmtId="238" formatCode="&quot;$&quot;\ .000000"/>
    <numFmt numFmtId="239" formatCode="###,###,###,###"/>
    <numFmt numFmtId="240" formatCode="000.00"/>
    <numFmt numFmtId="241" formatCode="00000.00"/>
    <numFmt numFmtId="242" formatCode="#0.0#%"/>
    <numFmt numFmtId="243" formatCode="&quot;$&quot;0"/>
    <numFmt numFmtId="244" formatCode="0.000%"/>
    <numFmt numFmtId="245" formatCode="0.00#%"/>
    <numFmt numFmtId="246" formatCode=".0000"/>
    <numFmt numFmtId="247" formatCode="&quot;$&quot;###,###,###,##0.00_);\(&quot;$&quot;###,###,###,##0.00\)"/>
    <numFmt numFmtId="248" formatCode="00.0%"/>
    <numFmt numFmtId="249" formatCode="#,##0.0000"/>
    <numFmt numFmtId="250" formatCode="0.0000_)"/>
    <numFmt numFmtId="251" formatCode="General_)"/>
    <numFmt numFmtId="252" formatCode="##0.0000"/>
    <numFmt numFmtId="253" formatCode="mmm\ dd\,\ yyyy"/>
    <numFmt numFmtId="254" formatCode="mm/dd/yy"/>
    <numFmt numFmtId="255" formatCode="@@@@"/>
    <numFmt numFmtId="256" formatCode="000.00%"/>
    <numFmt numFmtId="257" formatCode="&quot;$&quot;#,##0.00;\(&quot;$&quot;#,##0.00\)"/>
    <numFmt numFmtId="258" formatCode="00"/>
    <numFmt numFmtId="259" formatCode="&quot;$&quot;#,##0;\-&quot;$&quot;#,##0"/>
    <numFmt numFmtId="260" formatCode="&quot;$&quot;#,##0;[Red]\-&quot;$&quot;#,##0"/>
    <numFmt numFmtId="261" formatCode="&quot;$&quot;#,##0.00;\-&quot;$&quot;#,##0.00"/>
    <numFmt numFmtId="262" formatCode="0.00_)"/>
    <numFmt numFmtId="263" formatCode=";;;"/>
    <numFmt numFmtId="264" formatCode="0.000000\)"/>
    <numFmt numFmtId="265" formatCode="0.000000_)"/>
    <numFmt numFmtId="266" formatCode="&quot;$&quot;0.00"/>
    <numFmt numFmtId="267" formatCode="&quot;$&quot;0.0000"/>
    <numFmt numFmtId="268" formatCode="yyyy"/>
    <numFmt numFmtId="269" formatCode="#,##0.0"/>
    <numFmt numFmtId="270" formatCode="#,##0.000"/>
    <numFmt numFmtId="271" formatCode="&quot;$&quot;.000000\ \ \ "/>
    <numFmt numFmtId="272" formatCode="#,##0.000000"/>
    <numFmt numFmtId="273" formatCode="&quot;$&quot;#,##0.000"/>
    <numFmt numFmtId="274" formatCode="&quot;$&quot;#,##0.00000"/>
    <numFmt numFmtId="275" formatCode="&quot;$&quot;#,##0.000000"/>
    <numFmt numFmtId="276" formatCode="mmmm\-yy"/>
    <numFmt numFmtId="277" formatCode="0.00\ \ \ "/>
    <numFmt numFmtId="278" formatCode="0.00\ \ \ \ "/>
    <numFmt numFmtId="279" formatCode="0.00\ \ \ \ \ \ \ \ "/>
    <numFmt numFmtId="280" formatCode="0.00\ \ \ \ \ \ \ \ \ \ \ \ "/>
    <numFmt numFmtId="281" formatCode="0.00\ \ \ \ \ \ \ \ \ \ \ \ \ \ \ \ "/>
    <numFmt numFmtId="282" formatCode="0.0\ \ \ \ \ \ \ \ \ \ \ \ \ \ \ \ "/>
    <numFmt numFmtId="283" formatCode="0\ \ \ \ \ \ \ \ \ \ \ \ \ \ \ \ "/>
    <numFmt numFmtId="284" formatCode="&quot;$&quot;#,##0.0"/>
    <numFmt numFmtId="285" formatCode="&quot;$&quot;#,##0"/>
    <numFmt numFmtId="286" formatCode="#,##0.00000000000000"/>
    <numFmt numFmtId="287" formatCode="#,##0.0000000000000"/>
    <numFmt numFmtId="288" formatCode="#,##0.0000000000"/>
    <numFmt numFmtId="289" formatCode="#,##0.000000000"/>
    <numFmt numFmtId="290" formatCode="#,##0.00000000"/>
    <numFmt numFmtId="291" formatCode="#,##0.0000000"/>
    <numFmt numFmtId="292" formatCode="#,##0.00000"/>
    <numFmt numFmtId="293" formatCode="&quot;$&quot;\ \ \ \ \ \ 0.00"/>
    <numFmt numFmtId="294" formatCode="&quot;$&quot;\ \ \ \ \ \ \ \ \ 0.00"/>
    <numFmt numFmtId="295" formatCode="&quot;$&quot;\ \ \ \ \ \ \ \ 0.00"/>
    <numFmt numFmtId="296" formatCode="&quot;$&quot;\ \ \ \ \ \ \ 0.00"/>
    <numFmt numFmtId="297" formatCode="00000"/>
    <numFmt numFmtId="298" formatCode="0.0000000000"/>
    <numFmt numFmtId="299" formatCode="&quot;$&quot;.000000"/>
    <numFmt numFmtId="300" formatCode="0.000000000000"/>
    <numFmt numFmtId="301" formatCode="0."/>
    <numFmt numFmtId="302" formatCode="#,##0.0000_);\(#,##0.0000\)"/>
    <numFmt numFmtId="303" formatCode="&quot;$&quot;#,##0;[Red]&quot;$&quot;#,##0"/>
    <numFmt numFmtId="304" formatCode="0.0000E+00;\᠔"/>
    <numFmt numFmtId="305" formatCode="0.0000E+00;\╬"/>
    <numFmt numFmtId="306" formatCode="0.000E+00;\╬"/>
    <numFmt numFmtId="307" formatCode="0.00E+00;\╬"/>
    <numFmt numFmtId="308" formatCode="0.0E+00;\╬"/>
    <numFmt numFmtId="309" formatCode="0E+00;\╬"/>
    <numFmt numFmtId="310" formatCode="0.00000%"/>
    <numFmt numFmtId="311" formatCode="_(&quot;$&quot;* #,##0.00000_);_(&quot;$&quot;* \(#,##0.00000\);_(&quot;$&quot;* &quot;-&quot;??????_);_(@_)"/>
    <numFmt numFmtId="312" formatCode="_(&quot;$&quot;* #,##0.0000_);_(&quot;$&quot;* \(#,##0.0000\);_(&quot;$&quot;* &quot;-&quot;??????_);_(@_)"/>
    <numFmt numFmtId="313" formatCode="0.00_);\(0.00\)"/>
    <numFmt numFmtId="314" formatCode="0.000_);[Red]\(0.000\)"/>
    <numFmt numFmtId="315" formatCode="0.00_);[Red]\(0.00\)"/>
    <numFmt numFmtId="316" formatCode="0.0_);[Red]\(0.0\)"/>
    <numFmt numFmtId="317" formatCode="0_);[Red]\(0\)"/>
    <numFmt numFmtId="318" formatCode="_(&quot;$&quot;* #,##0.00_);_(&quot;$&quot;* \(#,##0.00\);_(&quot;$&quot;* &quot;-&quot;????_);_(@_)"/>
    <numFmt numFmtId="319" formatCode="_-[$$-C09]* #,##0.00_-;\-[$$-C09]* #,##0.00_-;_-[$$-C09]* &quot;-&quot;??_-;_-@_-"/>
    <numFmt numFmtId="320" formatCode="_(&quot;$&quot;* #,##0.0000000000000_);_(&quot;$&quot;* \(#,##0.0000000000000\);_(&quot;$&quot;* &quot;-&quot;?????????????_);_(@_)"/>
    <numFmt numFmtId="321" formatCode="#,##0\ \ \ \ "/>
    <numFmt numFmtId="322" formatCode=".000000"/>
    <numFmt numFmtId="323" formatCode="#,##0\ "/>
    <numFmt numFmtId="324" formatCode="0.00\ \ \ \ \ \ "/>
    <numFmt numFmtId="325" formatCode=".00000"/>
    <numFmt numFmtId="326" formatCode="#,##0;[Red]\(#,##0\)"/>
    <numFmt numFmtId="327" formatCode="#,##0.00;[Red]\(#,##0.00\)"/>
    <numFmt numFmtId="328" formatCode="&quot;$&quot;#,##0;[Red]\(&quot;$&quot;#,##0\)"/>
    <numFmt numFmtId="329" formatCode="mmmm\ yyyy"/>
    <numFmt numFmtId="330" formatCode="0.0000000_);[Red]\(0.0000000\)"/>
    <numFmt numFmtId="331" formatCode="#,##0.#############_);\(#,##0.#############\)"/>
    <numFmt numFmtId="332" formatCode="#,##0.##############_);\(#,##0.##############\)"/>
    <numFmt numFmtId="333" formatCode="#,##0.###############_);\(#,##0.###############\)"/>
    <numFmt numFmtId="334" formatCode="hh:mm:ss_)"/>
    <numFmt numFmtId="335" formatCode="0.0;[Red]0.0"/>
    <numFmt numFmtId="336" formatCode=".00000000"/>
    <numFmt numFmtId="337" formatCode=".000000000"/>
    <numFmt numFmtId="338" formatCode="&quot;$&quot;0.00000000"/>
    <numFmt numFmtId="339" formatCode="&quot;$&quot;.00000"/>
    <numFmt numFmtId="340" formatCode="&quot;$&quot;.0000000"/>
    <numFmt numFmtId="341" formatCode="_(&quot;$&quot;* #,##0.0000_);_(&quot;$&quot;* \(#,##0.0000\);_(&quot;$&quot;* &quot;-&quot;????_);_(@_)"/>
    <numFmt numFmtId="342" formatCode="_(&quot;$&quot;* #,##0.000000_);_(&quot;$&quot;* \(#,##0.000000\);_(&quot;$&quot;* &quot;-&quot;??????_);_(@_)"/>
    <numFmt numFmtId="343" formatCode="&quot;$&quot;#,##0.000000_);\(&quot;$&quot;#,##0.000000\)"/>
    <numFmt numFmtId="344" formatCode="&quot;$&quot;#,##0.00;[Red]\(&quot;$&quot;#,##0.00\)"/>
    <numFmt numFmtId="345" formatCode="&quot;$&quot;#,###,###,##0.0000_);\(&quot;$&quot;#,###,###,##0.0000\)"/>
    <numFmt numFmtId="346" formatCode="#,###,###,##0.0000_);\(#,###,###,##0.0000\)"/>
    <numFmt numFmtId="347" formatCode="#0.0###%"/>
    <numFmt numFmtId="348" formatCode="#0.0####%"/>
    <numFmt numFmtId="349" formatCode="&quot;$&quot;#,###,###,##0.000000_);\(&quot;$&quot;#,###,###,##0.000000\)"/>
    <numFmt numFmtId="350" formatCode="#,###,###,##0.000000_);\(#,###,###,##0.000000\)"/>
    <numFmt numFmtId="351" formatCode="#######0"/>
    <numFmt numFmtId="352" formatCode="&quot;$&quot;#,##0.000000000000_);[Red]\(&quot;$&quot;#,##0.000000000000\)"/>
    <numFmt numFmtId="353" formatCode="0.000000000%"/>
    <numFmt numFmtId="354" formatCode="_(* #,##0.000_);_(* \(#,##0.000\);_(* &quot;-&quot;??_);_(@_)"/>
    <numFmt numFmtId="355" formatCode="_(* #,##0.0_);_(* \(#,##0.0\);_(* &quot;-&quot;?_);_(@_)"/>
    <numFmt numFmtId="356" formatCode="_(* #,##0.0000_);_(* \(#,##0.0000\);_(* &quot;-&quot;??_);_(@_)"/>
    <numFmt numFmtId="357" formatCode="_(* #,##0.00000_);_(* \(#,##0.00000\);_(* &quot;-&quot;??_);_(@_)"/>
    <numFmt numFmtId="358" formatCode="0.000000%"/>
    <numFmt numFmtId="359" formatCode="_(&quot;$&quot;* #,##0.00000000000000_);_(&quot;$&quot;* \(#,##0.00000000000000\);_(&quot;$&quot;* &quot;-&quot;??_);_(@_)"/>
    <numFmt numFmtId="360" formatCode="0.0000000%"/>
  </numFmts>
  <fonts count="23">
    <font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sz val="10"/>
      <name val="LucidaSans Roman"/>
      <family val="0"/>
    </font>
    <font>
      <sz val="10"/>
      <name val="B LucidaSans Bold"/>
      <family val="0"/>
    </font>
    <font>
      <b/>
      <sz val="10"/>
      <name val="Helv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8"/>
      <name val="Arial"/>
      <family val="0"/>
    </font>
    <font>
      <sz val="12"/>
      <name val="Times New Roman"/>
      <family val="0"/>
    </font>
    <font>
      <sz val="10"/>
      <name val="Courier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Helv"/>
      <family val="0"/>
    </font>
    <font>
      <sz val="12"/>
      <name val="Arial"/>
      <family val="0"/>
    </font>
    <font>
      <sz val="10"/>
      <name val="Helv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1"/>
      <name val="Helvetica"/>
      <family val="0"/>
    </font>
  </fonts>
  <fills count="7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gray0625"/>
    </fill>
    <fill>
      <patternFill patternType="lightGray"/>
    </fill>
    <fill>
      <patternFill patternType="gray0625">
        <fgColor indexed="13"/>
        <bgColor indexed="13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26" fontId="1" fillId="0" borderId="0" applyFont="0" applyFill="0" applyBorder="0">
      <alignment horizontal="right"/>
      <protection/>
    </xf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27" fontId="1" fillId="0" borderId="0" applyFont="0" applyFill="0" applyBorder="0">
      <alignment horizontal="right"/>
      <protection/>
    </xf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28" fontId="1" fillId="0" borderId="0" applyFont="0" applyFill="0" applyBorder="0">
      <alignment horizontal="right"/>
      <protection/>
    </xf>
    <xf numFmtId="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344" fontId="1" fillId="0" borderId="0" applyFont="0" applyFill="0" applyBorder="0">
      <alignment horizontal="right"/>
      <protection/>
    </xf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>
      <alignment/>
      <protection/>
    </xf>
    <xf numFmtId="0" fontId="5" fillId="0" borderId="0" applyNumberFormat="0" applyFill="0" applyBorder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1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251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1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1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251" fontId="11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6" fillId="0" borderId="1" applyNumberFormat="0" applyFont="0" applyFill="0" applyAlignment="0">
      <protection/>
    </xf>
    <xf numFmtId="0" fontId="16" fillId="0" borderId="2" applyNumberFormat="0" applyFont="0" applyFill="0" applyAlignment="0">
      <protection/>
    </xf>
    <xf numFmtId="9" fontId="0" fillId="0" borderId="0" applyFont="0" applyFill="0" applyBorder="0" applyAlignment="0" applyProtection="0"/>
    <xf numFmtId="9" fontId="16" fillId="0" borderId="0" applyFont="0" applyFill="0" applyBorder="0">
      <alignment horizontal="right"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>
      <alignment horizontal="right"/>
      <protection/>
    </xf>
    <xf numFmtId="9" fontId="2" fillId="0" borderId="0" applyFont="0" applyFill="0" applyBorder="0" applyAlignment="0" applyProtection="0"/>
    <xf numFmtId="0" fontId="16" fillId="2" borderId="0" applyNumberFormat="0" applyFont="0" applyBorder="0" applyAlignment="0">
      <protection/>
    </xf>
    <xf numFmtId="0" fontId="16" fillId="3" borderId="0" applyNumberFormat="0" applyFont="0" applyBorder="0" applyAlignment="0">
      <protection/>
    </xf>
    <xf numFmtId="0" fontId="16" fillId="4" borderId="0" applyNumberFormat="0" applyFont="0" applyBorder="0" applyAlignment="0">
      <protection/>
    </xf>
    <xf numFmtId="0" fontId="16" fillId="5" borderId="2" applyNumberFormat="0" applyFont="0" applyBorder="0" applyAlignment="0">
      <protection/>
    </xf>
    <xf numFmtId="0" fontId="16" fillId="6" borderId="3" applyNumberFormat="0" applyFont="0" applyFill="0" applyAlignment="0">
      <protection/>
    </xf>
    <xf numFmtId="0" fontId="16" fillId="6" borderId="4" applyNumberFormat="0" applyFont="0" applyFill="0" applyAlignment="0">
      <protection/>
    </xf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35" applyAlignment="1">
      <alignment/>
    </xf>
    <xf numFmtId="9" fontId="0" fillId="0" borderId="0" xfId="877" applyAlignment="1">
      <alignment/>
    </xf>
    <xf numFmtId="44" fontId="0" fillId="0" borderId="0" xfId="0" applyNumberFormat="1" applyAlignment="1">
      <alignment/>
    </xf>
    <xf numFmtId="44" fontId="18" fillId="0" borderId="0" xfId="0" applyNumberFormat="1" applyFont="1" applyAlignment="1">
      <alignment/>
    </xf>
    <xf numFmtId="44" fontId="0" fillId="0" borderId="0" xfId="35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4" xfId="35" applyBorder="1" applyAlignment="1">
      <alignment/>
    </xf>
    <xf numFmtId="44" fontId="18" fillId="0" borderId="4" xfId="0" applyNumberFormat="1" applyFont="1" applyBorder="1" applyAlignment="1">
      <alignment/>
    </xf>
    <xf numFmtId="0" fontId="18" fillId="0" borderId="4" xfId="0" applyFont="1" applyBorder="1" applyAlignment="1">
      <alignment wrapText="1"/>
    </xf>
    <xf numFmtId="346" fontId="9" fillId="0" borderId="0" xfId="0" applyNumberFormat="1" applyFont="1" applyAlignment="1">
      <alignment/>
    </xf>
    <xf numFmtId="9" fontId="0" fillId="0" borderId="0" xfId="877" applyAlignment="1">
      <alignment/>
    </xf>
    <xf numFmtId="173" fontId="0" fillId="0" borderId="0" xfId="0" applyNumberFormat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346" fontId="0" fillId="0" borderId="0" xfId="0" applyNumberFormat="1" applyAlignment="1">
      <alignment/>
    </xf>
    <xf numFmtId="346" fontId="0" fillId="0" borderId="5" xfId="0" applyNumberFormat="1" applyBorder="1" applyAlignment="1">
      <alignment/>
    </xf>
    <xf numFmtId="346" fontId="0" fillId="0" borderId="6" xfId="0" applyNumberFormat="1" applyBorder="1" applyAlignment="1">
      <alignment/>
    </xf>
    <xf numFmtId="44" fontId="18" fillId="0" borderId="0" xfId="35" applyFont="1" applyAlignment="1">
      <alignment/>
    </xf>
    <xf numFmtId="0" fontId="19" fillId="0" borderId="7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73" fontId="9" fillId="0" borderId="7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9" fillId="0" borderId="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346" fontId="9" fillId="0" borderId="7" xfId="0" applyNumberFormat="1" applyFont="1" applyFill="1" applyBorder="1" applyAlignment="1">
      <alignment/>
    </xf>
    <xf numFmtId="346" fontId="9" fillId="0" borderId="0" xfId="0" applyNumberFormat="1" applyFont="1" applyFill="1" applyAlignment="1">
      <alignment/>
    </xf>
    <xf numFmtId="346" fontId="9" fillId="0" borderId="11" xfId="0" applyNumberFormat="1" applyFont="1" applyFill="1" applyBorder="1" applyAlignment="1">
      <alignment/>
    </xf>
    <xf numFmtId="346" fontId="9" fillId="0" borderId="0" xfId="0" applyNumberFormat="1" applyFont="1" applyFill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1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346" fontId="0" fillId="0" borderId="0" xfId="0" applyNumberForma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346" fontId="0" fillId="0" borderId="5" xfId="0" applyNumberForma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46" fontId="9" fillId="0" borderId="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346" fontId="1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73" fontId="0" fillId="0" borderId="5" xfId="0" applyNumberForma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/>
    </xf>
    <xf numFmtId="184" fontId="0" fillId="0" borderId="0" xfId="15" applyNumberFormat="1" applyFill="1" applyAlignment="1">
      <alignment/>
    </xf>
    <xf numFmtId="44" fontId="0" fillId="0" borderId="0" xfId="35" applyFill="1" applyAlignment="1">
      <alignment/>
    </xf>
    <xf numFmtId="9" fontId="0" fillId="0" borderId="0" xfId="877" applyFill="1" applyAlignment="1">
      <alignment/>
    </xf>
    <xf numFmtId="44" fontId="0" fillId="0" borderId="0" xfId="0" applyNumberFormat="1" applyFill="1" applyAlignment="1">
      <alignment/>
    </xf>
    <xf numFmtId="184" fontId="0" fillId="0" borderId="4" xfId="15" applyNumberFormat="1" applyFill="1" applyBorder="1" applyAlignment="1">
      <alignment/>
    </xf>
    <xf numFmtId="44" fontId="0" fillId="0" borderId="4" xfId="35" applyFill="1" applyBorder="1" applyAlignment="1">
      <alignment/>
    </xf>
    <xf numFmtId="9" fontId="0" fillId="0" borderId="4" xfId="877" applyFill="1" applyBorder="1" applyAlignment="1">
      <alignment/>
    </xf>
    <xf numFmtId="44" fontId="0" fillId="0" borderId="4" xfId="0" applyNumberFormat="1" applyFill="1" applyBorder="1" applyAlignment="1">
      <alignment/>
    </xf>
    <xf numFmtId="0" fontId="0" fillId="0" borderId="0" xfId="0" applyFill="1" applyAlignment="1">
      <alignment wrapText="1"/>
    </xf>
    <xf numFmtId="184" fontId="0" fillId="0" borderId="0" xfId="0" applyNumberFormat="1" applyFill="1" applyAlignment="1">
      <alignment/>
    </xf>
    <xf numFmtId="44" fontId="0" fillId="0" borderId="0" xfId="35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/>
    </xf>
    <xf numFmtId="173" fontId="9" fillId="0" borderId="15" xfId="0" applyNumberFormat="1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346" fontId="9" fillId="0" borderId="15" xfId="0" applyNumberFormat="1" applyFont="1" applyFill="1" applyBorder="1" applyAlignment="1">
      <alignment/>
    </xf>
    <xf numFmtId="346" fontId="19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9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8" fillId="0" borderId="4" xfId="0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 horizontal="centerContinuous"/>
    </xf>
    <xf numFmtId="0" fontId="21" fillId="0" borderId="4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18" fillId="0" borderId="0" xfId="0" applyFont="1" applyBorder="1" applyAlignment="1">
      <alignment wrapText="1"/>
    </xf>
    <xf numFmtId="44" fontId="0" fillId="0" borderId="0" xfId="0" applyNumberFormat="1" applyBorder="1" applyAlignment="1">
      <alignment/>
    </xf>
    <xf numFmtId="44" fontId="0" fillId="0" borderId="0" xfId="35" applyBorder="1" applyAlignment="1">
      <alignment/>
    </xf>
  </cellXfs>
  <cellStyles count="877">
    <cellStyle name="Normal" xfId="0"/>
    <cellStyle name="Comma" xfId="15"/>
    <cellStyle name="Comma [0]" xfId="16"/>
    <cellStyle name="Comma [0]_Food Sales for 1993" xfId="17"/>
    <cellStyle name="Comma [0]_Jul 94" xfId="18"/>
    <cellStyle name="Comma [0]_SDALL1" xfId="19"/>
    <cellStyle name="Comma [0]_Sheet1" xfId="20"/>
    <cellStyle name="Comma [0]_UTIL6ALL" xfId="21"/>
    <cellStyle name="Comma [0]_Video BB" xfId="22"/>
    <cellStyle name="Comma [0]_WA95" xfId="23"/>
    <cellStyle name="Comma [0]_WA95-2" xfId="24"/>
    <cellStyle name="Comma [0]_Weighting Factors.2" xfId="25"/>
    <cellStyle name="Comma_Food Sales for 1993" xfId="26"/>
    <cellStyle name="Comma_Jul 94" xfId="27"/>
    <cellStyle name="Comma_SDALL1" xfId="28"/>
    <cellStyle name="Comma_Sheet1" xfId="29"/>
    <cellStyle name="Comma_UTIL6ALL" xfId="30"/>
    <cellStyle name="Comma_Video BB" xfId="31"/>
    <cellStyle name="Comma_WA95" xfId="32"/>
    <cellStyle name="Comma_WA95-2" xfId="33"/>
    <cellStyle name="Comma_Weighting Factors.2" xfId="34"/>
    <cellStyle name="Currency" xfId="35"/>
    <cellStyle name="Currency [0]" xfId="36"/>
    <cellStyle name="Currency [0]_Food Sales for 1993" xfId="37"/>
    <cellStyle name="Currency [0]_Jul 94" xfId="38"/>
    <cellStyle name="Currency [0]_SDALL1" xfId="39"/>
    <cellStyle name="Currency [0]_Sheet1" xfId="40"/>
    <cellStyle name="Currency [0]_UTIL6ALL" xfId="41"/>
    <cellStyle name="Currency [0]_Video BB" xfId="42"/>
    <cellStyle name="Currency [0]_WA95" xfId="43"/>
    <cellStyle name="Currency [0]_WA95-2" xfId="44"/>
    <cellStyle name="Currency [0]_Weighting Factors.2" xfId="45"/>
    <cellStyle name="Currency_Food Sales for 1993" xfId="46"/>
    <cellStyle name="Currency_Jul 94" xfId="47"/>
    <cellStyle name="Currency_SDALL1" xfId="48"/>
    <cellStyle name="Currency_Sheet1" xfId="49"/>
    <cellStyle name="Currency_UTIL6ALL" xfId="50"/>
    <cellStyle name="Currency_Video BB" xfId="51"/>
    <cellStyle name="Currency_WA95" xfId="52"/>
    <cellStyle name="Currency_WA95-2" xfId="53"/>
    <cellStyle name="Currency_WA95-2_AZ Class 2920" xfId="54"/>
    <cellStyle name="Currency_WA95-2_AZ Use Sens Lst Cll Retrn 2976" xfId="55"/>
    <cellStyle name="Currency_WA95-2_Class Master" xfId="56"/>
    <cellStyle name="Currency_WA95-2_CO Hme Rcpt 3153" xfId="57"/>
    <cellStyle name="Currency_WA95-2_Cust Cll TELRIC Master" xfId="58"/>
    <cellStyle name="Currency_WA95-2_Custom Call Master" xfId="59"/>
    <cellStyle name="Currency_Weighting Factors.2" xfId="60"/>
    <cellStyle name="Hyperlink" xfId="61"/>
    <cellStyle name="Lucida Sans" xfId="62"/>
    <cellStyle name="Lucida Sans Bold" xfId="63"/>
    <cellStyle name="Normal [Bold]" xfId="64"/>
    <cellStyle name="Normal_144" xfId="65"/>
    <cellStyle name="Normal_152" xfId="66"/>
    <cellStyle name="Normal_174" xfId="67"/>
    <cellStyle name="Normal_178" xfId="68"/>
    <cellStyle name="Normal_3WC NM 99 Abridged" xfId="69"/>
    <cellStyle name="Normal_3WC NM Draft" xfId="70"/>
    <cellStyle name="Normal_3wclcrcr" xfId="71"/>
    <cellStyle name="Normal_845C" xfId="72"/>
    <cellStyle name="Normal_ADV" xfId="73"/>
    <cellStyle name="Normal_analog rtu" xfId="74"/>
    <cellStyle name="Normal_ANALWASH" xfId="75"/>
    <cellStyle name="Normal_ANASTA" xfId="76"/>
    <cellStyle name="Normal_ARIZONA" xfId="77"/>
    <cellStyle name="Normal_ATTENDANTCONSOLE" xfId="78"/>
    <cellStyle name="Normal_AZ Class 2920" xfId="79"/>
    <cellStyle name="Normal_AZ Use Sens Lst Cll Retrn 2976" xfId="80"/>
    <cellStyle name="Normal_AZ-1995" xfId="81"/>
    <cellStyle name="Normal_AZINPUTS" xfId="82"/>
    <cellStyle name="Normal_AZSLSUM96" xfId="83"/>
    <cellStyle name="Normal_BASIC96" xfId="84"/>
    <cellStyle name="Normal_blg" xfId="85"/>
    <cellStyle name="Normal_blg98" xfId="86"/>
    <cellStyle name="Normal_Book2" xfId="87"/>
    <cellStyle name="Normal_BRI D 9-99" xfId="88"/>
    <cellStyle name="Normal_BUSALC6" xfId="89"/>
    <cellStyle name="Normal_BUSLMSC6" xfId="90"/>
    <cellStyle name="Normal_BUSPLC6" xfId="91"/>
    <cellStyle name="Normal_BusRun" xfId="92"/>
    <cellStyle name="Normal_BusRun_1" xfId="93"/>
    <cellStyle name="Normal_C+ SL WA" xfId="94"/>
    <cellStyle name="Normal_CC 6-99 Unabridged" xfId="95"/>
    <cellStyle name="Normal_CC may-99 abridged Rt1" xfId="96"/>
    <cellStyle name="Normal_Centrex Prime" xfId="97"/>
    <cellStyle name="Normal_CMS 99" xfId="98"/>
    <cellStyle name="Normal_CO CtxP ISDN-F TELRIC4198" xfId="99"/>
    <cellStyle name="Normal_CO DALP SUM" xfId="100"/>
    <cellStyle name="Normal_CO Hme Rcpt 3153" xfId="101"/>
    <cellStyle name="Normal_COINPUTS" xfId="102"/>
    <cellStyle name="Normal_Colorado Lines" xfId="103"/>
    <cellStyle name="Normal_COLORADONRC" xfId="104"/>
    <cellStyle name="Normal_com1098" xfId="105"/>
    <cellStyle name="Normal_Cont Redial NM 99 Unabridged" xfId="106"/>
    <cellStyle name="Normal_COSLSUMOUT97" xfId="107"/>
    <cellStyle name="Normal_Cost Factors" xfId="108"/>
    <cellStyle name="Normal_CPDETOUT97" xfId="109"/>
    <cellStyle name="Normal_CPDETOUT97-" xfId="110"/>
    <cellStyle name="Normal_CPDETOUT97 (2)" xfId="111"/>
    <cellStyle name="Normal_CPDETOUT971" xfId="112"/>
    <cellStyle name="Normal_CPDETOUTCOM" xfId="113"/>
    <cellStyle name="Normal_CPDETOUTCOM-" xfId="114"/>
    <cellStyle name="Normal_CPGRPOUT97" xfId="115"/>
    <cellStyle name="Normal_CPGRPOUT97-" xfId="116"/>
    <cellStyle name="Normal_CPGRPOUT97 (2)" xfId="117"/>
    <cellStyle name="Normal_CPGRPOUT971" xfId="118"/>
    <cellStyle name="Normal_CPGRPOUTCOM" xfId="119"/>
    <cellStyle name="Normal_CPGRPOUTCOM-" xfId="120"/>
    <cellStyle name="Normal_cpinput" xfId="121"/>
    <cellStyle name="Normal_CPSTDSUM97" xfId="122"/>
    <cellStyle name="Normal_CPSUM97" xfId="123"/>
    <cellStyle name="Normal_CPSUMOUT97" xfId="124"/>
    <cellStyle name="Normal_CPSUMOUT97-" xfId="125"/>
    <cellStyle name="Normal_CPSUMOUT97 (2)" xfId="126"/>
    <cellStyle name="Normal_CPSUMOUT971" xfId="127"/>
    <cellStyle name="Normal_CPSUMOUTCOM" xfId="128"/>
    <cellStyle name="Normal_CPSUMOUTCOM-" xfId="129"/>
    <cellStyle name="Normal_CPWTG97" xfId="130"/>
    <cellStyle name="Normal_CPWTG97 (2)" xfId="131"/>
    <cellStyle name="Normal_CPWTG97COM" xfId="132"/>
    <cellStyle name="Normal_ct21anasta" xfId="133"/>
    <cellStyle name="Normal_CtxPAnalog-F TELRICMstr" xfId="134"/>
    <cellStyle name="Normal_CUSH" xfId="135"/>
    <cellStyle name="Normal_Customnet" xfId="136"/>
    <cellStyle name="Normal_cxrcmsls" xfId="137"/>
    <cellStyle name="Normal_DALPS 144 - Jan 01" xfId="138"/>
    <cellStyle name="Normal_DALPS 152 - Jan 01" xfId="139"/>
    <cellStyle name="Normal_DALPS 174 - Jan 01" xfId="140"/>
    <cellStyle name="Normal_DALPS 178 - Jan 01" xfId="141"/>
    <cellStyle name="Normal_Dedicated IO" xfId="142"/>
    <cellStyle name="Normal_Details Output" xfId="143"/>
    <cellStyle name="Normal_Details Output_1" xfId="144"/>
    <cellStyle name="Normal_DETOUT97CP" xfId="145"/>
    <cellStyle name="Normal_DETOUTCP" xfId="146"/>
    <cellStyle name="Normal_DETOUTCP_1" xfId="147"/>
    <cellStyle name="Normal_DETOUTCPCOM" xfId="148"/>
    <cellStyle name="Normal_DETOUTCPCOM_1" xfId="149"/>
    <cellStyle name="Normal_DFI 99" xfId="150"/>
    <cellStyle name="Normal_ExecSumm" xfId="151"/>
    <cellStyle name="Normal_FCST&amp;EXP" xfId="152"/>
    <cellStyle name="Normal_Food Sales for 1993" xfId="153"/>
    <cellStyle name="Normal_FORECAST" xfId="154"/>
    <cellStyle name="Normal_FORECAST_1" xfId="155"/>
    <cellStyle name="Normal_Forecast_NSWC" xfId="156"/>
    <cellStyle name="Normal_georgrcmac" xfId="157"/>
    <cellStyle name="Normal_Groups Output" xfId="158"/>
    <cellStyle name="Normal_Groups Output_1" xfId="159"/>
    <cellStyle name="Normal_GRPOUTCP" xfId="160"/>
    <cellStyle name="Normal_GRPOUTCP_1" xfId="161"/>
    <cellStyle name="Normal_GRPOUTCP97" xfId="162"/>
    <cellStyle name="Normal_GRPOUTCPCOM" xfId="163"/>
    <cellStyle name="Normal_GRPOUTCPCOM_1" xfId="164"/>
    <cellStyle name="Normal_IASLSUMMARY97 - ECON" xfId="165"/>
    <cellStyle name="Normal_IDAHONRC" xfId="166"/>
    <cellStyle name="Normal_IOWANRC" xfId="167"/>
    <cellStyle name="Normal_IS-41 Billing" xfId="168"/>
    <cellStyle name="Normal_IS-41 Billing_1" xfId="169"/>
    <cellStyle name="Normal_ISDNSTA" xfId="170"/>
    <cellStyle name="Normal_jackie ISDN" xfId="171"/>
    <cellStyle name="Normal_Johns Centrex+" xfId="172"/>
    <cellStyle name="Normal_Jul 94" xfId="173"/>
    <cellStyle name="Normal_Labor Rates" xfId="174"/>
    <cellStyle name="Normal_Lines Totals - NE" xfId="175"/>
    <cellStyle name="Normal_Lines Totals - WY" xfId="176"/>
    <cellStyle name="Normal_LISTINGS" xfId="177"/>
    <cellStyle name="Normal_MDS-Data Call 9-99" xfId="178"/>
    <cellStyle name="Normal_MDSI Hub Switch Cost-5E_DMS" xfId="179"/>
    <cellStyle name="Normal_MINNESOTANRC" xfId="180"/>
    <cellStyle name="Normal_MNINPUTS" xfId="181"/>
    <cellStyle name="Normal_montananrc" xfId="182"/>
    <cellStyle name="Normal_nebraskanrc" xfId="183"/>
    <cellStyle name="Normal_new 144" xfId="184"/>
    <cellStyle name="Normal_new 174" xfId="185"/>
    <cellStyle name="Normal_New 178" xfId="186"/>
    <cellStyle name="Normal_New 5060 ALL Ass" xfId="187"/>
    <cellStyle name="Normal_New DALPS 152 - Jan 01" xfId="188"/>
    <cellStyle name="Normal_nmexnrc" xfId="189"/>
    <cellStyle name="Normal_nodaknrc" xfId="190"/>
    <cellStyle name="Normal_NRC" xfId="191"/>
    <cellStyle name="Normal_nrc96com" xfId="192"/>
    <cellStyle name="Normal_NSWC" xfId="193"/>
    <cellStyle name="Normal_OCT 98" xfId="194"/>
    <cellStyle name="Normal_OPTIC" xfId="195"/>
    <cellStyle name="Normal_oregonnrc" xfId="196"/>
    <cellStyle name="Normal_ORINPUTS" xfId="197"/>
    <cellStyle name="Normal_Output" xfId="198"/>
    <cellStyle name="Normal_PORT_AZ" xfId="199"/>
    <cellStyle name="Normal_RESALC6" xfId="200"/>
    <cellStyle name="Normal_RESLMS96" xfId="201"/>
    <cellStyle name="Normal_RESLMSC6" xfId="202"/>
    <cellStyle name="Normal_RESPLC6" xfId="203"/>
    <cellStyle name="Normal_ResRun" xfId="204"/>
    <cellStyle name="Normal_RESSUMCP" xfId="205"/>
    <cellStyle name="Normal_RESSUMCP_1" xfId="206"/>
    <cellStyle name="Normal_RESSUMCPCOM" xfId="207"/>
    <cellStyle name="Normal_RESSUMCPCOM_1" xfId="208"/>
    <cellStyle name="Normal_RESSUMOUTCP97" xfId="209"/>
    <cellStyle name="Normal_RESULT" xfId="210"/>
    <cellStyle name="Normal_RESULTCO" xfId="211"/>
    <cellStyle name="Normal_RESULTIA" xfId="212"/>
    <cellStyle name="Normal_RESULTS" xfId="213"/>
    <cellStyle name="Normal_Results Summary" xfId="214"/>
    <cellStyle name="Normal_Resultswy" xfId="215"/>
    <cellStyle name="Normal_RLCFIN" xfId="216"/>
    <cellStyle name="Normal_RTU" xfId="217"/>
    <cellStyle name="Normal_scm feat" xfId="218"/>
    <cellStyle name="Normal_SCM Feature Cost 5060" xfId="219"/>
    <cellStyle name="Normal_SCM Features with USOCs" xfId="220"/>
    <cellStyle name="Normal_SD Lines" xfId="221"/>
    <cellStyle name="Normal_SDALL1" xfId="222"/>
    <cellStyle name="Normal_sdtmout" xfId="223"/>
    <cellStyle name="Normal_Sheet1" xfId="224"/>
    <cellStyle name="Normal_Sheet1 (2)" xfId="225"/>
    <cellStyle name="Normal_Sheet1_1" xfId="226"/>
    <cellStyle name="Normal_Sheet1_1_AZ Class 2920" xfId="227"/>
    <cellStyle name="Normal_Sheet1_1_AZ Use Sens Lst Cll Retrn 2976" xfId="228"/>
    <cellStyle name="Normal_Sheet1_1_C+ SL WA" xfId="229"/>
    <cellStyle name="Normal_Sheet1_1_Class Master" xfId="230"/>
    <cellStyle name="Normal_Sheet1_1_CO Hme Rcpt 3153" xfId="231"/>
    <cellStyle name="Normal_Sheet1_1_Cust Cll TELRIC Master" xfId="232"/>
    <cellStyle name="Normal_Sheet1_1_Custom Call Master" xfId="233"/>
    <cellStyle name="Normal_Sheet1_1_wacom1196" xfId="234"/>
    <cellStyle name="Normal_Sheet1_2" xfId="235"/>
    <cellStyle name="Normal_Sheet1_AZ Class 2920" xfId="236"/>
    <cellStyle name="Normal_Sheet1_C+ SL WA" xfId="237"/>
    <cellStyle name="Normal_Sheet1_Class Master" xfId="238"/>
    <cellStyle name="Normal_Sheet1_CO Hme Rcpt 3153" xfId="239"/>
    <cellStyle name="Normal_Sheet1_Cust Cll TELRIC Master" xfId="240"/>
    <cellStyle name="Normal_Sheet1_Custom Call Master" xfId="241"/>
    <cellStyle name="Normal_Sheet1_Wabus99963COM" xfId="242"/>
    <cellStyle name="Normal_Sheet1_wacom1196" xfId="243"/>
    <cellStyle name="Normal_Sheet2" xfId="244"/>
    <cellStyle name="Normal_Sheet3" xfId="245"/>
    <cellStyle name="Normal_SLS ISDN WY" xfId="246"/>
    <cellStyle name="Normal_SLS97-OF" xfId="247"/>
    <cellStyle name="Normal_SLS97-SF" xfId="248"/>
    <cellStyle name="Normal_SMDR 99" xfId="249"/>
    <cellStyle name="Normal_SMDR-P.DET" xfId="250"/>
    <cellStyle name="Normal_SMDR-P.GRP" xfId="251"/>
    <cellStyle name="Normal_SMDR-P.SUM" xfId="252"/>
    <cellStyle name="Normal_SMDR-P-C.DET" xfId="253"/>
    <cellStyle name="Normal_SMDR-P-C.GRP" xfId="254"/>
    <cellStyle name="Normal_SMDR-P-C.SUM" xfId="255"/>
    <cellStyle name="Normal_sodaknrc" xfId="256"/>
    <cellStyle name="Normal_STDSUMCP" xfId="257"/>
    <cellStyle name="Normal_STDSUMCPCOM" xfId="258"/>
    <cellStyle name="Normal_STDSUMCPCOM_1" xfId="259"/>
    <cellStyle name="Normal_Study Summary" xfId="260"/>
    <cellStyle name="Normal_SUMMARY" xfId="261"/>
    <cellStyle name="Normal_Summary Output" xfId="262"/>
    <cellStyle name="Normal_SUMOUTCP" xfId="263"/>
    <cellStyle name="Normal_SUMOUTCP_1" xfId="264"/>
    <cellStyle name="Normal_SUMOUTCP97" xfId="265"/>
    <cellStyle name="Normal_SUMOUTCPCOM" xfId="266"/>
    <cellStyle name="Normal_SUMOUTCPCOM_1" xfId="267"/>
    <cellStyle name="Normal_TABLE OUTPUT" xfId="268"/>
    <cellStyle name="Normal_TABLE OUTPUT (2)" xfId="269"/>
    <cellStyle name="Normal_TIER3CIA" xfId="270"/>
    <cellStyle name="Normal_TIER99IA" xfId="271"/>
    <cellStyle name="Normal_ts-mts" xfId="272"/>
    <cellStyle name="Normal_uscp97" xfId="273"/>
    <cellStyle name="Normal_USCTXPRI97" xfId="274"/>
    <cellStyle name="Normal_USCTXPRI97COM" xfId="275"/>
    <cellStyle name="Normal_USCTXPRI97COMDISPLAY" xfId="276"/>
    <cellStyle name="Normal_USCTXPRI97DISPLAY" xfId="277"/>
    <cellStyle name="Normal_usisdnsl.96s" xfId="278"/>
    <cellStyle name="Normal_usnlqc97d" xfId="279"/>
    <cellStyle name="Normal_usnlqc97d_1" xfId="280"/>
    <cellStyle name="Normal_usnlqc97d_1_CPDETOUT97" xfId="281"/>
    <cellStyle name="Normal_usnlqc97d_1_CPDETOUT97-" xfId="282"/>
    <cellStyle name="Normal_usnlqc97d_1_CPDETOUT97 (2)" xfId="283"/>
    <cellStyle name="Normal_usnlqc97d_1_CPDETOUT971" xfId="284"/>
    <cellStyle name="Normal_usnlqc97d_1_CPDETOUTCOM" xfId="285"/>
    <cellStyle name="Normal_usnlqc97d_1_CPDETOUTCOM-" xfId="286"/>
    <cellStyle name="Normal_usnlqc97d_1_CPGRPOUT97" xfId="287"/>
    <cellStyle name="Normal_usnlqc97d_1_CPGRPOUT97-" xfId="288"/>
    <cellStyle name="Normal_usnlqc97d_1_CPGRPOUT97 (2)" xfId="289"/>
    <cellStyle name="Normal_usnlqc97d_1_CPGRPOUT971" xfId="290"/>
    <cellStyle name="Normal_usnlqc97d_1_CPGRPOUTCOM" xfId="291"/>
    <cellStyle name="Normal_usnlqc97d_1_CPGRPOUTCOM-" xfId="292"/>
    <cellStyle name="Normal_usnlqc97d_1_CPSTDSUM97" xfId="293"/>
    <cellStyle name="Normal_usnlqc97d_1_CPSUM97" xfId="294"/>
    <cellStyle name="Normal_usnlqc97d_1_CPSUMOUT97" xfId="295"/>
    <cellStyle name="Normal_usnlqc97d_1_CPSUMOUT97-" xfId="296"/>
    <cellStyle name="Normal_usnlqc97d_1_CPSUMOUT97 (2)" xfId="297"/>
    <cellStyle name="Normal_usnlqc97d_1_CPSUMOUT971" xfId="298"/>
    <cellStyle name="Normal_usnlqc97d_1_CPSUMOUTCOM" xfId="299"/>
    <cellStyle name="Normal_usnlqc97d_1_CPSUMOUTCOM-" xfId="300"/>
    <cellStyle name="Normal_usnlqc97d_1_CTXCONV-PER-LINE" xfId="301"/>
    <cellStyle name="Normal_usnlqc97d_1_CTXCONV-PER-LINE_1" xfId="302"/>
    <cellStyle name="Normal_usnlqc97d_1_Details Output" xfId="303"/>
    <cellStyle name="Normal_usnlqc97d_1_Details Output_1" xfId="304"/>
    <cellStyle name="Normal_usnlqc97d_1_DETOUT97CP" xfId="305"/>
    <cellStyle name="Normal_usnlqc97d_1_DETOUTCP" xfId="306"/>
    <cellStyle name="Normal_usnlqc97d_1_DETOUTCPCOM" xfId="307"/>
    <cellStyle name="Normal_usnlqc97d_1_Groups Output" xfId="308"/>
    <cellStyle name="Normal_usnlqc97d_1_Groups Output_1" xfId="309"/>
    <cellStyle name="Normal_usnlqc97d_1_GRPOUTCP" xfId="310"/>
    <cellStyle name="Normal_usnlqc97d_1_GRPOUTCP97" xfId="311"/>
    <cellStyle name="Normal_usnlqc97d_1_GRPOUTCPCOM" xfId="312"/>
    <cellStyle name="Normal_usnlqc97d_1_RESSUMCP" xfId="313"/>
    <cellStyle name="Normal_usnlqc97d_1_RESSUMCPCOM" xfId="314"/>
    <cellStyle name="Normal_usnlqc97d_1_RESSUMOUTCP97" xfId="315"/>
    <cellStyle name="Normal_usnlqc97d_1_Results Summary" xfId="316"/>
    <cellStyle name="Normal_usnlqc97d_1_Sheet1" xfId="317"/>
    <cellStyle name="Normal_usnlqc97d_1_STDSUMCPCOM" xfId="318"/>
    <cellStyle name="Normal_usnlqc97d_1_Study Summary" xfId="319"/>
    <cellStyle name="Normal_usnlqc97d_1_Summary Output" xfId="320"/>
    <cellStyle name="Normal_usnlqc97d_1_SUMOUTCP" xfId="321"/>
    <cellStyle name="Normal_usnlqc97d_1_SUMOUTCP97" xfId="322"/>
    <cellStyle name="Normal_usnlqc97d_1_SUMOUTCPCOM" xfId="323"/>
    <cellStyle name="Normal_usnlqc97d_1_US10-10-97" xfId="324"/>
    <cellStyle name="Normal_usnlqc97d_1_US10-10-97_1" xfId="325"/>
    <cellStyle name="Normal_usnlqc97d_1_US10-15-97" xfId="326"/>
    <cellStyle name="Normal_usnlqc97d_1_US10-15-97_1" xfId="327"/>
    <cellStyle name="Normal_usnlqc97d_1_US105-80-97" xfId="328"/>
    <cellStyle name="Normal_usnlqc97d_1_US105-80-97_1" xfId="329"/>
    <cellStyle name="Normal_usnlqc97d_1_US120-90-97" xfId="330"/>
    <cellStyle name="Normal_usnlqc97d_1_US120-90-97_1" xfId="331"/>
    <cellStyle name="Normal_usnlqc97d_1_US125-180-97" xfId="332"/>
    <cellStyle name="Normal_usnlqc97d_1_US125-180-97_1" xfId="333"/>
    <cellStyle name="Normal_usnlqc97d_1_US135-150-97" xfId="334"/>
    <cellStyle name="Normal_usnlqc97d_1_US135-150-97_1" xfId="335"/>
    <cellStyle name="Normal_usnlqc97d_1_US150-140-97" xfId="336"/>
    <cellStyle name="Normal_usnlqc97d_1_US150-140-97_1" xfId="337"/>
    <cellStyle name="Normal_usnlqc97d_1_US15-15-97" xfId="338"/>
    <cellStyle name="Normal_usnlqc97d_1_US15-15-97_1" xfId="339"/>
    <cellStyle name="Normal_usnlqc97d_1_US15-20-97" xfId="340"/>
    <cellStyle name="Normal_usnlqc97d_1_US15-20-97_1" xfId="341"/>
    <cellStyle name="Normal_usnlqc97d_1_US15-30-97" xfId="342"/>
    <cellStyle name="Normal_usnlqc97d_1_US15-30-97_1" xfId="343"/>
    <cellStyle name="Normal_usnlqc97d_1_US1590-1575-97" xfId="344"/>
    <cellStyle name="Normal_usnlqc97d_1_US1590-1575-97_1" xfId="345"/>
    <cellStyle name="Normal_usnlqc97d_1_US19-19-97" xfId="346"/>
    <cellStyle name="Normal_usnlqc97d_1_US19-19-97_1" xfId="347"/>
    <cellStyle name="Normal_usnlqc97d_1_US20-10-97" xfId="348"/>
    <cellStyle name="Normal_usnlqc97d_1_US20-10-97_1" xfId="349"/>
    <cellStyle name="Normal_usnlqc97d_1_US20-20-97" xfId="350"/>
    <cellStyle name="Normal_usnlqc97d_1_US20-20-97_1" xfId="351"/>
    <cellStyle name="Normal_usnlqc97d_1_US20-25-97 (2)" xfId="352"/>
    <cellStyle name="Normal_usnlqc97d_1_US20-25-97 (2)_1" xfId="353"/>
    <cellStyle name="Normal_usnlqc97d_1_US20-45-97 (2)" xfId="354"/>
    <cellStyle name="Normal_usnlqc97d_1_US20-45-97 (2)_1" xfId="355"/>
    <cellStyle name="Normal_usnlqc97d_1_US215-195-97" xfId="356"/>
    <cellStyle name="Normal_usnlqc97d_1_US215-195-97_1" xfId="357"/>
    <cellStyle name="Normal_usnlqc97d_1_US22-22-97" xfId="358"/>
    <cellStyle name="Normal_usnlqc97d_1_US22-22-97_1" xfId="359"/>
    <cellStyle name="Normal_usnlqc97d_1_US25-25-97" xfId="360"/>
    <cellStyle name="Normal_usnlqc97d_1_US25-25-97_1" xfId="361"/>
    <cellStyle name="Normal_usnlqc97d_1_US25-30-97" xfId="362"/>
    <cellStyle name="Normal_usnlqc97d_1_US25-30-97_1" xfId="363"/>
    <cellStyle name="Normal_usnlqc97d_1_US30-30-97" xfId="364"/>
    <cellStyle name="Normal_usnlqc97d_1_US30-30-97_1" xfId="365"/>
    <cellStyle name="Normal_usnlqc97d_1_US30-40-97" xfId="366"/>
    <cellStyle name="Normal_usnlqc97d_1_US30-40-97_1" xfId="367"/>
    <cellStyle name="Normal_usnlqc97d_1_US30-75-97" xfId="368"/>
    <cellStyle name="Normal_usnlqc97d_1_US30-75-97_1" xfId="369"/>
    <cellStyle name="Normal_usnlqc97d_1_US350-595-97" xfId="370"/>
    <cellStyle name="Normal_usnlqc97d_1_US350-595-97_1" xfId="371"/>
    <cellStyle name="Normal_usnlqc97d_1_US35-35-97" xfId="372"/>
    <cellStyle name="Normal_usnlqc97d_1_US35-35-97_1" xfId="373"/>
    <cellStyle name="Normal_usnlqc97d_1_US35-40-97" xfId="374"/>
    <cellStyle name="Normal_usnlqc97d_1_US35-40-97_1" xfId="375"/>
    <cellStyle name="Normal_usnlqc97d_1_US35-45-97" xfId="376"/>
    <cellStyle name="Normal_usnlqc97d_1_US35-45-97_1" xfId="377"/>
    <cellStyle name="Normal_usnlqc97d_1_US40-30-97" xfId="378"/>
    <cellStyle name="Normal_usnlqc97d_1_US40-30-97_1" xfId="379"/>
    <cellStyle name="Normal_usnlqc97d_1_US40-40-97" xfId="380"/>
    <cellStyle name="Normal_usnlqc97d_1_US40-40-97_1" xfId="381"/>
    <cellStyle name="Normal_usnlqc97d_1_US45-30-97" xfId="382"/>
    <cellStyle name="Normal_usnlqc97d_1_US45-30-97_1" xfId="383"/>
    <cellStyle name="Normal_usnlqc97d_1_US50-45-97" xfId="384"/>
    <cellStyle name="Normal_usnlqc97d_1_US50-45-97_1" xfId="385"/>
    <cellStyle name="Normal_usnlqc97d_1_US5-10-97" xfId="386"/>
    <cellStyle name="Normal_usnlqc97d_1_US5-10-97_1" xfId="387"/>
    <cellStyle name="Normal_usnlqc97d_1_US55-30-97" xfId="388"/>
    <cellStyle name="Normal_usnlqc97d_1_US55-30-97_1" xfId="389"/>
    <cellStyle name="Normal_usnlqc97d_1_US55-40-97" xfId="390"/>
    <cellStyle name="Normal_usnlqc97d_1_US55-40-97_1" xfId="391"/>
    <cellStyle name="Normal_usnlqc97d_1_US60-105-97" xfId="392"/>
    <cellStyle name="Normal_usnlqc97d_1_US60-105-97_1" xfId="393"/>
    <cellStyle name="Normal_usnlqc97d_1_US60-30-97" xfId="394"/>
    <cellStyle name="Normal_usnlqc97d_1_US60-30-97_1" xfId="395"/>
    <cellStyle name="Normal_usnlqc97d_1_US60-60-97" xfId="396"/>
    <cellStyle name="Normal_usnlqc97d_1_US60-60-97_1" xfId="397"/>
    <cellStyle name="Normal_usnlqc97d_1_US60-65-97" xfId="398"/>
    <cellStyle name="Normal_usnlqc97d_1_US60-65-97_1" xfId="399"/>
    <cellStyle name="Normal_usnlqc97d_1_US70-100-97" xfId="400"/>
    <cellStyle name="Normal_usnlqc97d_1_US70-100-97_1" xfId="401"/>
    <cellStyle name="Normal_usnlqc97d_1_US70-70-97" xfId="402"/>
    <cellStyle name="Normal_usnlqc97d_1_US70-70-97_1" xfId="403"/>
    <cellStyle name="Normal_usnlqc97d_1_US85-60-97" xfId="404"/>
    <cellStyle name="Normal_usnlqc97d_1_US85-60-97_1" xfId="405"/>
    <cellStyle name="Normal_usnlqc97d_1_US85-95-97" xfId="406"/>
    <cellStyle name="Normal_usnlqc97d_1_US85-95-97_1" xfId="407"/>
    <cellStyle name="Normal_usnlqc97d_1_US90-55-97" xfId="408"/>
    <cellStyle name="Normal_usnlqc97d_1_US90-55-97_1" xfId="409"/>
    <cellStyle name="Normal_usnlqc97d_1_USCHCTXBLK-97D" xfId="410"/>
    <cellStyle name="Normal_usnlqc97d_1_USCHCTXBLK-97D_1" xfId="411"/>
    <cellStyle name="Normal_usnlqc97d_1_USCHCTXBLKING-97D" xfId="412"/>
    <cellStyle name="Normal_usnlqc97d_1_USCHCTXBLKING-97D_1" xfId="413"/>
    <cellStyle name="Normal_usnlqc97d_1_USCHIP-97D" xfId="414"/>
    <cellStyle name="Normal_usnlqc97d_1_USCHIP-97D_1" xfId="415"/>
    <cellStyle name="Normal_usnlqc97d_1_USCP2BD-97D" xfId="416"/>
    <cellStyle name="Normal_usnlqc97d_1_USCP2BD-97D_1" xfId="417"/>
    <cellStyle name="Normal_usnlqc97d_1_USCP2BS-97D" xfId="418"/>
    <cellStyle name="Normal_usnlqc97d_1_USCP2BS-97D_1" xfId="419"/>
    <cellStyle name="Normal_usnlqc97d_1_USCPOBD-97D" xfId="420"/>
    <cellStyle name="Normal_usnlqc97d_1_USCPOBD-97D_1" xfId="421"/>
    <cellStyle name="Normal_usnlqc97d_1_USCTXANA " xfId="422"/>
    <cellStyle name="Normal_usnlqc97d_1_USCTXANA _1" xfId="423"/>
    <cellStyle name="Normal_usnlqc97d_1_USCTXBLK-97D" xfId="424"/>
    <cellStyle name="Normal_usnlqc97d_1_USCTXBLK-97D_CTXCONV-PER-LINE" xfId="425"/>
    <cellStyle name="Normal_usnlqc97d_1_USCTXBLK-97D_Sheet1" xfId="426"/>
    <cellStyle name="Normal_usnlqc97d_1_USCTXBLK-97D_US10-10-97" xfId="427"/>
    <cellStyle name="Normal_usnlqc97d_1_USCTXBLK-97D_US10-15-97" xfId="428"/>
    <cellStyle name="Normal_usnlqc97d_1_USCTXBLK-97D_US105-80-97" xfId="429"/>
    <cellStyle name="Normal_usnlqc97d_1_USCTXBLK-97D_US120-90-97" xfId="430"/>
    <cellStyle name="Normal_usnlqc97d_1_USCTXBLK-97D_US125-180-97" xfId="431"/>
    <cellStyle name="Normal_usnlqc97d_1_USCTXBLK-97D_US135-150-97" xfId="432"/>
    <cellStyle name="Normal_usnlqc97d_1_USCTXBLK-97D_US150-140-97" xfId="433"/>
    <cellStyle name="Normal_usnlqc97d_1_USCTXBLK-97D_US15-15-97" xfId="434"/>
    <cellStyle name="Normal_usnlqc97d_1_USCTXBLK-97D_US15-20-97" xfId="435"/>
    <cellStyle name="Normal_usnlqc97d_1_USCTXBLK-97D_US15-30-97" xfId="436"/>
    <cellStyle name="Normal_usnlqc97d_1_USCTXBLK-97D_US1590-1575-97" xfId="437"/>
    <cellStyle name="Normal_usnlqc97d_1_USCTXBLK-97D_US19-19-97" xfId="438"/>
    <cellStyle name="Normal_usnlqc97d_1_USCTXBLK-97D_US20-10-97" xfId="439"/>
    <cellStyle name="Normal_usnlqc97d_1_USCTXBLK-97D_US20-20-97" xfId="440"/>
    <cellStyle name="Normal_usnlqc97d_1_USCTXBLK-97D_US20-25-97 (2)" xfId="441"/>
    <cellStyle name="Normal_usnlqc97d_1_USCTXBLK-97D_US20-45-97 (2)" xfId="442"/>
    <cellStyle name="Normal_usnlqc97d_1_USCTXBLK-97D_US215-195-97" xfId="443"/>
    <cellStyle name="Normal_usnlqc97d_1_USCTXBLK-97D_US22-22-97" xfId="444"/>
    <cellStyle name="Normal_usnlqc97d_1_USCTXBLK-97D_US25-25-97" xfId="445"/>
    <cellStyle name="Normal_usnlqc97d_1_USCTXBLK-97D_US25-30-97" xfId="446"/>
    <cellStyle name="Normal_usnlqc97d_1_USCTXBLK-97D_US30-30-97" xfId="447"/>
    <cellStyle name="Normal_usnlqc97d_1_USCTXBLK-97D_US30-40-97" xfId="448"/>
    <cellStyle name="Normal_usnlqc97d_1_USCTXBLK-97D_US30-75-97" xfId="449"/>
    <cellStyle name="Normal_usnlqc97d_1_USCTXBLK-97D_US350-595-97" xfId="450"/>
    <cellStyle name="Normal_usnlqc97d_1_USCTXBLK-97D_US35-35-97" xfId="451"/>
    <cellStyle name="Normal_usnlqc97d_1_USCTXBLK-97D_US35-40-97" xfId="452"/>
    <cellStyle name="Normal_usnlqc97d_1_USCTXBLK-97D_US35-45-97" xfId="453"/>
    <cellStyle name="Normal_usnlqc97d_1_USCTXBLK-97D_US40-30-97" xfId="454"/>
    <cellStyle name="Normal_usnlqc97d_1_USCTXBLK-97D_US40-40-97" xfId="455"/>
    <cellStyle name="Normal_usnlqc97d_1_USCTXBLK-97D_US45-30-97" xfId="456"/>
    <cellStyle name="Normal_usnlqc97d_1_USCTXBLK-97D_US50-45-97" xfId="457"/>
    <cellStyle name="Normal_usnlqc97d_1_USCTXBLK-97D_US5-10-97" xfId="458"/>
    <cellStyle name="Normal_usnlqc97d_1_USCTXBLK-97D_US55-30-97" xfId="459"/>
    <cellStyle name="Normal_usnlqc97d_1_USCTXBLK-97D_US55-40-97" xfId="460"/>
    <cellStyle name="Normal_usnlqc97d_1_USCTXBLK-97D_US60-105-97" xfId="461"/>
    <cellStyle name="Normal_usnlqc97d_1_USCTXBLK-97D_US60-30-97" xfId="462"/>
    <cellStyle name="Normal_usnlqc97d_1_USCTXBLK-97D_US60-60-97" xfId="463"/>
    <cellStyle name="Normal_usnlqc97d_1_USCTXBLK-97D_US60-65-97" xfId="464"/>
    <cellStyle name="Normal_usnlqc97d_1_USCTXBLK-97D_US70-100-97" xfId="465"/>
    <cellStyle name="Normal_usnlqc97d_1_USCTXBLK-97D_US70-70-97" xfId="466"/>
    <cellStyle name="Normal_usnlqc97d_1_USCTXBLK-97D_US85-60-97" xfId="467"/>
    <cellStyle name="Normal_usnlqc97d_1_USCTXBLK-97D_US85-95-97" xfId="468"/>
    <cellStyle name="Normal_usnlqc97d_1_USCTXBLK-97D_US90-55-97" xfId="469"/>
    <cellStyle name="Normal_usnlqc97d_1_USCTXBLK-97D_USCHCTXBLK-97D" xfId="470"/>
    <cellStyle name="Normal_usnlqc97d_1_USCTXBLK-97D_USCHCTXBLKING-97D" xfId="471"/>
    <cellStyle name="Normal_usnlqc97d_1_USCTXBLK-97D_USCHIP-97D" xfId="472"/>
    <cellStyle name="Normal_usnlqc97d_1_USCTXBLK-97D_USCP2BD-97D" xfId="473"/>
    <cellStyle name="Normal_usnlqc97d_1_USCTXBLK-97D_USCP2BS-97D" xfId="474"/>
    <cellStyle name="Normal_usnlqc97d_1_USCTXBLK-97D_USCPOBD-97D" xfId="475"/>
    <cellStyle name="Normal_usnlqc97d_1_USCTXBLK-97D_USCTXANA " xfId="476"/>
    <cellStyle name="Normal_usnlqc97d_1_USCTXBLK-97D_USFEACHG-97D" xfId="477"/>
    <cellStyle name="Normal_usnlqc97d_1_USCTXBLK-97D_USFEPKCH-97D" xfId="478"/>
    <cellStyle name="Normal_usnlqc97d_1_USCTXBLK-97D_USMLHCIRSEQUCD-97D" xfId="479"/>
    <cellStyle name="Normal_usnlqc97d_1_USCTXBLK-97D_USNLQC-97D" xfId="480"/>
    <cellStyle name="Normal_usnlqc97d_1_USCTXBLK-97D_USPCKAGE-97D" xfId="481"/>
    <cellStyle name="Normal_usnlqc97d_1_USCTXBLK-97D_USRCM10-97D" xfId="482"/>
    <cellStyle name="Normal_usnlqc97d_1_USCTXBLK-97D_USRCM14-97" xfId="483"/>
    <cellStyle name="Normal_usnlqc97d_1_USCTXBLK-97D_USRCM1-97D" xfId="484"/>
    <cellStyle name="Normal_usnlqc97d_1_USCTXBLK-97D_USRCM2-97D" xfId="485"/>
    <cellStyle name="Normal_usnlqc97d_1_USCTXBLK-97D_USRCM3-97D" xfId="486"/>
    <cellStyle name="Normal_usnlqc97d_1_USCTXBLK-97D_USRCM4-97D" xfId="487"/>
    <cellStyle name="Normal_usnlqc97d_1_USCTXBLK-97D_USRCM5-97D" xfId="488"/>
    <cellStyle name="Normal_usnlqc97d_1_USCTXBLK-97D_USRCM6-97D" xfId="489"/>
    <cellStyle name="Normal_usnlqc97d_1_USCTXBLK-97D_USRCM7-97D " xfId="490"/>
    <cellStyle name="Normal_usnlqc97d_1_USCTXBLK-97D_USSLPCTXBLK-97D" xfId="491"/>
    <cellStyle name="Normal_usnlqc97d_1_USCTXBLK-97D_USSO&amp;0-97D" xfId="492"/>
    <cellStyle name="Normal_usnlqc97d_1_USCTXBLK-97D_USSO&amp;10-97D" xfId="493"/>
    <cellStyle name="Normal_usnlqc97d_1_USCTXBLK-97D_USSO&amp;1-97D" xfId="494"/>
    <cellStyle name="Normal_usnlqc97d_1_USCTXBLK-97D_USSO&amp;2-97D " xfId="495"/>
    <cellStyle name="Normal_usnlqc97d_1_USCTXBLK-97D_USSO&amp;3-97D" xfId="496"/>
    <cellStyle name="Normal_usnlqc97d_1_USCTXBLK-97D_USSO&amp;4-97D" xfId="497"/>
    <cellStyle name="Normal_usnlqc97d_1_USCTXBLK-97D_USSO&amp;5-97D" xfId="498"/>
    <cellStyle name="Normal_usnlqc97d_1_USFEACHG-97D" xfId="499"/>
    <cellStyle name="Normal_usnlqc97d_1_USFEACHG-97D_1" xfId="500"/>
    <cellStyle name="Normal_usnlqc97d_1_USFEPKCH-97D" xfId="501"/>
    <cellStyle name="Normal_usnlqc97d_1_USFEPKCH-97D_1" xfId="502"/>
    <cellStyle name="Normal_usnlqc97d_1_USMLHCIRSEQUCD-97D" xfId="503"/>
    <cellStyle name="Normal_usnlqc97d_1_USMLHCIRSEQUCD-97D_1" xfId="504"/>
    <cellStyle name="Normal_usnlqc97d_1_USNLQC-97D" xfId="505"/>
    <cellStyle name="Normal_usnlqc97d_1_USNLQC-97D_1" xfId="506"/>
    <cellStyle name="Normal_usnlqc97d_1_USPCKAGE-97D" xfId="507"/>
    <cellStyle name="Normal_usnlqc97d_1_USPCKAGE-97D_1" xfId="508"/>
    <cellStyle name="Normal_usnlqc97d_1_USRCM10-97D" xfId="509"/>
    <cellStyle name="Normal_usnlqc97d_1_USRCM10-97D_1" xfId="510"/>
    <cellStyle name="Normal_usnlqc97d_1_USRCM14-97" xfId="511"/>
    <cellStyle name="Normal_usnlqc97d_1_USRCM14-97_1" xfId="512"/>
    <cellStyle name="Normal_usnlqc97d_1_USRCM1-97D" xfId="513"/>
    <cellStyle name="Normal_usnlqc97d_1_USRCM1-97D_1" xfId="514"/>
    <cellStyle name="Normal_usnlqc97d_1_USRCM2-97D" xfId="515"/>
    <cellStyle name="Normal_usnlqc97d_1_USRCM2-97D_1" xfId="516"/>
    <cellStyle name="Normal_usnlqc97d_1_USRCM3-97D" xfId="517"/>
    <cellStyle name="Normal_usnlqc97d_1_USRCM3-97D_1" xfId="518"/>
    <cellStyle name="Normal_usnlqc97d_1_USRCM4-97D" xfId="519"/>
    <cellStyle name="Normal_usnlqc97d_1_USRCM4-97D_1" xfId="520"/>
    <cellStyle name="Normal_usnlqc97d_1_USRCM5-97D" xfId="521"/>
    <cellStyle name="Normal_usnlqc97d_1_USRCM5-97D_1" xfId="522"/>
    <cellStyle name="Normal_usnlqc97d_1_USRCM6-97D" xfId="523"/>
    <cellStyle name="Normal_usnlqc97d_1_USRCM6-97D_1" xfId="524"/>
    <cellStyle name="Normal_usnlqc97d_1_USRCM7-97D " xfId="525"/>
    <cellStyle name="Normal_usnlqc97d_1_USRCM7-97D _1" xfId="526"/>
    <cellStyle name="Normal_usnlqc97d_1_USSLPCTXBLK-97D" xfId="527"/>
    <cellStyle name="Normal_usnlqc97d_1_USSLPCTXBLK-97D_1" xfId="528"/>
    <cellStyle name="Normal_usnlqc97d_1_USSMDR-P.DET" xfId="529"/>
    <cellStyle name="Normal_usnlqc97d_1_USSMDR-P.GRP" xfId="530"/>
    <cellStyle name="Normal_usnlqc97d_1_USSMDR-P.SUM" xfId="531"/>
    <cellStyle name="Normal_usnlqc97d_1_USSMDR-PC.DET" xfId="532"/>
    <cellStyle name="Normal_usnlqc97d_1_USSMDR-PC.GRP" xfId="533"/>
    <cellStyle name="Normal_usnlqc97d_1_USSMDR-PC.SUM" xfId="534"/>
    <cellStyle name="Normal_usnlqc97d_1_USSMDR-RAO.DET" xfId="535"/>
    <cellStyle name="Normal_usnlqc97d_1_USSMDR-RAO.GRP" xfId="536"/>
    <cellStyle name="Normal_usnlqc97d_1_USSMDR-RAO.SUM" xfId="537"/>
    <cellStyle name="Normal_usnlqc97d_1_USSMDR-RAOC.DET" xfId="538"/>
    <cellStyle name="Normal_usnlqc97d_1_USSMDR-RAOC.GRP" xfId="539"/>
    <cellStyle name="Normal_usnlqc97d_1_USSMDR-RAOC.SUM" xfId="540"/>
    <cellStyle name="Normal_usnlqc97d_1_USSO&amp;0-97D" xfId="541"/>
    <cellStyle name="Normal_usnlqc97d_1_USSO&amp;0-97D_1" xfId="542"/>
    <cellStyle name="Normal_usnlqc97d_1_USSO&amp;10-97D" xfId="543"/>
    <cellStyle name="Normal_usnlqc97d_1_USSO&amp;10-97D_1" xfId="544"/>
    <cellStyle name="Normal_usnlqc97d_1_USSO&amp;1-97D" xfId="545"/>
    <cellStyle name="Normal_usnlqc97d_1_USSO&amp;1-97D_1" xfId="546"/>
    <cellStyle name="Normal_usnlqc97d_1_USSO&amp;2-97D " xfId="547"/>
    <cellStyle name="Normal_usnlqc97d_1_USSO&amp;2-97D _1" xfId="548"/>
    <cellStyle name="Normal_usnlqc97d_1_USSO&amp;3-97D" xfId="549"/>
    <cellStyle name="Normal_usnlqc97d_1_USSO&amp;3-97D_1" xfId="550"/>
    <cellStyle name="Normal_usnlqc97d_1_USSO&amp;4-97D" xfId="551"/>
    <cellStyle name="Normal_usnlqc97d_1_USSO&amp;4-97D_1" xfId="552"/>
    <cellStyle name="Normal_usnlqc97d_1_USSO&amp;5-97D" xfId="553"/>
    <cellStyle name="Normal_usnlqc97d_1_USSO&amp;5-97D_1" xfId="554"/>
    <cellStyle name="Normal_usnlqc97d_CPDETOUT97" xfId="555"/>
    <cellStyle name="Normal_usnlqc97d_CPDETOUT97-" xfId="556"/>
    <cellStyle name="Normal_usnlqc97d_CPDETOUT97 (2)" xfId="557"/>
    <cellStyle name="Normal_usnlqc97d_CPDETOUT971" xfId="558"/>
    <cellStyle name="Normal_usnlqc97d_CPDETOUTCOM" xfId="559"/>
    <cellStyle name="Normal_usnlqc97d_CPDETOUTCOM-" xfId="560"/>
    <cellStyle name="Normal_usnlqc97d_CPGRPOUT97" xfId="561"/>
    <cellStyle name="Normal_usnlqc97d_CPGRPOUT97-" xfId="562"/>
    <cellStyle name="Normal_usnlqc97d_CPGRPOUT97 (2)" xfId="563"/>
    <cellStyle name="Normal_usnlqc97d_CPGRPOUT971" xfId="564"/>
    <cellStyle name="Normal_usnlqc97d_CPGRPOUTCOM" xfId="565"/>
    <cellStyle name="Normal_usnlqc97d_CPGRPOUTCOM-" xfId="566"/>
    <cellStyle name="Normal_usnlqc97d_CPSTDSUM97" xfId="567"/>
    <cellStyle name="Normal_usnlqc97d_CPSUM97" xfId="568"/>
    <cellStyle name="Normal_usnlqc97d_CPSUMOUT97" xfId="569"/>
    <cellStyle name="Normal_usnlqc97d_CPSUMOUT97-" xfId="570"/>
    <cellStyle name="Normal_usnlqc97d_CPSUMOUT97 (2)" xfId="571"/>
    <cellStyle name="Normal_usnlqc97d_CPSUMOUT971" xfId="572"/>
    <cellStyle name="Normal_usnlqc97d_CPSUMOUTCOM" xfId="573"/>
    <cellStyle name="Normal_usnlqc97d_CPSUMOUTCOM-" xfId="574"/>
    <cellStyle name="Normal_usnlqc97d_CTXCONV-PER-LINE" xfId="575"/>
    <cellStyle name="Normal_usnlqc97d_CTXCONV-PER-LINE_1" xfId="576"/>
    <cellStyle name="Normal_usnlqc97d_Details Output" xfId="577"/>
    <cellStyle name="Normal_usnlqc97d_Details Output_1" xfId="578"/>
    <cellStyle name="Normal_usnlqc97d_DETOUT97CP" xfId="579"/>
    <cellStyle name="Normal_usnlqc97d_DETOUTCP" xfId="580"/>
    <cellStyle name="Normal_usnlqc97d_DETOUTCPCOM" xfId="581"/>
    <cellStyle name="Normal_usnlqc97d_Groups Output" xfId="582"/>
    <cellStyle name="Normal_usnlqc97d_Groups Output_1" xfId="583"/>
    <cellStyle name="Normal_usnlqc97d_GRPOUTCP" xfId="584"/>
    <cellStyle name="Normal_usnlqc97d_GRPOUTCP97" xfId="585"/>
    <cellStyle name="Normal_usnlqc97d_GRPOUTCPCOM" xfId="586"/>
    <cellStyle name="Normal_usnlqc97d_RESSUMCP" xfId="587"/>
    <cellStyle name="Normal_usnlqc97d_RESSUMCPCOM" xfId="588"/>
    <cellStyle name="Normal_usnlqc97d_RESSUMOUTCP97" xfId="589"/>
    <cellStyle name="Normal_usnlqc97d_Results Summary" xfId="590"/>
    <cellStyle name="Normal_usnlqc97d_Sheet1" xfId="591"/>
    <cellStyle name="Normal_usnlqc97d_STDSUMCPCOM" xfId="592"/>
    <cellStyle name="Normal_usnlqc97d_Study Summary" xfId="593"/>
    <cellStyle name="Normal_usnlqc97d_Summary Output" xfId="594"/>
    <cellStyle name="Normal_usnlqc97d_SUMOUTCP" xfId="595"/>
    <cellStyle name="Normal_usnlqc97d_SUMOUTCP97" xfId="596"/>
    <cellStyle name="Normal_usnlqc97d_SUMOUTCPCOM" xfId="597"/>
    <cellStyle name="Normal_usnlqc97d_US10-10-97" xfId="598"/>
    <cellStyle name="Normal_usnlqc97d_US10-10-97_1" xfId="599"/>
    <cellStyle name="Normal_usnlqc97d_US10-15-97" xfId="600"/>
    <cellStyle name="Normal_usnlqc97d_US10-15-97_1" xfId="601"/>
    <cellStyle name="Normal_usnlqc97d_US105-80-97" xfId="602"/>
    <cellStyle name="Normal_usnlqc97d_US105-80-97_1" xfId="603"/>
    <cellStyle name="Normal_usnlqc97d_US120-90-97" xfId="604"/>
    <cellStyle name="Normal_usnlqc97d_US120-90-97_1" xfId="605"/>
    <cellStyle name="Normal_usnlqc97d_US125-180-97" xfId="606"/>
    <cellStyle name="Normal_usnlqc97d_US125-180-97_1" xfId="607"/>
    <cellStyle name="Normal_usnlqc97d_US135-150-97" xfId="608"/>
    <cellStyle name="Normal_usnlqc97d_US135-150-97_1" xfId="609"/>
    <cellStyle name="Normal_usnlqc97d_US150-140-97" xfId="610"/>
    <cellStyle name="Normal_usnlqc97d_US150-140-97_1" xfId="611"/>
    <cellStyle name="Normal_usnlqc97d_US15-15-97" xfId="612"/>
    <cellStyle name="Normal_usnlqc97d_US15-15-97_1" xfId="613"/>
    <cellStyle name="Normal_usnlqc97d_US15-20-97" xfId="614"/>
    <cellStyle name="Normal_usnlqc97d_US15-20-97_1" xfId="615"/>
    <cellStyle name="Normal_usnlqc97d_US15-30-97" xfId="616"/>
    <cellStyle name="Normal_usnlqc97d_US15-30-97_1" xfId="617"/>
    <cellStyle name="Normal_usnlqc97d_US1590-1575-97" xfId="618"/>
    <cellStyle name="Normal_usnlqc97d_US1590-1575-97_1" xfId="619"/>
    <cellStyle name="Normal_usnlqc97d_US19-19-97" xfId="620"/>
    <cellStyle name="Normal_usnlqc97d_US19-19-97_1" xfId="621"/>
    <cellStyle name="Normal_usnlqc97d_US20-10-97" xfId="622"/>
    <cellStyle name="Normal_usnlqc97d_US20-10-97_1" xfId="623"/>
    <cellStyle name="Normal_usnlqc97d_US20-20-97" xfId="624"/>
    <cellStyle name="Normal_usnlqc97d_US20-20-97_1" xfId="625"/>
    <cellStyle name="Normal_usnlqc97d_US20-25-97 (2)" xfId="626"/>
    <cellStyle name="Normal_usnlqc97d_US20-25-97 (2)_1" xfId="627"/>
    <cellStyle name="Normal_usnlqc97d_US20-45-97 (2)" xfId="628"/>
    <cellStyle name="Normal_usnlqc97d_US20-45-97 (2)_1" xfId="629"/>
    <cellStyle name="Normal_usnlqc97d_US215-195-97" xfId="630"/>
    <cellStyle name="Normal_usnlqc97d_US215-195-97_1" xfId="631"/>
    <cellStyle name="Normal_usnlqc97d_US22-22-97" xfId="632"/>
    <cellStyle name="Normal_usnlqc97d_US22-22-97_1" xfId="633"/>
    <cellStyle name="Normal_usnlqc97d_US25-25-97" xfId="634"/>
    <cellStyle name="Normal_usnlqc97d_US25-25-97_1" xfId="635"/>
    <cellStyle name="Normal_usnlqc97d_US25-30-97" xfId="636"/>
    <cellStyle name="Normal_usnlqc97d_US25-30-97_1" xfId="637"/>
    <cellStyle name="Normal_usnlqc97d_US30-30-97" xfId="638"/>
    <cellStyle name="Normal_usnlqc97d_US30-30-97_1" xfId="639"/>
    <cellStyle name="Normal_usnlqc97d_US30-40-97" xfId="640"/>
    <cellStyle name="Normal_usnlqc97d_US30-40-97_1" xfId="641"/>
    <cellStyle name="Normal_usnlqc97d_US30-75-97" xfId="642"/>
    <cellStyle name="Normal_usnlqc97d_US30-75-97_1" xfId="643"/>
    <cellStyle name="Normal_usnlqc97d_US350-595-97" xfId="644"/>
    <cellStyle name="Normal_usnlqc97d_US350-595-97_1" xfId="645"/>
    <cellStyle name="Normal_usnlqc97d_US35-35-97" xfId="646"/>
    <cellStyle name="Normal_usnlqc97d_US35-35-97_1" xfId="647"/>
    <cellStyle name="Normal_usnlqc97d_US35-40-97" xfId="648"/>
    <cellStyle name="Normal_usnlqc97d_US35-40-97_1" xfId="649"/>
    <cellStyle name="Normal_usnlqc97d_US35-45-97" xfId="650"/>
    <cellStyle name="Normal_usnlqc97d_US35-45-97_1" xfId="651"/>
    <cellStyle name="Normal_usnlqc97d_US40-30-97" xfId="652"/>
    <cellStyle name="Normal_usnlqc97d_US40-30-97_1" xfId="653"/>
    <cellStyle name="Normal_usnlqc97d_US40-40-97" xfId="654"/>
    <cellStyle name="Normal_usnlqc97d_US40-40-97_1" xfId="655"/>
    <cellStyle name="Normal_usnlqc97d_US45-30-97" xfId="656"/>
    <cellStyle name="Normal_usnlqc97d_US45-30-97_1" xfId="657"/>
    <cellStyle name="Normal_usnlqc97d_US50-45-97" xfId="658"/>
    <cellStyle name="Normal_usnlqc97d_US50-45-97_1" xfId="659"/>
    <cellStyle name="Normal_usnlqc97d_US5-10-97" xfId="660"/>
    <cellStyle name="Normal_usnlqc97d_US5-10-97_1" xfId="661"/>
    <cellStyle name="Normal_usnlqc97d_US55-30-97" xfId="662"/>
    <cellStyle name="Normal_usnlqc97d_US55-30-97_1" xfId="663"/>
    <cellStyle name="Normal_usnlqc97d_US55-40-97" xfId="664"/>
    <cellStyle name="Normal_usnlqc97d_US55-40-97_1" xfId="665"/>
    <cellStyle name="Normal_usnlqc97d_US60-105-97" xfId="666"/>
    <cellStyle name="Normal_usnlqc97d_US60-105-97_1" xfId="667"/>
    <cellStyle name="Normal_usnlqc97d_US60-30-97" xfId="668"/>
    <cellStyle name="Normal_usnlqc97d_US60-30-97_1" xfId="669"/>
    <cellStyle name="Normal_usnlqc97d_US60-60-97" xfId="670"/>
    <cellStyle name="Normal_usnlqc97d_US60-60-97_1" xfId="671"/>
    <cellStyle name="Normal_usnlqc97d_US60-65-97" xfId="672"/>
    <cellStyle name="Normal_usnlqc97d_US60-65-97_1" xfId="673"/>
    <cellStyle name="Normal_usnlqc97d_US70-100-97" xfId="674"/>
    <cellStyle name="Normal_usnlqc97d_US70-100-97_1" xfId="675"/>
    <cellStyle name="Normal_usnlqc97d_US70-70-97" xfId="676"/>
    <cellStyle name="Normal_usnlqc97d_US70-70-97_1" xfId="677"/>
    <cellStyle name="Normal_usnlqc97d_US85-60-97" xfId="678"/>
    <cellStyle name="Normal_usnlqc97d_US85-60-97_1" xfId="679"/>
    <cellStyle name="Normal_usnlqc97d_US85-95-97" xfId="680"/>
    <cellStyle name="Normal_usnlqc97d_US85-95-97_1" xfId="681"/>
    <cellStyle name="Normal_usnlqc97d_US90-55-97" xfId="682"/>
    <cellStyle name="Normal_usnlqc97d_US90-55-97_1" xfId="683"/>
    <cellStyle name="Normal_usnlqc97d_USCHCTXBLK-97D" xfId="684"/>
    <cellStyle name="Normal_usnlqc97d_USCHCTXBLK-97D_1" xfId="685"/>
    <cellStyle name="Normal_usnlqc97d_USCHCTXBLKING-97D" xfId="686"/>
    <cellStyle name="Normal_usnlqc97d_USCHCTXBLKING-97D_1" xfId="687"/>
    <cellStyle name="Normal_usnlqc97d_USCHIP-97D" xfId="688"/>
    <cellStyle name="Normal_usnlqc97d_USCHIP-97D_1" xfId="689"/>
    <cellStyle name="Normal_usnlqc97d_USCP2BD-97D" xfId="690"/>
    <cellStyle name="Normal_usnlqc97d_USCP2BD-97D_1" xfId="691"/>
    <cellStyle name="Normal_usnlqc97d_USCP2BS-97D" xfId="692"/>
    <cellStyle name="Normal_usnlqc97d_USCP2BS-97D_1" xfId="693"/>
    <cellStyle name="Normal_usnlqc97d_USCPOBD-97D" xfId="694"/>
    <cellStyle name="Normal_usnlqc97d_USCPOBD-97D_1" xfId="695"/>
    <cellStyle name="Normal_usnlqc97d_USCTXANA " xfId="696"/>
    <cellStyle name="Normal_usnlqc97d_USCTXANA _1" xfId="697"/>
    <cellStyle name="Normal_usnlqc97d_USCTXBLK-97D" xfId="698"/>
    <cellStyle name="Normal_usnlqc97d_USCTXBLK-97D_CTXCONV-PER-LINE" xfId="699"/>
    <cellStyle name="Normal_usnlqc97d_USCTXBLK-97D_Sheet1" xfId="700"/>
    <cellStyle name="Normal_usnlqc97d_USCTXBLK-97D_US10-10-97" xfId="701"/>
    <cellStyle name="Normal_usnlqc97d_USCTXBLK-97D_US10-15-97" xfId="702"/>
    <cellStyle name="Normal_usnlqc97d_USCTXBLK-97D_US105-80-97" xfId="703"/>
    <cellStyle name="Normal_usnlqc97d_USCTXBLK-97D_US120-90-97" xfId="704"/>
    <cellStyle name="Normal_usnlqc97d_USCTXBLK-97D_US125-180-97" xfId="705"/>
    <cellStyle name="Normal_usnlqc97d_USCTXBLK-97D_US135-150-97" xfId="706"/>
    <cellStyle name="Normal_usnlqc97d_USCTXBLK-97D_US150-140-97" xfId="707"/>
    <cellStyle name="Normal_usnlqc97d_USCTXBLK-97D_US15-15-97" xfId="708"/>
    <cellStyle name="Normal_usnlqc97d_USCTXBLK-97D_US15-20-97" xfId="709"/>
    <cellStyle name="Normal_usnlqc97d_USCTXBLK-97D_US15-30-97" xfId="710"/>
    <cellStyle name="Normal_usnlqc97d_USCTXBLK-97D_US1590-1575-97" xfId="711"/>
    <cellStyle name="Normal_usnlqc97d_USCTXBLK-97D_US19-19-97" xfId="712"/>
    <cellStyle name="Normal_usnlqc97d_USCTXBLK-97D_US20-10-97" xfId="713"/>
    <cellStyle name="Normal_usnlqc97d_USCTXBLK-97D_US20-20-97" xfId="714"/>
    <cellStyle name="Normal_usnlqc97d_USCTXBLK-97D_US20-25-97 (2)" xfId="715"/>
    <cellStyle name="Normal_usnlqc97d_USCTXBLK-97D_US20-45-97 (2)" xfId="716"/>
    <cellStyle name="Normal_usnlqc97d_USCTXBLK-97D_US215-195-97" xfId="717"/>
    <cellStyle name="Normal_usnlqc97d_USCTXBLK-97D_US22-22-97" xfId="718"/>
    <cellStyle name="Normal_usnlqc97d_USCTXBLK-97D_US25-25-97" xfId="719"/>
    <cellStyle name="Normal_usnlqc97d_USCTXBLK-97D_US25-30-97" xfId="720"/>
    <cellStyle name="Normal_usnlqc97d_USCTXBLK-97D_US30-30-97" xfId="721"/>
    <cellStyle name="Normal_usnlqc97d_USCTXBLK-97D_US30-40-97" xfId="722"/>
    <cellStyle name="Normal_usnlqc97d_USCTXBLK-97D_US30-75-97" xfId="723"/>
    <cellStyle name="Normal_usnlqc97d_USCTXBLK-97D_US350-595-97" xfId="724"/>
    <cellStyle name="Normal_usnlqc97d_USCTXBLK-97D_US35-35-97" xfId="725"/>
    <cellStyle name="Normal_usnlqc97d_USCTXBLK-97D_US35-40-97" xfId="726"/>
    <cellStyle name="Normal_usnlqc97d_USCTXBLK-97D_US35-45-97" xfId="727"/>
    <cellStyle name="Normal_usnlqc97d_USCTXBLK-97D_US40-30-97" xfId="728"/>
    <cellStyle name="Normal_usnlqc97d_USCTXBLK-97D_US40-40-97" xfId="729"/>
    <cellStyle name="Normal_usnlqc97d_USCTXBLK-97D_US45-30-97" xfId="730"/>
    <cellStyle name="Normal_usnlqc97d_USCTXBLK-97D_US50-45-97" xfId="731"/>
    <cellStyle name="Normal_usnlqc97d_USCTXBLK-97D_US5-10-97" xfId="732"/>
    <cellStyle name="Normal_usnlqc97d_USCTXBLK-97D_US55-30-97" xfId="733"/>
    <cellStyle name="Normal_usnlqc97d_USCTXBLK-97D_US55-40-97" xfId="734"/>
    <cellStyle name="Normal_usnlqc97d_USCTXBLK-97D_US60-105-97" xfId="735"/>
    <cellStyle name="Normal_usnlqc97d_USCTXBLK-97D_US60-30-97" xfId="736"/>
    <cellStyle name="Normal_usnlqc97d_USCTXBLK-97D_US60-60-97" xfId="737"/>
    <cellStyle name="Normal_usnlqc97d_USCTXBLK-97D_US60-65-97" xfId="738"/>
    <cellStyle name="Normal_usnlqc97d_USCTXBLK-97D_US70-100-97" xfId="739"/>
    <cellStyle name="Normal_usnlqc97d_USCTXBLK-97D_US70-70-97" xfId="740"/>
    <cellStyle name="Normal_usnlqc97d_USCTXBLK-97D_US85-60-97" xfId="741"/>
    <cellStyle name="Normal_usnlqc97d_USCTXBLK-97D_US85-95-97" xfId="742"/>
    <cellStyle name="Normal_usnlqc97d_USCTXBLK-97D_US90-55-97" xfId="743"/>
    <cellStyle name="Normal_usnlqc97d_USCTXBLK-97D_USCHCTXBLK-97D" xfId="744"/>
    <cellStyle name="Normal_usnlqc97d_USCTXBLK-97D_USCHCTXBLKING-97D" xfId="745"/>
    <cellStyle name="Normal_usnlqc97d_USCTXBLK-97D_USCHIP-97D" xfId="746"/>
    <cellStyle name="Normal_usnlqc97d_USCTXBLK-97D_USCP2BD-97D" xfId="747"/>
    <cellStyle name="Normal_usnlqc97d_USCTXBLK-97D_USCP2BS-97D" xfId="748"/>
    <cellStyle name="Normal_usnlqc97d_USCTXBLK-97D_USCPOBD-97D" xfId="749"/>
    <cellStyle name="Normal_usnlqc97d_USCTXBLK-97D_USCTXANA " xfId="750"/>
    <cellStyle name="Normal_usnlqc97d_USCTXBLK-97D_USFEACHG-97D" xfId="751"/>
    <cellStyle name="Normal_usnlqc97d_USCTXBLK-97D_USFEPKCH-97D" xfId="752"/>
    <cellStyle name="Normal_usnlqc97d_USCTXBLK-97D_USMLHCIRSEQUCD-97D" xfId="753"/>
    <cellStyle name="Normal_usnlqc97d_USCTXBLK-97D_USNLQC-97D" xfId="754"/>
    <cellStyle name="Normal_usnlqc97d_USCTXBLK-97D_USPCKAGE-97D" xfId="755"/>
    <cellStyle name="Normal_usnlqc97d_USCTXBLK-97D_USRCM10-97D" xfId="756"/>
    <cellStyle name="Normal_usnlqc97d_USCTXBLK-97D_USRCM14-97" xfId="757"/>
    <cellStyle name="Normal_usnlqc97d_USCTXBLK-97D_USRCM1-97D" xfId="758"/>
    <cellStyle name="Normal_usnlqc97d_USCTXBLK-97D_USRCM2-97D" xfId="759"/>
    <cellStyle name="Normal_usnlqc97d_USCTXBLK-97D_USRCM3-97D" xfId="760"/>
    <cellStyle name="Normal_usnlqc97d_USCTXBLK-97D_USRCM4-97D" xfId="761"/>
    <cellStyle name="Normal_usnlqc97d_USCTXBLK-97D_USRCM5-97D" xfId="762"/>
    <cellStyle name="Normal_usnlqc97d_USCTXBLK-97D_USRCM6-97D" xfId="763"/>
    <cellStyle name="Normal_usnlqc97d_USCTXBLK-97D_USRCM7-97D " xfId="764"/>
    <cellStyle name="Normal_usnlqc97d_USCTXBLK-97D_USSLPCTXBLK-97D" xfId="765"/>
    <cellStyle name="Normal_usnlqc97d_USCTXBLK-97D_USSO&amp;0-97D" xfId="766"/>
    <cellStyle name="Normal_usnlqc97d_USCTXBLK-97D_USSO&amp;10-97D" xfId="767"/>
    <cellStyle name="Normal_usnlqc97d_USCTXBLK-97D_USSO&amp;1-97D" xfId="768"/>
    <cellStyle name="Normal_usnlqc97d_USCTXBLK-97D_USSO&amp;2-97D " xfId="769"/>
    <cellStyle name="Normal_usnlqc97d_USCTXBLK-97D_USSO&amp;3-97D" xfId="770"/>
    <cellStyle name="Normal_usnlqc97d_USCTXBLK-97D_USSO&amp;4-97D" xfId="771"/>
    <cellStyle name="Normal_usnlqc97d_USCTXBLK-97D_USSO&amp;5-97D" xfId="772"/>
    <cellStyle name="Normal_usnlqc97d_USFEACHG-97D" xfId="773"/>
    <cellStyle name="Normal_usnlqc97d_USFEACHG-97D_1" xfId="774"/>
    <cellStyle name="Normal_usnlqc97d_USFEPKCH-97D" xfId="775"/>
    <cellStyle name="Normal_usnlqc97d_USFEPKCH-97D_1" xfId="776"/>
    <cellStyle name="Normal_usnlqc97d_USMLHCIRSEQUCD-97D" xfId="777"/>
    <cellStyle name="Normal_usnlqc97d_USMLHCIRSEQUCD-97D_1" xfId="778"/>
    <cellStyle name="Normal_usnlqc97d_USNLQC-97D" xfId="779"/>
    <cellStyle name="Normal_usnlqc97d_USNLQC-97D_1" xfId="780"/>
    <cellStyle name="Normal_usnlqc97d_USPCKAGE-97D" xfId="781"/>
    <cellStyle name="Normal_usnlqc97d_USPCKAGE-97D_1" xfId="782"/>
    <cellStyle name="Normal_usnlqc97d_USRCM10-97D" xfId="783"/>
    <cellStyle name="Normal_usnlqc97d_USRCM10-97D_1" xfId="784"/>
    <cellStyle name="Normal_usnlqc97d_USRCM14-97" xfId="785"/>
    <cellStyle name="Normal_usnlqc97d_USRCM14-97_1" xfId="786"/>
    <cellStyle name="Normal_usnlqc97d_USRCM1-97D" xfId="787"/>
    <cellStyle name="Normal_usnlqc97d_USRCM1-97D_1" xfId="788"/>
    <cellStyle name="Normal_usnlqc97d_USRCM2-97D" xfId="789"/>
    <cellStyle name="Normal_usnlqc97d_USRCM2-97D_1" xfId="790"/>
    <cellStyle name="Normal_usnlqc97d_USRCM3-97D" xfId="791"/>
    <cellStyle name="Normal_usnlqc97d_USRCM3-97D_1" xfId="792"/>
    <cellStyle name="Normal_usnlqc97d_USRCM4-97D" xfId="793"/>
    <cellStyle name="Normal_usnlqc97d_USRCM4-97D_1" xfId="794"/>
    <cellStyle name="Normal_usnlqc97d_USRCM5-97D" xfId="795"/>
    <cellStyle name="Normal_usnlqc97d_USRCM5-97D_1" xfId="796"/>
    <cellStyle name="Normal_usnlqc97d_USRCM6-97D" xfId="797"/>
    <cellStyle name="Normal_usnlqc97d_USRCM6-97D_1" xfId="798"/>
    <cellStyle name="Normal_usnlqc97d_USRCM7-97D " xfId="799"/>
    <cellStyle name="Normal_usnlqc97d_USRCM7-97D _1" xfId="800"/>
    <cellStyle name="Normal_usnlqc97d_USSLPCTXBLK-97D" xfId="801"/>
    <cellStyle name="Normal_usnlqc97d_USSLPCTXBLK-97D_1" xfId="802"/>
    <cellStyle name="Normal_usnlqc97d_USSMDR-P.DET" xfId="803"/>
    <cellStyle name="Normal_usnlqc97d_USSMDR-P.GRP" xfId="804"/>
    <cellStyle name="Normal_usnlqc97d_USSMDR-P.SUM" xfId="805"/>
    <cellStyle name="Normal_usnlqc97d_USSMDR-PC.DET" xfId="806"/>
    <cellStyle name="Normal_usnlqc97d_USSMDR-PC.GRP" xfId="807"/>
    <cellStyle name="Normal_usnlqc97d_USSMDR-PC.SUM" xfId="808"/>
    <cellStyle name="Normal_usnlqc97d_USSMDR-RAO.DET" xfId="809"/>
    <cellStyle name="Normal_usnlqc97d_USSMDR-RAO.GRP" xfId="810"/>
    <cellStyle name="Normal_usnlqc97d_USSMDR-RAO.SUM" xfId="811"/>
    <cellStyle name="Normal_usnlqc97d_USSMDR-RAOC.DET" xfId="812"/>
    <cellStyle name="Normal_usnlqc97d_USSMDR-RAOC.GRP" xfId="813"/>
    <cellStyle name="Normal_usnlqc97d_USSMDR-RAOC.SUM" xfId="814"/>
    <cellStyle name="Normal_usnlqc97d_USSO&amp;0-97D" xfId="815"/>
    <cellStyle name="Normal_usnlqc97d_USSO&amp;0-97D_1" xfId="816"/>
    <cellStyle name="Normal_usnlqc97d_USSO&amp;10-97D" xfId="817"/>
    <cellStyle name="Normal_usnlqc97d_USSO&amp;10-97D_1" xfId="818"/>
    <cellStyle name="Normal_usnlqc97d_USSO&amp;1-97D" xfId="819"/>
    <cellStyle name="Normal_usnlqc97d_USSO&amp;1-97D_1" xfId="820"/>
    <cellStyle name="Normal_usnlqc97d_USSO&amp;2-97D " xfId="821"/>
    <cellStyle name="Normal_usnlqc97d_USSO&amp;2-97D _1" xfId="822"/>
    <cellStyle name="Normal_usnlqc97d_USSO&amp;3-97D" xfId="823"/>
    <cellStyle name="Normal_usnlqc97d_USSO&amp;3-97D_1" xfId="824"/>
    <cellStyle name="Normal_usnlqc97d_USSO&amp;4-97D" xfId="825"/>
    <cellStyle name="Normal_usnlqc97d_USSO&amp;4-97D_1" xfId="826"/>
    <cellStyle name="Normal_usnlqc97d_USSO&amp;5-97D" xfId="827"/>
    <cellStyle name="Normal_usnlqc97d_USSO&amp;5-97D_1" xfId="828"/>
    <cellStyle name="Normal_USSMDR-P.DET" xfId="829"/>
    <cellStyle name="Normal_USSMDR-P.GRP" xfId="830"/>
    <cellStyle name="Normal_USSMDR-P.SUM" xfId="831"/>
    <cellStyle name="Normal_USSMDR-PC.DET" xfId="832"/>
    <cellStyle name="Normal_USSMDR-PC.GRP" xfId="833"/>
    <cellStyle name="Normal_USSMDR-PC.SUM" xfId="834"/>
    <cellStyle name="Normal_USSMDR-RAO.DET" xfId="835"/>
    <cellStyle name="Normal_USSMDR-RAO.GRP" xfId="836"/>
    <cellStyle name="Normal_USSMDR-RAO.SUM" xfId="837"/>
    <cellStyle name="Normal_USSMDR-RAOC.DET" xfId="838"/>
    <cellStyle name="Normal_USSMDR-RAOC.GRP" xfId="839"/>
    <cellStyle name="Normal_USSMDR-RAOC.SUM" xfId="840"/>
    <cellStyle name="Normal_uswscm" xfId="841"/>
    <cellStyle name="Normal_utahnrc" xfId="842"/>
    <cellStyle name="Normal_utahnrc (2)" xfId="843"/>
    <cellStyle name="Normal_UTIL6ALL" xfId="844"/>
    <cellStyle name="Normal_UTSGLINE NRC ECON" xfId="845"/>
    <cellStyle name="Normal_UTSGLINE RESULTS ECON" xfId="846"/>
    <cellStyle name="Normal_vf run" xfId="847"/>
    <cellStyle name="Normal_VF unabridged" xfId="848"/>
    <cellStyle name="Normal_Video BB" xfId="849"/>
    <cellStyle name="Normal_WA95" xfId="850"/>
    <cellStyle name="Normal_WA95-2" xfId="851"/>
    <cellStyle name="Normal_Wabus99963COM" xfId="852"/>
    <cellStyle name="Normal_wacom1196" xfId="853"/>
    <cellStyle name="Normal_WAINPUTS" xfId="854"/>
    <cellStyle name="Normal_washingtonnrc" xfId="855"/>
    <cellStyle name="Normal_WC-Summary" xfId="856"/>
    <cellStyle name="Normal_Weighting Factors.2" xfId="857"/>
    <cellStyle name="Normal_WGHTDS1" xfId="858"/>
    <cellStyle name="Normal_WGHTDS3" xfId="859"/>
    <cellStyle name="Normal_WINPC3 - Study Summary" xfId="860"/>
    <cellStyle name="Normal_WINPC3 ACF Inputs" xfId="861"/>
    <cellStyle name="Normal_WINPC3 ACF Outputs" xfId="862"/>
    <cellStyle name="Normal_WINPC3 ACF Outputs T" xfId="863"/>
    <cellStyle name="Normal_WINPC3 Investments" xfId="864"/>
    <cellStyle name="Normal_WINPC3 Output" xfId="865"/>
    <cellStyle name="Normal_WINPC3 Output_Wabus99963COM" xfId="866"/>
    <cellStyle name="Normal_WINPC3 Parameters" xfId="867"/>
    <cellStyle name="Normal_WINSW" xfId="868"/>
    <cellStyle name="Normal_workingcopy_1" xfId="869"/>
    <cellStyle name="Normal_Wy 10-99" xfId="870"/>
    <cellStyle name="Normal_WY Port 99" xfId="871"/>
    <cellStyle name="Normal_WYCOM998" xfId="872"/>
    <cellStyle name="Normal_wyctx+inside" xfId="873"/>
    <cellStyle name="Normal_wyomingnrc" xfId="874"/>
    <cellStyle name="Outline [Lite]" xfId="875"/>
    <cellStyle name="Outline [Medium]" xfId="876"/>
    <cellStyle name="Percent" xfId="877"/>
    <cellStyle name="Percent [0]" xfId="878"/>
    <cellStyle name="Percent_Jul 94" xfId="879"/>
    <cellStyle name="Percent_Sheet1" xfId="880"/>
    <cellStyle name="Percent_Video BB" xfId="881"/>
    <cellStyle name="Percent_WA95" xfId="882"/>
    <cellStyle name="Percent_WA95-2" xfId="883"/>
    <cellStyle name="Percent_Weighting Factors.2" xfId="884"/>
    <cellStyle name="Shade [Gray]" xfId="885"/>
    <cellStyle name="Shade [Lite]" xfId="886"/>
    <cellStyle name="Shade [Medium]" xfId="887"/>
    <cellStyle name="Shade [Yellow]" xfId="888"/>
    <cellStyle name="Underline [Lite]" xfId="889"/>
    <cellStyle name="Underline [Med]" xfId="8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externalLink" Target="externalLinks/externalLink1.xml" /><Relationship Id="rId77" Type="http://schemas.openxmlformats.org/officeDocument/2006/relationships/externalLink" Target="externalLinks/externalLink2.xml" /><Relationship Id="rId7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Srvr\SGAT%20Features\Scm%20Runs\SCM9.21%20Final%20SGAT%20Feat%200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Srvr\NTS-%20COE\SCM%20Runs\Qwest%20Usage%20Output%209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Project Sheet - F"/>
      <sheetName val="CALCULATIONS"/>
      <sheetName val="WINPC3 Investments - F"/>
      <sheetName val="QC 99 POTS STD H SW3 Offices"/>
      <sheetName val="QC 99 POTS STD H SW2 Offices"/>
      <sheetName val="QC 99 POTS STD H SW1 Offices"/>
      <sheetName val="QC 99 POTS STD"/>
      <sheetName val="USW 99 POTS STD H SW3 Offices"/>
      <sheetName val="USW 99 POTS STD H SW2 Offices"/>
      <sheetName val="USW 99 POTS STD H SW1 Offices"/>
      <sheetName val="USW 99 POTS STD"/>
      <sheetName val="Model Description"/>
      <sheetName val="QC 01 POTS STD"/>
      <sheetName val="INPUTS"/>
      <sheetName val="QC 01 POTS STD H SW1 Offices"/>
      <sheetName val="QC 01 POTS STD H SW2 Offices"/>
      <sheetName val="QC 01 POTS STD H SW3 Offices"/>
      <sheetName val="Sheet1"/>
      <sheetName val="SCM9.21 Final SGAT Feat 03-0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T INVESTMENTS - Offices"/>
      <sheetName val="UNIT INVESTMENTS - Tandems"/>
      <sheetName val="NTS-COE"/>
      <sheetName val="MISCELLANEOUS DATA"/>
      <sheetName val="END OFFICES"/>
      <sheetName val="TANDEM OFFICES"/>
      <sheetName val="UNIT INVESTMENTS IEO O &amp; T"/>
      <sheetName val="Model Description"/>
      <sheetName val="Project Sheet - S"/>
      <sheetName val="Read Me"/>
      <sheetName val="Qwest Usage Output 9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16.28125" style="0" customWidth="1"/>
    <col min="2" max="2" width="12.28125" style="0" bestFit="1" customWidth="1"/>
    <col min="3" max="3" width="13.28125" style="0" customWidth="1"/>
    <col min="4" max="4" width="10.140625" style="0" bestFit="1" customWidth="1"/>
    <col min="5" max="5" width="10.00390625" style="0" customWidth="1"/>
    <col min="6" max="6" width="13.421875" style="0" customWidth="1"/>
    <col min="7" max="7" width="11.00390625" style="0" customWidth="1"/>
    <col min="8" max="8" width="9.8515625" style="0" customWidth="1"/>
    <col min="9" max="9" width="13.8515625" style="0" customWidth="1"/>
    <col min="10" max="11" width="10.28125" style="0" customWidth="1"/>
    <col min="12" max="12" width="10.140625" style="0" customWidth="1"/>
    <col min="13" max="14" width="10.7109375" style="0" customWidth="1"/>
  </cols>
  <sheetData>
    <row r="1" spans="1:16" s="1" customFormat="1" ht="76.5">
      <c r="A1" s="95" t="s">
        <v>0</v>
      </c>
      <c r="B1" s="95" t="s">
        <v>146</v>
      </c>
      <c r="C1" s="95" t="s">
        <v>143</v>
      </c>
      <c r="D1" s="95" t="s">
        <v>1</v>
      </c>
      <c r="E1" s="95" t="s">
        <v>2</v>
      </c>
      <c r="F1" s="95" t="s">
        <v>144</v>
      </c>
      <c r="G1" s="95" t="s">
        <v>86</v>
      </c>
      <c r="H1" s="95" t="s">
        <v>88</v>
      </c>
      <c r="I1" s="95" t="s">
        <v>145</v>
      </c>
      <c r="J1" s="95" t="s">
        <v>84</v>
      </c>
      <c r="K1" s="95" t="s">
        <v>85</v>
      </c>
      <c r="L1" s="14" t="s">
        <v>87</v>
      </c>
      <c r="M1" s="14" t="s">
        <v>148</v>
      </c>
      <c r="N1" s="14" t="s">
        <v>142</v>
      </c>
      <c r="O1" s="100"/>
      <c r="P1" s="100"/>
    </row>
    <row r="2" spans="1:16" ht="12.75">
      <c r="A2" s="63" t="s">
        <v>3</v>
      </c>
      <c r="B2" s="68">
        <v>2910605</v>
      </c>
      <c r="C2" s="69">
        <v>25.9708627542826</v>
      </c>
      <c r="D2" s="70">
        <v>0.25</v>
      </c>
      <c r="E2" s="71">
        <f aca="true" t="shared" si="0" ref="E2:E16">D2*C2</f>
        <v>6.49271568857065</v>
      </c>
      <c r="F2" s="71">
        <v>1.6928134296522566</v>
      </c>
      <c r="G2" s="70">
        <v>0.16196000000000002</v>
      </c>
      <c r="H2" s="71">
        <f>G2*F2</f>
        <v>0.2741680630664795</v>
      </c>
      <c r="I2" s="69">
        <v>0.4987859153743842</v>
      </c>
      <c r="J2" s="70">
        <f>15.0367556880263%</f>
        <v>0.15036755688026301</v>
      </c>
      <c r="K2" s="69">
        <f>J2*I2</f>
        <v>0.07500121950113177</v>
      </c>
      <c r="L2" s="2">
        <f>K2+H2</f>
        <v>0.34916928256761126</v>
      </c>
      <c r="M2" s="2">
        <v>0.43</v>
      </c>
      <c r="N2" s="5">
        <f>M2+L2+E2</f>
        <v>7.271884971138261</v>
      </c>
      <c r="O2" s="102"/>
      <c r="P2" s="101"/>
    </row>
    <row r="3" spans="1:16" ht="12.75">
      <c r="A3" s="63" t="s">
        <v>4</v>
      </c>
      <c r="B3" s="68">
        <v>2827816</v>
      </c>
      <c r="C3" s="69">
        <v>23.141336637129264</v>
      </c>
      <c r="D3" s="70">
        <v>0.25</v>
      </c>
      <c r="E3" s="71">
        <f t="shared" si="0"/>
        <v>5.785334159282316</v>
      </c>
      <c r="F3" s="71">
        <v>1.8571470995703523</v>
      </c>
      <c r="G3" s="70">
        <v>0.161077</v>
      </c>
      <c r="H3" s="71">
        <f aca="true" t="shared" si="1" ref="H3:H16">G3*F3</f>
        <v>0.29914368335749364</v>
      </c>
      <c r="I3" s="69">
        <v>0.5070556106402786</v>
      </c>
      <c r="J3" s="70">
        <f>14.5547046060258%</f>
        <v>0.145547046060258</v>
      </c>
      <c r="K3" s="69">
        <f aca="true" t="shared" si="2" ref="K3:K16">J3*I3</f>
        <v>0.07380044631697288</v>
      </c>
      <c r="L3" s="2">
        <f aca="true" t="shared" si="3" ref="L3:L16">K3+H3</f>
        <v>0.37294412967446655</v>
      </c>
      <c r="M3" s="2">
        <v>0.48</v>
      </c>
      <c r="N3" s="5">
        <f aca="true" t="shared" si="4" ref="N3:N16">M3+L3+E3</f>
        <v>6.638278288956783</v>
      </c>
      <c r="O3" s="6"/>
      <c r="P3" s="4"/>
    </row>
    <row r="4" spans="1:16" ht="12.75">
      <c r="A4" s="63" t="s">
        <v>5</v>
      </c>
      <c r="B4" s="68">
        <v>33742</v>
      </c>
      <c r="C4" s="69">
        <v>46.02963501249199</v>
      </c>
      <c r="D4" s="70">
        <v>0.25</v>
      </c>
      <c r="E4" s="71">
        <f t="shared" si="0"/>
        <v>11.507408753122997</v>
      </c>
      <c r="F4" s="4">
        <v>1.6751184061825644</v>
      </c>
      <c r="G4" s="3">
        <v>0.34853100000000004</v>
      </c>
      <c r="H4" s="4">
        <f t="shared" si="1"/>
        <v>0.5838306932252154</v>
      </c>
      <c r="I4" s="2">
        <v>0.5045233649742734</v>
      </c>
      <c r="J4" s="16">
        <f>13.9240506329114%</f>
        <v>0.139240506329114</v>
      </c>
      <c r="K4" s="2">
        <f t="shared" si="2"/>
        <v>0.07025008879388621</v>
      </c>
      <c r="L4" s="2">
        <f t="shared" si="3"/>
        <v>0.6540807820191016</v>
      </c>
      <c r="M4" s="2">
        <v>0.49</v>
      </c>
      <c r="N4" s="5">
        <f t="shared" si="4"/>
        <v>12.651489535142098</v>
      </c>
      <c r="O4" s="6"/>
      <c r="P4" s="4"/>
    </row>
    <row r="5" spans="1:16" ht="12.75">
      <c r="A5" s="63" t="s">
        <v>6</v>
      </c>
      <c r="B5" s="68">
        <v>538780</v>
      </c>
      <c r="C5" s="69">
        <v>30.951202914717697</v>
      </c>
      <c r="D5" s="70">
        <v>0.25</v>
      </c>
      <c r="E5" s="71">
        <f t="shared" si="0"/>
        <v>7.737800728679424</v>
      </c>
      <c r="F5" s="4">
        <v>1.6751184061825644</v>
      </c>
      <c r="G5" s="3">
        <v>0.155113</v>
      </c>
      <c r="H5" s="4">
        <f t="shared" si="1"/>
        <v>0.2598326413381961</v>
      </c>
      <c r="I5" s="2">
        <v>0.5045233649742734</v>
      </c>
      <c r="J5" s="3">
        <f>13.9240506329114%</f>
        <v>0.139240506329114</v>
      </c>
      <c r="K5" s="2">
        <f t="shared" si="2"/>
        <v>0.07025008879388621</v>
      </c>
      <c r="L5" s="2">
        <f t="shared" si="3"/>
        <v>0.33008273013208234</v>
      </c>
      <c r="M5" s="2">
        <v>0.41</v>
      </c>
      <c r="N5" s="5">
        <f t="shared" si="4"/>
        <v>8.477883458811506</v>
      </c>
      <c r="O5" s="6"/>
      <c r="P5" s="4"/>
    </row>
    <row r="6" spans="1:16" ht="12.75">
      <c r="A6" s="63" t="s">
        <v>7</v>
      </c>
      <c r="B6" s="68">
        <v>1139655</v>
      </c>
      <c r="C6" s="69">
        <v>25.94149782741685</v>
      </c>
      <c r="D6" s="70">
        <v>0.25</v>
      </c>
      <c r="E6" s="71">
        <f t="shared" si="0"/>
        <v>6.485374456854212</v>
      </c>
      <c r="F6" s="4">
        <v>1.6616995169997848</v>
      </c>
      <c r="G6" s="3">
        <v>0.132346</v>
      </c>
      <c r="H6" s="4">
        <f t="shared" si="1"/>
        <v>0.2199192842768535</v>
      </c>
      <c r="I6" s="2">
        <v>0.4891300771947674</v>
      </c>
      <c r="J6" s="3">
        <f>12.7443224125093%</f>
        <v>0.127443224125093</v>
      </c>
      <c r="K6" s="2">
        <f t="shared" si="2"/>
        <v>0.06233631405425679</v>
      </c>
      <c r="L6" s="2">
        <f t="shared" si="3"/>
        <v>0.2822555983311103</v>
      </c>
      <c r="M6" s="2">
        <v>0.31</v>
      </c>
      <c r="N6" s="5">
        <f t="shared" si="4"/>
        <v>7.077630055185323</v>
      </c>
      <c r="O6" s="6"/>
      <c r="P6" s="4"/>
    </row>
    <row r="7" spans="1:16" ht="12.75">
      <c r="A7" s="63" t="s">
        <v>8</v>
      </c>
      <c r="B7" s="68">
        <v>2342717</v>
      </c>
      <c r="C7" s="69">
        <v>24.30573258251813</v>
      </c>
      <c r="D7" s="70">
        <v>0.25</v>
      </c>
      <c r="E7" s="71">
        <f t="shared" si="0"/>
        <v>6.076433145629532</v>
      </c>
      <c r="F7" s="71">
        <v>1.7075182396868098</v>
      </c>
      <c r="G7" s="70">
        <v>0.12496</v>
      </c>
      <c r="H7" s="71">
        <f t="shared" si="1"/>
        <v>0.21337147923126376</v>
      </c>
      <c r="I7" s="69">
        <v>0.505451523483085</v>
      </c>
      <c r="J7" s="70">
        <f>12.576504099465%</f>
        <v>0.12576504099465</v>
      </c>
      <c r="K7" s="69">
        <f t="shared" si="2"/>
        <v>0.06356813157165847</v>
      </c>
      <c r="L7" s="2">
        <f t="shared" si="3"/>
        <v>0.27693961080292223</v>
      </c>
      <c r="M7" s="2">
        <v>0.31</v>
      </c>
      <c r="N7" s="5">
        <f t="shared" si="4"/>
        <v>6.663372756432454</v>
      </c>
      <c r="O7" s="6"/>
      <c r="P7" s="4"/>
    </row>
    <row r="8" spans="1:16" ht="12.75">
      <c r="A8" s="63" t="s">
        <v>9</v>
      </c>
      <c r="B8" s="68">
        <v>384424</v>
      </c>
      <c r="C8" s="69">
        <v>37.539910558471206</v>
      </c>
      <c r="D8" s="70">
        <v>0.25</v>
      </c>
      <c r="E8" s="71">
        <f t="shared" si="0"/>
        <v>9.384977639617802</v>
      </c>
      <c r="F8" s="71">
        <v>1.6894128865920224</v>
      </c>
      <c r="G8" s="70">
        <v>0.15826700000000002</v>
      </c>
      <c r="H8" s="71">
        <f t="shared" si="1"/>
        <v>0.26737830932225964</v>
      </c>
      <c r="I8" s="69">
        <v>0.505665877279123</v>
      </c>
      <c r="J8" s="70">
        <v>0.1440528034839412</v>
      </c>
      <c r="K8" s="69">
        <f t="shared" si="2"/>
        <v>0.07284258724822423</v>
      </c>
      <c r="L8" s="2">
        <f t="shared" si="3"/>
        <v>0.3402208965704839</v>
      </c>
      <c r="M8" s="2">
        <v>0.48</v>
      </c>
      <c r="N8" s="5">
        <f t="shared" si="4"/>
        <v>10.205198536188286</v>
      </c>
      <c r="O8" s="6"/>
      <c r="P8" s="4"/>
    </row>
    <row r="9" spans="1:16" ht="12.75">
      <c r="A9" s="63" t="s">
        <v>10</v>
      </c>
      <c r="B9" s="68">
        <v>514331</v>
      </c>
      <c r="C9" s="69">
        <v>26.470575532846123</v>
      </c>
      <c r="D9" s="70">
        <v>0.25</v>
      </c>
      <c r="E9" s="71">
        <f t="shared" si="0"/>
        <v>6.617643883211531</v>
      </c>
      <c r="F9" s="71">
        <v>1.6404926616325877</v>
      </c>
      <c r="G9" s="70">
        <v>0.155061</v>
      </c>
      <c r="H9" s="71">
        <f t="shared" si="1"/>
        <v>0.2543764326054107</v>
      </c>
      <c r="I9" s="69">
        <v>0.4919870968390416</v>
      </c>
      <c r="J9" s="70">
        <v>0.1160952380952381</v>
      </c>
      <c r="K9" s="69">
        <f t="shared" si="2"/>
        <v>0.0571173591473135</v>
      </c>
      <c r="L9" s="2">
        <f t="shared" si="3"/>
        <v>0.3114937917527242</v>
      </c>
      <c r="M9" s="2">
        <v>0.36</v>
      </c>
      <c r="N9" s="5">
        <f t="shared" si="4"/>
        <v>7.289137674964255</v>
      </c>
      <c r="O9" s="6"/>
      <c r="P9" s="4"/>
    </row>
    <row r="10" spans="1:16" ht="12.75">
      <c r="A10" s="63" t="s">
        <v>11</v>
      </c>
      <c r="B10" s="68">
        <v>848057</v>
      </c>
      <c r="C10" s="69">
        <v>29.553795094974024</v>
      </c>
      <c r="D10" s="70">
        <v>0.25</v>
      </c>
      <c r="E10" s="71">
        <f t="shared" si="0"/>
        <v>7.388448773743506</v>
      </c>
      <c r="F10" s="71">
        <v>1.64540069964555</v>
      </c>
      <c r="G10" s="70">
        <v>0.16692</v>
      </c>
      <c r="H10" s="71">
        <f t="shared" si="1"/>
        <v>0.2746502847848352</v>
      </c>
      <c r="I10" s="69">
        <v>0.49488054448721197</v>
      </c>
      <c r="J10" s="70">
        <v>0.15421062780639652</v>
      </c>
      <c r="K10" s="69">
        <f t="shared" si="2"/>
        <v>0.0763158394545443</v>
      </c>
      <c r="L10" s="2">
        <f t="shared" si="3"/>
        <v>0.3509661242393795</v>
      </c>
      <c r="M10" s="2">
        <v>0.5</v>
      </c>
      <c r="N10" s="5">
        <f t="shared" si="4"/>
        <v>8.239414897982886</v>
      </c>
      <c r="O10" s="6"/>
      <c r="P10" s="4"/>
    </row>
    <row r="11" spans="1:16" ht="12.75">
      <c r="A11" s="63" t="s">
        <v>12</v>
      </c>
      <c r="B11" s="68">
        <v>241463</v>
      </c>
      <c r="C11" s="69">
        <v>30.763620423865206</v>
      </c>
      <c r="D11" s="70">
        <v>0.25</v>
      </c>
      <c r="E11" s="71">
        <f t="shared" si="0"/>
        <v>7.690905105966301</v>
      </c>
      <c r="F11" s="71">
        <v>1.6423688415319384</v>
      </c>
      <c r="G11" s="70">
        <v>0.136513</v>
      </c>
      <c r="H11" s="71">
        <f t="shared" si="1"/>
        <v>0.2242046976640495</v>
      </c>
      <c r="I11" s="69">
        <v>0.5174767710695214</v>
      </c>
      <c r="J11" s="70">
        <v>0.1356043956043956</v>
      </c>
      <c r="K11" s="69">
        <f t="shared" si="2"/>
        <v>0.07017212478019663</v>
      </c>
      <c r="L11" s="2">
        <f t="shared" si="3"/>
        <v>0.2943768224442461</v>
      </c>
      <c r="M11" s="2">
        <v>0.46</v>
      </c>
      <c r="N11" s="5">
        <f t="shared" si="4"/>
        <v>8.445281928410548</v>
      </c>
      <c r="O11" s="6"/>
      <c r="P11" s="4"/>
    </row>
    <row r="12" spans="1:16" ht="12.75">
      <c r="A12" s="63" t="s">
        <v>13</v>
      </c>
      <c r="B12" s="68">
        <v>1445727</v>
      </c>
      <c r="C12" s="69">
        <v>27.42749808380044</v>
      </c>
      <c r="D12" s="70">
        <v>0.25</v>
      </c>
      <c r="E12" s="71">
        <f t="shared" si="0"/>
        <v>6.85687452095011</v>
      </c>
      <c r="F12" s="71">
        <v>1.6892223753270377</v>
      </c>
      <c r="G12" s="70">
        <v>0.13962</v>
      </c>
      <c r="H12" s="71">
        <f t="shared" si="1"/>
        <v>0.235849228043161</v>
      </c>
      <c r="I12" s="69">
        <v>0.5123514129280246</v>
      </c>
      <c r="J12" s="70">
        <v>0.147932791412236</v>
      </c>
      <c r="K12" s="69">
        <f t="shared" si="2"/>
        <v>0.07579357469844586</v>
      </c>
      <c r="L12" s="2">
        <f t="shared" si="3"/>
        <v>0.31164280274160683</v>
      </c>
      <c r="M12" s="2">
        <v>0.43</v>
      </c>
      <c r="N12" s="5">
        <f t="shared" si="4"/>
        <v>7.598517323691717</v>
      </c>
      <c r="O12" s="6"/>
      <c r="P12" s="4"/>
    </row>
    <row r="13" spans="1:16" ht="12.75">
      <c r="A13" s="63" t="s">
        <v>14</v>
      </c>
      <c r="B13" s="68">
        <v>285198</v>
      </c>
      <c r="C13" s="69">
        <v>32.37174120177927</v>
      </c>
      <c r="D13" s="70">
        <v>0.25</v>
      </c>
      <c r="E13" s="71">
        <f t="shared" si="0"/>
        <v>8.092935300444818</v>
      </c>
      <c r="F13" s="71">
        <v>1.560112619077628</v>
      </c>
      <c r="G13" s="70">
        <v>0.27430699999999997</v>
      </c>
      <c r="H13" s="71">
        <f t="shared" si="1"/>
        <v>0.42794981220132683</v>
      </c>
      <c r="I13" s="69">
        <v>0.48225254357609004</v>
      </c>
      <c r="J13" s="70">
        <v>0.15150379462194322</v>
      </c>
      <c r="K13" s="69">
        <f t="shared" si="2"/>
        <v>0.07306309031786166</v>
      </c>
      <c r="L13" s="2">
        <f t="shared" si="3"/>
        <v>0.5010129025191885</v>
      </c>
      <c r="M13" s="2">
        <v>0.41</v>
      </c>
      <c r="N13" s="5">
        <f t="shared" si="4"/>
        <v>9.003948202964006</v>
      </c>
      <c r="O13" s="6"/>
      <c r="P13" s="4"/>
    </row>
    <row r="14" spans="1:16" ht="12.75">
      <c r="A14" s="63" t="s">
        <v>15</v>
      </c>
      <c r="B14" s="68">
        <v>1160377</v>
      </c>
      <c r="C14" s="69">
        <v>18.973795401404935</v>
      </c>
      <c r="D14" s="70">
        <v>0.25</v>
      </c>
      <c r="E14" s="71">
        <f t="shared" si="0"/>
        <v>4.743448850351234</v>
      </c>
      <c r="F14" s="71">
        <v>1.5910785601955981</v>
      </c>
      <c r="G14" s="70">
        <v>0.144749</v>
      </c>
      <c r="H14" s="71">
        <f t="shared" si="1"/>
        <v>0.23030703050975262</v>
      </c>
      <c r="I14" s="69">
        <v>0.4971065959049957</v>
      </c>
      <c r="J14" s="70">
        <v>0.13854498610075258</v>
      </c>
      <c r="K14" s="69">
        <f t="shared" si="2"/>
        <v>0.06887162642025006</v>
      </c>
      <c r="L14" s="2">
        <f t="shared" si="3"/>
        <v>0.2991786569300027</v>
      </c>
      <c r="M14" s="2">
        <v>0.41</v>
      </c>
      <c r="N14" s="5">
        <f t="shared" si="4"/>
        <v>5.452627507281236</v>
      </c>
      <c r="O14" s="6"/>
      <c r="P14" s="4"/>
    </row>
    <row r="15" spans="1:16" ht="12.75">
      <c r="A15" s="63" t="s">
        <v>16</v>
      </c>
      <c r="B15" s="68">
        <v>2605863</v>
      </c>
      <c r="C15" s="69">
        <v>19.95431081208546</v>
      </c>
      <c r="D15" s="70">
        <v>0.25</v>
      </c>
      <c r="E15" s="71">
        <f t="shared" si="0"/>
        <v>4.988577703021365</v>
      </c>
      <c r="F15" s="71">
        <v>1.6071077254541868</v>
      </c>
      <c r="G15" s="70">
        <v>0.125129</v>
      </c>
      <c r="H15" s="71">
        <f t="shared" si="1"/>
        <v>0.20109578257835692</v>
      </c>
      <c r="I15" s="69">
        <v>0.5013985729535868</v>
      </c>
      <c r="J15" s="70">
        <v>0.1392895367208603</v>
      </c>
      <c r="K15" s="69">
        <f t="shared" si="2"/>
        <v>0.06983957493920559</v>
      </c>
      <c r="L15" s="2">
        <f t="shared" si="3"/>
        <v>0.2709353575175625</v>
      </c>
      <c r="M15" s="2">
        <v>0.38</v>
      </c>
      <c r="N15" s="5">
        <f t="shared" si="4"/>
        <v>5.639513060538928</v>
      </c>
      <c r="O15" s="6"/>
      <c r="P15" s="4"/>
    </row>
    <row r="16" spans="1:16" ht="12.75">
      <c r="A16" s="63" t="s">
        <v>17</v>
      </c>
      <c r="B16" s="72">
        <v>258675</v>
      </c>
      <c r="C16" s="73">
        <v>39.09606543088506</v>
      </c>
      <c r="D16" s="74">
        <v>0.25</v>
      </c>
      <c r="E16" s="75">
        <f t="shared" si="0"/>
        <v>9.774016357721266</v>
      </c>
      <c r="F16" s="75">
        <v>1.706006317278468</v>
      </c>
      <c r="G16" s="74">
        <v>0.25002399999999997</v>
      </c>
      <c r="H16" s="75">
        <f t="shared" si="1"/>
        <v>0.42654252347123167</v>
      </c>
      <c r="I16" s="73">
        <v>0.49583730776026935</v>
      </c>
      <c r="J16" s="74">
        <v>0.17966318141910767</v>
      </c>
      <c r="K16" s="73">
        <f t="shared" si="2"/>
        <v>0.0890837081784952</v>
      </c>
      <c r="L16" s="12">
        <f t="shared" si="3"/>
        <v>0.5156262316497269</v>
      </c>
      <c r="M16" s="12">
        <v>0.62</v>
      </c>
      <c r="N16" s="13">
        <f t="shared" si="4"/>
        <v>10.909642589370993</v>
      </c>
      <c r="O16" s="102"/>
      <c r="P16" s="101"/>
    </row>
    <row r="17" spans="1:16" ht="12.75">
      <c r="A17" s="76" t="s">
        <v>147</v>
      </c>
      <c r="B17" s="77">
        <f>SUM(B2:B16)</f>
        <v>17537430</v>
      </c>
      <c r="C17" s="78">
        <f>SUMPRODUCT($B2:$B16,C2:C16)/$B17</f>
        <v>25.05018220058375</v>
      </c>
      <c r="D17" s="63"/>
      <c r="E17" s="78">
        <f>SUMPRODUCT($B2:$B16,E2:E16)/$B17</f>
        <v>6.262545550145937</v>
      </c>
      <c r="F17" s="78">
        <f>SUMPRODUCT($B2:$B16,F2:F16)/$B17</f>
        <v>1.6923541197613239</v>
      </c>
      <c r="G17" s="63"/>
      <c r="H17" s="78">
        <f>SUMPRODUCT($B2:$B16,H2:H16)/$B17</f>
        <v>0.25313966147997746</v>
      </c>
      <c r="I17" s="78">
        <f>SUMPRODUCT($B2:$B16,I2:I16)/$B17</f>
        <v>0.5016725429278325</v>
      </c>
      <c r="J17" s="78"/>
      <c r="K17" s="78">
        <f>SUMPRODUCT($B2:$B16,K2:K16)/$B17</f>
        <v>0.0707964617607915</v>
      </c>
      <c r="L17" s="6">
        <f>SUMPRODUCT($B2:$B16,L2:L16)/$B17</f>
        <v>0.3239361232407689</v>
      </c>
      <c r="M17" s="6">
        <f>SUMPRODUCT($B2:$B16,M2:M16)/$B17</f>
        <v>0.41030068202695613</v>
      </c>
      <c r="N17" s="23">
        <f>SUMPRODUCT($B2:$B16,N2:N16)/$B17</f>
        <v>6.996782355413664</v>
      </c>
      <c r="O17" s="6"/>
      <c r="P17" s="6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79"/>
      <c r="C22" s="79"/>
      <c r="D22" s="80"/>
      <c r="E22" s="81"/>
      <c r="F22" s="63"/>
      <c r="G22" s="63"/>
      <c r="H22" s="63"/>
      <c r="I22" s="63"/>
      <c r="J22" s="63"/>
      <c r="K22" s="63"/>
    </row>
    <row r="23" spans="1:11" ht="12.75">
      <c r="A23" s="63"/>
      <c r="B23" s="79"/>
      <c r="C23" s="79"/>
      <c r="D23" s="80"/>
      <c r="E23" s="81"/>
      <c r="F23" s="63"/>
      <c r="G23" s="63"/>
      <c r="H23" s="63"/>
      <c r="I23" s="63"/>
      <c r="J23" s="63"/>
      <c r="K23" s="63"/>
    </row>
    <row r="24" spans="1:11" ht="12.75">
      <c r="A24" s="63"/>
      <c r="B24" s="79"/>
      <c r="C24" s="79"/>
      <c r="D24" s="80"/>
      <c r="E24" s="81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&amp;C&amp;"Arial,Bold"&amp;12QWEST CORPORATION'S SUBMISSION OF COST INFORMATION, ATTACHMENT 1&amp;"Arial,Regular"&amp;10
&amp;A</oddHeader>
    <oddFooter>&amp;LCC Docket Nos. 96-262, 94-1&amp;CCost Review Proceeding for Residential and Single-Line Business Subscriber Line Charge(SLC) Caps&amp;R
11-16-01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K45"/>
  <sheetViews>
    <sheetView workbookViewId="0" topLeftCell="A1">
      <pane xSplit="3" ySplit="3" topLeftCell="J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29.8515625" style="0" customWidth="1"/>
    <col min="4" max="10" width="11.57421875" style="0" customWidth="1"/>
    <col min="11" max="11" width="9.851562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66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33.7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15.9717887946542</v>
      </c>
      <c r="E7" s="66">
        <v>0.15599590214477976</v>
      </c>
      <c r="F7" s="66">
        <v>0.07238988335151492</v>
      </c>
      <c r="G7" s="66">
        <v>0.041947840246439945</v>
      </c>
      <c r="H7" s="66">
        <v>0.01446206876866351</v>
      </c>
      <c r="I7" s="66">
        <v>0.014437658551455679</v>
      </c>
      <c r="J7" s="66">
        <v>0</v>
      </c>
      <c r="K7" s="82">
        <v>0.2992333530628538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28.3943561528622</v>
      </c>
      <c r="E8" s="66">
        <v>0.2500849008298492</v>
      </c>
      <c r="F8" s="66">
        <v>0.1595965125578445</v>
      </c>
      <c r="G8" s="66">
        <v>0.0924815537641183</v>
      </c>
      <c r="H8" s="66">
        <v>0.025710403299476364</v>
      </c>
      <c r="I8" s="66">
        <v>0.30738802422120964</v>
      </c>
      <c r="J8" s="66">
        <v>0</v>
      </c>
      <c r="K8" s="82">
        <v>0.835261394672498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0.70306306491306</v>
      </c>
      <c r="E9" s="66">
        <v>0.010765653181481231</v>
      </c>
      <c r="F9" s="66">
        <v>0.005606473881118897</v>
      </c>
      <c r="G9" s="66">
        <v>0.0032487888037438586</v>
      </c>
      <c r="H9" s="66">
        <v>0.0006366066145880405</v>
      </c>
      <c r="I9" s="66">
        <v>0.001212141656042408</v>
      </c>
      <c r="J9" s="66">
        <v>0</v>
      </c>
      <c r="K9" s="82">
        <v>0.021469664136974435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77.9509658732027</v>
      </c>
      <c r="E10" s="66">
        <v>0.1447788485894052</v>
      </c>
      <c r="F10" s="66">
        <v>0.4825763061214324</v>
      </c>
      <c r="G10" s="66">
        <v>0.2796389564445512</v>
      </c>
      <c r="H10" s="66">
        <v>0.07058271578317644</v>
      </c>
      <c r="I10" s="66">
        <v>0.10879596819181432</v>
      </c>
      <c r="J10" s="66">
        <v>0</v>
      </c>
      <c r="K10" s="82">
        <v>1.0863727951303794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52.6913777813695</v>
      </c>
      <c r="E11" s="66">
        <v>0.39576357732194034</v>
      </c>
      <c r="F11" s="66">
        <v>0.28354705742732805</v>
      </c>
      <c r="G11" s="66">
        <v>0.16430730378823713</v>
      </c>
      <c r="H11" s="66">
        <v>0.04771076920606704</v>
      </c>
      <c r="I11" s="66">
        <v>0.1359398467320812</v>
      </c>
      <c r="J11" s="66">
        <v>0</v>
      </c>
      <c r="K11" s="82">
        <v>1.0272685544756537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518.148210789638</v>
      </c>
      <c r="E12" s="66">
        <v>2.6528925000422316</v>
      </c>
      <c r="F12" s="66">
        <v>2.902973279658445</v>
      </c>
      <c r="G12" s="66">
        <v>1.6821888922569912</v>
      </c>
      <c r="H12" s="66">
        <v>0.46917068295492315</v>
      </c>
      <c r="I12" s="66">
        <v>2.2542137222143603</v>
      </c>
      <c r="J12" s="66">
        <v>0</v>
      </c>
      <c r="K12" s="82">
        <v>9.96143907712695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11.9465122618521</v>
      </c>
      <c r="E13" s="66">
        <v>0.07350870183486902</v>
      </c>
      <c r="F13" s="66">
        <v>0.06640473818463931</v>
      </c>
      <c r="G13" s="66">
        <v>0.038479616441156765</v>
      </c>
      <c r="H13" s="66">
        <v>0.010817278145727416</v>
      </c>
      <c r="I13" s="66">
        <v>0.06433748383656777</v>
      </c>
      <c r="J13" s="66">
        <v>0</v>
      </c>
      <c r="K13" s="82">
        <v>0.2535478184429603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6.1675683736444</v>
      </c>
      <c r="E14" s="66">
        <v>0.0355832563487893</v>
      </c>
      <c r="F14" s="66">
        <v>0.03334250166403961</v>
      </c>
      <c r="G14" s="66">
        <v>0.019321012953108025</v>
      </c>
      <c r="H14" s="66">
        <v>0.005584584112765975</v>
      </c>
      <c r="I14" s="66">
        <v>0.00615447770977134</v>
      </c>
      <c r="J14" s="66">
        <v>0</v>
      </c>
      <c r="K14" s="82">
        <v>0.09998583278847425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126.1940623364</v>
      </c>
      <c r="E15" s="66">
        <v>1.1975502082185705</v>
      </c>
      <c r="F15" s="66">
        <v>0.5406493302842498</v>
      </c>
      <c r="G15" s="66">
        <v>0.3132905359352514</v>
      </c>
      <c r="H15" s="66">
        <v>0.1142656737557704</v>
      </c>
      <c r="I15" s="66">
        <v>0.1259070760063033</v>
      </c>
      <c r="J15" s="66">
        <v>0</v>
      </c>
      <c r="K15" s="82">
        <v>2.2916628242001456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120.506204829237</v>
      </c>
      <c r="E16" s="66">
        <v>0.6169856429936147</v>
      </c>
      <c r="F16" s="66">
        <v>0.675147159379747</v>
      </c>
      <c r="G16" s="66">
        <v>0.39122821422631104</v>
      </c>
      <c r="H16" s="66">
        <v>0.10911545623959074</v>
      </c>
      <c r="I16" s="66">
        <v>0.14657902772792808</v>
      </c>
      <c r="J16" s="66">
        <v>0</v>
      </c>
      <c r="K16" s="82">
        <v>1.9390555005671914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70.0470449529193</v>
      </c>
      <c r="E19" s="66">
        <v>0.3586373094341617</v>
      </c>
      <c r="F19" s="66">
        <v>0.3924450487003885</v>
      </c>
      <c r="G19" s="66">
        <v>0.2274105333214506</v>
      </c>
      <c r="H19" s="66">
        <v>0.06342590640128205</v>
      </c>
      <c r="I19" s="66">
        <v>0.304741011636037</v>
      </c>
      <c r="J19" s="66">
        <v>0</v>
      </c>
      <c r="K19" s="82">
        <v>1.3466598094933198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13.5752501842018</v>
      </c>
      <c r="E20" s="66">
        <v>0.11956478526153445</v>
      </c>
      <c r="F20" s="66">
        <v>0.07630257840097035</v>
      </c>
      <c r="G20" s="66">
        <v>0.04421513285995263</v>
      </c>
      <c r="H20" s="66">
        <v>0.012292060973248612</v>
      </c>
      <c r="I20" s="66">
        <v>0.14696122391244185</v>
      </c>
      <c r="J20" s="66">
        <v>0</v>
      </c>
      <c r="K20" s="82">
        <v>0.39933578140814785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0.35334337454192</v>
      </c>
      <c r="E21" s="66">
        <v>0</v>
      </c>
      <c r="F21" s="66">
        <v>0.003263101035405601</v>
      </c>
      <c r="G21" s="66">
        <v>0.001890872312033643</v>
      </c>
      <c r="H21" s="66">
        <v>0.00031994388651615714</v>
      </c>
      <c r="I21" s="66">
        <v>0.0006142556557374192</v>
      </c>
      <c r="J21" s="66"/>
      <c r="K21" s="82">
        <v>0.0060881728896928205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7.60950195888492</v>
      </c>
      <c r="E22" s="66">
        <v>0.016208924027601178</v>
      </c>
      <c r="F22" s="66">
        <v>0.05598433611433304</v>
      </c>
      <c r="G22" s="66">
        <v>0.03244129800373899</v>
      </c>
      <c r="H22" s="66">
        <v>0.006890220127472956</v>
      </c>
      <c r="I22" s="66">
        <v>0.013228434300345135</v>
      </c>
      <c r="J22" s="66"/>
      <c r="K22" s="82">
        <v>0.1247532125734913</v>
      </c>
    </row>
    <row r="23" spans="1:11" ht="11.25" customHeight="1">
      <c r="A23" s="59"/>
      <c r="B23" s="60"/>
      <c r="C23" s="61" t="s">
        <v>137</v>
      </c>
      <c r="D23" s="67">
        <v>1050.2592507283214</v>
      </c>
      <c r="E23" s="67">
        <v>6.028320210228827</v>
      </c>
      <c r="F23" s="67">
        <v>5.750228306761456</v>
      </c>
      <c r="G23" s="67">
        <v>3.3320905513570853</v>
      </c>
      <c r="H23" s="67">
        <v>0.9509843702692689</v>
      </c>
      <c r="I23" s="67">
        <v>3.6305103523520956</v>
      </c>
      <c r="J23" s="67">
        <v>0</v>
      </c>
      <c r="K23" s="83">
        <v>19.692133790968736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59"/>
  <sheetViews>
    <sheetView workbookViewId="0" topLeftCell="A1">
      <pane xSplit="4" ySplit="4" topLeftCell="Q3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37207.66778935185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66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1050.2592507283214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19.692133790968736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19.692133790968736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0.00352485</v>
      </c>
      <c r="E18" s="36">
        <v>0.06941181779309614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0.06941181779309614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19.761545608761832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0.03856948</v>
      </c>
      <c r="E24" s="36">
        <v>0.7595153604080929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0.01255349</v>
      </c>
      <c r="E25" s="36">
        <v>0.24720500462358813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1.006720365031681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20.76826597379351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0.09243063</v>
      </c>
      <c r="E31" s="36">
        <v>1.8201563323435286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0.03969704</v>
      </c>
      <c r="E32" s="36">
        <v>0.7817194227854376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0.00633101</v>
      </c>
      <c r="E33" s="36">
        <v>0.12467109595196098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0.00806818</v>
      </c>
      <c r="E34" s="36">
        <v>0.15887968000961813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0.00781495</v>
      </c>
      <c r="E35" s="36">
        <v>0.1538930409697311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0.05825939</v>
      </c>
      <c r="E36" s="36">
        <v>1.147251702460226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0.00221341</v>
      </c>
      <c r="E37" s="36">
        <v>0.04358676585426811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4.2301580403747705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24.998424014168283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0.04789089</v>
      </c>
      <c r="E42" s="36">
        <v>0.9430738132485667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25.94149782741685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/>
  <dimension ref="A1:K45"/>
  <sheetViews>
    <sheetView workbookViewId="0" topLeftCell="A1">
      <pane xSplit="3" ySplit="3" topLeftCell="I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29.8515625" style="0" customWidth="1"/>
    <col min="4" max="10" width="11.57421875" style="0" customWidth="1"/>
    <col min="11" max="11" width="10.71093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70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16.4404640246417</v>
      </c>
      <c r="E7" s="66">
        <v>0.11714556738051633</v>
      </c>
      <c r="F7" s="66">
        <v>0.08879189101085856</v>
      </c>
      <c r="G7" s="66">
        <v>0.05103010430155286</v>
      </c>
      <c r="H7" s="66">
        <v>0.0021632362563623548</v>
      </c>
      <c r="I7" s="66">
        <v>0.015725879255810645</v>
      </c>
      <c r="J7" s="66">
        <v>0</v>
      </c>
      <c r="K7" s="82">
        <v>0.27485667820510074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28.2559415048899</v>
      </c>
      <c r="E8" s="66">
        <v>0.2640192083906117</v>
      </c>
      <c r="F8" s="66">
        <v>0.17070874153415075</v>
      </c>
      <c r="G8" s="66">
        <v>0.09810903212252892</v>
      </c>
      <c r="H8" s="66">
        <v>0.003717916783213413</v>
      </c>
      <c r="I8" s="66">
        <v>0.30588959245771313</v>
      </c>
      <c r="J8" s="66">
        <v>0</v>
      </c>
      <c r="K8" s="82">
        <v>0.8424444912882179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1.21344103648787</v>
      </c>
      <c r="E9" s="66">
        <v>0.024016020513822428</v>
      </c>
      <c r="F9" s="66">
        <v>0.00930075150924545</v>
      </c>
      <c r="G9" s="66">
        <v>0.005345289672999031</v>
      </c>
      <c r="H9" s="66">
        <v>0.00015966457158107393</v>
      </c>
      <c r="I9" s="66">
        <v>0.0013895881821479042</v>
      </c>
      <c r="J9" s="66">
        <v>0</v>
      </c>
      <c r="K9" s="82">
        <v>0.040211314449795886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77.8583519550318</v>
      </c>
      <c r="E10" s="66">
        <v>0.16176357281465112</v>
      </c>
      <c r="F10" s="66">
        <v>0.4728845091155988</v>
      </c>
      <c r="G10" s="66">
        <v>0.2717742449110729</v>
      </c>
      <c r="H10" s="66">
        <v>0.010244601950243083</v>
      </c>
      <c r="I10" s="66">
        <v>0.17875233009319902</v>
      </c>
      <c r="J10" s="66">
        <v>0</v>
      </c>
      <c r="K10" s="82">
        <v>1.0954192588847649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55.2725853682152</v>
      </c>
      <c r="E11" s="66">
        <v>0.38940651055712533</v>
      </c>
      <c r="F11" s="66">
        <v>0.3171396318496475</v>
      </c>
      <c r="G11" s="66">
        <v>0.18226517327217762</v>
      </c>
      <c r="H11" s="66">
        <v>0.0072727667827497565</v>
      </c>
      <c r="I11" s="66">
        <v>0.1545286069061145</v>
      </c>
      <c r="J11" s="66">
        <v>0</v>
      </c>
      <c r="K11" s="82">
        <v>1.0506126893678147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483.048446183674</v>
      </c>
      <c r="E12" s="66">
        <v>2.571632385693309</v>
      </c>
      <c r="F12" s="66">
        <v>2.7262211723043546</v>
      </c>
      <c r="G12" s="66">
        <v>1.5668022536687232</v>
      </c>
      <c r="H12" s="66">
        <v>0.06355951454884783</v>
      </c>
      <c r="I12" s="66">
        <v>2.370197560771371</v>
      </c>
      <c r="J12" s="66">
        <v>0</v>
      </c>
      <c r="K12" s="82">
        <v>9.298412886986606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10.8877185220551</v>
      </c>
      <c r="E13" s="66">
        <v>0.06524006225543838</v>
      </c>
      <c r="F13" s="66">
        <v>0.062351051511104906</v>
      </c>
      <c r="G13" s="66">
        <v>0.03583414007402246</v>
      </c>
      <c r="H13" s="66">
        <v>0.0014326060031320097</v>
      </c>
      <c r="I13" s="66">
        <v>0.09591998360041626</v>
      </c>
      <c r="J13" s="66">
        <v>0</v>
      </c>
      <c r="K13" s="82">
        <v>0.26077784344411403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5.38502982574348</v>
      </c>
      <c r="E14" s="66">
        <v>0.029506274699643634</v>
      </c>
      <c r="F14" s="66">
        <v>0.03087410817558132</v>
      </c>
      <c r="G14" s="66">
        <v>0.017743839314244395</v>
      </c>
      <c r="H14" s="66">
        <v>0.0007085622244713271</v>
      </c>
      <c r="I14" s="66">
        <v>0.004406785307598919</v>
      </c>
      <c r="J14" s="66">
        <v>0</v>
      </c>
      <c r="K14" s="82">
        <v>0.08323956972153959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112.920068992646</v>
      </c>
      <c r="E15" s="66">
        <v>1.0192948339754577</v>
      </c>
      <c r="F15" s="66">
        <v>0.485560531170965</v>
      </c>
      <c r="G15" s="66">
        <v>0.279059366501526</v>
      </c>
      <c r="H15" s="66">
        <v>0.014858022678052358</v>
      </c>
      <c r="I15" s="66">
        <v>0.10270522545151374</v>
      </c>
      <c r="J15" s="66">
        <v>0</v>
      </c>
      <c r="K15" s="82">
        <v>1.9014779797775148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79.1363181738666</v>
      </c>
      <c r="E16" s="66">
        <v>0.4213025014535768</v>
      </c>
      <c r="F16" s="66">
        <v>0.44662829951796384</v>
      </c>
      <c r="G16" s="66">
        <v>0.2566843194330721</v>
      </c>
      <c r="H16" s="66">
        <v>0.010412756745317367</v>
      </c>
      <c r="I16" s="66">
        <v>0.09310420806621311</v>
      </c>
      <c r="J16" s="66">
        <v>0</v>
      </c>
      <c r="K16" s="82">
        <v>1.228132085216143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64.0729520434927</v>
      </c>
      <c r="E19" s="66">
        <v>0.3411088055945579</v>
      </c>
      <c r="F19" s="66">
        <v>0.3616139122546567</v>
      </c>
      <c r="G19" s="66">
        <v>0.207825211847965</v>
      </c>
      <c r="H19" s="66">
        <v>0.00843071902988277</v>
      </c>
      <c r="I19" s="66">
        <v>0.31438990404528117</v>
      </c>
      <c r="J19" s="66">
        <v>0</v>
      </c>
      <c r="K19" s="82">
        <v>1.2333685527723435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12.6384473973876</v>
      </c>
      <c r="E20" s="66">
        <v>0.11809172511796162</v>
      </c>
      <c r="F20" s="66">
        <v>0.07635539059210714</v>
      </c>
      <c r="G20" s="66">
        <v>0.04388265885511584</v>
      </c>
      <c r="H20" s="66">
        <v>0.0016629669085482602</v>
      </c>
      <c r="I20" s="66">
        <v>0.136819702964635</v>
      </c>
      <c r="J20" s="66">
        <v>0</v>
      </c>
      <c r="K20" s="82">
        <v>0.3768124444383678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0.4968483035676424</v>
      </c>
      <c r="E21" s="66">
        <v>0</v>
      </c>
      <c r="F21" s="66">
        <v>0.004588358890025675</v>
      </c>
      <c r="G21" s="66">
        <v>0.0026370024972531196</v>
      </c>
      <c r="H21" s="66">
        <v>6.537529978343038E-05</v>
      </c>
      <c r="I21" s="66">
        <v>0.001575032308563593</v>
      </c>
      <c r="J21" s="66"/>
      <c r="K21" s="82">
        <v>0.00886576899562582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9.417533753986676</v>
      </c>
      <c r="E22" s="66">
        <v>0.02953804753171044</v>
      </c>
      <c r="F22" s="66">
        <v>0.06311340747964456</v>
      </c>
      <c r="G22" s="66">
        <v>0.036272274784952874</v>
      </c>
      <c r="H22" s="66">
        <v>0.0012391590913495667</v>
      </c>
      <c r="I22" s="66">
        <v>0.029854021485046286</v>
      </c>
      <c r="J22" s="66"/>
      <c r="K22" s="82">
        <v>0.1600169103727037</v>
      </c>
    </row>
    <row r="23" spans="1:11" ht="11.25" customHeight="1">
      <c r="A23" s="59"/>
      <c r="B23" s="60"/>
      <c r="C23" s="61" t="s">
        <v>137</v>
      </c>
      <c r="D23" s="67">
        <v>957.0441470856863</v>
      </c>
      <c r="E23" s="67">
        <v>5.5520655159783825</v>
      </c>
      <c r="F23" s="67">
        <v>5.316131756915905</v>
      </c>
      <c r="G23" s="67">
        <v>3.0552649112572063</v>
      </c>
      <c r="H23" s="67">
        <v>0.1259278688735346</v>
      </c>
      <c r="I23" s="67">
        <v>3.805258420895624</v>
      </c>
      <c r="J23" s="67">
        <v>0</v>
      </c>
      <c r="K23" s="83">
        <v>17.854648473920655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59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37207.673425925925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70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957.0441470856863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17.854648473920655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17.854648473920655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0.00304171</v>
      </c>
      <c r="E18" s="36">
        <v>0.05430866280960919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0.05430866280960919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17.908957136730265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0.05130295</v>
      </c>
      <c r="E24" s="36">
        <v>0.9159961379251277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0.01521599</v>
      </c>
      <c r="E25" s="36">
        <v>0.27167615263269196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1.1876722905578196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19.096629427288086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0.09377582</v>
      </c>
      <c r="E31" s="36">
        <v>1.674334301453658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0.04377926</v>
      </c>
      <c r="E32" s="36">
        <v>0.7816632977483756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0.00672083</v>
      </c>
      <c r="E33" s="36">
        <v>0.11999805710298014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0.00972716</v>
      </c>
      <c r="E34" s="36">
        <v>0.17367502244958205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0.00891493</v>
      </c>
      <c r="E35" s="36">
        <v>0.15917294131960946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0.06336764</v>
      </c>
      <c r="E36" s="36">
        <v>1.1314069368219535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0.00342899</v>
      </c>
      <c r="E37" s="36">
        <v>0.061223411070589186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4.101473967966748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23.198103395254833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0.0620359</v>
      </c>
      <c r="E42" s="36">
        <v>1.1076291872632944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24.30573258251813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K45"/>
  <sheetViews>
    <sheetView workbookViewId="0" topLeftCell="A1">
      <pane xSplit="3" ySplit="3" topLeftCell="I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71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26.9353163492611</v>
      </c>
      <c r="E7" s="66">
        <v>0.19784467960397478</v>
      </c>
      <c r="F7" s="66">
        <v>0.12520280249555557</v>
      </c>
      <c r="G7" s="66">
        <v>0.06627400918590257</v>
      </c>
      <c r="H7" s="66">
        <v>0.026677276018635177</v>
      </c>
      <c r="I7" s="66">
        <v>0.09195775361489829</v>
      </c>
      <c r="J7" s="66">
        <v>0</v>
      </c>
      <c r="K7" s="82">
        <v>0.5079565209189664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43.2238588044893</v>
      </c>
      <c r="E8" s="66">
        <v>0.3976672092561217</v>
      </c>
      <c r="F8" s="66">
        <v>0.23024193346928434</v>
      </c>
      <c r="G8" s="66">
        <v>0.12187474870266712</v>
      </c>
      <c r="H8" s="66">
        <v>0.042809774237142294</v>
      </c>
      <c r="I8" s="66">
        <v>0.25134900820069256</v>
      </c>
      <c r="J8" s="66">
        <v>0</v>
      </c>
      <c r="K8" s="82">
        <v>1.0439426738659079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2.24125641391727</v>
      </c>
      <c r="E9" s="66">
        <v>0.029649954642447223</v>
      </c>
      <c r="F9" s="66">
        <v>0.01755686717671151</v>
      </c>
      <c r="G9" s="66">
        <v>0.0092934350902867</v>
      </c>
      <c r="H9" s="66">
        <v>0.0022197851774719427</v>
      </c>
      <c r="I9" s="66">
        <v>0.0017942452930161835</v>
      </c>
      <c r="J9" s="66">
        <v>0</v>
      </c>
      <c r="K9" s="82">
        <v>0.06051428737993356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72.7912423872574</v>
      </c>
      <c r="E10" s="66">
        <v>0.1260298471787676</v>
      </c>
      <c r="F10" s="66">
        <v>0.4607904623434242</v>
      </c>
      <c r="G10" s="66">
        <v>0.24391174598154894</v>
      </c>
      <c r="H10" s="66">
        <v>0.07209390228518747</v>
      </c>
      <c r="I10" s="66">
        <v>0.0196701954522026</v>
      </c>
      <c r="J10" s="66">
        <v>0</v>
      </c>
      <c r="K10" s="82">
        <v>0.9224961532411308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49.2849192312784</v>
      </c>
      <c r="E11" s="66">
        <v>0.31437194825761644</v>
      </c>
      <c r="F11" s="66">
        <v>0.28099197066529397</v>
      </c>
      <c r="G11" s="66">
        <v>0.14873843629565203</v>
      </c>
      <c r="H11" s="66">
        <v>0.04881276970504275</v>
      </c>
      <c r="I11" s="66">
        <v>0.09948772901247334</v>
      </c>
      <c r="J11" s="66">
        <v>0</v>
      </c>
      <c r="K11" s="82">
        <v>0.8924028539360785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787.160874556485</v>
      </c>
      <c r="E12" s="66">
        <v>3.7516566137560763</v>
      </c>
      <c r="F12" s="66">
        <v>4.52451346328708</v>
      </c>
      <c r="G12" s="66">
        <v>2.394975662914438</v>
      </c>
      <c r="H12" s="66">
        <v>0.7796198733782339</v>
      </c>
      <c r="I12" s="66">
        <v>1.9321913213821666</v>
      </c>
      <c r="J12" s="66">
        <v>0</v>
      </c>
      <c r="K12" s="82">
        <v>13.382956934717996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9.16198528251983</v>
      </c>
      <c r="E13" s="66">
        <v>0.03745120291974877</v>
      </c>
      <c r="F13" s="66">
        <v>0.05407387680268958</v>
      </c>
      <c r="G13" s="66">
        <v>0.028623103285887172</v>
      </c>
      <c r="H13" s="66">
        <v>0.00907421346351329</v>
      </c>
      <c r="I13" s="66">
        <v>0.02903833972886644</v>
      </c>
      <c r="J13" s="66">
        <v>0</v>
      </c>
      <c r="K13" s="82">
        <v>0.15826073620070524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7.14876359937468</v>
      </c>
      <c r="E14" s="66">
        <v>0.03492425395132609</v>
      </c>
      <c r="F14" s="66">
        <v>0.040858782181437986</v>
      </c>
      <c r="G14" s="66">
        <v>0.021627917051972156</v>
      </c>
      <c r="H14" s="66">
        <v>0.00708027844409267</v>
      </c>
      <c r="I14" s="66">
        <v>0.004240944432299034</v>
      </c>
      <c r="J14" s="66">
        <v>0</v>
      </c>
      <c r="K14" s="82">
        <v>0.10873217606112795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208.477808824383</v>
      </c>
      <c r="E15" s="66">
        <v>1.8311969741378284</v>
      </c>
      <c r="F15" s="66">
        <v>0.899095123125115</v>
      </c>
      <c r="G15" s="66">
        <v>0.4759209599021324</v>
      </c>
      <c r="H15" s="66">
        <v>0.2064805914158454</v>
      </c>
      <c r="I15" s="66">
        <v>0.21093506726439307</v>
      </c>
      <c r="J15" s="66">
        <v>0</v>
      </c>
      <c r="K15" s="82">
        <v>3.6236287158453147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269.004101668877</v>
      </c>
      <c r="E16" s="66">
        <v>1.2820899129700527</v>
      </c>
      <c r="F16" s="66">
        <v>1.5462057617714369</v>
      </c>
      <c r="G16" s="66">
        <v>0.818458205362557</v>
      </c>
      <c r="H16" s="66">
        <v>0.2664270423748892</v>
      </c>
      <c r="I16" s="66">
        <v>0.14306602058115195</v>
      </c>
      <c r="J16" s="66">
        <v>0</v>
      </c>
      <c r="K16" s="82">
        <v>4.056246943060088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129.233955390666</v>
      </c>
      <c r="E19" s="66">
        <v>0.6159368931242004</v>
      </c>
      <c r="F19" s="66">
        <v>0.7428224521554925</v>
      </c>
      <c r="G19" s="66">
        <v>0.39320066327890807</v>
      </c>
      <c r="H19" s="66">
        <v>0.12799589409802342</v>
      </c>
      <c r="I19" s="66">
        <v>0.31722197470044183</v>
      </c>
      <c r="J19" s="66">
        <v>0</v>
      </c>
      <c r="K19" s="82">
        <v>2.197177877357066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17.5367520356862</v>
      </c>
      <c r="E20" s="66">
        <v>0.1613412461157594</v>
      </c>
      <c r="F20" s="66">
        <v>0.09341358701293084</v>
      </c>
      <c r="G20" s="66">
        <v>0.049446932932981434</v>
      </c>
      <c r="H20" s="66">
        <v>0.017368749951184325</v>
      </c>
      <c r="I20" s="66">
        <v>0.10197713376699712</v>
      </c>
      <c r="J20" s="66">
        <v>0</v>
      </c>
      <c r="K20" s="82">
        <v>0.4235476497798531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0.8130634544150936</v>
      </c>
      <c r="E21" s="66">
        <v>0</v>
      </c>
      <c r="F21" s="66">
        <v>0.007508583409528702</v>
      </c>
      <c r="G21" s="66">
        <v>0.003974543480260173</v>
      </c>
      <c r="H21" s="66">
        <v>0.000805274306521797</v>
      </c>
      <c r="I21" s="66">
        <v>0.0015479366290777237</v>
      </c>
      <c r="J21" s="66"/>
      <c r="K21" s="82">
        <v>0.013836337825388395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10.56982490739622</v>
      </c>
      <c r="E22" s="66">
        <v>0.029648314824309283</v>
      </c>
      <c r="F22" s="66">
        <v>0.07366569884529155</v>
      </c>
      <c r="G22" s="66">
        <v>0.03899371359805787</v>
      </c>
      <c r="H22" s="66">
        <v>0.010468565984783363</v>
      </c>
      <c r="I22" s="66">
        <v>0.02012317617801041</v>
      </c>
      <c r="J22" s="66"/>
      <c r="K22" s="82">
        <v>0.17289946943045245</v>
      </c>
    </row>
    <row r="23" spans="1:11" ht="11.25" customHeight="1">
      <c r="A23" s="59"/>
      <c r="B23" s="60"/>
      <c r="C23" s="61" t="s">
        <v>137</v>
      </c>
      <c r="D23" s="67">
        <v>1633.5837229060064</v>
      </c>
      <c r="E23" s="67">
        <v>8.809809050738227</v>
      </c>
      <c r="F23" s="67">
        <v>9.096941364741271</v>
      </c>
      <c r="G23" s="67">
        <v>4.815314077063252</v>
      </c>
      <c r="H23" s="67">
        <v>1.6179339908405672</v>
      </c>
      <c r="I23" s="67">
        <v>3.224600846236687</v>
      </c>
      <c r="J23" s="67">
        <v>0</v>
      </c>
      <c r="K23" s="83">
        <v>27.56459932962001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59"/>
  <sheetViews>
    <sheetView workbookViewId="0" topLeftCell="A1">
      <pane xSplit="4" ySplit="4" topLeftCell="E1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37207.67863425926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71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1633.5837229060064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27.56459932962001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27.56459932962001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0.00376824</v>
      </c>
      <c r="E18" s="36">
        <v>0.1038700257778473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0.1038700257778473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27.668469355397857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0.04040602</v>
      </c>
      <c r="E24" s="36">
        <v>1.1137757518046127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0.01985453</v>
      </c>
      <c r="E25" s="36">
        <v>0.5472821643279203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1.661057916132533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29.329527271530388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0.12209853</v>
      </c>
      <c r="E31" s="36">
        <v>3.3655970581855885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0.03980566</v>
      </c>
      <c r="E32" s="36">
        <v>1.097227068951082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0.01086467</v>
      </c>
      <c r="E33" s="36">
        <v>0.2994802753985426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0.00848554</v>
      </c>
      <c r="E34" s="36">
        <v>0.23390051019546376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0.00792498</v>
      </c>
      <c r="E35" s="36">
        <v>0.21844889839525197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0.05534285</v>
      </c>
      <c r="E36" s="36">
        <v>1.5255034860092607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0.00287322</v>
      </c>
      <c r="E37" s="36">
        <v>0.0791991580858508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6.81935645522104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36.14888372675143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0.05046425</v>
      </c>
      <c r="E42" s="36">
        <v>1.3910268317197767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37.539910558471206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73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18.9757231967736</v>
      </c>
      <c r="E7" s="66">
        <v>0.15364175004588732</v>
      </c>
      <c r="F7" s="66">
        <v>0.08134996900934426</v>
      </c>
      <c r="G7" s="66">
        <v>0.0435868250423197</v>
      </c>
      <c r="H7" s="66">
        <v>0.006997297928810265</v>
      </c>
      <c r="I7" s="66">
        <v>0.05132860384455005</v>
      </c>
      <c r="J7" s="66">
        <v>0</v>
      </c>
      <c r="K7" s="82">
        <v>0.3369044458709116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26.6079984549285</v>
      </c>
      <c r="E8" s="66">
        <v>0.1836720199345452</v>
      </c>
      <c r="F8" s="66">
        <v>0.15057572757637855</v>
      </c>
      <c r="G8" s="66">
        <v>0.08067757995521961</v>
      </c>
      <c r="H8" s="66">
        <v>0.009811699430254884</v>
      </c>
      <c r="I8" s="66">
        <v>0.288049499326894</v>
      </c>
      <c r="J8" s="66">
        <v>0</v>
      </c>
      <c r="K8" s="82">
        <v>0.7127865262232923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1.08816578193191</v>
      </c>
      <c r="E9" s="66">
        <v>0.015188980706132912</v>
      </c>
      <c r="F9" s="66">
        <v>0.008755137044123213</v>
      </c>
      <c r="G9" s="66">
        <v>0.004690950292404995</v>
      </c>
      <c r="H9" s="66">
        <v>0.0004012611320873918</v>
      </c>
      <c r="I9" s="66">
        <v>0.001246127554056419</v>
      </c>
      <c r="J9" s="66">
        <v>0</v>
      </c>
      <c r="K9" s="82">
        <v>0.030282456728804932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86.278951670254</v>
      </c>
      <c r="E10" s="66">
        <v>0.1602464721301739</v>
      </c>
      <c r="F10" s="66">
        <v>0.5391246705822882</v>
      </c>
      <c r="G10" s="66">
        <v>0.28885977321821865</v>
      </c>
      <c r="H10" s="66">
        <v>0.031815363428406164</v>
      </c>
      <c r="I10" s="66">
        <v>0.0645498133894797</v>
      </c>
      <c r="J10" s="66">
        <v>0</v>
      </c>
      <c r="K10" s="82">
        <v>1.0845960927485665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57.2831198063606</v>
      </c>
      <c r="E11" s="66">
        <v>0.3978596221994785</v>
      </c>
      <c r="F11" s="66">
        <v>0.3139736964597792</v>
      </c>
      <c r="G11" s="66">
        <v>0.1682252473726661</v>
      </c>
      <c r="H11" s="66">
        <v>0.021123150428595472</v>
      </c>
      <c r="I11" s="66">
        <v>0.1664407827188316</v>
      </c>
      <c r="J11" s="66">
        <v>0</v>
      </c>
      <c r="K11" s="82">
        <v>1.0676224991793508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473.936048586186</v>
      </c>
      <c r="E12" s="66">
        <v>2.5765888733424442</v>
      </c>
      <c r="F12" s="66">
        <v>2.665057725638613</v>
      </c>
      <c r="G12" s="66">
        <v>1.4279219207853198</v>
      </c>
      <c r="H12" s="66">
        <v>0.1747639179161561</v>
      </c>
      <c r="I12" s="66">
        <v>2.8461297323614514</v>
      </c>
      <c r="J12" s="66">
        <v>0</v>
      </c>
      <c r="K12" s="82">
        <v>9.690462170043984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16.9198098067716</v>
      </c>
      <c r="E13" s="66">
        <v>0.08938990728048689</v>
      </c>
      <c r="F13" s="66">
        <v>0.0914133755349617</v>
      </c>
      <c r="G13" s="66">
        <v>0.04897874633672564</v>
      </c>
      <c r="H13" s="66">
        <v>0.006239179866247027</v>
      </c>
      <c r="I13" s="66">
        <v>0.04732050627677148</v>
      </c>
      <c r="J13" s="66">
        <v>0</v>
      </c>
      <c r="K13" s="82">
        <v>0.28334171529519275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5.60247031906222</v>
      </c>
      <c r="E14" s="66">
        <v>0.029839545933895314</v>
      </c>
      <c r="F14" s="66">
        <v>0.030955081811475393</v>
      </c>
      <c r="G14" s="66">
        <v>0.016585548463826528</v>
      </c>
      <c r="H14" s="66">
        <v>0.0020659109301541935</v>
      </c>
      <c r="I14" s="66">
        <v>0.00892763449665623</v>
      </c>
      <c r="J14" s="66">
        <v>0</v>
      </c>
      <c r="K14" s="82">
        <v>0.08837372163600767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151.18681595735</v>
      </c>
      <c r="E15" s="66">
        <v>1.3953979941973964</v>
      </c>
      <c r="F15" s="66">
        <v>0.6379015246567404</v>
      </c>
      <c r="G15" s="66">
        <v>0.3417838771973423</v>
      </c>
      <c r="H15" s="66">
        <v>0.05575013838427281</v>
      </c>
      <c r="I15" s="66">
        <v>0.11697512934140118</v>
      </c>
      <c r="J15" s="66">
        <v>0</v>
      </c>
      <c r="K15" s="82">
        <v>2.547808663777153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145.470064784187</v>
      </c>
      <c r="E16" s="66">
        <v>0.7908589174540914</v>
      </c>
      <c r="F16" s="66">
        <v>0.8180135719972476</v>
      </c>
      <c r="G16" s="66">
        <v>0.438286758188277</v>
      </c>
      <c r="H16" s="66">
        <v>0.05364208638916896</v>
      </c>
      <c r="I16" s="66">
        <v>0.20749789428289442</v>
      </c>
      <c r="J16" s="66">
        <v>0</v>
      </c>
      <c r="K16" s="82">
        <v>2.3082992283116797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60.4688621537508</v>
      </c>
      <c r="E19" s="66">
        <v>0.3287435042635278</v>
      </c>
      <c r="F19" s="66">
        <v>0.3400311259803315</v>
      </c>
      <c r="G19" s="66">
        <v>0.1821866347830358</v>
      </c>
      <c r="H19" s="66">
        <v>0.022297892919195608</v>
      </c>
      <c r="I19" s="66">
        <v>0.3631338594547935</v>
      </c>
      <c r="J19" s="66">
        <v>0</v>
      </c>
      <c r="K19" s="82">
        <v>1.2363930174008841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13.708714675727</v>
      </c>
      <c r="E20" s="66">
        <v>0.09462971517614245</v>
      </c>
      <c r="F20" s="66">
        <v>0.07757816469852612</v>
      </c>
      <c r="G20" s="66">
        <v>0.041565919593978325</v>
      </c>
      <c r="H20" s="66">
        <v>0.005055088536674332</v>
      </c>
      <c r="I20" s="66">
        <v>0.14840606689929312</v>
      </c>
      <c r="J20" s="66">
        <v>0</v>
      </c>
      <c r="K20" s="82">
        <v>0.36723495490461433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0.48379781106352004</v>
      </c>
      <c r="E21" s="66">
        <v>0</v>
      </c>
      <c r="F21" s="66">
        <v>0.004467838516159991</v>
      </c>
      <c r="G21" s="66">
        <v>0.002393841245098518</v>
      </c>
      <c r="H21" s="66">
        <v>0.00017840044282967302</v>
      </c>
      <c r="I21" s="66">
        <v>0.0017207498803243875</v>
      </c>
      <c r="J21" s="66"/>
      <c r="K21" s="82">
        <v>0.008760830084412568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12.382200226906965</v>
      </c>
      <c r="E22" s="66">
        <v>0.041678424052767706</v>
      </c>
      <c r="F22" s="66">
        <v>0.08068652344160104</v>
      </c>
      <c r="G22" s="66">
        <v>0.04323135833122563</v>
      </c>
      <c r="H22" s="66">
        <v>0.004565936333671944</v>
      </c>
      <c r="I22" s="66">
        <v>0.04404044224955229</v>
      </c>
      <c r="J22" s="66"/>
      <c r="K22" s="82">
        <v>0.2142026844088186</v>
      </c>
    </row>
    <row r="23" spans="1:11" ht="11.25" customHeight="1">
      <c r="A23" s="59"/>
      <c r="B23" s="60"/>
      <c r="C23" s="61" t="s">
        <v>137</v>
      </c>
      <c r="D23" s="67">
        <v>1070.3927432312537</v>
      </c>
      <c r="E23" s="67">
        <v>6.257735726716971</v>
      </c>
      <c r="F23" s="67">
        <v>5.83988413294757</v>
      </c>
      <c r="G23" s="67">
        <v>3.128974980805658</v>
      </c>
      <c r="H23" s="67">
        <v>0.39470732406652476</v>
      </c>
      <c r="I23" s="67">
        <v>4.3557668420769495</v>
      </c>
      <c r="J23" s="67">
        <v>0</v>
      </c>
      <c r="K23" s="83">
        <v>19.97706900661367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59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37207.68324074074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73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1070.3927432312537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19.97706900661367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19.97706900661367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0.03303407</v>
      </c>
      <c r="E18" s="36">
        <v>0.6599238959593065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0.6599238959593065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20.636992902572977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0.03949369</v>
      </c>
      <c r="E24" s="36">
        <v>0.7889681704558082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0.01042592</v>
      </c>
      <c r="E25" s="36">
        <v>0.20827932329743362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0.9972474937532418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21.63424039632622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0.04782386</v>
      </c>
      <c r="E31" s="36">
        <v>0.9553805513826313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0.0445099</v>
      </c>
      <c r="E32" s="36">
        <v>0.8891773437774738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0.00732605</v>
      </c>
      <c r="E33" s="36">
        <v>0.1463530063959021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0.01062501</v>
      </c>
      <c r="E34" s="36">
        <v>0.21225655796596035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0.00759622</v>
      </c>
      <c r="E35" s="36">
        <v>0.1517502111294189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0.06015403</v>
      </c>
      <c r="E36" s="36">
        <v>1.2017012083359089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0.00237926</v>
      </c>
      <c r="E37" s="36">
        <v>0.04753064120467564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3.604149520191971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25.23838991651819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0.06168</v>
      </c>
      <c r="E42" s="36">
        <v>1.2321856163279312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26.470575532846123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74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16.5501705400943</v>
      </c>
      <c r="E7" s="66">
        <v>0.11068708544246082</v>
      </c>
      <c r="F7" s="66">
        <v>0.08888473207327639</v>
      </c>
      <c r="G7" s="66">
        <v>0.047385620781870995</v>
      </c>
      <c r="H7" s="66">
        <v>0.007179367437631423</v>
      </c>
      <c r="I7" s="66">
        <v>0.042005753387064027</v>
      </c>
      <c r="J7" s="66">
        <v>0</v>
      </c>
      <c r="K7" s="82">
        <v>0.2961425591223037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29.739052821087</v>
      </c>
      <c r="E8" s="66">
        <v>0.29880454582488064</v>
      </c>
      <c r="F8" s="66">
        <v>0.13937199669839218</v>
      </c>
      <c r="G8" s="66">
        <v>0.07430104086996446</v>
      </c>
      <c r="H8" s="66">
        <v>0.012900627635979418</v>
      </c>
      <c r="I8" s="66">
        <v>0.214336342358987</v>
      </c>
      <c r="J8" s="66">
        <v>0</v>
      </c>
      <c r="K8" s="82">
        <v>0.7397145533882037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0.785267925432988</v>
      </c>
      <c r="E9" s="66">
        <v>0.014641974859635922</v>
      </c>
      <c r="F9" s="66">
        <v>0.0057931132221709465</v>
      </c>
      <c r="G9" s="66">
        <v>0.003088384804664963</v>
      </c>
      <c r="H9" s="66">
        <v>0.0003406446453232651</v>
      </c>
      <c r="I9" s="66">
        <v>0.0012842808252280132</v>
      </c>
      <c r="J9" s="66">
        <v>0</v>
      </c>
      <c r="K9" s="82">
        <v>0.025148398357023108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88.8647398986256</v>
      </c>
      <c r="E10" s="66">
        <v>0.14966318088716843</v>
      </c>
      <c r="F10" s="66">
        <v>0.5644791213351081</v>
      </c>
      <c r="G10" s="66">
        <v>0.3009312589769061</v>
      </c>
      <c r="H10" s="66">
        <v>0.038549005790374374</v>
      </c>
      <c r="I10" s="66">
        <v>0.018389817382521413</v>
      </c>
      <c r="J10" s="66">
        <v>0</v>
      </c>
      <c r="K10" s="82">
        <v>1.0720123843720786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53.7372609745475</v>
      </c>
      <c r="E11" s="66">
        <v>0.40334386506685815</v>
      </c>
      <c r="F11" s="66">
        <v>0.29169261450851647</v>
      </c>
      <c r="G11" s="66">
        <v>0.15550515449445043</v>
      </c>
      <c r="H11" s="66">
        <v>0.023310910343403022</v>
      </c>
      <c r="I11" s="66">
        <v>0.11888661450015803</v>
      </c>
      <c r="J11" s="66">
        <v>0</v>
      </c>
      <c r="K11" s="82">
        <v>0.9927391589133862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610.347586065519</v>
      </c>
      <c r="E12" s="66">
        <v>3.0027544848079066</v>
      </c>
      <c r="F12" s="66">
        <v>3.517562837357625</v>
      </c>
      <c r="G12" s="66">
        <v>1.8752588804460848</v>
      </c>
      <c r="H12" s="66">
        <v>0.2647652224743034</v>
      </c>
      <c r="I12" s="66">
        <v>2.534931706679489</v>
      </c>
      <c r="J12" s="66">
        <v>0</v>
      </c>
      <c r="K12" s="82">
        <v>11.195273131765408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19.0573083289856</v>
      </c>
      <c r="E13" s="66">
        <v>0.10050940344666005</v>
      </c>
      <c r="F13" s="66">
        <v>0.11139492208308636</v>
      </c>
      <c r="G13" s="66">
        <v>0.05938609835515998</v>
      </c>
      <c r="H13" s="66">
        <v>0.008266949185482033</v>
      </c>
      <c r="I13" s="66">
        <v>0.0757121608977062</v>
      </c>
      <c r="J13" s="66">
        <v>0</v>
      </c>
      <c r="K13" s="82">
        <v>0.3552695339680947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7.36992807335646</v>
      </c>
      <c r="E14" s="66">
        <v>0.04134457792354259</v>
      </c>
      <c r="F14" s="66">
        <v>0.040937942142095146</v>
      </c>
      <c r="G14" s="66">
        <v>0.021824555720417027</v>
      </c>
      <c r="H14" s="66">
        <v>0.0031970318069749377</v>
      </c>
      <c r="I14" s="66">
        <v>0.004835624765164646</v>
      </c>
      <c r="J14" s="66">
        <v>0</v>
      </c>
      <c r="K14" s="82">
        <v>0.11213973235819436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156.345996771226</v>
      </c>
      <c r="E15" s="66">
        <v>1.3894602930039417</v>
      </c>
      <c r="F15" s="66">
        <v>0.6707651063960508</v>
      </c>
      <c r="G15" s="66">
        <v>0.3575936517968336</v>
      </c>
      <c r="H15" s="66">
        <v>0.06782198138104334</v>
      </c>
      <c r="I15" s="66">
        <v>0.208955903531421</v>
      </c>
      <c r="J15" s="66">
        <v>0</v>
      </c>
      <c r="K15" s="82">
        <v>2.6945969361092903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175.181492807693</v>
      </c>
      <c r="E16" s="66">
        <v>0.8618482733331837</v>
      </c>
      <c r="F16" s="66">
        <v>1.0096081691179564</v>
      </c>
      <c r="G16" s="66">
        <v>0.538235355684955</v>
      </c>
      <c r="H16" s="66">
        <v>0.07599270968793584</v>
      </c>
      <c r="I16" s="66">
        <v>0.11758911720139052</v>
      </c>
      <c r="J16" s="66">
        <v>0</v>
      </c>
      <c r="K16" s="82">
        <v>2.6032736250254214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83.2106251868328</v>
      </c>
      <c r="E19" s="66">
        <v>0.4093750572097947</v>
      </c>
      <c r="F19" s="66">
        <v>0.47956051520956966</v>
      </c>
      <c r="G19" s="66">
        <v>0.25565999995997085</v>
      </c>
      <c r="H19" s="66">
        <v>0.03609628381073448</v>
      </c>
      <c r="I19" s="66">
        <v>0.3455952918212775</v>
      </c>
      <c r="J19" s="66">
        <v>0</v>
      </c>
      <c r="K19" s="82">
        <v>1.5262871480113471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13.8466325029091</v>
      </c>
      <c r="E20" s="66">
        <v>0.13912469778802308</v>
      </c>
      <c r="F20" s="66">
        <v>0.06489220860830223</v>
      </c>
      <c r="G20" s="66">
        <v>0.03459488819968486</v>
      </c>
      <c r="H20" s="66">
        <v>0.006006588407739034</v>
      </c>
      <c r="I20" s="66">
        <v>0.09979593440710409</v>
      </c>
      <c r="J20" s="66">
        <v>0</v>
      </c>
      <c r="K20" s="82">
        <v>0.3444143174108533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0.6722877861162718</v>
      </c>
      <c r="E21" s="66">
        <v>0</v>
      </c>
      <c r="F21" s="66">
        <v>0.006208530084398921</v>
      </c>
      <c r="G21" s="66">
        <v>0.0033098486863544396</v>
      </c>
      <c r="H21" s="66">
        <v>0.00029163451993848634</v>
      </c>
      <c r="I21" s="66">
        <v>0.001899594519097089</v>
      </c>
      <c r="J21" s="66"/>
      <c r="K21" s="82">
        <v>0.011709607809788938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12.21062234783275</v>
      </c>
      <c r="E22" s="66">
        <v>0.0330052613285988</v>
      </c>
      <c r="F22" s="66">
        <v>0.08610707018281945</v>
      </c>
      <c r="G22" s="66">
        <v>0.045904806989296276</v>
      </c>
      <c r="H22" s="66">
        <v>0.005296896745859484</v>
      </c>
      <c r="I22" s="66">
        <v>0.03450193766080992</v>
      </c>
      <c r="J22" s="66"/>
      <c r="K22" s="82">
        <v>0.20481597290738393</v>
      </c>
    </row>
    <row r="23" spans="1:11" ht="11.25" customHeight="1">
      <c r="A23" s="59"/>
      <c r="B23" s="60"/>
      <c r="C23" s="61" t="s">
        <v>137</v>
      </c>
      <c r="D23" s="67">
        <v>1267.9189720302586</v>
      </c>
      <c r="E23" s="67">
        <v>6.954562700922655</v>
      </c>
      <c r="F23" s="67">
        <v>7.077258879019368</v>
      </c>
      <c r="G23" s="67">
        <v>3.7729795457666135</v>
      </c>
      <c r="H23" s="67">
        <v>0.5500158538727227</v>
      </c>
      <c r="I23" s="67">
        <v>3.8187200799374184</v>
      </c>
      <c r="J23" s="67">
        <v>0</v>
      </c>
      <c r="K23" s="83">
        <v>22.173537059518775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59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37207.68488425926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74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1267.9189720302586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22.173537059518775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22.173537059518775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0.02109743</v>
      </c>
      <c r="E18" s="36">
        <v>0.4678046459656032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0.4678046459656032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22.64134170548438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0.04396611</v>
      </c>
      <c r="E24" s="36">
        <v>0.974884169447879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0.01568196</v>
      </c>
      <c r="E25" s="36">
        <v>0.3477245212258911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1.3226086906737702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23.96395039615815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0.06528686</v>
      </c>
      <c r="E31" s="36">
        <v>1.447640609709614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0.04317662</v>
      </c>
      <c r="E32" s="36">
        <v>0.9573783836747595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0.01387684</v>
      </c>
      <c r="E33" s="36">
        <v>0.3076986260090125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0.00850267</v>
      </c>
      <c r="E34" s="36">
        <v>0.1885342683498585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0.00816139</v>
      </c>
      <c r="E35" s="36">
        <v>0.1809668836221859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0.05980645</v>
      </c>
      <c r="E36" s="36">
        <v>1.3261205354732566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0.00275407</v>
      </c>
      <c r="E37" s="36">
        <v>0.06106747320950887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4.469406780048195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28.433357176206346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0.05053041</v>
      </c>
      <c r="E42" s="36">
        <v>1.120437918767678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29.553795094974024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5"/>
  <sheetViews>
    <sheetView workbookViewId="0" topLeftCell="A1">
      <pane xSplit="3" ySplit="3" topLeftCell="J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9.421875" style="0" customWidth="1"/>
    <col min="2" max="2" width="6.140625" style="0" customWidth="1"/>
    <col min="3" max="3" width="29.8515625" style="0" customWidth="1"/>
    <col min="4" max="9" width="11.57421875" style="0" customWidth="1"/>
    <col min="10" max="10" width="9.8515625" style="0" customWidth="1"/>
    <col min="11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19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12.7313337820072</v>
      </c>
      <c r="E7" s="66">
        <v>0.09950483713116422</v>
      </c>
      <c r="F7" s="66">
        <v>0.06862724685465206</v>
      </c>
      <c r="G7" s="66">
        <v>0.03654020108773886</v>
      </c>
      <c r="H7" s="66">
        <v>0.014450636752598361</v>
      </c>
      <c r="I7" s="66">
        <v>0.005649274739090055</v>
      </c>
      <c r="J7" s="66">
        <v>0</v>
      </c>
      <c r="K7" s="82">
        <v>0.22477219656524355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21.0046588528481</v>
      </c>
      <c r="E8" s="66">
        <v>0.16916326056835648</v>
      </c>
      <c r="F8" s="66">
        <v>0.1154817939691916</v>
      </c>
      <c r="G8" s="66">
        <v>0.061487655519119715</v>
      </c>
      <c r="H8" s="66">
        <v>0.023841233007630972</v>
      </c>
      <c r="I8" s="66">
        <v>0.23874947235478028</v>
      </c>
      <c r="J8" s="66">
        <v>0</v>
      </c>
      <c r="K8" s="82">
        <v>0.608723415419079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0.251398275696547</v>
      </c>
      <c r="E9" s="66">
        <v>0.0034567262908275216</v>
      </c>
      <c r="F9" s="66">
        <v>0.001959949770495478</v>
      </c>
      <c r="G9" s="66">
        <v>0.0010435645078459576</v>
      </c>
      <c r="H9" s="66">
        <v>0.0002853483558379872</v>
      </c>
      <c r="I9" s="66">
        <v>0.00038549411595308514</v>
      </c>
      <c r="J9" s="66">
        <v>0</v>
      </c>
      <c r="K9" s="82">
        <v>0.007131083040960029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79.5987462638758</v>
      </c>
      <c r="E10" s="66">
        <v>0.13906915856313964</v>
      </c>
      <c r="F10" s="66">
        <v>0.5028068397726856</v>
      </c>
      <c r="G10" s="66">
        <v>0.2677167186071043</v>
      </c>
      <c r="H10" s="66">
        <v>0.0903481589530809</v>
      </c>
      <c r="I10" s="66">
        <v>0.036335832685131006</v>
      </c>
      <c r="J10" s="66">
        <v>0</v>
      </c>
      <c r="K10" s="82">
        <v>1.0362767085811413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52.6153721761867</v>
      </c>
      <c r="E11" s="66">
        <v>0.3517524853010741</v>
      </c>
      <c r="F11" s="66">
        <v>0.2979369564855486</v>
      </c>
      <c r="G11" s="66">
        <v>0.15863490864976812</v>
      </c>
      <c r="H11" s="66">
        <v>0.05972081511171984</v>
      </c>
      <c r="I11" s="66">
        <v>0.19422622638920176</v>
      </c>
      <c r="J11" s="66">
        <v>0</v>
      </c>
      <c r="K11" s="82">
        <v>1.0622713919373126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466.042988961938</v>
      </c>
      <c r="E12" s="66">
        <v>2.1843104778862186</v>
      </c>
      <c r="F12" s="66">
        <v>2.686079157274506</v>
      </c>
      <c r="G12" s="66">
        <v>1.430188064096506</v>
      </c>
      <c r="H12" s="66">
        <v>0.5289797644063029</v>
      </c>
      <c r="I12" s="66">
        <v>3.865404824534265</v>
      </c>
      <c r="J12" s="66">
        <v>0</v>
      </c>
      <c r="K12" s="82">
        <v>10.6949622881978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12.3366317387908</v>
      </c>
      <c r="E13" s="66">
        <v>0.0688865488078133</v>
      </c>
      <c r="F13" s="66">
        <v>0.07029631739976361</v>
      </c>
      <c r="G13" s="66">
        <v>0.03742888835232753</v>
      </c>
      <c r="H13" s="66">
        <v>0.014002632171955805</v>
      </c>
      <c r="I13" s="66">
        <v>0.07781523743139539</v>
      </c>
      <c r="J13" s="66">
        <v>0</v>
      </c>
      <c r="K13" s="82">
        <v>0.2684296241632556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5.44881425418042</v>
      </c>
      <c r="E14" s="66">
        <v>0.033005574812415756</v>
      </c>
      <c r="F14" s="66">
        <v>0.030268403837935127</v>
      </c>
      <c r="G14" s="66">
        <v>0.016116243982337772</v>
      </c>
      <c r="H14" s="66">
        <v>0.006184649375136215</v>
      </c>
      <c r="I14" s="66">
        <v>0.008215404284955078</v>
      </c>
      <c r="J14" s="66">
        <v>0</v>
      </c>
      <c r="K14" s="82">
        <v>0.09379027629277994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113.177914529572</v>
      </c>
      <c r="E15" s="66">
        <v>1.0263841930035604</v>
      </c>
      <c r="F15" s="66">
        <v>0.4985162691672662</v>
      </c>
      <c r="G15" s="66">
        <v>0.26543229603412544</v>
      </c>
      <c r="H15" s="66">
        <v>0.12846202599721807</v>
      </c>
      <c r="I15" s="66">
        <v>0.13496456876158583</v>
      </c>
      <c r="J15" s="66">
        <v>0</v>
      </c>
      <c r="K15" s="82">
        <v>2.053759352963756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55.5436149674813</v>
      </c>
      <c r="E16" s="66">
        <v>0.2816062667441676</v>
      </c>
      <c r="F16" s="66">
        <v>0.3137389422980426</v>
      </c>
      <c r="G16" s="66">
        <v>0.16704857917334515</v>
      </c>
      <c r="H16" s="66">
        <v>0.0630445024507648</v>
      </c>
      <c r="I16" s="66">
        <v>0.07605786228784181</v>
      </c>
      <c r="J16" s="66">
        <v>0</v>
      </c>
      <c r="K16" s="82">
        <v>0.901496152954162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84.6880189821846</v>
      </c>
      <c r="E19" s="66">
        <v>0.3969267462348213</v>
      </c>
      <c r="F19" s="66">
        <v>0.48810673703213275</v>
      </c>
      <c r="G19" s="66">
        <v>0.2598897457723383</v>
      </c>
      <c r="H19" s="66">
        <v>0.09612471250563372</v>
      </c>
      <c r="I19" s="66">
        <v>0.7024104748000424</v>
      </c>
      <c r="J19" s="66">
        <v>0</v>
      </c>
      <c r="K19" s="82">
        <v>1.9434584163449684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11.8852693105678</v>
      </c>
      <c r="E20" s="66">
        <v>0.09571928415471757</v>
      </c>
      <c r="F20" s="66">
        <v>0.06534418061282818</v>
      </c>
      <c r="G20" s="66">
        <v>0.0347921549328599</v>
      </c>
      <c r="H20" s="66">
        <v>0.013490315504613428</v>
      </c>
      <c r="I20" s="66">
        <v>0.13509392352295999</v>
      </c>
      <c r="J20" s="66">
        <v>0</v>
      </c>
      <c r="K20" s="82">
        <v>0.34443985872797905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0.39612270085350204</v>
      </c>
      <c r="E21" s="66">
        <v>0</v>
      </c>
      <c r="F21" s="66">
        <v>0.003658165083690781</v>
      </c>
      <c r="G21" s="66">
        <v>0.0019477699808329943</v>
      </c>
      <c r="H21" s="66">
        <v>0.00044961709099026326</v>
      </c>
      <c r="I21" s="66">
        <v>0.0015565456672777965</v>
      </c>
      <c r="J21" s="66"/>
      <c r="K21" s="82">
        <v>0.0076120978227918355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4.617658912806538</v>
      </c>
      <c r="E22" s="66">
        <v>0.012952514010176872</v>
      </c>
      <c r="F22" s="66">
        <v>0.032182469796926745</v>
      </c>
      <c r="G22" s="66">
        <v>0.01713538185585173</v>
      </c>
      <c r="H22" s="66">
        <v>0.005241250660686498</v>
      </c>
      <c r="I22" s="66">
        <v>0.018144875207124028</v>
      </c>
      <c r="J22" s="66"/>
      <c r="K22" s="82">
        <v>0.08565649153076588</v>
      </c>
    </row>
    <row r="23" spans="1:11" ht="11.25" customHeight="1">
      <c r="A23" s="59"/>
      <c r="B23" s="60"/>
      <c r="C23" s="61" t="s">
        <v>137</v>
      </c>
      <c r="D23" s="67">
        <v>920.3385437089895</v>
      </c>
      <c r="E23" s="67">
        <v>4.862738073508452</v>
      </c>
      <c r="F23" s="67">
        <v>5.175003429355665</v>
      </c>
      <c r="G23" s="67">
        <v>2.7554021725521016</v>
      </c>
      <c r="H23" s="67">
        <v>1.0446256623441696</v>
      </c>
      <c r="I23" s="67">
        <v>5.4950100167816025</v>
      </c>
      <c r="J23" s="67">
        <v>0</v>
      </c>
      <c r="K23" s="83">
        <v>19.332779354541998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72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21.0385655207373</v>
      </c>
      <c r="E7" s="66">
        <v>0.143654060389112</v>
      </c>
      <c r="F7" s="66">
        <v>0.09831956331233749</v>
      </c>
      <c r="G7" s="66">
        <v>0.05252514566114175</v>
      </c>
      <c r="H7" s="66">
        <v>0</v>
      </c>
      <c r="I7" s="66">
        <v>0.02767484790363314</v>
      </c>
      <c r="J7" s="66">
        <v>0</v>
      </c>
      <c r="K7" s="82">
        <v>0.32217361726622434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35.2403388792895</v>
      </c>
      <c r="E8" s="66">
        <v>0.3260168326536382</v>
      </c>
      <c r="F8" s="66">
        <v>0.18155135404001807</v>
      </c>
      <c r="G8" s="66">
        <v>0.096989987744932</v>
      </c>
      <c r="H8" s="66">
        <v>0</v>
      </c>
      <c r="I8" s="66">
        <v>0.41177308137232466</v>
      </c>
      <c r="J8" s="66">
        <v>0</v>
      </c>
      <c r="K8" s="82">
        <v>1.0163312558109128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1.79004927598269</v>
      </c>
      <c r="E9" s="66">
        <v>0.03729269324963937</v>
      </c>
      <c r="F9" s="66">
        <v>0.013532043081349173</v>
      </c>
      <c r="G9" s="66">
        <v>0.007229207978643082</v>
      </c>
      <c r="H9" s="66">
        <v>0</v>
      </c>
      <c r="I9" s="66">
        <v>0.0014718307244835172</v>
      </c>
      <c r="J9" s="66">
        <v>0</v>
      </c>
      <c r="K9" s="82">
        <v>0.059525775034115144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65.9379589171915</v>
      </c>
      <c r="E10" s="66">
        <v>0.12246701068329253</v>
      </c>
      <c r="F10" s="66">
        <v>0.41216279566761665</v>
      </c>
      <c r="G10" s="66">
        <v>0.22018926373053427</v>
      </c>
      <c r="H10" s="66">
        <v>0</v>
      </c>
      <c r="I10" s="66">
        <v>0.0163195898837058</v>
      </c>
      <c r="J10" s="66">
        <v>0</v>
      </c>
      <c r="K10" s="82">
        <v>0.7711386599651493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54.0335530583527</v>
      </c>
      <c r="E11" s="66">
        <v>0.27415584675911786</v>
      </c>
      <c r="F11" s="66">
        <v>0.29064585150942684</v>
      </c>
      <c r="G11" s="66">
        <v>0.1552714034319738</v>
      </c>
      <c r="H11" s="66">
        <v>0</v>
      </c>
      <c r="I11" s="66">
        <v>0.1252786389121869</v>
      </c>
      <c r="J11" s="66">
        <v>0</v>
      </c>
      <c r="K11" s="82">
        <v>0.8453517406127053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572.957899009132</v>
      </c>
      <c r="E12" s="66">
        <v>2.9977687262214374</v>
      </c>
      <c r="F12" s="66">
        <v>3.2358093374788552</v>
      </c>
      <c r="G12" s="66">
        <v>1.7286626827319669</v>
      </c>
      <c r="H12" s="66">
        <v>0</v>
      </c>
      <c r="I12" s="66">
        <v>2.3828459582941286</v>
      </c>
      <c r="J12" s="66">
        <v>0</v>
      </c>
      <c r="K12" s="82">
        <v>10.345086704726388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13.3596581802137</v>
      </c>
      <c r="E13" s="66">
        <v>0.0798797564657762</v>
      </c>
      <c r="F13" s="66">
        <v>0.07653635727654744</v>
      </c>
      <c r="G13" s="66">
        <v>0.04088793524259849</v>
      </c>
      <c r="H13" s="66">
        <v>0</v>
      </c>
      <c r="I13" s="66">
        <v>0.03673230223515818</v>
      </c>
      <c r="J13" s="66">
        <v>0</v>
      </c>
      <c r="K13" s="82">
        <v>0.23403635122008032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6.22372222565294</v>
      </c>
      <c r="E14" s="66">
        <v>0.03359791904625175</v>
      </c>
      <c r="F14" s="66">
        <v>0.034145492500535064</v>
      </c>
      <c r="G14" s="66">
        <v>0.01824150682667568</v>
      </c>
      <c r="H14" s="66">
        <v>0</v>
      </c>
      <c r="I14" s="66">
        <v>0.001769051551160344</v>
      </c>
      <c r="J14" s="66">
        <v>0</v>
      </c>
      <c r="K14" s="82">
        <v>0.08775396992462284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182.038304607078</v>
      </c>
      <c r="E15" s="66">
        <v>1.9041136880550262</v>
      </c>
      <c r="F15" s="66">
        <v>0.8075458876137714</v>
      </c>
      <c r="G15" s="66">
        <v>0.43141439847136026</v>
      </c>
      <c r="H15" s="66">
        <v>0</v>
      </c>
      <c r="I15" s="66">
        <v>0.18123718436821967</v>
      </c>
      <c r="J15" s="66">
        <v>0</v>
      </c>
      <c r="K15" s="82">
        <v>3.3243111585083773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213.042248051898</v>
      </c>
      <c r="E16" s="66">
        <v>1.1146567482154752</v>
      </c>
      <c r="F16" s="66">
        <v>1.2031671030559101</v>
      </c>
      <c r="G16" s="66">
        <v>0.6427665709636606</v>
      </c>
      <c r="H16" s="66">
        <v>0</v>
      </c>
      <c r="I16" s="66">
        <v>0.16057935172267115</v>
      </c>
      <c r="J16" s="66">
        <v>0</v>
      </c>
      <c r="K16" s="82">
        <v>3.1211697739577176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76.4234185319827</v>
      </c>
      <c r="E19" s="66">
        <v>0.39985439492554775</v>
      </c>
      <c r="F19" s="66">
        <v>0.4316052047026631</v>
      </c>
      <c r="G19" s="66">
        <v>0.23057594970156703</v>
      </c>
      <c r="H19" s="66">
        <v>0</v>
      </c>
      <c r="I19" s="66">
        <v>0.31783353416173626</v>
      </c>
      <c r="J19" s="66">
        <v>0</v>
      </c>
      <c r="K19" s="82">
        <v>1.3798690834915142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13.4552080669689</v>
      </c>
      <c r="E20" s="66">
        <v>0.12447735907746536</v>
      </c>
      <c r="F20" s="66">
        <v>0.06931860819545071</v>
      </c>
      <c r="G20" s="66">
        <v>0.037032006700928044</v>
      </c>
      <c r="H20" s="66">
        <v>0</v>
      </c>
      <c r="I20" s="66">
        <v>0.1572201818268454</v>
      </c>
      <c r="J20" s="66">
        <v>0</v>
      </c>
      <c r="K20" s="82">
        <v>0.3880481558006895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0.9648030144175134</v>
      </c>
      <c r="E21" s="66">
        <v>0</v>
      </c>
      <c r="F21" s="66">
        <v>0.008909887497932216</v>
      </c>
      <c r="G21" s="66">
        <v>0.004759919187827251</v>
      </c>
      <c r="H21" s="66">
        <v>0</v>
      </c>
      <c r="I21" s="66">
        <v>0.0018774720939484643</v>
      </c>
      <c r="J21" s="66"/>
      <c r="K21" s="82">
        <v>0.015547278779707931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10.59462932813194</v>
      </c>
      <c r="E22" s="66">
        <v>0.0218395305178513</v>
      </c>
      <c r="F22" s="66">
        <v>0.07858815277931079</v>
      </c>
      <c r="G22" s="66">
        <v>0.04198406160492587</v>
      </c>
      <c r="H22" s="66">
        <v>0</v>
      </c>
      <c r="I22" s="66">
        <v>0.020616769031660497</v>
      </c>
      <c r="J22" s="66"/>
      <c r="K22" s="82">
        <v>0.16302851393374845</v>
      </c>
    </row>
    <row r="23" spans="1:11" ht="11.25" customHeight="1">
      <c r="A23" s="59"/>
      <c r="B23" s="60"/>
      <c r="C23" s="61" t="s">
        <v>137</v>
      </c>
      <c r="D23" s="67">
        <v>1267.1003566670295</v>
      </c>
      <c r="E23" s="67">
        <v>7.579774566259631</v>
      </c>
      <c r="F23" s="67">
        <v>6.941837638711724</v>
      </c>
      <c r="G23" s="67">
        <v>3.708530039978735</v>
      </c>
      <c r="H23" s="67">
        <v>0</v>
      </c>
      <c r="I23" s="67">
        <v>3.843229794081862</v>
      </c>
      <c r="J23" s="67">
        <v>0</v>
      </c>
      <c r="K23" s="83">
        <v>22.073372039031952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59"/>
  <sheetViews>
    <sheetView workbookViewId="0" topLeftCell="A1">
      <pane xSplit="4" ySplit="4" topLeftCell="E12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37207.68137731482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72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1267.1003566670295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22.073372039031952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22.073372039031952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0.03025368</v>
      </c>
      <c r="E18" s="36">
        <v>0.6678007341898202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0.6678007341898202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22.741172773221773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0.04263694</v>
      </c>
      <c r="E24" s="36">
        <v>0.941141039225883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0.0183385</v>
      </c>
      <c r="E25" s="36">
        <v>0.40479253313778746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1.3459335723636705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24.087106345585443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0.10355034</v>
      </c>
      <c r="E31" s="36">
        <v>2.285705179588252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0.04727095</v>
      </c>
      <c r="E32" s="36">
        <v>1.0434292659884774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0.00945587</v>
      </c>
      <c r="E33" s="36">
        <v>0.20872293646272105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0.00920542</v>
      </c>
      <c r="E34" s="36">
        <v>0.20319466043554552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0.00887607</v>
      </c>
      <c r="E35" s="36">
        <v>0.19592479535449034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0.06487308</v>
      </c>
      <c r="E36" s="36">
        <v>1.431967630157883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0.00264958</v>
      </c>
      <c r="E37" s="36">
        <v>0.05848516508717828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5.4274296330745475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29.514535978659993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0.05658784</v>
      </c>
      <c r="E42" s="36">
        <v>1.249084445205214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30.763620423865206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0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75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15.2536915652685</v>
      </c>
      <c r="E7" s="66">
        <v>0.11735290322515234</v>
      </c>
      <c r="F7" s="66">
        <v>0.07920438668754828</v>
      </c>
      <c r="G7" s="66">
        <v>0.041750192767175974</v>
      </c>
      <c r="H7" s="66">
        <v>0.00711955884681197</v>
      </c>
      <c r="I7" s="66">
        <v>0.12281575863106049</v>
      </c>
      <c r="J7" s="66">
        <v>0</v>
      </c>
      <c r="K7" s="82">
        <v>0.3682428001577491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24.6581331966614</v>
      </c>
      <c r="E8" s="66">
        <v>0.18045382845847036</v>
      </c>
      <c r="F8" s="66">
        <v>0.14296514387959117</v>
      </c>
      <c r="G8" s="66">
        <v>0.07535975515830563</v>
      </c>
      <c r="H8" s="66">
        <v>0.011509019281987063</v>
      </c>
      <c r="I8" s="66">
        <v>0.19931540989703792</v>
      </c>
      <c r="J8" s="66">
        <v>0</v>
      </c>
      <c r="K8" s="82">
        <v>0.6096031566753921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0.544187441010045</v>
      </c>
      <c r="E9" s="66">
        <v>0.008616301149325713</v>
      </c>
      <c r="F9" s="66">
        <v>0.0036509893674095913</v>
      </c>
      <c r="G9" s="66">
        <v>0.0019245089083622725</v>
      </c>
      <c r="H9" s="66">
        <v>0.0002539958601751651</v>
      </c>
      <c r="I9" s="66">
        <v>0.0005558870175022268</v>
      </c>
      <c r="J9" s="66">
        <v>0</v>
      </c>
      <c r="K9" s="82">
        <v>0.015001682302774969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76.0463664815063</v>
      </c>
      <c r="E10" s="66">
        <v>0.12807488229321431</v>
      </c>
      <c r="F10" s="66">
        <v>0.4837177558186714</v>
      </c>
      <c r="G10" s="66">
        <v>0.25497725635922797</v>
      </c>
      <c r="H10" s="66">
        <v>0.03549413457946652</v>
      </c>
      <c r="I10" s="66">
        <v>0.026525099372693536</v>
      </c>
      <c r="J10" s="66">
        <v>0</v>
      </c>
      <c r="K10" s="82">
        <v>0.9287891284232737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52.4762977384464</v>
      </c>
      <c r="E11" s="66">
        <v>0.30935018033178785</v>
      </c>
      <c r="F11" s="66">
        <v>0.3088669173598649</v>
      </c>
      <c r="G11" s="66">
        <v>0.1628098565156876</v>
      </c>
      <c r="H11" s="66">
        <v>0.02449296212743493</v>
      </c>
      <c r="I11" s="66">
        <v>0.16809898629499373</v>
      </c>
      <c r="J11" s="66">
        <v>0</v>
      </c>
      <c r="K11" s="82">
        <v>0.973618902629769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513.397920172582</v>
      </c>
      <c r="E12" s="66">
        <v>2.7895009656133087</v>
      </c>
      <c r="F12" s="66">
        <v>3.0331947007184272</v>
      </c>
      <c r="G12" s="66">
        <v>1.5988571738662658</v>
      </c>
      <c r="H12" s="66">
        <v>0.23962505658775146</v>
      </c>
      <c r="I12" s="66">
        <v>3.020556555250179</v>
      </c>
      <c r="J12" s="66">
        <v>0</v>
      </c>
      <c r="K12" s="82">
        <v>10.681734452035933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14.630727252594</v>
      </c>
      <c r="E13" s="66">
        <v>0.0890003354497998</v>
      </c>
      <c r="F13" s="66">
        <v>0.08237866337163911</v>
      </c>
      <c r="G13" s="66">
        <v>0.04342342544888159</v>
      </c>
      <c r="H13" s="66">
        <v>0.006828794406966565</v>
      </c>
      <c r="I13" s="66">
        <v>0.05914145958179754</v>
      </c>
      <c r="J13" s="66">
        <v>0</v>
      </c>
      <c r="K13" s="82">
        <v>0.28077267825908464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5.62970089718061</v>
      </c>
      <c r="E14" s="66">
        <v>0.031223442424525686</v>
      </c>
      <c r="F14" s="66">
        <v>0.031274231709453086</v>
      </c>
      <c r="G14" s="66">
        <v>0.01648526548051741</v>
      </c>
      <c r="H14" s="66">
        <v>0.002627625362419735</v>
      </c>
      <c r="I14" s="66">
        <v>0.006643009527333806</v>
      </c>
      <c r="J14" s="66">
        <v>0</v>
      </c>
      <c r="K14" s="82">
        <v>0.08825357450424973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118.478379713897</v>
      </c>
      <c r="E15" s="66">
        <v>1.1452671107610954</v>
      </c>
      <c r="F15" s="66">
        <v>0.5298874445676215</v>
      </c>
      <c r="G15" s="66">
        <v>0.2793141624232755</v>
      </c>
      <c r="H15" s="66">
        <v>0.05529899387559666</v>
      </c>
      <c r="I15" s="66">
        <v>0.15918518141599772</v>
      </c>
      <c r="J15" s="66">
        <v>0</v>
      </c>
      <c r="K15" s="82">
        <v>2.1689528930435866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102.944009657298</v>
      </c>
      <c r="E16" s="66">
        <v>0.5862281315014136</v>
      </c>
      <c r="F16" s="66">
        <v>0.59907983324038</v>
      </c>
      <c r="G16" s="66">
        <v>0.31578684047766636</v>
      </c>
      <c r="H16" s="66">
        <v>0.04804843021414612</v>
      </c>
      <c r="I16" s="66">
        <v>0.16728504513320583</v>
      </c>
      <c r="J16" s="66">
        <v>0</v>
      </c>
      <c r="K16" s="82">
        <v>1.716428280566812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77.6614481204726</v>
      </c>
      <c r="E19" s="66">
        <v>0.4219664241143836</v>
      </c>
      <c r="F19" s="66">
        <v>0.4588298542579814</v>
      </c>
      <c r="G19" s="66">
        <v>0.24185832973090357</v>
      </c>
      <c r="H19" s="66">
        <v>0.03624796316724311</v>
      </c>
      <c r="I19" s="66">
        <v>0.4569180882767491</v>
      </c>
      <c r="J19" s="66">
        <v>0</v>
      </c>
      <c r="K19" s="82">
        <v>1.615820659547261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12.7699758810704</v>
      </c>
      <c r="E20" s="66">
        <v>0.09345358866718612</v>
      </c>
      <c r="F20" s="66">
        <v>0.07403891546109927</v>
      </c>
      <c r="G20" s="66">
        <v>0.03902737681314944</v>
      </c>
      <c r="H20" s="66">
        <v>0.005960301109317068</v>
      </c>
      <c r="I20" s="66">
        <v>0.10322164118472077</v>
      </c>
      <c r="J20" s="66">
        <v>0</v>
      </c>
      <c r="K20" s="82">
        <v>0.31570182323547263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0.46206568088419825</v>
      </c>
      <c r="E21" s="66">
        <v>0</v>
      </c>
      <c r="F21" s="66">
        <v>0.0042671438333131756</v>
      </c>
      <c r="G21" s="66">
        <v>0.0022492960739066677</v>
      </c>
      <c r="H21" s="66">
        <v>0.00021566607611482697</v>
      </c>
      <c r="I21" s="66">
        <v>0.0008819902015622895</v>
      </c>
      <c r="J21" s="66"/>
      <c r="K21" s="82">
        <v>0.00761409618489696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6.670332777892401</v>
      </c>
      <c r="E22" s="66">
        <v>0.016839227304736127</v>
      </c>
      <c r="F22" s="66">
        <v>0.04799961461472205</v>
      </c>
      <c r="G22" s="66">
        <v>0.025301550542019966</v>
      </c>
      <c r="H22" s="66">
        <v>0.0031133333551960924</v>
      </c>
      <c r="I22" s="66">
        <v>0.012732320089219719</v>
      </c>
      <c r="J22" s="66"/>
      <c r="K22" s="82">
        <v>0.10598604590589394</v>
      </c>
    </row>
    <row r="23" spans="1:11" ht="11.25" customHeight="1">
      <c r="A23" s="59"/>
      <c r="B23" s="60"/>
      <c r="C23" s="61" t="s">
        <v>137</v>
      </c>
      <c r="D23" s="67">
        <v>1021.6232365767638</v>
      </c>
      <c r="E23" s="67">
        <v>5.9173273212944</v>
      </c>
      <c r="F23" s="67">
        <v>5.879355594887722</v>
      </c>
      <c r="G23" s="67">
        <v>3.0991249905653455</v>
      </c>
      <c r="H23" s="67">
        <v>0.47683583485062725</v>
      </c>
      <c r="I23" s="67">
        <v>4.503876431874054</v>
      </c>
      <c r="J23" s="67">
        <v>0</v>
      </c>
      <c r="K23" s="83">
        <v>19.87652017347215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0">
    <pageSetUpPr fitToPage="1"/>
  </sheetPr>
  <dimension ref="A1:K59"/>
  <sheetViews>
    <sheetView workbookViewId="0" topLeftCell="A1">
      <pane xSplit="4" ySplit="4" topLeftCell="E18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37207.68651620371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75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1021.6232365767638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19.87652017347215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19.87652017347215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0.02688783</v>
      </c>
      <c r="E18" s="36">
        <v>0.5344364954158898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0.5344364954158898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20.41095666888804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0.05247738</v>
      </c>
      <c r="E24" s="36">
        <v>1.043067702220964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0.01683899</v>
      </c>
      <c r="E25" s="36">
        <v>0.3347005244358959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1.3777682266568598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21.7887248955449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0.08540953</v>
      </c>
      <c r="E31" s="36">
        <v>1.6976442460517749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0.04169744</v>
      </c>
      <c r="E32" s="36">
        <v>0.8288000073421447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0.01154468</v>
      </c>
      <c r="E33" s="36">
        <v>0.22946806491628047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0.00959586</v>
      </c>
      <c r="E34" s="36">
        <v>0.19073230487181447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0.00859062</v>
      </c>
      <c r="E35" s="36">
        <v>0.17075163173263333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0.0673192</v>
      </c>
      <c r="E36" s="36">
        <v>1.3380714368620064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0.00232362</v>
      </c>
      <c r="E37" s="36">
        <v>0.04618547980548336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4.501653171582138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26.290378067127037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0.05720921</v>
      </c>
      <c r="E42" s="36">
        <v>1.1371200166734048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27.42749808380044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1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76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19.1349863469295</v>
      </c>
      <c r="E7" s="66">
        <v>0.15192461597474013</v>
      </c>
      <c r="F7" s="66">
        <v>0.07943693448317728</v>
      </c>
      <c r="G7" s="66">
        <v>0.034838926129456944</v>
      </c>
      <c r="H7" s="66">
        <v>0.013733658075849975</v>
      </c>
      <c r="I7" s="66">
        <v>0.05175940456063433</v>
      </c>
      <c r="J7" s="66">
        <v>0</v>
      </c>
      <c r="K7" s="82">
        <v>0.33169353922385864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36.0028607739824</v>
      </c>
      <c r="E8" s="66">
        <v>0.3225342984558954</v>
      </c>
      <c r="F8" s="66">
        <v>0.1938996171917657</v>
      </c>
      <c r="G8" s="66">
        <v>0.0850392071839061</v>
      </c>
      <c r="H8" s="66">
        <v>0.025840153249006514</v>
      </c>
      <c r="I8" s="66">
        <v>0.39456546202547377</v>
      </c>
      <c r="J8" s="66">
        <v>0</v>
      </c>
      <c r="K8" s="82">
        <v>1.0218787381060475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1.15578798260772</v>
      </c>
      <c r="E9" s="66">
        <v>0.01649405766846434</v>
      </c>
      <c r="F9" s="66">
        <v>0.009211417363763399</v>
      </c>
      <c r="G9" s="66">
        <v>0.004039882561851242</v>
      </c>
      <c r="H9" s="66">
        <v>0.0008295379298171257</v>
      </c>
      <c r="I9" s="66">
        <v>0.000963356988756752</v>
      </c>
      <c r="J9" s="66">
        <v>0</v>
      </c>
      <c r="K9" s="82">
        <v>0.03153825251265285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71.1830624739738</v>
      </c>
      <c r="E10" s="66">
        <v>0.12324546457915732</v>
      </c>
      <c r="F10" s="66">
        <v>0.4605514482456741</v>
      </c>
      <c r="G10" s="66">
        <v>0.20198561756146183</v>
      </c>
      <c r="H10" s="66">
        <v>0.05108986351413284</v>
      </c>
      <c r="I10" s="66">
        <v>0.032970570876695186</v>
      </c>
      <c r="J10" s="66">
        <v>0</v>
      </c>
      <c r="K10" s="82">
        <v>0.8698429647771213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51.0921904359986</v>
      </c>
      <c r="E11" s="66">
        <v>0.39395612702660077</v>
      </c>
      <c r="F11" s="66">
        <v>0.28343729001290596</v>
      </c>
      <c r="G11" s="66">
        <v>0.12430806571364113</v>
      </c>
      <c r="H11" s="66">
        <v>0.0366701423806771</v>
      </c>
      <c r="I11" s="66">
        <v>0.10283486960989818</v>
      </c>
      <c r="J11" s="66">
        <v>0</v>
      </c>
      <c r="K11" s="82">
        <v>0.9412064947437232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649.892830531468</v>
      </c>
      <c r="E12" s="66">
        <v>3.3309910419380775</v>
      </c>
      <c r="F12" s="66">
        <v>3.6740889639605556</v>
      </c>
      <c r="G12" s="66">
        <v>1.6113572818763326</v>
      </c>
      <c r="H12" s="66">
        <v>0.46644433179319783</v>
      </c>
      <c r="I12" s="66">
        <v>2.5842435997177873</v>
      </c>
      <c r="J12" s="66">
        <v>0</v>
      </c>
      <c r="K12" s="82">
        <v>11.667125219285952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13.4962760336666</v>
      </c>
      <c r="E13" s="66">
        <v>0.0717814624161096</v>
      </c>
      <c r="F13" s="66">
        <v>0.07808649519696424</v>
      </c>
      <c r="G13" s="66">
        <v>0.034246654225771965</v>
      </c>
      <c r="H13" s="66">
        <v>0.009686614716263359</v>
      </c>
      <c r="I13" s="66">
        <v>0.02619305516889218</v>
      </c>
      <c r="J13" s="66">
        <v>0</v>
      </c>
      <c r="K13" s="82">
        <v>0.21999428172400134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7.06061697740428</v>
      </c>
      <c r="E14" s="66">
        <v>0.04242764163500356</v>
      </c>
      <c r="F14" s="66">
        <v>0.03965304274908796</v>
      </c>
      <c r="G14" s="66">
        <v>0.017390764439297754</v>
      </c>
      <c r="H14" s="66">
        <v>0.005067581320107486</v>
      </c>
      <c r="I14" s="66">
        <v>0.00417599602743828</v>
      </c>
      <c r="J14" s="66">
        <v>0</v>
      </c>
      <c r="K14" s="82">
        <v>0.10871502617093504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209.420833914401</v>
      </c>
      <c r="E15" s="66">
        <v>1.93791076461659</v>
      </c>
      <c r="F15" s="66">
        <v>0.9335883046181502</v>
      </c>
      <c r="G15" s="66">
        <v>0.40944704921940195</v>
      </c>
      <c r="H15" s="66">
        <v>0.15030656802121342</v>
      </c>
      <c r="I15" s="66">
        <v>0.20628318627027845</v>
      </c>
      <c r="J15" s="66">
        <v>0</v>
      </c>
      <c r="K15" s="82">
        <v>3.6375358727456337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266.148484342125</v>
      </c>
      <c r="E16" s="66">
        <v>1.3641298619097302</v>
      </c>
      <c r="F16" s="66">
        <v>1.5046376312484684</v>
      </c>
      <c r="G16" s="66">
        <v>0.6598938750475517</v>
      </c>
      <c r="H16" s="66">
        <v>0.19102142092445165</v>
      </c>
      <c r="I16" s="66">
        <v>0.2498025315954462</v>
      </c>
      <c r="J16" s="66">
        <v>0</v>
      </c>
      <c r="K16" s="82">
        <v>3.9694853207256484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84.7645685820838</v>
      </c>
      <c r="E19" s="66">
        <v>0.4344562754904795</v>
      </c>
      <c r="F19" s="66">
        <v>0.47920603418201896</v>
      </c>
      <c r="G19" s="66">
        <v>0.21016696663379023</v>
      </c>
      <c r="H19" s="66">
        <v>0.06083764998557609</v>
      </c>
      <c r="I19" s="66">
        <v>0.3370591019783267</v>
      </c>
      <c r="J19" s="66">
        <v>0</v>
      </c>
      <c r="K19" s="82">
        <v>1.5217260282701914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15.0259193858103</v>
      </c>
      <c r="E20" s="66">
        <v>0.13461081324013602</v>
      </c>
      <c r="F20" s="66">
        <v>0.08092468082337541</v>
      </c>
      <c r="G20" s="66">
        <v>0.03549140941327625</v>
      </c>
      <c r="H20" s="66">
        <v>0.010784477991180695</v>
      </c>
      <c r="I20" s="66">
        <v>0.16467327032812257</v>
      </c>
      <c r="J20" s="66">
        <v>0</v>
      </c>
      <c r="K20" s="82">
        <v>0.42648465179609096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0.2931891674801614</v>
      </c>
      <c r="E21" s="66">
        <v>0</v>
      </c>
      <c r="F21" s="66">
        <v>0.0027075811941132608</v>
      </c>
      <c r="G21" s="66">
        <v>0.0011874728115336996</v>
      </c>
      <c r="H21" s="66">
        <v>0.0002104291952296988</v>
      </c>
      <c r="I21" s="66">
        <v>0.0005461493606417573</v>
      </c>
      <c r="J21" s="66"/>
      <c r="K21" s="82">
        <v>0.004651632561518416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11.224956697811892</v>
      </c>
      <c r="E22" s="66">
        <v>0.023138873175343733</v>
      </c>
      <c r="F22" s="66">
        <v>0.08326375417084371</v>
      </c>
      <c r="G22" s="66">
        <v>0.03651726298258619</v>
      </c>
      <c r="H22" s="66">
        <v>0.00805643204593704</v>
      </c>
      <c r="I22" s="66">
        <v>0.020909718378855854</v>
      </c>
      <c r="J22" s="66"/>
      <c r="K22" s="82">
        <v>0.1718860407535665</v>
      </c>
    </row>
    <row r="23" spans="1:11" ht="11.25" customHeight="1">
      <c r="A23" s="59"/>
      <c r="B23" s="60"/>
      <c r="C23" s="61" t="s">
        <v>137</v>
      </c>
      <c r="D23" s="67">
        <v>1435.896563645743</v>
      </c>
      <c r="E23" s="67">
        <v>8.347601298126326</v>
      </c>
      <c r="F23" s="67">
        <v>7.902693195440865</v>
      </c>
      <c r="G23" s="67">
        <v>3.46591043579986</v>
      </c>
      <c r="H23" s="67">
        <v>1.030578861142641</v>
      </c>
      <c r="I23" s="67">
        <v>4.176980272887247</v>
      </c>
      <c r="J23" s="67">
        <v>0</v>
      </c>
      <c r="K23" s="83">
        <v>24.923764063396945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K59"/>
  <sheetViews>
    <sheetView workbookViewId="0" topLeftCell="A1">
      <pane xSplit="4" ySplit="4" topLeftCell="E18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37207.688206018516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76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1435.896563645743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24.923764063396945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24.923764063396945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0.00190481</v>
      </c>
      <c r="E18" s="36">
        <v>0.04747503502559913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0.04747503502559913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24.971239098422544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0.03852906</v>
      </c>
      <c r="E24" s="36">
        <v>0.9602892010244646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0.01519994</v>
      </c>
      <c r="E25" s="36">
        <v>0.3788397183377898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1.3391289193622544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26.310368017784796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0.07456357</v>
      </c>
      <c r="E31" s="36">
        <v>1.8584048264045825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0.03541496</v>
      </c>
      <c r="E32" s="36">
        <v>0.8826741073546404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0.00840512</v>
      </c>
      <c r="E33" s="36">
        <v>0.20948722780453893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0.00833044</v>
      </c>
      <c r="E34" s="36">
        <v>0.20762592110428443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0.00767627</v>
      </c>
      <c r="E35" s="36">
        <v>0.19132154236693205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0.05373079</v>
      </c>
      <c r="E36" s="36">
        <v>1.339173532899928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0.00241649</v>
      </c>
      <c r="E37" s="36">
        <v>0.06022802662155808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4.748915184556464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31.05928320234126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0.0526589</v>
      </c>
      <c r="E42" s="36">
        <v>1.3124579994380134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32.37174120177927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2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77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11.2008858842852</v>
      </c>
      <c r="E7" s="66">
        <v>0.08663285050692636</v>
      </c>
      <c r="F7" s="66">
        <v>0.0586787622692295</v>
      </c>
      <c r="G7" s="66">
        <v>0.029604856131179663</v>
      </c>
      <c r="H7" s="66">
        <v>0.0035428775414856895</v>
      </c>
      <c r="I7" s="66">
        <v>0.035810221583646225</v>
      </c>
      <c r="J7" s="66">
        <v>0</v>
      </c>
      <c r="K7" s="82">
        <v>0.21426956803246744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19.2998770720562</v>
      </c>
      <c r="E8" s="66">
        <v>0.18389680394430227</v>
      </c>
      <c r="F8" s="66">
        <v>0.10100492557952163</v>
      </c>
      <c r="G8" s="66">
        <v>0.050959427587518986</v>
      </c>
      <c r="H8" s="66">
        <v>0.0061046154508149495</v>
      </c>
      <c r="I8" s="66">
        <v>0.20294708535612407</v>
      </c>
      <c r="J8" s="66">
        <v>0</v>
      </c>
      <c r="K8" s="82">
        <v>0.5449128579182819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0.199921700270457</v>
      </c>
      <c r="E9" s="66">
        <v>0.0032695528065064326</v>
      </c>
      <c r="F9" s="66">
        <v>0.0015086446363426667</v>
      </c>
      <c r="G9" s="66">
        <v>0.000761147728319275</v>
      </c>
      <c r="H9" s="66">
        <v>6.323590020121312E-05</v>
      </c>
      <c r="I9" s="66">
        <v>0.0002978701718910465</v>
      </c>
      <c r="J9" s="66">
        <v>0</v>
      </c>
      <c r="K9" s="82">
        <v>0.005900451243260633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72.1581441349474</v>
      </c>
      <c r="E10" s="66">
        <v>0.12152646134418081</v>
      </c>
      <c r="F10" s="66">
        <v>0.4614066538254118</v>
      </c>
      <c r="G10" s="66">
        <v>0.23279083195663652</v>
      </c>
      <c r="H10" s="66">
        <v>0.022823861517030978</v>
      </c>
      <c r="I10" s="66">
        <v>0.01515766002056061</v>
      </c>
      <c r="J10" s="66">
        <v>0</v>
      </c>
      <c r="K10" s="82">
        <v>0.8537054686638207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57.5821450312987</v>
      </c>
      <c r="E11" s="66">
        <v>0.4454344084940695</v>
      </c>
      <c r="F11" s="66">
        <v>0.3145291753549911</v>
      </c>
      <c r="G11" s="66">
        <v>0.1586875624440211</v>
      </c>
      <c r="H11" s="66">
        <v>0.018213424413883215</v>
      </c>
      <c r="I11" s="66">
        <v>0.17326270700922256</v>
      </c>
      <c r="J11" s="66">
        <v>0</v>
      </c>
      <c r="K11" s="82">
        <v>1.1101272777161875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403.68044007592</v>
      </c>
      <c r="E12" s="66">
        <v>2.0855329119627584</v>
      </c>
      <c r="F12" s="66">
        <v>2.275969159568574</v>
      </c>
      <c r="G12" s="66">
        <v>1.1482814586095234</v>
      </c>
      <c r="H12" s="66">
        <v>0.1276854687974804</v>
      </c>
      <c r="I12" s="66">
        <v>1.588311976712813</v>
      </c>
      <c r="J12" s="66">
        <v>0</v>
      </c>
      <c r="K12" s="82">
        <v>7.225780975651149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19.5281095946248</v>
      </c>
      <c r="E13" s="66">
        <v>0.10123013998510928</v>
      </c>
      <c r="F13" s="66">
        <v>0.1145827941155026</v>
      </c>
      <c r="G13" s="66">
        <v>0.057809795137077596</v>
      </c>
      <c r="H13" s="66">
        <v>0.006176806158478473</v>
      </c>
      <c r="I13" s="66">
        <v>0.06364811406258257</v>
      </c>
      <c r="J13" s="66">
        <v>0</v>
      </c>
      <c r="K13" s="82">
        <v>0.34344764945875056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5.27888075651971</v>
      </c>
      <c r="E14" s="66">
        <v>0.031645486832867886</v>
      </c>
      <c r="F14" s="66">
        <v>0.029082066736569212</v>
      </c>
      <c r="G14" s="66">
        <v>0.014672605072073562</v>
      </c>
      <c r="H14" s="66">
        <v>0.0016697275795563727</v>
      </c>
      <c r="I14" s="66">
        <v>0.0038002090687436767</v>
      </c>
      <c r="J14" s="66">
        <v>0</v>
      </c>
      <c r="K14" s="82">
        <v>0.0808700952898107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100.392516571013</v>
      </c>
      <c r="E15" s="66">
        <v>0.9436100110377091</v>
      </c>
      <c r="F15" s="66">
        <v>0.4388991830415127</v>
      </c>
      <c r="G15" s="66">
        <v>0.22143527183810052</v>
      </c>
      <c r="H15" s="66">
        <v>0.031754487633133315</v>
      </c>
      <c r="I15" s="66">
        <v>0.08069926953915167</v>
      </c>
      <c r="J15" s="66">
        <v>0</v>
      </c>
      <c r="K15" s="82">
        <v>1.7163982230896073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52.4922075718822</v>
      </c>
      <c r="E16" s="66">
        <v>0.27119031700458973</v>
      </c>
      <c r="F16" s="66">
        <v>0.29595351592662517</v>
      </c>
      <c r="G16" s="66">
        <v>0.14931570294795235</v>
      </c>
      <c r="H16" s="66">
        <v>0.016603460229011578</v>
      </c>
      <c r="I16" s="66">
        <v>0.11005017563548887</v>
      </c>
      <c r="J16" s="66">
        <v>0</v>
      </c>
      <c r="K16" s="82">
        <v>0.8431131717436677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49.0131651240024</v>
      </c>
      <c r="E19" s="66">
        <v>0.2532165516029165</v>
      </c>
      <c r="F19" s="66">
        <v>0.27633851225016465</v>
      </c>
      <c r="G19" s="66">
        <v>0.1394194594344828</v>
      </c>
      <c r="H19" s="66">
        <v>0.015503027505939038</v>
      </c>
      <c r="I19" s="66">
        <v>0.19284609670068456</v>
      </c>
      <c r="J19" s="66">
        <v>0</v>
      </c>
      <c r="K19" s="82">
        <v>0.8773236474941875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8.67927515860088</v>
      </c>
      <c r="E20" s="66">
        <v>0.08269954032664893</v>
      </c>
      <c r="F20" s="66">
        <v>0.045422545346050475</v>
      </c>
      <c r="G20" s="66">
        <v>0.022916772594228363</v>
      </c>
      <c r="H20" s="66">
        <v>0.0027452836635826535</v>
      </c>
      <c r="I20" s="66">
        <v>0.09126657075926121</v>
      </c>
      <c r="J20" s="66">
        <v>0</v>
      </c>
      <c r="K20" s="82">
        <v>0.24505071268977163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0.3915308146269507</v>
      </c>
      <c r="E21" s="66">
        <v>0</v>
      </c>
      <c r="F21" s="66">
        <v>0.003615759339647187</v>
      </c>
      <c r="G21" s="66">
        <v>0.001824237990396547</v>
      </c>
      <c r="H21" s="66">
        <v>0.00012384250176921994</v>
      </c>
      <c r="I21" s="66">
        <v>0.0009194321382641472</v>
      </c>
      <c r="J21" s="66"/>
      <c r="K21" s="82">
        <v>0.006483271970077101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6.525513577115846</v>
      </c>
      <c r="E22" s="66">
        <v>0.016640032432005503</v>
      </c>
      <c r="F22" s="66">
        <v>0.04682310486610127</v>
      </c>
      <c r="G22" s="66">
        <v>0.023623386917547756</v>
      </c>
      <c r="H22" s="66">
        <v>0.0020640416961536655</v>
      </c>
      <c r="I22" s="66">
        <v>0.015323868971069124</v>
      </c>
      <c r="J22" s="66"/>
      <c r="K22" s="82">
        <v>0.10447443488287732</v>
      </c>
    </row>
    <row r="23" spans="1:11" ht="11.25" customHeight="1">
      <c r="A23" s="59"/>
      <c r="B23" s="60"/>
      <c r="C23" s="61" t="s">
        <v>137</v>
      </c>
      <c r="D23" s="67">
        <v>806.4226130671638</v>
      </c>
      <c r="E23" s="67">
        <v>4.62652506828059</v>
      </c>
      <c r="F23" s="67">
        <v>4.463814802856244</v>
      </c>
      <c r="G23" s="67">
        <v>2.2521025163890585</v>
      </c>
      <c r="H23" s="67">
        <v>0.2550741605885208</v>
      </c>
      <c r="I23" s="67">
        <v>2.5743412577295035</v>
      </c>
      <c r="J23" s="67">
        <v>0</v>
      </c>
      <c r="K23" s="83">
        <v>14.171857805843915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K59"/>
  <sheetViews>
    <sheetView workbookViewId="0" topLeftCell="A1">
      <pane xSplit="4" ySplit="4" topLeftCell="E1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37207.689884259256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77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806.4226130671638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14.171857805843915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14.171857805843915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0.0212801</v>
      </c>
      <c r="E18" s="36">
        <v>0.3015785512941391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0.3015785512941391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14.473436357138054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0.05361557</v>
      </c>
      <c r="E24" s="36">
        <v>0.7598322342192708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0.01513976</v>
      </c>
      <c r="E25" s="36">
        <v>0.21455852593460348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0.9743907601538743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15.447827117291927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0.05172915</v>
      </c>
      <c r="E31" s="36">
        <v>0.7330981582171708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0.04358276</v>
      </c>
      <c r="E32" s="36">
        <v>0.6176486775062219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0.01362639</v>
      </c>
      <c r="E33" s="36">
        <v>0.19311126148697347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0.00878903</v>
      </c>
      <c r="E34" s="36">
        <v>0.12455688341129634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0.00848087</v>
      </c>
      <c r="E35" s="36">
        <v>0.12018968370984748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0.0639619</v>
      </c>
      <c r="E36" s="36">
        <v>0.906458951791608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0.00724815</v>
      </c>
      <c r="E37" s="36">
        <v>0.10271975115542757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2.7977833672785457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18.245610484570474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0.05138246</v>
      </c>
      <c r="E42" s="36">
        <v>0.7281849168344627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18.973795401404935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3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78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10.6344841288028</v>
      </c>
      <c r="E7" s="66">
        <v>0.09450606386612903</v>
      </c>
      <c r="F7" s="66">
        <v>0.05203433587668974</v>
      </c>
      <c r="G7" s="66">
        <v>0.022820876250662005</v>
      </c>
      <c r="H7" s="66">
        <v>0.004792235307102621</v>
      </c>
      <c r="I7" s="66">
        <v>0.024639142622864495</v>
      </c>
      <c r="J7" s="66">
        <v>0</v>
      </c>
      <c r="K7" s="82">
        <v>0.1987926539234479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18.3052831620873</v>
      </c>
      <c r="E8" s="66">
        <v>0.15437516484304162</v>
      </c>
      <c r="F8" s="66">
        <v>0.09917422582593284</v>
      </c>
      <c r="G8" s="66">
        <v>0.043495168067033</v>
      </c>
      <c r="H8" s="66">
        <v>0.00824894026013667</v>
      </c>
      <c r="I8" s="66">
        <v>0.20357566254842344</v>
      </c>
      <c r="J8" s="66">
        <v>0</v>
      </c>
      <c r="K8" s="82">
        <v>0.5088691615445676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0.307702093345207</v>
      </c>
      <c r="E9" s="66">
        <v>0.007179715511388164</v>
      </c>
      <c r="F9" s="66">
        <v>0.0016474634188665836</v>
      </c>
      <c r="G9" s="66">
        <v>0.0007225334910910702</v>
      </c>
      <c r="H9" s="66">
        <v>0.00013866030716097288</v>
      </c>
      <c r="I9" s="66">
        <v>0.00024993897429038915</v>
      </c>
      <c r="J9" s="66">
        <v>0</v>
      </c>
      <c r="K9" s="82">
        <v>0.00993831170279718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74.1816586697798</v>
      </c>
      <c r="E10" s="66">
        <v>0.16976491131993773</v>
      </c>
      <c r="F10" s="66">
        <v>0.47017435626176707</v>
      </c>
      <c r="G10" s="66">
        <v>0.20620590932488034</v>
      </c>
      <c r="H10" s="66">
        <v>0.033428604482460655</v>
      </c>
      <c r="I10" s="66">
        <v>0.021738440528787834</v>
      </c>
      <c r="J10" s="66">
        <v>0</v>
      </c>
      <c r="K10" s="82">
        <v>0.9013122219178337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54.2934042605241</v>
      </c>
      <c r="E11" s="66">
        <v>0.4054490719769898</v>
      </c>
      <c r="F11" s="66">
        <v>0.290520929571823</v>
      </c>
      <c r="G11" s="66">
        <v>0.12741472049501631</v>
      </c>
      <c r="H11" s="66">
        <v>0.024466327250927077</v>
      </c>
      <c r="I11" s="66">
        <v>0.1660618967602461</v>
      </c>
      <c r="J11" s="66">
        <v>0</v>
      </c>
      <c r="K11" s="82">
        <v>1.0139129460550025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377.892645408236</v>
      </c>
      <c r="E12" s="66">
        <v>1.9676089068273004</v>
      </c>
      <c r="F12" s="66">
        <v>2.178553934973321</v>
      </c>
      <c r="G12" s="66">
        <v>0.9554555769762</v>
      </c>
      <c r="H12" s="66">
        <v>0.1702903926213891</v>
      </c>
      <c r="I12" s="66">
        <v>2.180135730604892</v>
      </c>
      <c r="J12" s="66">
        <v>0</v>
      </c>
      <c r="K12" s="82">
        <v>7.452044542003103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15.4349877055585</v>
      </c>
      <c r="E13" s="66">
        <v>0.09799428020704777</v>
      </c>
      <c r="F13" s="66">
        <v>0.08686840664414759</v>
      </c>
      <c r="G13" s="66">
        <v>0.038098167291140295</v>
      </c>
      <c r="H13" s="66">
        <v>0.006955494234735336</v>
      </c>
      <c r="I13" s="66">
        <v>0.048071278797250844</v>
      </c>
      <c r="J13" s="66">
        <v>0</v>
      </c>
      <c r="K13" s="82">
        <v>0.27798762717432185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5.18881656473057</v>
      </c>
      <c r="E14" s="66">
        <v>0.029760842244240734</v>
      </c>
      <c r="F14" s="66">
        <v>0.028239394747185658</v>
      </c>
      <c r="G14" s="66">
        <v>0.012385043565899867</v>
      </c>
      <c r="H14" s="66">
        <v>0.0023382450565921447</v>
      </c>
      <c r="I14" s="66">
        <v>0.008028707758773257</v>
      </c>
      <c r="J14" s="66">
        <v>0</v>
      </c>
      <c r="K14" s="82">
        <v>0.08075223337269168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106.071267166931</v>
      </c>
      <c r="E15" s="66">
        <v>0.9573955449543683</v>
      </c>
      <c r="F15" s="66">
        <v>0.47423411676935445</v>
      </c>
      <c r="G15" s="66">
        <v>0.20798639690809373</v>
      </c>
      <c r="H15" s="66">
        <v>0.047799071908879394</v>
      </c>
      <c r="I15" s="66">
        <v>0.08227523909070171</v>
      </c>
      <c r="J15" s="66">
        <v>0</v>
      </c>
      <c r="K15" s="82">
        <v>1.7696903696313977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59.5304283881417</v>
      </c>
      <c r="E16" s="66">
        <v>0.3099626376618536</v>
      </c>
      <c r="F16" s="66">
        <v>0.3431933661358498</v>
      </c>
      <c r="G16" s="66">
        <v>0.15051544531062908</v>
      </c>
      <c r="H16" s="66">
        <v>0.026826296161928942</v>
      </c>
      <c r="I16" s="66">
        <v>0.16409438563465453</v>
      </c>
      <c r="J16" s="66">
        <v>0</v>
      </c>
      <c r="K16" s="82">
        <v>0.9945921309049158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59.301806892755</v>
      </c>
      <c r="E19" s="66">
        <v>0.3087722527838174</v>
      </c>
      <c r="F19" s="66">
        <v>0.3418753615002843</v>
      </c>
      <c r="G19" s="66">
        <v>0.14993740367515906</v>
      </c>
      <c r="H19" s="66">
        <v>0.02672327207642701</v>
      </c>
      <c r="I19" s="66">
        <v>0.3421235889803029</v>
      </c>
      <c r="J19" s="66">
        <v>0</v>
      </c>
      <c r="K19" s="82">
        <v>1.1694318790159908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10.0605445271494</v>
      </c>
      <c r="E20" s="66">
        <v>0.0848442608637775</v>
      </c>
      <c r="F20" s="66">
        <v>0.054505942685106064</v>
      </c>
      <c r="G20" s="66">
        <v>0.023904851467172583</v>
      </c>
      <c r="H20" s="66">
        <v>0.004533599947843547</v>
      </c>
      <c r="I20" s="66">
        <v>0.11188474931402359</v>
      </c>
      <c r="J20" s="66">
        <v>0</v>
      </c>
      <c r="K20" s="82">
        <v>0.2796734042779233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0.3288209282174861</v>
      </c>
      <c r="E21" s="66">
        <v>0</v>
      </c>
      <c r="F21" s="66">
        <v>0.0030366379806060686</v>
      </c>
      <c r="G21" s="66">
        <v>0.0013317883313269405</v>
      </c>
      <c r="H21" s="66">
        <v>0.00014817712291752613</v>
      </c>
      <c r="I21" s="66">
        <v>0.0007881821208326731</v>
      </c>
      <c r="J21" s="66"/>
      <c r="K21" s="82">
        <v>0.005304785555683208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7.265881800934774</v>
      </c>
      <c r="E22" s="66">
        <v>0.017786854429082323</v>
      </c>
      <c r="F22" s="66">
        <v>0.05273411106817338</v>
      </c>
      <c r="G22" s="66">
        <v>0.023127774054692445</v>
      </c>
      <c r="H22" s="66">
        <v>0.003274236425758239</v>
      </c>
      <c r="I22" s="66">
        <v>0.017416282347431648</v>
      </c>
      <c r="J22" s="66"/>
      <c r="K22" s="82">
        <v>0.11433925832513803</v>
      </c>
    </row>
    <row r="23" spans="1:11" ht="11.25" customHeight="1">
      <c r="A23" s="59"/>
      <c r="B23" s="60"/>
      <c r="C23" s="61" t="s">
        <v>137</v>
      </c>
      <c r="D23" s="67">
        <v>798.7977316971935</v>
      </c>
      <c r="E23" s="67">
        <v>4.605400507488974</v>
      </c>
      <c r="F23" s="67">
        <v>4.476792583459108</v>
      </c>
      <c r="G23" s="67">
        <v>1.9634016552089966</v>
      </c>
      <c r="H23" s="67">
        <v>0.3599635531642592</v>
      </c>
      <c r="I23" s="67">
        <v>3.3710832260834747</v>
      </c>
      <c r="J23" s="67">
        <v>0</v>
      </c>
      <c r="K23" s="83">
        <v>14.776641525404816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K59"/>
  <sheetViews>
    <sheetView workbookViewId="0" topLeftCell="A1">
      <pane xSplit="4" ySplit="4" topLeftCell="E1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37207.69287037037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78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798.7977316971935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14.776641525404816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14.776641525404816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0.03620312</v>
      </c>
      <c r="E18" s="36">
        <v>0.5349605263412136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0.5349605263412136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15.31160205174603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0.04973793</v>
      </c>
      <c r="E24" s="36">
        <v>0.734959561825678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0.01453312</v>
      </c>
      <c r="E25" s="36">
        <v>0.21475070448569125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0.9497102663113692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16.2613123180574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0.06162075</v>
      </c>
      <c r="E31" s="36">
        <v>0.9105477332765889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0.03955839</v>
      </c>
      <c r="E32" s="36">
        <v>0.5845401483521586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0.01405871</v>
      </c>
      <c r="E33" s="36">
        <v>0.20774051797962395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0.00927858</v>
      </c>
      <c r="E34" s="36">
        <v>0.1371062505247906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0.00869133</v>
      </c>
      <c r="E35" s="36">
        <v>0.12842866778899664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0.06038945</v>
      </c>
      <c r="E36" s="36">
        <v>0.8923532545663578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0.00310188</v>
      </c>
      <c r="E37" s="36">
        <v>0.04583536881482269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2.906551941303339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19.167864259360737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0.05322228</v>
      </c>
      <c r="E42" s="36">
        <v>0.7864465527247222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19.95431081208546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9"/>
  <sheetViews>
    <sheetView workbookViewId="0" topLeftCell="A1">
      <pane xSplit="4" ySplit="4" topLeftCell="F29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37207.641180555554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19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920.3385437089895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19.332779354541998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19.332779354541998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0.00178752</v>
      </c>
      <c r="E18" s="36">
        <v>0.03455772975183091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0.03455772975183091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19.36733708429383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0.04872728</v>
      </c>
      <c r="E24" s="36">
        <v>0.9420337527869872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0.01594341</v>
      </c>
      <c r="E25" s="36">
        <v>0.30823042768899844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1.2502641804759858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20.617601264769817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0.09101992</v>
      </c>
      <c r="E31" s="36">
        <v>1.7596680302280643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0.03661969</v>
      </c>
      <c r="E32" s="36">
        <v>0.7079603868017281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0.01325166</v>
      </c>
      <c r="E33" s="36">
        <v>0.25619141886141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0.00875407</v>
      </c>
      <c r="E34" s="36">
        <v>0.16924050376421546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0.0084521</v>
      </c>
      <c r="E35" s="36">
        <v>0.16340258438252442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0.06000875</v>
      </c>
      <c r="E36" s="36">
        <v>1.1601359230918722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0.00334088</v>
      </c>
      <c r="E37" s="36">
        <v>0.06458849589000228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4.281187343019817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24.898788607789633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0.0554537</v>
      </c>
      <c r="E42" s="36">
        <v>1.0720741464929657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25.9708627542826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4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79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25.7149719625173</v>
      </c>
      <c r="E7" s="66">
        <v>0.14692092798038153</v>
      </c>
      <c r="F7" s="66">
        <v>0.14715199843260804</v>
      </c>
      <c r="G7" s="66">
        <v>0.06453695085090287</v>
      </c>
      <c r="H7" s="66">
        <v>0.005803333443357601</v>
      </c>
      <c r="I7" s="66">
        <v>0.038270092731783355</v>
      </c>
      <c r="J7" s="66">
        <v>0</v>
      </c>
      <c r="K7" s="82">
        <v>0.40268330343903336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43.6256509422193</v>
      </c>
      <c r="E8" s="66">
        <v>0.43299694620262685</v>
      </c>
      <c r="F8" s="66">
        <v>0.23812061812309646</v>
      </c>
      <c r="G8" s="66">
        <v>0.1044333372174499</v>
      </c>
      <c r="H8" s="66">
        <v>0.009845400549930933</v>
      </c>
      <c r="I8" s="66">
        <v>0.3604172415677296</v>
      </c>
      <c r="J8" s="66">
        <v>0</v>
      </c>
      <c r="K8" s="82">
        <v>1.1458135436608337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3.01284090759485</v>
      </c>
      <c r="E9" s="66">
        <v>0.048644827153875185</v>
      </c>
      <c r="F9" s="66">
        <v>0.02262578243384068</v>
      </c>
      <c r="G9" s="66">
        <v>0.009923065195546078</v>
      </c>
      <c r="H9" s="66">
        <v>0.0006799354253252494</v>
      </c>
      <c r="I9" s="66">
        <v>0.005551724279913686</v>
      </c>
      <c r="J9" s="66">
        <v>0</v>
      </c>
      <c r="K9" s="82">
        <v>0.08742533448850087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68.3352431293239</v>
      </c>
      <c r="E10" s="66">
        <v>0.114012455802186</v>
      </c>
      <c r="F10" s="66">
        <v>0.44479375585255365</v>
      </c>
      <c r="G10" s="66">
        <v>0.19507468239605893</v>
      </c>
      <c r="H10" s="66">
        <v>0.015421840723389875</v>
      </c>
      <c r="I10" s="66">
        <v>0.02004847835946075</v>
      </c>
      <c r="J10" s="66">
        <v>0</v>
      </c>
      <c r="K10" s="82">
        <v>0.7893512131336493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44.1627407764707</v>
      </c>
      <c r="E11" s="66">
        <v>0.29411792840357404</v>
      </c>
      <c r="F11" s="66">
        <v>0.2532044612797321</v>
      </c>
      <c r="G11" s="66">
        <v>0.11104872057607877</v>
      </c>
      <c r="H11" s="66">
        <v>0.009966610536149926</v>
      </c>
      <c r="I11" s="66">
        <v>0.07698430571012381</v>
      </c>
      <c r="J11" s="66">
        <v>0</v>
      </c>
      <c r="K11" s="82">
        <v>0.7453220265056586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724.14694694444</v>
      </c>
      <c r="E12" s="66">
        <v>3.8393492669026243</v>
      </c>
      <c r="F12" s="66">
        <v>4.217163884634049</v>
      </c>
      <c r="G12" s="66">
        <v>1.8495358722655355</v>
      </c>
      <c r="H12" s="66">
        <v>0.1634248795306321</v>
      </c>
      <c r="I12" s="66">
        <v>2.227894203662958</v>
      </c>
      <c r="J12" s="66">
        <v>0</v>
      </c>
      <c r="K12" s="82">
        <v>12.2973681069958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18.4528179221388</v>
      </c>
      <c r="E13" s="66">
        <v>0.1013513489472822</v>
      </c>
      <c r="F13" s="66">
        <v>0.1090188177182445</v>
      </c>
      <c r="G13" s="66">
        <v>0.047812742839043666</v>
      </c>
      <c r="H13" s="66">
        <v>0.004164416571320015</v>
      </c>
      <c r="I13" s="66">
        <v>0.04586715460407469</v>
      </c>
      <c r="J13" s="66">
        <v>0</v>
      </c>
      <c r="K13" s="82">
        <v>0.3082144806799651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8.89657621069205</v>
      </c>
      <c r="E14" s="66">
        <v>0.045683918841903676</v>
      </c>
      <c r="F14" s="66">
        <v>0.051405381141134826</v>
      </c>
      <c r="G14" s="66">
        <v>0.022545028776106483</v>
      </c>
      <c r="H14" s="66">
        <v>0.002007771905415473</v>
      </c>
      <c r="I14" s="66">
        <v>0.006430734423815061</v>
      </c>
      <c r="J14" s="66">
        <v>0</v>
      </c>
      <c r="K14" s="82">
        <v>0.12807283508837553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265.398300203088</v>
      </c>
      <c r="E15" s="66">
        <v>2.4607697220042795</v>
      </c>
      <c r="F15" s="66">
        <v>1.182913841123189</v>
      </c>
      <c r="G15" s="66">
        <v>0.5187944046099917</v>
      </c>
      <c r="H15" s="66">
        <v>0.05989486722458273</v>
      </c>
      <c r="I15" s="66">
        <v>0.2471320410263603</v>
      </c>
      <c r="J15" s="66">
        <v>0</v>
      </c>
      <c r="K15" s="82">
        <v>4.469504875988403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419.770042091862</v>
      </c>
      <c r="E16" s="66">
        <v>2.2255756378915277</v>
      </c>
      <c r="F16" s="66">
        <v>2.4445854102274303</v>
      </c>
      <c r="G16" s="66">
        <v>1.0721301169980355</v>
      </c>
      <c r="H16" s="66">
        <v>0.09473335329092301</v>
      </c>
      <c r="I16" s="66">
        <v>0.3384203569763012</v>
      </c>
      <c r="J16" s="66">
        <v>0</v>
      </c>
      <c r="K16" s="82">
        <v>6.175444875384218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114.222136303595</v>
      </c>
      <c r="E19" s="66">
        <v>0.6055934878020081</v>
      </c>
      <c r="F19" s="66">
        <v>0.6651874596417049</v>
      </c>
      <c r="G19" s="66">
        <v>0.2917335209265354</v>
      </c>
      <c r="H19" s="66">
        <v>0.02577755653588173</v>
      </c>
      <c r="I19" s="66">
        <v>0.35141325455357353</v>
      </c>
      <c r="J19" s="66">
        <v>0</v>
      </c>
      <c r="K19" s="82">
        <v>1.9397052794597038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16.3573955132307</v>
      </c>
      <c r="E20" s="66">
        <v>0.1623517850642101</v>
      </c>
      <c r="F20" s="66">
        <v>0.08928309483916465</v>
      </c>
      <c r="G20" s="66">
        <v>0.03915717851167316</v>
      </c>
      <c r="H20" s="66">
        <v>0.0036915233882629764</v>
      </c>
      <c r="I20" s="66">
        <v>0.13513809519815162</v>
      </c>
      <c r="J20" s="66">
        <v>0</v>
      </c>
      <c r="K20" s="82">
        <v>0.4296216770014625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1.3800711610560576</v>
      </c>
      <c r="E21" s="66">
        <v>0</v>
      </c>
      <c r="F21" s="66">
        <v>0.012744859417312118</v>
      </c>
      <c r="G21" s="66">
        <v>0.005589555016034837</v>
      </c>
      <c r="H21" s="66">
        <v>0.0003114533095678302</v>
      </c>
      <c r="I21" s="66">
        <v>0.002567439535715955</v>
      </c>
      <c r="J21" s="66"/>
      <c r="K21" s="82">
        <v>0.02121330727863074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22.71809449738433</v>
      </c>
      <c r="E22" s="66">
        <v>0.07820692671677308</v>
      </c>
      <c r="F22" s="66">
        <v>0.14663496324761957</v>
      </c>
      <c r="G22" s="66">
        <v>0.06431019258574143</v>
      </c>
      <c r="H22" s="66">
        <v>0.005127000634424281</v>
      </c>
      <c r="I22" s="66">
        <v>0.04226400466486264</v>
      </c>
      <c r="J22" s="66"/>
      <c r="K22" s="82">
        <v>0.336543087849421</v>
      </c>
    </row>
    <row r="23" spans="1:11" ht="11.25" customHeight="1">
      <c r="A23" s="59"/>
      <c r="B23" s="60"/>
      <c r="C23" s="61" t="s">
        <v>137</v>
      </c>
      <c r="D23" s="67">
        <v>1776.1938285656129</v>
      </c>
      <c r="E23" s="67">
        <v>10.55557517971325</v>
      </c>
      <c r="F23" s="67">
        <v>10.024834328111679</v>
      </c>
      <c r="G23" s="67">
        <v>4.396625368764734</v>
      </c>
      <c r="H23" s="67">
        <v>0.4008499430691637</v>
      </c>
      <c r="I23" s="67">
        <v>3.898399127294824</v>
      </c>
      <c r="J23" s="67">
        <v>0</v>
      </c>
      <c r="K23" s="83">
        <v>29.276283946953658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K59"/>
  <sheetViews>
    <sheetView workbookViewId="0" topLeftCell="A1">
      <pane xSplit="4" ySplit="4" topLeftCell="E13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37207.69458333333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79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1776.1938285656129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29.276283946953658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29.276283946953658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0.00921286</v>
      </c>
      <c r="E18" s="36">
        <v>0.26971830532353147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0.26971830532353147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29.54600225227719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0.04178427</v>
      </c>
      <c r="E24" s="36">
        <v>1.2232881530361772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0.02406065</v>
      </c>
      <c r="E25" s="36">
        <v>0.7044064213482705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1.9276945743844478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31.473696826661637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0.0993164</v>
      </c>
      <c r="E31" s="36">
        <v>2.9076151269892283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0.03549435</v>
      </c>
      <c r="E32" s="36">
        <v>1.0391426691125547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0.00878737</v>
      </c>
      <c r="E33" s="36">
        <v>0.2572615392669421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0.00803598</v>
      </c>
      <c r="E34" s="36">
        <v>0.23526363227204064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0.00751184</v>
      </c>
      <c r="E35" s="36">
        <v>0.21991876080408435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0.04771681</v>
      </c>
      <c r="E36" s="36">
        <v>1.3969708786028376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0.00311295</v>
      </c>
      <c r="E37" s="36">
        <v>0.0911356081126694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6.147308215160358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37.621005041821995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0.05038414</v>
      </c>
      <c r="E42" s="36">
        <v>1.4750603890630658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39.09606543088506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19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0.5594993934509028</v>
      </c>
      <c r="F7" s="58">
        <v>0.27785038613625995</v>
      </c>
      <c r="G7" s="58">
        <v>0.14793993697097646</v>
      </c>
      <c r="H7" s="58">
        <v>0.07217486218370699</v>
      </c>
      <c r="I7" s="58">
        <v>0.14896666581555348</v>
      </c>
      <c r="J7" s="58">
        <v>0</v>
      </c>
      <c r="K7" s="84">
        <v>1.2064312445573997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0.22891559705680847</v>
      </c>
      <c r="E8" s="58">
        <v>0</v>
      </c>
      <c r="F8" s="58">
        <v>0.002114019323964835</v>
      </c>
      <c r="G8" s="58">
        <v>0.00112559802084307</v>
      </c>
      <c r="H8" s="58">
        <v>0.00025982950386134517</v>
      </c>
      <c r="I8" s="58">
        <v>0.0008995131559068662</v>
      </c>
      <c r="J8" s="58"/>
      <c r="K8" s="84">
        <v>0.004398960004576116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2.6579644324929426</v>
      </c>
      <c r="E9" s="58">
        <v>0.007455579158290902</v>
      </c>
      <c r="F9" s="58">
        <v>0.018524508129601092</v>
      </c>
      <c r="G9" s="58">
        <v>0.00986327408976103</v>
      </c>
      <c r="H9" s="58">
        <v>0.003016909239278952</v>
      </c>
      <c r="I9" s="58">
        <v>0.010444347199140835</v>
      </c>
      <c r="J9" s="58"/>
      <c r="K9" s="84">
        <v>0.04930461781607281</v>
      </c>
    </row>
    <row r="10" spans="1:11" ht="11.25" customHeight="1">
      <c r="A10" s="59"/>
      <c r="B10" s="60"/>
      <c r="C10" s="61" t="s">
        <v>137</v>
      </c>
      <c r="D10" s="62">
        <v>66.47454587866322</v>
      </c>
      <c r="E10" s="62">
        <v>0.5669549726091937</v>
      </c>
      <c r="F10" s="62">
        <v>0.2984889135898259</v>
      </c>
      <c r="G10" s="62">
        <v>0.15892880908158058</v>
      </c>
      <c r="H10" s="62">
        <v>0.07545160092684729</v>
      </c>
      <c r="I10" s="62">
        <v>0.16031052617060118</v>
      </c>
      <c r="J10" s="62">
        <v>0</v>
      </c>
      <c r="K10" s="85">
        <v>1.2601348223780486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/>
  <dimension ref="A1:K50"/>
  <sheetViews>
    <sheetView workbookViewId="0" topLeftCell="A1">
      <pane xSplit="4" ySplit="4" topLeftCell="E2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37208.609444444446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19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66.47454587866322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1.2601348223780486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1.2601348223780486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0.00178752</v>
      </c>
      <c r="E18" s="44">
        <v>0.0022525161976972093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0.0022525161976972093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1.2623873385757458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0.04872728</v>
      </c>
      <c r="E24" s="44">
        <v>0.06140294232776544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0.01594341</v>
      </c>
      <c r="E25" s="44">
        <v>0.020090846128450406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0.08149378845621585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1.3438811270319617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0.09101992</v>
      </c>
      <c r="E31" s="44">
        <v>0.1146973707220642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0.03661969</v>
      </c>
      <c r="E32" s="44">
        <v>0.04614574655368921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0.01325166</v>
      </c>
      <c r="E33" s="44">
        <v>0.01669887822031429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0.00875407</v>
      </c>
      <c r="E34" s="44">
        <v>0.011031308444535003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0.0084521</v>
      </c>
      <c r="E35" s="44">
        <v>0.010650785532221506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0.06000875</v>
      </c>
      <c r="E36" s="44">
        <v>0.07561911552237872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0.00334088</v>
      </c>
      <c r="E37" s="44">
        <v>0.0042099592253863755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0.2790531642205893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1.622934291252551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0.0554537</v>
      </c>
      <c r="E42" s="44">
        <v>0.0698791383997056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1.6928134296522566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1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65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0.5658079257797933</v>
      </c>
      <c r="F7" s="58">
        <v>0.2817701418180854</v>
      </c>
      <c r="G7" s="58">
        <v>0.1407209352465697</v>
      </c>
      <c r="H7" s="58">
        <v>0.03449212253514232</v>
      </c>
      <c r="I7" s="58">
        <v>0.23688069406051152</v>
      </c>
      <c r="J7" s="58">
        <v>0</v>
      </c>
      <c r="K7" s="84">
        <v>1.2596718194401022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0.16532793120769498</v>
      </c>
      <c r="E8" s="58">
        <v>0</v>
      </c>
      <c r="F8" s="58">
        <v>0.0015267917339746027</v>
      </c>
      <c r="G8" s="58">
        <v>0.0007625064716040419</v>
      </c>
      <c r="H8" s="58">
        <v>8.967951859137001E-05</v>
      </c>
      <c r="I8" s="58">
        <v>0.0008789127657811719</v>
      </c>
      <c r="J8" s="58"/>
      <c r="K8" s="84">
        <v>0.0032578904899511867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5.0742957347592546</v>
      </c>
      <c r="E9" s="58">
        <v>0.014233378393100814</v>
      </c>
      <c r="F9" s="58">
        <v>0.03536497006560208</v>
      </c>
      <c r="G9" s="58">
        <v>0.01766188550640781</v>
      </c>
      <c r="H9" s="58">
        <v>0.0027524713783043573</v>
      </c>
      <c r="I9" s="58">
        <v>0.026975861042052896</v>
      </c>
      <c r="J9" s="58"/>
      <c r="K9" s="84">
        <v>0.09698856638546795</v>
      </c>
    </row>
    <row r="10" spans="1:11" ht="11.25" customHeight="1">
      <c r="A10" s="59"/>
      <c r="B10" s="60"/>
      <c r="C10" s="61" t="s">
        <v>137</v>
      </c>
      <c r="D10" s="62">
        <v>68.82728951508041</v>
      </c>
      <c r="E10" s="62">
        <v>0.5800413041728941</v>
      </c>
      <c r="F10" s="62">
        <v>0.31866190361766206</v>
      </c>
      <c r="G10" s="62">
        <v>0.15914532722458155</v>
      </c>
      <c r="H10" s="62">
        <v>0.03733427343203805</v>
      </c>
      <c r="I10" s="62">
        <v>0.26473546786834556</v>
      </c>
      <c r="J10" s="62">
        <v>0</v>
      </c>
      <c r="K10" s="85">
        <v>1.3599182763155213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1"/>
  <dimension ref="A1:K50"/>
  <sheetViews>
    <sheetView workbookViewId="0" topLeftCell="A1">
      <pane xSplit="4" ySplit="4" topLeftCell="E38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37208.624131944445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65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68.82728951508041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1.3599182763155213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1.3599182763155213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0.0114648</v>
      </c>
      <c r="E18" s="44">
        <v>0.01559119105430219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0.01559119105430219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1.3755094673698236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0.06731103</v>
      </c>
      <c r="E24" s="44">
        <v>0.09153749989462234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0.01751296</v>
      </c>
      <c r="E25" s="44">
        <v>0.023816194376382674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0.11535369427100502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1.4908631616408285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0.06051925</v>
      </c>
      <c r="E31" s="44">
        <v>0.08230123414390811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0.0494235</v>
      </c>
      <c r="E32" s="44">
        <v>0.06721192092948017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0.0093654</v>
      </c>
      <c r="E33" s="44">
        <v>0.012736178625005383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0.00846556</v>
      </c>
      <c r="E34" s="44">
        <v>0.011512469763245626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0.00801275</v>
      </c>
      <c r="E35" s="44">
        <v>0.010896685168547195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0.06408719</v>
      </c>
      <c r="E36" s="44">
        <v>0.08715334095870532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0.00375456</v>
      </c>
      <c r="E37" s="44">
        <v>0.005105894763523204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0.276917724352415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1.7677808859932436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0.0657144</v>
      </c>
      <c r="E42" s="44">
        <v>0.08936621357710871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1.8571470995703523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63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7.7109375" style="0" customWidth="1"/>
    <col min="3" max="3" width="25.281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149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0.2730933398643662</v>
      </c>
      <c r="G7" s="58">
        <v>0.14952835686388732</v>
      </c>
      <c r="H7" s="58">
        <v>0.03637924548837939</v>
      </c>
      <c r="I7" s="58">
        <v>0.14970417675996012</v>
      </c>
      <c r="J7" s="58">
        <v>0</v>
      </c>
      <c r="K7" s="84">
        <v>1.192012264418619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0.1526103980378723</v>
      </c>
      <c r="E8" s="58">
        <v>0</v>
      </c>
      <c r="F8" s="58">
        <v>0.0014093462159765564</v>
      </c>
      <c r="G8" s="58">
        <v>0.0007716673558599262</v>
      </c>
      <c r="H8" s="58">
        <v>8.731018917211053E-05</v>
      </c>
      <c r="I8" s="58">
        <v>0.00033276417506428315</v>
      </c>
      <c r="J8" s="58"/>
      <c r="K8" s="84">
        <v>0.002601087936072876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2.3273085700775527</v>
      </c>
      <c r="E9" s="58">
        <v>0.0059939735251156945</v>
      </c>
      <c r="F9" s="58">
        <v>0.016651413781224214</v>
      </c>
      <c r="G9" s="58">
        <v>0.009117242959821662</v>
      </c>
      <c r="H9" s="58">
        <v>0.0013314803848746854</v>
      </c>
      <c r="I9" s="58">
        <v>0.005074653669730319</v>
      </c>
      <c r="J9" s="58"/>
      <c r="K9" s="84">
        <v>0.038168764320766574</v>
      </c>
    </row>
    <row r="10" spans="1:11" ht="11.25" customHeight="1">
      <c r="A10" s="59"/>
      <c r="B10" s="60"/>
      <c r="C10" s="61" t="s">
        <v>137</v>
      </c>
      <c r="D10" s="62">
        <v>66.06758481722889</v>
      </c>
      <c r="E10" s="62">
        <v>0.589301118967142</v>
      </c>
      <c r="F10" s="62">
        <v>0.29115409986156693</v>
      </c>
      <c r="G10" s="62">
        <v>0.15941726717956892</v>
      </c>
      <c r="H10" s="62">
        <v>0.03779803606242618</v>
      </c>
      <c r="I10" s="62">
        <v>0.1551115946047547</v>
      </c>
      <c r="J10" s="62">
        <v>0</v>
      </c>
      <c r="K10" s="85">
        <v>1.2327821166754587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
&amp;"Arial,Regular"&amp;10INVESTMENT COST CALC-NTS-COE-ID(n), ID(s)</oddHeader>
    <oddFooter>&amp;LCC Docket Nos.
96-262, 94-1&amp;CCost Review Proceeding for Residential and
Single-Line Business Subscriber Line Charge(SLC) Caps&amp;RAttachment 3
11-16-01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83"/>
  <dimension ref="A1:K50"/>
  <sheetViews>
    <sheetView workbookViewId="0" topLeftCell="A1">
      <pane xSplit="4" ySplit="4" topLeftCell="E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37208.62721064815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149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66.06758481722889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1.2327821166754587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1.2327821166754587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0.00299182</v>
      </c>
      <c r="E18" s="44">
        <v>0.003688262192311971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0.003688262192311971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1.2364703788677707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0.04221265</v>
      </c>
      <c r="E24" s="44">
        <v>0.0520390000174803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0.01625824</v>
      </c>
      <c r="E25" s="44">
        <v>0.02004286752061761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0.07208186753809791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1.3085522464058685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0.10717114</v>
      </c>
      <c r="E31" s="44">
        <v>0.1321186648157219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0.04434632</v>
      </c>
      <c r="E32" s="44">
        <v>0.05466935023636723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0.01300878</v>
      </c>
      <c r="E33" s="44">
        <v>0.01603699134376537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0.0089572</v>
      </c>
      <c r="E34" s="44">
        <v>0.011042275975485419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0.00836393</v>
      </c>
      <c r="E35" s="44">
        <v>0.010310903329125369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0.06039755</v>
      </c>
      <c r="E36" s="44">
        <v>0.07445701953101184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0.00284922</v>
      </c>
      <c r="E37" s="44">
        <v>0.0035124674624740504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0.30214767269395126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1.6106999190998197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0.05225456</v>
      </c>
      <c r="E42" s="44">
        <v>0.06441848708274475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1.6751184061825644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
&amp;"Arial,Regular"&amp;10TOTAL PRODUCT COST-NTS-COE-ID(n), ID(s)</oddHeader>
    <oddFooter>&amp;LCC Docket Nos.
96-262, 94-1&amp;CCost Review Proceeding for Residential and
Single-Line Business Subscriber Line Charge(SLC) Caps&amp;RAttachment 3
11-16-01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62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66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0.27040077314370703</v>
      </c>
      <c r="G7" s="58">
        <v>0.15668938783292832</v>
      </c>
      <c r="H7" s="58">
        <v>0.05757709472444756</v>
      </c>
      <c r="I7" s="58">
        <v>0.1272801453674349</v>
      </c>
      <c r="J7" s="58">
        <v>0</v>
      </c>
      <c r="K7" s="84">
        <v>1.1952545465105442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0.1780454643775177</v>
      </c>
      <c r="E8" s="58">
        <v>0</v>
      </c>
      <c r="F8" s="58">
        <v>0.0016442372519726493</v>
      </c>
      <c r="G8" s="58">
        <v>0.0009527877501907983</v>
      </c>
      <c r="H8" s="58">
        <v>0.00016121586522845315</v>
      </c>
      <c r="I8" s="58">
        <v>0.00030951601572852056</v>
      </c>
      <c r="J8" s="58"/>
      <c r="K8" s="84">
        <v>0.0030677568831204215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3.8470537838713645</v>
      </c>
      <c r="E9" s="58">
        <v>0.008194570794486555</v>
      </c>
      <c r="F9" s="58">
        <v>0.028303396628303352</v>
      </c>
      <c r="G9" s="58">
        <v>0.016400996926383738</v>
      </c>
      <c r="H9" s="58">
        <v>0.003483414230829077</v>
      </c>
      <c r="I9" s="58">
        <v>0.0066877567684198195</v>
      </c>
      <c r="J9" s="58"/>
      <c r="K9" s="84">
        <v>0.06307013534842254</v>
      </c>
    </row>
    <row r="10" spans="1:11" ht="11.25" customHeight="1">
      <c r="A10" s="59"/>
      <c r="B10" s="60"/>
      <c r="C10" s="61" t="s">
        <v>137</v>
      </c>
      <c r="D10" s="62">
        <v>67.61276509736234</v>
      </c>
      <c r="E10" s="62">
        <v>0.5915017162365129</v>
      </c>
      <c r="F10" s="62">
        <v>0.300348407023983</v>
      </c>
      <c r="G10" s="62">
        <v>0.17404317250950288</v>
      </c>
      <c r="H10" s="62">
        <v>0.061221724820505086</v>
      </c>
      <c r="I10" s="62">
        <v>0.13427741815158323</v>
      </c>
      <c r="J10" s="62">
        <v>0</v>
      </c>
      <c r="K10" s="85">
        <v>1.261392438742087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82"/>
  <dimension ref="A1:K50"/>
  <sheetViews>
    <sheetView workbookViewId="0" topLeftCell="A1">
      <pane xSplit="4" ySplit="4" topLeftCell="E11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37208.62987268518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66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67.61276509736234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1.261392438742087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1.261392438742087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0.00352485</v>
      </c>
      <c r="E18" s="44">
        <v>0.004446219137700045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0.004446219137700045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1.2658386578797869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0.03856948</v>
      </c>
      <c r="E24" s="44">
        <v>0.04865125043821415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0.01255349</v>
      </c>
      <c r="E25" s="44">
        <v>0.015834877365824403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0.06448612780403856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1.3303247856838254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0.09243063</v>
      </c>
      <c r="E31" s="44">
        <v>0.1165912977901675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0.03969704</v>
      </c>
      <c r="E32" s="44">
        <v>0.05007354609644218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0.00633101</v>
      </c>
      <c r="E33" s="44">
        <v>0.00798588814360054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0.00806818</v>
      </c>
      <c r="E34" s="44">
        <v>0.01017714124641013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0.00781495</v>
      </c>
      <c r="E35" s="44">
        <v>0.009857718839147472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0.05825939</v>
      </c>
      <c r="E36" s="44">
        <v>0.07348795403172635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0.00221341</v>
      </c>
      <c r="E37" s="44">
        <v>0.0027919786378361225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0.2709655247853303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1.6012903104691558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0.04789089</v>
      </c>
      <c r="E42" s="44">
        <v>0.06040920653062902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1.6616995169997848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K45"/>
  <sheetViews>
    <sheetView workbookViewId="0" topLeftCell="A1">
      <pane xSplit="3" ySplit="3" topLeftCell="K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65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13.5457554067522</v>
      </c>
      <c r="E7" s="66">
        <v>0.12631188896580411</v>
      </c>
      <c r="F7" s="66">
        <v>0.0700500566971686</v>
      </c>
      <c r="G7" s="66">
        <v>0.03498422740448621</v>
      </c>
      <c r="H7" s="66">
        <v>0.007347680545932124</v>
      </c>
      <c r="I7" s="66">
        <v>0.056158229816032884</v>
      </c>
      <c r="J7" s="66">
        <v>0</v>
      </c>
      <c r="K7" s="82">
        <v>0.29485208342942393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22.9035909721428</v>
      </c>
      <c r="E8" s="66">
        <v>0.2111432999864513</v>
      </c>
      <c r="F8" s="66">
        <v>0.11667125505228582</v>
      </c>
      <c r="G8" s="66">
        <v>0.05826767066309598</v>
      </c>
      <c r="H8" s="66">
        <v>0.01242369028264847</v>
      </c>
      <c r="I8" s="66">
        <v>0.2867682852908534</v>
      </c>
      <c r="J8" s="66">
        <v>0</v>
      </c>
      <c r="K8" s="82">
        <v>0.685274201275335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0.499468378921712</v>
      </c>
      <c r="E9" s="66">
        <v>0.013163072902832617</v>
      </c>
      <c r="F9" s="66">
        <v>0.0033263570126009227</v>
      </c>
      <c r="G9" s="66">
        <v>0.0016612409852138942</v>
      </c>
      <c r="H9" s="66">
        <v>0.00027092871389674975</v>
      </c>
      <c r="I9" s="66">
        <v>0.00028149954591297866</v>
      </c>
      <c r="J9" s="66">
        <v>0</v>
      </c>
      <c r="K9" s="82">
        <v>0.018703099160457166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71.3460578670899</v>
      </c>
      <c r="E10" s="66">
        <v>0.1235276727653561</v>
      </c>
      <c r="F10" s="66">
        <v>0.4547742204215491</v>
      </c>
      <c r="G10" s="66">
        <v>0.22712220824341886</v>
      </c>
      <c r="H10" s="66">
        <v>0.03870053944408668</v>
      </c>
      <c r="I10" s="66">
        <v>0.029229052986989388</v>
      </c>
      <c r="J10" s="66">
        <v>0</v>
      </c>
      <c r="K10" s="82">
        <v>0.8733536938614002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52.4922804556073</v>
      </c>
      <c r="E11" s="66">
        <v>0.3973486281864582</v>
      </c>
      <c r="F11" s="66">
        <v>0.282091065528679</v>
      </c>
      <c r="G11" s="66">
        <v>0.14088123192651344</v>
      </c>
      <c r="H11" s="66">
        <v>0.028473606405370295</v>
      </c>
      <c r="I11" s="66">
        <v>0.1889580367244633</v>
      </c>
      <c r="J11" s="66">
        <v>0</v>
      </c>
      <c r="K11" s="82">
        <v>1.0377525687714844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419.787237016446</v>
      </c>
      <c r="E12" s="66">
        <v>2.0272452705672586</v>
      </c>
      <c r="F12" s="66">
        <v>2.425254295549989</v>
      </c>
      <c r="G12" s="66">
        <v>1.2112145637224343</v>
      </c>
      <c r="H12" s="66">
        <v>0.22770694008831838</v>
      </c>
      <c r="I12" s="66">
        <v>2.3349860466835524</v>
      </c>
      <c r="J12" s="66">
        <v>0</v>
      </c>
      <c r="K12" s="82">
        <v>8.226407116611552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14.7306583405974</v>
      </c>
      <c r="E13" s="66">
        <v>0.07152462564393035</v>
      </c>
      <c r="F13" s="66">
        <v>0.08488610611841507</v>
      </c>
      <c r="G13" s="66">
        <v>0.0423936071493776</v>
      </c>
      <c r="H13" s="66">
        <v>0.007990412381433333</v>
      </c>
      <c r="I13" s="66">
        <v>0.08968711000923396</v>
      </c>
      <c r="J13" s="66">
        <v>0</v>
      </c>
      <c r="K13" s="82">
        <v>0.2964818613023903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5.98835784678664</v>
      </c>
      <c r="E14" s="66">
        <v>0.031840472943729985</v>
      </c>
      <c r="F14" s="66">
        <v>0.0338084469441123</v>
      </c>
      <c r="G14" s="66">
        <v>0.01688452926018753</v>
      </c>
      <c r="H14" s="66">
        <v>0.003248289898323505</v>
      </c>
      <c r="I14" s="66">
        <v>0.005547325271967215</v>
      </c>
      <c r="J14" s="66">
        <v>0</v>
      </c>
      <c r="K14" s="82">
        <v>0.09132906431832054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128.760645248384</v>
      </c>
      <c r="E15" s="66">
        <v>1.1181499322993271</v>
      </c>
      <c r="F15" s="66">
        <v>0.5718270985534505</v>
      </c>
      <c r="G15" s="66">
        <v>0.28558048840768274</v>
      </c>
      <c r="H15" s="66">
        <v>0.06984417330476947</v>
      </c>
      <c r="I15" s="66">
        <v>0.1531070299535616</v>
      </c>
      <c r="J15" s="66">
        <v>0</v>
      </c>
      <c r="K15" s="82">
        <v>2.1985087225187914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84.9281215576332</v>
      </c>
      <c r="E16" s="66">
        <v>0.410136653961988</v>
      </c>
      <c r="F16" s="66">
        <v>0.49065877534664587</v>
      </c>
      <c r="G16" s="66">
        <v>0.24504360454428153</v>
      </c>
      <c r="H16" s="66">
        <v>0.046067914843680134</v>
      </c>
      <c r="I16" s="66">
        <v>0.09721509754398378</v>
      </c>
      <c r="J16" s="66">
        <v>0</v>
      </c>
      <c r="K16" s="82">
        <v>1.2891220462405795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71.8056714658655</v>
      </c>
      <c r="E19" s="66">
        <v>0.3467654445944466</v>
      </c>
      <c r="F19" s="66">
        <v>0.4148458976627225</v>
      </c>
      <c r="G19" s="66">
        <v>0.20718132274687862</v>
      </c>
      <c r="H19" s="66">
        <v>0.0389498495635272</v>
      </c>
      <c r="I19" s="66">
        <v>0.39940528477517917</v>
      </c>
      <c r="J19" s="66">
        <v>0</v>
      </c>
      <c r="K19" s="82">
        <v>1.4071477993427541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11.0210789298242</v>
      </c>
      <c r="E20" s="66">
        <v>0.10160096630631182</v>
      </c>
      <c r="F20" s="66">
        <v>0.05614155056894086</v>
      </c>
      <c r="G20" s="66">
        <v>0.028038074824862397</v>
      </c>
      <c r="H20" s="66">
        <v>0.005978209765066748</v>
      </c>
      <c r="I20" s="66">
        <v>0.13799128314004952</v>
      </c>
      <c r="J20" s="66">
        <v>0</v>
      </c>
      <c r="K20" s="82">
        <v>0.32975008460523136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0.3347776776457984</v>
      </c>
      <c r="E21" s="66">
        <v>0</v>
      </c>
      <c r="F21" s="66">
        <v>0.003091648139640115</v>
      </c>
      <c r="G21" s="66">
        <v>0.001544023105405022</v>
      </c>
      <c r="H21" s="66">
        <v>0.00018159485059240061</v>
      </c>
      <c r="I21" s="66">
        <v>0.0017797378363842446</v>
      </c>
      <c r="J21" s="66"/>
      <c r="K21" s="82">
        <v>0.006597003932021782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9.953197877700083</v>
      </c>
      <c r="E22" s="66">
        <v>0.02791867857529091</v>
      </c>
      <c r="F22" s="66">
        <v>0.0693681573564371</v>
      </c>
      <c r="G22" s="66">
        <v>0.03464367284200088</v>
      </c>
      <c r="H22" s="66">
        <v>0.005398954596458679</v>
      </c>
      <c r="I22" s="66">
        <v>0.0529129749048085</v>
      </c>
      <c r="J22" s="66"/>
      <c r="K22" s="82">
        <v>0.19024243827499607</v>
      </c>
    </row>
    <row r="23" spans="1:11" ht="11.25" customHeight="1">
      <c r="A23" s="59"/>
      <c r="B23" s="60"/>
      <c r="C23" s="61" t="s">
        <v>137</v>
      </c>
      <c r="D23" s="67">
        <v>908.0968990413966</v>
      </c>
      <c r="E23" s="67">
        <v>5.006676607699186</v>
      </c>
      <c r="F23" s="67">
        <v>5.076794930952637</v>
      </c>
      <c r="G23" s="67">
        <v>2.535440465825839</v>
      </c>
      <c r="H23" s="67">
        <v>0.4925827846841041</v>
      </c>
      <c r="I23" s="67">
        <v>3.8340269944829726</v>
      </c>
      <c r="J23" s="67">
        <v>0</v>
      </c>
      <c r="K23" s="83">
        <v>16.94552178364474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64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70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0.5878254200286567</v>
      </c>
      <c r="F7" s="58">
        <v>0.2751757299414816</v>
      </c>
      <c r="G7" s="58">
        <v>0.15814782393889928</v>
      </c>
      <c r="H7" s="58">
        <v>0.008366865072426349</v>
      </c>
      <c r="I7" s="58">
        <v>0.12753529087665447</v>
      </c>
      <c r="J7" s="58">
        <v>0</v>
      </c>
      <c r="K7" s="84">
        <v>1.1570511298581185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0.2861444963210106</v>
      </c>
      <c r="E8" s="58">
        <v>0</v>
      </c>
      <c r="F8" s="58">
        <v>0.0026425241549560435</v>
      </c>
      <c r="G8" s="58">
        <v>0.0015187004684439108</v>
      </c>
      <c r="H8" s="58">
        <v>3.765089282591857E-05</v>
      </c>
      <c r="I8" s="58">
        <v>0.0009070914067474318</v>
      </c>
      <c r="J8" s="58"/>
      <c r="K8" s="84">
        <v>0.005105966922973305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5.4240278969293785</v>
      </c>
      <c r="E9" s="58">
        <v>0.01701243637857951</v>
      </c>
      <c r="F9" s="58">
        <v>0.03635016255661914</v>
      </c>
      <c r="G9" s="58">
        <v>0.020891014086929793</v>
      </c>
      <c r="H9" s="58">
        <v>0.0007136935906779675</v>
      </c>
      <c r="I9" s="58">
        <v>0.017194421554567987</v>
      </c>
      <c r="J9" s="58"/>
      <c r="K9" s="84">
        <v>0.0921617281673744</v>
      </c>
    </row>
    <row r="10" spans="1:11" ht="11.25" customHeight="1">
      <c r="A10" s="59"/>
      <c r="B10" s="60"/>
      <c r="C10" s="61" t="s">
        <v>137</v>
      </c>
      <c r="D10" s="62">
        <v>69.29783824236385</v>
      </c>
      <c r="E10" s="62">
        <v>0.6048378564072362</v>
      </c>
      <c r="F10" s="62">
        <v>0.3141684166530568</v>
      </c>
      <c r="G10" s="62">
        <v>0.18055753849427297</v>
      </c>
      <c r="H10" s="62">
        <v>0.009118209555930236</v>
      </c>
      <c r="I10" s="62">
        <v>0.1456368038379699</v>
      </c>
      <c r="J10" s="62">
        <v>0</v>
      </c>
      <c r="K10" s="85">
        <v>1.2543188249484662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84"/>
  <dimension ref="A1:K50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37208.63427083333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70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69.29783824236385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1.2543188249484662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1.2543188249484662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0.00304171</v>
      </c>
      <c r="E18" s="44">
        <v>0.0038152741130339993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0.0038152741130339993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1.2581340990615002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0.05130295</v>
      </c>
      <c r="E24" s="44">
        <v>0.06435025596038992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0.01521599</v>
      </c>
      <c r="E25" s="44">
        <v>0.019085702697227612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0.08343595865761752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1.3415700577191176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0.09377582</v>
      </c>
      <c r="E31" s="44">
        <v>0.11762477635097887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0.04377926</v>
      </c>
      <c r="E32" s="44">
        <v>0.05491314996031339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0.00672083</v>
      </c>
      <c r="E33" s="44">
        <v>0.0084300635882784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0.00972716</v>
      </c>
      <c r="E34" s="44">
        <v>0.012200959901285724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0.00891493</v>
      </c>
      <c r="E35" s="44">
        <v>0.01118216452209783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0.06336764</v>
      </c>
      <c r="E36" s="44">
        <v>0.07948322374455744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0.00342899</v>
      </c>
      <c r="E37" s="44">
        <v>0.004301046707560041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0.2881353847750717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1.6297054424941892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0.0620359</v>
      </c>
      <c r="E42" s="44">
        <v>0.07781279719262056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1.7075182396868098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65"/>
  <dimension ref="A1:K45"/>
  <sheetViews>
    <sheetView workbookViewId="0" topLeftCell="A1">
      <pane xSplit="3" ySplit="3" topLeftCell="M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71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0.5735120484049073</v>
      </c>
      <c r="F7" s="58">
        <v>0.2737572480855525</v>
      </c>
      <c r="G7" s="58">
        <v>0.1449088189193923</v>
      </c>
      <c r="H7" s="58">
        <v>0.06297849601027895</v>
      </c>
      <c r="I7" s="58">
        <v>0.12827603419407507</v>
      </c>
      <c r="J7" s="58">
        <v>0</v>
      </c>
      <c r="K7" s="84">
        <v>1.1834326456142064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0.2479918968115425</v>
      </c>
      <c r="E8" s="58">
        <v>0</v>
      </c>
      <c r="F8" s="58">
        <v>0.002290187600961904</v>
      </c>
      <c r="G8" s="58">
        <v>0.0012122726353981019</v>
      </c>
      <c r="H8" s="58">
        <v>0.0002456161344400879</v>
      </c>
      <c r="I8" s="58">
        <v>0.00047213503288646096</v>
      </c>
      <c r="J8" s="58"/>
      <c r="K8" s="84">
        <v>0.004220211403686555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3.230253425134964</v>
      </c>
      <c r="E9" s="58">
        <v>0.009060847398114302</v>
      </c>
      <c r="F9" s="58">
        <v>0.022513038588127643</v>
      </c>
      <c r="G9" s="58">
        <v>0.011916902882725922</v>
      </c>
      <c r="H9" s="58">
        <v>0.003199307597322171</v>
      </c>
      <c r="I9" s="58">
        <v>0.006149861454008261</v>
      </c>
      <c r="J9" s="58"/>
      <c r="K9" s="84">
        <v>0.052839957920298296</v>
      </c>
    </row>
    <row r="10" spans="1:11" ht="11.25" customHeight="1">
      <c r="A10" s="59"/>
      <c r="B10" s="60"/>
      <c r="C10" s="61" t="s">
        <v>137</v>
      </c>
      <c r="D10" s="62">
        <v>67.06591117105997</v>
      </c>
      <c r="E10" s="62">
        <v>0.5825728958030216</v>
      </c>
      <c r="F10" s="62">
        <v>0.29856047427464205</v>
      </c>
      <c r="G10" s="62">
        <v>0.15803799443751634</v>
      </c>
      <c r="H10" s="62">
        <v>0.06642341974204122</v>
      </c>
      <c r="I10" s="62">
        <v>0.13489803068096978</v>
      </c>
      <c r="J10" s="62">
        <v>0</v>
      </c>
      <c r="K10" s="85">
        <v>1.240492814938191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85"/>
  <dimension ref="A1:K50"/>
  <sheetViews>
    <sheetView workbookViewId="0" topLeftCell="A1">
      <pane xSplit="4" ySplit="4" topLeftCell="E19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37208.639027777775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71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67.06591117105997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1.240492814938191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1.240492814938191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0.00376824</v>
      </c>
      <c r="E18" s="44">
        <v>0.004674474644962689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0.004674474644962689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1.2451672895831538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0.04040602</v>
      </c>
      <c r="E24" s="44">
        <v>0.050123377490248845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0.01985453</v>
      </c>
      <c r="E25" s="44">
        <v>0.02462940180897476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0.07475277929922361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1.3199200688823773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0.12209853</v>
      </c>
      <c r="E31" s="44">
        <v>0.15146234917951518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0.03980566</v>
      </c>
      <c r="E32" s="44">
        <v>0.049378635223872556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0.01086467</v>
      </c>
      <c r="E33" s="44">
        <v>0.013477545071674516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0.00848554</v>
      </c>
      <c r="E34" s="44">
        <v>0.010526251400870618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0.00792498</v>
      </c>
      <c r="E35" s="44">
        <v>0.009830880748528866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0.05534285</v>
      </c>
      <c r="E36" s="44">
        <v>0.06865240778320207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0.00287322</v>
      </c>
      <c r="E37" s="44">
        <v>0.0035642087657367094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0.30689227817340053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1.6268123470557778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0.05046425</v>
      </c>
      <c r="E42" s="44">
        <v>0.06260053953624461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1.6894128865920224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7"/>
  <dimension ref="A1:K45"/>
  <sheetViews>
    <sheetView workbookViewId="0" topLeftCell="A1">
      <pane xSplit="3" ySplit="3" topLeftCell="I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73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0.5878254200286567</v>
      </c>
      <c r="F7" s="58">
        <v>0.27857041047255804</v>
      </c>
      <c r="G7" s="58">
        <v>0.14925636062321776</v>
      </c>
      <c r="H7" s="58">
        <v>0.02344795178186059</v>
      </c>
      <c r="I7" s="58">
        <v>0.10364641162185179</v>
      </c>
      <c r="J7" s="58">
        <v>0</v>
      </c>
      <c r="K7" s="84">
        <v>1.142746554528145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0.2034805307171631</v>
      </c>
      <c r="E8" s="58">
        <v>0</v>
      </c>
      <c r="F8" s="58">
        <v>0.0018791282879687423</v>
      </c>
      <c r="G8" s="58">
        <v>0.0010068257355991372</v>
      </c>
      <c r="H8" s="58">
        <v>7.50334457019539E-05</v>
      </c>
      <c r="I8" s="58">
        <v>0.0007237302254638145</v>
      </c>
      <c r="J8" s="58"/>
      <c r="K8" s="84">
        <v>0.003684717694733648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5.296852565231151</v>
      </c>
      <c r="E9" s="58">
        <v>0.01782917925030523</v>
      </c>
      <c r="F9" s="58">
        <v>0.034516048104480314</v>
      </c>
      <c r="G9" s="58">
        <v>0.018493492842861302</v>
      </c>
      <c r="H9" s="58">
        <v>0.001953214383428987</v>
      </c>
      <c r="I9" s="58">
        <v>0.01883960243160492</v>
      </c>
      <c r="J9" s="58"/>
      <c r="K9" s="84">
        <v>0.09163153701268074</v>
      </c>
    </row>
    <row r="10" spans="1:11" ht="11.25" customHeight="1">
      <c r="A10" s="59"/>
      <c r="B10" s="60"/>
      <c r="C10" s="61" t="s">
        <v>137</v>
      </c>
      <c r="D10" s="62">
        <v>69.08799894506178</v>
      </c>
      <c r="E10" s="62">
        <v>0.6056545992789619</v>
      </c>
      <c r="F10" s="62">
        <v>0.31496558686500714</v>
      </c>
      <c r="G10" s="62">
        <v>0.1687566792016782</v>
      </c>
      <c r="H10" s="62">
        <v>0.02547619961099153</v>
      </c>
      <c r="I10" s="62">
        <v>0.12320974427892052</v>
      </c>
      <c r="J10" s="62">
        <v>0</v>
      </c>
      <c r="K10" s="85">
        <v>1.2380628092355594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87"/>
  <dimension ref="A1:K50"/>
  <sheetViews>
    <sheetView workbookViewId="0" topLeftCell="A1">
      <pane xSplit="4" ySplit="4" topLeftCell="E1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37208.64329861111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73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69.08799894506178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1.2380628092355594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1.2380628092355594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0.03303407</v>
      </c>
      <c r="E18" s="44">
        <v>0.040898253504684116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0.040898253504684116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1.2789610627402435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0.03949369</v>
      </c>
      <c r="E24" s="44">
        <v>0.04889566878847832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0.01042592</v>
      </c>
      <c r="E25" s="44">
        <v>0.012907943804065203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0.06180361259254352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1.340764675332787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0.04782386</v>
      </c>
      <c r="E31" s="44">
        <v>0.05920894246008811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0.0445099</v>
      </c>
      <c r="E32" s="44">
        <v>0.05510605183279382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0.00732605</v>
      </c>
      <c r="E33" s="44">
        <v>0.00907011004360017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0.01062501</v>
      </c>
      <c r="E34" s="44">
        <v>0.013154429728755912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0.00759622</v>
      </c>
      <c r="E35" s="44">
        <v>0.009404597472771342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0.06015403</v>
      </c>
      <c r="E36" s="44">
        <v>0.07447446736864012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0.00237926</v>
      </c>
      <c r="E37" s="44">
        <v>0.0029456733195017968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0.22336427222615124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1.5641289475589384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0.06168</v>
      </c>
      <c r="E42" s="44">
        <v>0.07636371407364931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1.6404926616325877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8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74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0.5716409813372972</v>
      </c>
      <c r="F7" s="58">
        <v>0.277193366578874</v>
      </c>
      <c r="G7" s="58">
        <v>0.14777540388559188</v>
      </c>
      <c r="H7" s="58">
        <v>0.027583958517294633</v>
      </c>
      <c r="I7" s="58">
        <v>0.1213920864789716</v>
      </c>
      <c r="J7" s="58">
        <v>0</v>
      </c>
      <c r="K7" s="84">
        <v>1.1455857967980294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0.2797857297360993</v>
      </c>
      <c r="E8" s="58">
        <v>0</v>
      </c>
      <c r="F8" s="58">
        <v>0.0025838013959570204</v>
      </c>
      <c r="G8" s="58">
        <v>0.0013774583580900975</v>
      </c>
      <c r="H8" s="58">
        <v>0.0001213694174760964</v>
      </c>
      <c r="I8" s="58">
        <v>0.0007905534649061057</v>
      </c>
      <c r="J8" s="58"/>
      <c r="K8" s="84">
        <v>0.004873182636429321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5.010708068910141</v>
      </c>
      <c r="E9" s="58">
        <v>0.013543923032313823</v>
      </c>
      <c r="F9" s="58">
        <v>0.03533459467214168</v>
      </c>
      <c r="G9" s="58">
        <v>0.018837335250471873</v>
      </c>
      <c r="H9" s="58">
        <v>0.002173615931162817</v>
      </c>
      <c r="I9" s="58">
        <v>0.014158093871500256</v>
      </c>
      <c r="J9" s="58"/>
      <c r="K9" s="84">
        <v>0.08404756275759045</v>
      </c>
    </row>
    <row r="10" spans="1:11" ht="11.25" customHeight="1">
      <c r="A10" s="59"/>
      <c r="B10" s="60"/>
      <c r="C10" s="61" t="s">
        <v>137</v>
      </c>
      <c r="D10" s="62">
        <v>68.8781596477597</v>
      </c>
      <c r="E10" s="62">
        <v>0.585184904369611</v>
      </c>
      <c r="F10" s="62">
        <v>0.3151117626469727</v>
      </c>
      <c r="G10" s="62">
        <v>0.16799019749415386</v>
      </c>
      <c r="H10" s="62">
        <v>0.029878943865933545</v>
      </c>
      <c r="I10" s="62">
        <v>0.13634073381537795</v>
      </c>
      <c r="J10" s="62">
        <v>0</v>
      </c>
      <c r="K10" s="85">
        <v>1.2345065421920491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88"/>
  <dimension ref="A1:K50"/>
  <sheetViews>
    <sheetView workbookViewId="0" topLeftCell="A1">
      <pane xSplit="4" ySplit="4" topLeftCell="E1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37208.647685185184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74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68.8781596477597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1.2345065421920491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1.2345065421920491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0.02109743</v>
      </c>
      <c r="E18" s="44">
        <v>0.026044915358438805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0.026044915358438805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1.260551457550488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0.04396611</v>
      </c>
      <c r="E24" s="44">
        <v>0.05427645042973528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0.01568196</v>
      </c>
      <c r="E25" s="44">
        <v>0.019359482214394028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0.0736359326441293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1.3341873901946173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0.06528686</v>
      </c>
      <c r="E31" s="44">
        <v>0.0805970557891764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0.04317662</v>
      </c>
      <c r="E32" s="44">
        <v>0.05330181985974007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0.01387684</v>
      </c>
      <c r="E33" s="44">
        <v>0.017131049764952316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0.00850267</v>
      </c>
      <c r="E34" s="44">
        <v>0.010496601741100071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0.00816139</v>
      </c>
      <c r="E35" s="44">
        <v>0.010075289348380766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0.05980645</v>
      </c>
      <c r="E36" s="44">
        <v>0.07383145379028168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0.00275407</v>
      </c>
      <c r="E37" s="44">
        <v>0.0033999174326548565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0.24883318772628613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1.5830205779209034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0.05053041</v>
      </c>
      <c r="E42" s="44">
        <v>0.06238012172464654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1.64540069964555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66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72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0.27425291394084633</v>
      </c>
      <c r="G7" s="58">
        <v>0.14651382459514548</v>
      </c>
      <c r="H7" s="58">
        <v>0</v>
      </c>
      <c r="I7" s="58">
        <v>0.11158151644316268</v>
      </c>
      <c r="J7" s="58">
        <v>0</v>
      </c>
      <c r="K7" s="84">
        <v>1.1156554004211807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0.3370146290003014</v>
      </c>
      <c r="E8" s="58">
        <v>0</v>
      </c>
      <c r="F8" s="58">
        <v>0.0031123062269482293</v>
      </c>
      <c r="G8" s="58">
        <v>0.0016626838589693961</v>
      </c>
      <c r="H8" s="58">
        <v>0</v>
      </c>
      <c r="I8" s="58">
        <v>0.0006558183916770473</v>
      </c>
      <c r="J8" s="58"/>
      <c r="K8" s="84">
        <v>0.005430808477594673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3.726237218758049</v>
      </c>
      <c r="E9" s="58">
        <v>0.00768118156241042</v>
      </c>
      <c r="F9" s="58">
        <v>0.02764024023588424</v>
      </c>
      <c r="G9" s="58">
        <v>0.014766214852982469</v>
      </c>
      <c r="H9" s="58">
        <v>0</v>
      </c>
      <c r="I9" s="58">
        <v>0.007251124104202824</v>
      </c>
      <c r="J9" s="58"/>
      <c r="K9" s="84">
        <v>0.05733876075547995</v>
      </c>
    </row>
    <row r="10" spans="1:11" ht="11.25" customHeight="1">
      <c r="A10" s="59"/>
      <c r="B10" s="60"/>
      <c r="C10" s="61" t="s">
        <v>137</v>
      </c>
      <c r="D10" s="62">
        <v>67.65091769687182</v>
      </c>
      <c r="E10" s="62">
        <v>0.5909883270044367</v>
      </c>
      <c r="F10" s="62">
        <v>0.3050054604036788</v>
      </c>
      <c r="G10" s="62">
        <v>0.16294272330709733</v>
      </c>
      <c r="H10" s="62">
        <v>0</v>
      </c>
      <c r="I10" s="62">
        <v>0.11948845893904254</v>
      </c>
      <c r="J10" s="62">
        <v>0</v>
      </c>
      <c r="K10" s="85">
        <v>1.1784249696542555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86"/>
  <dimension ref="A1:K50"/>
  <sheetViews>
    <sheetView workbookViewId="0" topLeftCell="A1">
      <pane xSplit="4" ySplit="4" topLeftCell="E13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37208.654328703706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72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67.65091769687182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1.1784249696542555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1.1784249696542555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0.03025368</v>
      </c>
      <c r="E18" s="44">
        <v>0.035651691935929555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0.035651691935929555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1.214076661590185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0.04263694</v>
      </c>
      <c r="E24" s="44">
        <v>0.05024443472565031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0.0183385</v>
      </c>
      <c r="E25" s="44">
        <v>0.021610546306004563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0.07185498103165487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1.28593164262184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0.10355034</v>
      </c>
      <c r="E31" s="44">
        <v>0.12202630627218784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0.04727095</v>
      </c>
      <c r="E32" s="44">
        <v>0.05570526781927783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0.00945587</v>
      </c>
      <c r="E33" s="44">
        <v>0.011143033317804585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0.00920542</v>
      </c>
      <c r="E34" s="44">
        <v>0.010847896784154678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0.00887607</v>
      </c>
      <c r="E35" s="44">
        <v>0.010459782520399048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0.06487308</v>
      </c>
      <c r="E36" s="44">
        <v>0.07644805733037809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0.00264958</v>
      </c>
      <c r="E37" s="44">
        <v>0.003122331231096522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0.2897526752752986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1.5756843178971385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0.05658784</v>
      </c>
      <c r="E42" s="44">
        <v>0.06668452363479986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1.6423688415319384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59"/>
  <sheetViews>
    <sheetView workbookViewId="0" topLeftCell="A1">
      <pane xSplit="4" ySplit="4" topLeftCell="E30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37207.66541666666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65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908.0968990413966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16.94552178364474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16.94552178364474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0.0114648</v>
      </c>
      <c r="E18" s="36">
        <v>0.1942770181451302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0.1942770181451302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17.13979880178987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0.06731103</v>
      </c>
      <c r="E24" s="36">
        <v>1.1406205251445645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0.01751296</v>
      </c>
      <c r="E25" s="36">
        <v>0.296766245176099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1.4373867703206635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18.577185572110533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0.06051925</v>
      </c>
      <c r="E31" s="36">
        <v>1.0255302692048418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0.0494235</v>
      </c>
      <c r="E32" s="36">
        <v>0.8375069958739658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0.0093654</v>
      </c>
      <c r="E33" s="36">
        <v>0.15870158971254644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0.00846556</v>
      </c>
      <c r="E34" s="36">
        <v>0.14345333139075156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0.00801275</v>
      </c>
      <c r="E35" s="36">
        <v>0.1357802296718994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0.06408719</v>
      </c>
      <c r="E36" s="36">
        <v>1.0859908741975794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0.00375456</v>
      </c>
      <c r="E37" s="36">
        <v>0.0636229782680012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3.4505862683195856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22.02777184043012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0.0657144</v>
      </c>
      <c r="E42" s="36">
        <v>1.113564796699144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23.141336637129264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9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75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0.551836125901097</v>
      </c>
      <c r="F7" s="58">
        <v>0.28786385381584906</v>
      </c>
      <c r="G7" s="58">
        <v>0.15173871711852405</v>
      </c>
      <c r="H7" s="58">
        <v>0.02967911911730138</v>
      </c>
      <c r="I7" s="58">
        <v>0.14127229329920307</v>
      </c>
      <c r="J7" s="58">
        <v>0</v>
      </c>
      <c r="K7" s="84">
        <v>1.1623901092519744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0.2479918968115425</v>
      </c>
      <c r="E8" s="58">
        <v>0</v>
      </c>
      <c r="F8" s="58">
        <v>0.002290187600961904</v>
      </c>
      <c r="G8" s="58">
        <v>0.0012072032677074458</v>
      </c>
      <c r="H8" s="58">
        <v>0.00011574856455747537</v>
      </c>
      <c r="I8" s="58">
        <v>0.00047336651931404426</v>
      </c>
      <c r="J8" s="58"/>
      <c r="K8" s="84">
        <v>0.00408650595254087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3.6308557199843787</v>
      </c>
      <c r="E9" s="58">
        <v>0.009166080136535065</v>
      </c>
      <c r="F9" s="58">
        <v>0.02612758329817179</v>
      </c>
      <c r="G9" s="58">
        <v>0.013772368271406347</v>
      </c>
      <c r="H9" s="58">
        <v>0.0016946777015979088</v>
      </c>
      <c r="I9" s="58">
        <v>0.006930571346879982</v>
      </c>
      <c r="J9" s="58"/>
      <c r="K9" s="84">
        <v>0.057691280754591096</v>
      </c>
    </row>
    <row r="10" spans="1:11" ht="11.25" customHeight="1">
      <c r="A10" s="59"/>
      <c r="B10" s="60"/>
      <c r="C10" s="61" t="s">
        <v>137</v>
      </c>
      <c r="D10" s="62">
        <v>67.46651346590939</v>
      </c>
      <c r="E10" s="62">
        <v>0.5610022060376321</v>
      </c>
      <c r="F10" s="62">
        <v>0.3162816247149827</v>
      </c>
      <c r="G10" s="62">
        <v>0.16671828865763785</v>
      </c>
      <c r="H10" s="62">
        <v>0.03148954538345677</v>
      </c>
      <c r="I10" s="62">
        <v>0.1486762311653971</v>
      </c>
      <c r="J10" s="62">
        <v>0</v>
      </c>
      <c r="K10" s="85">
        <v>1.2241678959591062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89"/>
  <dimension ref="A1:K50"/>
  <sheetViews>
    <sheetView workbookViewId="0" topLeftCell="A1">
      <pane xSplit="4" ySplit="4" topLeftCell="E18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37208.65719907408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75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67.46651346590939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1.2241678959591062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1.2241678959591062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0.02688783</v>
      </c>
      <c r="E18" s="44">
        <v>0.032915218278006135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0.032915218278006135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1.2570831142371124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0.05247738</v>
      </c>
      <c r="E24" s="44">
        <v>0.06424112386004648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0.01683899</v>
      </c>
      <c r="E25" s="44">
        <v>0.020613750958376434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0.08485487481842291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1.3419379890555354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0.08540953</v>
      </c>
      <c r="E31" s="44">
        <v>0.10455560463495615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0.04169744</v>
      </c>
      <c r="E32" s="44">
        <v>0.05104466739168108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0.01154468</v>
      </c>
      <c r="E33" s="44">
        <v>0.014132626625121174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0.00959586</v>
      </c>
      <c r="E34" s="44">
        <v>0.01174694374611815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0.00859062</v>
      </c>
      <c r="E35" s="44">
        <v>0.010516361210384217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0.0673192</v>
      </c>
      <c r="E36" s="44">
        <v>0.08241000342165027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0.00232362</v>
      </c>
      <c r="E37" s="44">
        <v>0.002844501006408499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0.2772507080363195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1.619188697091855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0.05720921</v>
      </c>
      <c r="E42" s="44">
        <v>0.07003367823518267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1.6892223753270377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10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76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0.28331320250935726</v>
      </c>
      <c r="G7" s="58">
        <v>0.1242536374216248</v>
      </c>
      <c r="H7" s="58">
        <v>0.045638457471554955</v>
      </c>
      <c r="I7" s="58">
        <v>0.11095438308872578</v>
      </c>
      <c r="J7" s="58">
        <v>0</v>
      </c>
      <c r="K7" s="84">
        <v>1.1474668259332892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0.08902273218875885</v>
      </c>
      <c r="E8" s="58">
        <v>0</v>
      </c>
      <c r="F8" s="58">
        <v>0.0008221186259863247</v>
      </c>
      <c r="G8" s="58">
        <v>0.0003605592764260298</v>
      </c>
      <c r="H8" s="58">
        <v>6.389384046017694E-05</v>
      </c>
      <c r="I8" s="58">
        <v>0.00016583050692267775</v>
      </c>
      <c r="J8" s="58"/>
      <c r="K8" s="84">
        <v>0.0014124022497952091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3.414657656097393</v>
      </c>
      <c r="E9" s="58">
        <v>0.007038898462481903</v>
      </c>
      <c r="F9" s="58">
        <v>0.025329025608651596</v>
      </c>
      <c r="G9" s="58">
        <v>0.011108635425517209</v>
      </c>
      <c r="H9" s="58">
        <v>0.002450785166222501</v>
      </c>
      <c r="I9" s="58">
        <v>0.006360784444105569</v>
      </c>
      <c r="J9" s="58"/>
      <c r="K9" s="84">
        <v>0.052288129106978776</v>
      </c>
    </row>
    <row r="10" spans="1:11" ht="11.25" customHeight="1">
      <c r="A10" s="59"/>
      <c r="B10" s="60"/>
      <c r="C10" s="61" t="s">
        <v>137</v>
      </c>
      <c r="D10" s="62">
        <v>67.09134623739962</v>
      </c>
      <c r="E10" s="62">
        <v>0.5903460439045083</v>
      </c>
      <c r="F10" s="62">
        <v>0.30946434674399514</v>
      </c>
      <c r="G10" s="62">
        <v>0.13572283212356803</v>
      </c>
      <c r="H10" s="62">
        <v>0.04815313647823763</v>
      </c>
      <c r="I10" s="62">
        <v>0.11748099803975402</v>
      </c>
      <c r="J10" s="62">
        <v>0</v>
      </c>
      <c r="K10" s="85">
        <v>1.2011673572900632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810"/>
  <dimension ref="A1:K50"/>
  <sheetViews>
    <sheetView workbookViewId="0" topLeftCell="A1">
      <pane xSplit="4" ySplit="4" topLeftCell="E11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37208.66082175926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76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67.09134623739962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1.2011673572900632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1.2011673572900632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0.00190481</v>
      </c>
      <c r="E18" s="44">
        <v>0.0022879955938396855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0.0022879955938396855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1.203455352883903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0.03852906</v>
      </c>
      <c r="E24" s="44">
        <v>0.04627984917907028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0.01519994</v>
      </c>
      <c r="E25" s="44">
        <v>0.018257671760767525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0.0645375209398378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1.2679928738237407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0.07456357</v>
      </c>
      <c r="E31" s="44">
        <v>0.08956332632701264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0.03541496</v>
      </c>
      <c r="E32" s="44">
        <v>0.0425392939117333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0.00840512</v>
      </c>
      <c r="E33" s="44">
        <v>0.010095955778105856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0.00833044</v>
      </c>
      <c r="E34" s="44">
        <v>0.010006252599863433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0.00767627</v>
      </c>
      <c r="E35" s="44">
        <v>0.009220484949744994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0.05373079</v>
      </c>
      <c r="E36" s="44">
        <v>0.06453967102940736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0.00241649</v>
      </c>
      <c r="E37" s="44">
        <v>0.0029026089072178647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0.22886759350308544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1.4968604673268262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0.0526589</v>
      </c>
      <c r="E42" s="44">
        <v>0.0632521517508017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1.560112619077628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11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77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0.27692576848509226</v>
      </c>
      <c r="G7" s="58">
        <v>0.13971577321865983</v>
      </c>
      <c r="H7" s="58">
        <v>0.02011299066696075</v>
      </c>
      <c r="I7" s="58">
        <v>0.09643413959208073</v>
      </c>
      <c r="J7" s="58">
        <v>0</v>
      </c>
      <c r="K7" s="84">
        <v>1.1164958174048198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0.2479918968115425</v>
      </c>
      <c r="E8" s="58">
        <v>0</v>
      </c>
      <c r="F8" s="58">
        <v>0.002290187600961904</v>
      </c>
      <c r="G8" s="58">
        <v>0.0011554550052596954</v>
      </c>
      <c r="H8" s="58">
        <v>7.844066360114692E-05</v>
      </c>
      <c r="I8" s="58">
        <v>0.0005823595779424593</v>
      </c>
      <c r="J8" s="58"/>
      <c r="K8" s="84">
        <v>0.004106442847765205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4.234938545550957</v>
      </c>
      <c r="E9" s="58">
        <v>0.010799075645577668</v>
      </c>
      <c r="F9" s="58">
        <v>0.03038733569036088</v>
      </c>
      <c r="G9" s="58">
        <v>0.015331144537715386</v>
      </c>
      <c r="H9" s="58">
        <v>0.001339525178419586</v>
      </c>
      <c r="I9" s="58">
        <v>0.009944909715632767</v>
      </c>
      <c r="J9" s="58"/>
      <c r="K9" s="84">
        <v>0.06780199076770628</v>
      </c>
    </row>
    <row r="10" spans="1:11" ht="11.25" customHeight="1">
      <c r="A10" s="59"/>
      <c r="B10" s="60"/>
      <c r="C10" s="61" t="s">
        <v>137</v>
      </c>
      <c r="D10" s="62">
        <v>68.07059629147597</v>
      </c>
      <c r="E10" s="62">
        <v>0.594106221087604</v>
      </c>
      <c r="F10" s="62">
        <v>0.30960329177641505</v>
      </c>
      <c r="G10" s="62">
        <v>0.15620237276163493</v>
      </c>
      <c r="H10" s="62">
        <v>0.021530956508981482</v>
      </c>
      <c r="I10" s="62">
        <v>0.10696140888565596</v>
      </c>
      <c r="J10" s="62">
        <v>0</v>
      </c>
      <c r="K10" s="85">
        <v>1.1884042510202915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811"/>
  <dimension ref="A1:K50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37208.66428240741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77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68.07059629147597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1.1884042510202915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1.1884042510202915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0.0212801</v>
      </c>
      <c r="E18" s="44">
        <v>0.025289361302136906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0.025289361302136906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1.2136936123224285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0.05361557</v>
      </c>
      <c r="E24" s="44">
        <v>0.063716971308876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0.01513976</v>
      </c>
      <c r="E25" s="44">
        <v>0.017992155143426967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0.08170912645230297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1.2954027387747313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0.05172915</v>
      </c>
      <c r="E31" s="44">
        <v>0.06147514176166631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0.04358276</v>
      </c>
      <c r="E32" s="44">
        <v>0.05179393725519712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0.01362639</v>
      </c>
      <c r="E33" s="44">
        <v>0.01619365980206039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0.00878903</v>
      </c>
      <c r="E34" s="44">
        <v>0.010444920614344872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0.00848087</v>
      </c>
      <c r="E35" s="44">
        <v>0.01007870196035046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0.0639619</v>
      </c>
      <c r="E36" s="44">
        <v>0.07601259386333478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0.00724815</v>
      </c>
      <c r="E37" s="44">
        <v>0.008613732272032725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0.23461268752898665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1.530015426303718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0.05138246</v>
      </c>
      <c r="E42" s="44">
        <v>0.06106313389188008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1.5910785601955981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12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78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0.5833071454420263</v>
      </c>
      <c r="F7" s="58">
        <v>0.28331320250935726</v>
      </c>
      <c r="G7" s="58">
        <v>0.1242536374216248</v>
      </c>
      <c r="H7" s="58">
        <v>0.028654615841029085</v>
      </c>
      <c r="I7" s="58">
        <v>0.09724504130082155</v>
      </c>
      <c r="J7" s="58">
        <v>0</v>
      </c>
      <c r="K7" s="84">
        <v>1.1167736425148589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0.2034805307171631</v>
      </c>
      <c r="E8" s="58">
        <v>0</v>
      </c>
      <c r="F8" s="58">
        <v>0.0018791282879687423</v>
      </c>
      <c r="G8" s="58">
        <v>0.0008241354889737825</v>
      </c>
      <c r="H8" s="58">
        <v>9.169477069129307E-05</v>
      </c>
      <c r="I8" s="58">
        <v>0.00048774181472638643</v>
      </c>
      <c r="J8" s="58"/>
      <c r="K8" s="84">
        <v>0.0032827003623602043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4.451136609437943</v>
      </c>
      <c r="E9" s="58">
        <v>0.01089636758278205</v>
      </c>
      <c r="F9" s="58">
        <v>0.03230533316844144</v>
      </c>
      <c r="G9" s="58">
        <v>0.014168257151720584</v>
      </c>
      <c r="H9" s="58">
        <v>0.0020058231088720363</v>
      </c>
      <c r="I9" s="58">
        <v>0.010669352197139702</v>
      </c>
      <c r="J9" s="58"/>
      <c r="K9" s="84">
        <v>0.0700451332089558</v>
      </c>
    </row>
    <row r="10" spans="1:11" ht="11.25" customHeight="1">
      <c r="A10" s="59"/>
      <c r="B10" s="60"/>
      <c r="C10" s="61" t="s">
        <v>137</v>
      </c>
      <c r="D10" s="62">
        <v>68.24228298926857</v>
      </c>
      <c r="E10" s="62">
        <v>0.5942035130248083</v>
      </c>
      <c r="F10" s="62">
        <v>0.31749766396576745</v>
      </c>
      <c r="G10" s="62">
        <v>0.13924603006231917</v>
      </c>
      <c r="H10" s="62">
        <v>0.030752133720592413</v>
      </c>
      <c r="I10" s="62">
        <v>0.10840213531268764</v>
      </c>
      <c r="J10" s="62">
        <v>0</v>
      </c>
      <c r="K10" s="85">
        <v>1.1901014760861748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812"/>
  <dimension ref="A1:K50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37208.66782407407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78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68.24228298926857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1.1901014760861748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1.1901014760861748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0.03620312</v>
      </c>
      <c r="E18" s="44">
        <v>0.04308538655092491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0.04308538655092491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1.2331868626370996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0.04973793</v>
      </c>
      <c r="E24" s="44">
        <v>0.059193183910470834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0.01453312</v>
      </c>
      <c r="E25" s="44">
        <v>0.017295887564137507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0.07648907147460834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1.309675934111708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0.06162075</v>
      </c>
      <c r="E31" s="44">
        <v>0.07333494553253715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0.03955839</v>
      </c>
      <c r="E32" s="44">
        <v>0.04707849833059258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0.01405871</v>
      </c>
      <c r="E33" s="44">
        <v>0.016731291522867467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0.00927858</v>
      </c>
      <c r="E34" s="44">
        <v>0.01104245175398366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0.00869133</v>
      </c>
      <c r="E35" s="44">
        <v>0.010343564662152055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0.06038945</v>
      </c>
      <c r="E36" s="44">
        <v>0.07186957358503225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0.00310188</v>
      </c>
      <c r="E37" s="44">
        <v>0.0036915519666421838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0.23409187735380732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1.5437678114655151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0.05322228</v>
      </c>
      <c r="E42" s="44">
        <v>0.0633399139886717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1.6071077254541868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13"/>
  <dimension ref="A1:K45"/>
  <sheetViews>
    <sheetView workbookViewId="0" topLeftCell="A1">
      <pane xSplit="3" ySplit="3" topLeftCell="D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3" width="29.8515625" style="0" customWidth="1"/>
    <col min="4" max="11" width="11.57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79</v>
      </c>
      <c r="B2" s="79"/>
      <c r="C2" s="93" t="s">
        <v>141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51"/>
      <c r="E4" s="51"/>
      <c r="F4" s="20"/>
      <c r="G4" s="20"/>
      <c r="H4" s="20"/>
      <c r="I4" s="20"/>
      <c r="J4" s="20"/>
      <c r="K4" s="20"/>
    </row>
    <row r="5" spans="1:11" ht="15" customHeight="1">
      <c r="A5" s="52" t="s">
        <v>81</v>
      </c>
      <c r="B5" s="50"/>
      <c r="C5" s="50"/>
      <c r="D5" s="51"/>
      <c r="E5" s="51"/>
      <c r="F5" s="20"/>
      <c r="G5" s="20"/>
      <c r="H5" s="20"/>
      <c r="I5" s="20"/>
      <c r="J5" s="20"/>
      <c r="K5" s="20"/>
    </row>
    <row r="6" spans="1:11" ht="12.75">
      <c r="A6" s="53"/>
      <c r="B6" s="54"/>
      <c r="C6" s="54"/>
      <c r="D6" s="55"/>
      <c r="E6" s="55"/>
      <c r="F6" s="21"/>
      <c r="G6" s="21"/>
      <c r="H6" s="21"/>
      <c r="I6" s="21"/>
      <c r="J6" s="21"/>
      <c r="K6" s="22"/>
    </row>
    <row r="7" spans="1:11" ht="9.75" customHeight="1">
      <c r="A7" s="56">
        <v>2212</v>
      </c>
      <c r="B7" s="57" t="s">
        <v>139</v>
      </c>
      <c r="C7" s="57" t="s">
        <v>140</v>
      </c>
      <c r="D7" s="58">
        <v>63.58766584911346</v>
      </c>
      <c r="E7" s="58">
        <v>0.6533040240909581</v>
      </c>
      <c r="F7" s="58">
        <v>0.2649732479251559</v>
      </c>
      <c r="G7" s="58">
        <v>0.11621022160948426</v>
      </c>
      <c r="H7" s="58">
        <v>0.014350411439106385</v>
      </c>
      <c r="I7" s="58">
        <v>0.1429537631431398</v>
      </c>
      <c r="J7" s="58">
        <v>0</v>
      </c>
      <c r="K7" s="84">
        <v>1.1917916682078444</v>
      </c>
    </row>
    <row r="8" spans="1:11" ht="9.75" customHeight="1">
      <c r="A8" s="56">
        <v>2111</v>
      </c>
      <c r="B8" s="57" t="s">
        <v>133</v>
      </c>
      <c r="C8" s="57" t="s">
        <v>134</v>
      </c>
      <c r="D8" s="58">
        <v>0.33065586241538997</v>
      </c>
      <c r="E8" s="58">
        <v>0</v>
      </c>
      <c r="F8" s="58">
        <v>0.0030535834679492053</v>
      </c>
      <c r="G8" s="58">
        <v>0.0013392201695823962</v>
      </c>
      <c r="H8" s="58">
        <v>7.462213948335319E-05</v>
      </c>
      <c r="I8" s="58">
        <v>0.0006151414201220629</v>
      </c>
      <c r="J8" s="58"/>
      <c r="K8" s="84">
        <v>0.005082567197137017</v>
      </c>
    </row>
    <row r="9" spans="1:11" ht="9.75" customHeight="1">
      <c r="A9" s="56">
        <v>2121</v>
      </c>
      <c r="B9" s="57" t="s">
        <v>135</v>
      </c>
      <c r="C9" s="57" t="s">
        <v>136</v>
      </c>
      <c r="D9" s="58">
        <v>5.4431041966841125</v>
      </c>
      <c r="E9" s="58">
        <v>0.018737858981564076</v>
      </c>
      <c r="F9" s="58">
        <v>0.035132760977186456</v>
      </c>
      <c r="G9" s="58">
        <v>0.015408294000771747</v>
      </c>
      <c r="H9" s="58">
        <v>0.0012283952191875067</v>
      </c>
      <c r="I9" s="58">
        <v>0.01012617414662473</v>
      </c>
      <c r="J9" s="58"/>
      <c r="K9" s="84">
        <v>0.08063348332533452</v>
      </c>
    </row>
    <row r="10" spans="1:11" ht="11.25" customHeight="1">
      <c r="A10" s="59"/>
      <c r="B10" s="60"/>
      <c r="C10" s="61" t="s">
        <v>137</v>
      </c>
      <c r="D10" s="62">
        <v>69.36142590821296</v>
      </c>
      <c r="E10" s="62">
        <v>0.6720418830725222</v>
      </c>
      <c r="F10" s="62">
        <v>0.30315959237029155</v>
      </c>
      <c r="G10" s="62">
        <v>0.13295773577983838</v>
      </c>
      <c r="H10" s="62">
        <v>0.015653428797777244</v>
      </c>
      <c r="I10" s="62">
        <v>0.15369507870988658</v>
      </c>
      <c r="J10" s="62">
        <v>0</v>
      </c>
      <c r="K10" s="85">
        <v>1.277507718730316</v>
      </c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813"/>
  <dimension ref="A1:K50"/>
  <sheetViews>
    <sheetView workbookViewId="0" topLeftCell="A1">
      <pane xSplit="4" ySplit="4" topLeftCell="E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37208.67097222222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79</v>
      </c>
      <c r="C3" s="26" t="s">
        <v>20</v>
      </c>
      <c r="D3" s="26" t="s">
        <v>21</v>
      </c>
      <c r="E3" s="27" t="s">
        <v>81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69.36142590821296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1.277507718730316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1.277507718730316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0.00921286</v>
      </c>
      <c r="E18" s="44">
        <v>0.01176949976158178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0.01176949976158178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1.289277218491898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0.04178427</v>
      </c>
      <c r="E24" s="44">
        <v>0.053379727446511586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0.02406065</v>
      </c>
      <c r="E25" s="44">
        <v>0.030737666092668578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0.08411739353918016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1.373394612031078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0.0993164</v>
      </c>
      <c r="E31" s="44">
        <v>0.12687746759650756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0.03549435</v>
      </c>
      <c r="E32" s="44">
        <v>0.045344306096315394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0.00878737</v>
      </c>
      <c r="E33" s="44">
        <v>0.011225933002339216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0.00803598</v>
      </c>
      <c r="E34" s="44">
        <v>0.010266026477562445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0.00751184</v>
      </c>
      <c r="E35" s="44">
        <v>0.009596433581867138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0.04771681</v>
      </c>
      <c r="E36" s="44">
        <v>0.060958593088187935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0.00311295</v>
      </c>
      <c r="E37" s="44">
        <v>0.0039768176530215376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0.2682455774958012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1.6416401895268793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0.05038414</v>
      </c>
      <c r="E42" s="44">
        <v>0.06436612775158887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1.706006317278468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3:  NTS-COE&amp;"Arial,Regular"&amp;10
&amp;A</oddHeader>
    <oddFooter>&amp;LCC Docket Nos.
96-262, 94-1&amp;CCost Review Proceeding for Residential and
Single-Line Business Subscriber Line Charge(SLC) Caps&amp;RAttachment 3
11-16-01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K45"/>
  <sheetViews>
    <sheetView workbookViewId="0" topLeftCell="A1">
      <pane xSplit="3" ySplit="3" topLeftCell="H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9.7109375" style="0" customWidth="1"/>
    <col min="2" max="2" width="6.140625" style="0" customWidth="1"/>
    <col min="3" max="3" width="29.8515625" style="0" customWidth="1"/>
    <col min="4" max="10" width="11.57421875" style="0" customWidth="1"/>
    <col min="11" max="11" width="10.42187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67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33.7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37.2050284920401</v>
      </c>
      <c r="E7" s="66">
        <v>0.4560424969926061</v>
      </c>
      <c r="F7" s="66">
        <v>0.16827462336664814</v>
      </c>
      <c r="G7" s="66">
        <v>0.0921363618049223</v>
      </c>
      <c r="H7" s="66">
        <v>0.021285430858961882</v>
      </c>
      <c r="I7" s="66">
        <v>0.10063817587820961</v>
      </c>
      <c r="J7" s="66">
        <v>0</v>
      </c>
      <c r="K7" s="82">
        <v>0.838377088901348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58.7951779381912</v>
      </c>
      <c r="E8" s="66">
        <v>0.48926201538143027</v>
      </c>
      <c r="F8" s="66">
        <v>0.32087796632844673</v>
      </c>
      <c r="G8" s="66">
        <v>0.17569214268275588</v>
      </c>
      <c r="H8" s="66">
        <v>0.033637407242181804</v>
      </c>
      <c r="I8" s="66">
        <v>0.5246436305731301</v>
      </c>
      <c r="J8" s="66">
        <v>0</v>
      </c>
      <c r="K8" s="82">
        <v>1.544113162207945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3.58842250621745</v>
      </c>
      <c r="E9" s="66">
        <v>0.08335606446734285</v>
      </c>
      <c r="F9" s="66">
        <v>0.02509551019279611</v>
      </c>
      <c r="G9" s="66">
        <v>0.01374068578883685</v>
      </c>
      <c r="H9" s="66">
        <v>0.0020529783807362425</v>
      </c>
      <c r="I9" s="66">
        <v>0.002648817995781119</v>
      </c>
      <c r="J9" s="66">
        <v>0</v>
      </c>
      <c r="K9" s="82">
        <v>0.12689405682549318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51.9005856728386</v>
      </c>
      <c r="E10" s="66">
        <v>0.08495857721617701</v>
      </c>
      <c r="F10" s="66">
        <v>0.33000481369364115</v>
      </c>
      <c r="G10" s="66">
        <v>0.18068942374216812</v>
      </c>
      <c r="H10" s="66">
        <v>0.029692930570263815</v>
      </c>
      <c r="I10" s="66">
        <v>0.009716914150644965</v>
      </c>
      <c r="J10" s="66">
        <v>0</v>
      </c>
      <c r="K10" s="82">
        <v>0.6350626593728951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31.2150529327011</v>
      </c>
      <c r="E11" s="66">
        <v>0.20317154805168872</v>
      </c>
      <c r="F11" s="66">
        <v>0.16867750988367203</v>
      </c>
      <c r="G11" s="66">
        <v>0.09235693957611484</v>
      </c>
      <c r="H11" s="66">
        <v>0.017858495958415845</v>
      </c>
      <c r="I11" s="66">
        <v>0.07556004155539604</v>
      </c>
      <c r="J11" s="66">
        <v>0</v>
      </c>
      <c r="K11" s="82">
        <v>0.5576245350252874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1008.79595855643</v>
      </c>
      <c r="E12" s="66">
        <v>4.966642972609318</v>
      </c>
      <c r="F12" s="66">
        <v>5.792487058775149</v>
      </c>
      <c r="G12" s="66">
        <v>3.1715931252806038</v>
      </c>
      <c r="H12" s="66">
        <v>0.5771439371763168</v>
      </c>
      <c r="I12" s="66">
        <v>2.8234492333497916</v>
      </c>
      <c r="J12" s="66">
        <v>0</v>
      </c>
      <c r="K12" s="82">
        <v>17.33131632719118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0.922767295994373</v>
      </c>
      <c r="E13" s="66">
        <v>0.004456023279065414</v>
      </c>
      <c r="F13" s="66">
        <v>0.005386757132715206</v>
      </c>
      <c r="G13" s="66">
        <v>0.002949441877159561</v>
      </c>
      <c r="H13" s="66">
        <v>0.0005279259356568341</v>
      </c>
      <c r="I13" s="66">
        <v>0.004457212110931754</v>
      </c>
      <c r="J13" s="66">
        <v>0</v>
      </c>
      <c r="K13" s="82">
        <v>0.017777360335528767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8.34238157579287</v>
      </c>
      <c r="E14" s="66">
        <v>0.04172839798654584</v>
      </c>
      <c r="F14" s="66">
        <v>0.04588657465918403</v>
      </c>
      <c r="G14" s="66">
        <v>0.025124535080291346</v>
      </c>
      <c r="H14" s="66">
        <v>0.004772773827296152</v>
      </c>
      <c r="I14" s="66">
        <v>0.005086669838054652</v>
      </c>
      <c r="J14" s="66">
        <v>0</v>
      </c>
      <c r="K14" s="82">
        <v>0.12259895139137203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268.807782860316</v>
      </c>
      <c r="E15" s="66">
        <v>2.764575147449549</v>
      </c>
      <c r="F15" s="66">
        <v>1.2176403426514881</v>
      </c>
      <c r="G15" s="66">
        <v>0.6667015431798702</v>
      </c>
      <c r="H15" s="66">
        <v>0.15378806866518682</v>
      </c>
      <c r="I15" s="66">
        <v>0.21814333995977508</v>
      </c>
      <c r="J15" s="66">
        <v>0</v>
      </c>
      <c r="K15" s="82">
        <v>5.02084844190587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309.4849211504</v>
      </c>
      <c r="E16" s="66">
        <v>1.5236987179843073</v>
      </c>
      <c r="F16" s="66">
        <v>1.7770564854512747</v>
      </c>
      <c r="G16" s="66">
        <v>0.9730017650974876</v>
      </c>
      <c r="H16" s="66">
        <v>0.17705993404755727</v>
      </c>
      <c r="I16" s="66">
        <v>0.22060884682313484</v>
      </c>
      <c r="J16" s="66">
        <v>0</v>
      </c>
      <c r="K16" s="82">
        <v>4.671425749403761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128.75227776706</v>
      </c>
      <c r="E19" s="66">
        <v>0.6338909173409828</v>
      </c>
      <c r="F19" s="66">
        <v>0.739293111186468</v>
      </c>
      <c r="G19" s="66">
        <v>0.40478932886940583</v>
      </c>
      <c r="H19" s="66">
        <v>0.07366068022044232</v>
      </c>
      <c r="I19" s="66">
        <v>0.36035584487634537</v>
      </c>
      <c r="J19" s="66">
        <v>0</v>
      </c>
      <c r="K19" s="82">
        <v>2.2119898824936444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23.7977064600228</v>
      </c>
      <c r="E20" s="66">
        <v>0.19803178138735364</v>
      </c>
      <c r="F20" s="66">
        <v>0.1298773117108518</v>
      </c>
      <c r="G20" s="66">
        <v>0.07111246509521653</v>
      </c>
      <c r="H20" s="66">
        <v>0.013614945505687743</v>
      </c>
      <c r="I20" s="66">
        <v>0.2123527056866</v>
      </c>
      <c r="J20" s="66">
        <v>0</v>
      </c>
      <c r="K20" s="82">
        <v>0.6249892093857097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0.6451386788647584</v>
      </c>
      <c r="E21" s="66">
        <v>0</v>
      </c>
      <c r="F21" s="66">
        <v>0.005957810001992958</v>
      </c>
      <c r="G21" s="66">
        <v>0.0032621136232079706</v>
      </c>
      <c r="H21" s="66">
        <v>0.0003690913647964484</v>
      </c>
      <c r="I21" s="66">
        <v>0.00140671306172216</v>
      </c>
      <c r="J21" s="66"/>
      <c r="K21" s="82">
        <v>0.010995728051719538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9.811484074401534</v>
      </c>
      <c r="E22" s="66">
        <v>0.025269436352437506</v>
      </c>
      <c r="F22" s="66">
        <v>0.070199149021871</v>
      </c>
      <c r="G22" s="66">
        <v>0.03843653791888838</v>
      </c>
      <c r="H22" s="66">
        <v>0.0056132645062793194</v>
      </c>
      <c r="I22" s="66">
        <v>0.021393761147024515</v>
      </c>
      <c r="J22" s="66"/>
      <c r="K22" s="82">
        <v>0.16091214894650072</v>
      </c>
    </row>
    <row r="23" spans="1:11" ht="11.25" customHeight="1">
      <c r="A23" s="59"/>
      <c r="B23" s="60"/>
      <c r="C23" s="61" t="s">
        <v>137</v>
      </c>
      <c r="D23" s="67">
        <v>1942.0646859612705</v>
      </c>
      <c r="E23" s="67">
        <v>11.475084096498804</v>
      </c>
      <c r="F23" s="67">
        <v>10.7967150240562</v>
      </c>
      <c r="G23" s="67">
        <v>5.9115864096169295</v>
      </c>
      <c r="H23" s="67">
        <v>1.1110778642597794</v>
      </c>
      <c r="I23" s="67">
        <v>4.5804619070065415</v>
      </c>
      <c r="J23" s="67">
        <v>0</v>
      </c>
      <c r="K23" s="83">
        <v>33.87492530143825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814">
    <pageSetUpPr fitToPage="1"/>
  </sheetPr>
  <dimension ref="A1:K50"/>
  <sheetViews>
    <sheetView workbookViewId="0" topLeftCell="A1">
      <pane xSplit="4" ySplit="4" topLeftCell="E11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37208.700011574074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19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0.00178752</v>
      </c>
      <c r="E18" s="44">
        <v>0.0006637018196357456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0.0006637018196357456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0.3719612647200484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0.04872728</v>
      </c>
      <c r="E24" s="44">
        <v>0.01809232031076602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0.01594341</v>
      </c>
      <c r="E25" s="44">
        <v>0.005919749277322069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0.02401206958808809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0.3959733343081365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0.09101992</v>
      </c>
      <c r="E31" s="44">
        <v>0.03379547447139053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0.03661969</v>
      </c>
      <c r="E32" s="44">
        <v>0.013596801651168614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0.01325166</v>
      </c>
      <c r="E33" s="44">
        <v>0.004920309062384882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0.00875407</v>
      </c>
      <c r="E34" s="44">
        <v>0.003250364856459615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0.0084521</v>
      </c>
      <c r="E35" s="44">
        <v>0.003138244131390578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0.06000875</v>
      </c>
      <c r="E36" s="44">
        <v>0.02228110262770014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0.00334088</v>
      </c>
      <c r="E37" s="44">
        <v>0.0012404606019427308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0.08222275740243708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0.4781960917105736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0.0554537</v>
      </c>
      <c r="E42" s="44">
        <v>0.020589823663810614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0.4987859153743842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815">
    <pageSetUpPr fitToPage="1"/>
  </sheetPr>
  <dimension ref="A1:K50"/>
  <sheetViews>
    <sheetView workbookViewId="0" topLeftCell="A1">
      <pane xSplit="4" ySplit="4" topLeftCell="E1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37209.355462962965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65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0.0114648</v>
      </c>
      <c r="E18" s="44">
        <v>0.004256852299140652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0.004256852299140652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0.3755544151995533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0.06731103</v>
      </c>
      <c r="E24" s="44">
        <v>0.02499242139531656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0.01751296</v>
      </c>
      <c r="E25" s="44">
        <v>0.006502519367172411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0.031494940762488974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0.4070493559620423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0.06051925</v>
      </c>
      <c r="E31" s="44">
        <v>0.022470650033560798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0.0494235</v>
      </c>
      <c r="E32" s="44">
        <v>0.018350825100008544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0.0093654</v>
      </c>
      <c r="E33" s="44">
        <v>0.0034773501955875246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0.00846556</v>
      </c>
      <c r="E34" s="44">
        <v>0.0031432417965872174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0.00801275</v>
      </c>
      <c r="E35" s="44">
        <v>0.0029751145471302817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0.06408719</v>
      </c>
      <c r="E36" s="44">
        <v>0.0237954174601357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0.00375456</v>
      </c>
      <c r="E37" s="44">
        <v>0.0013940589777633734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0.07560665811077344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0.4826560140728157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0.0657144</v>
      </c>
      <c r="E42" s="44">
        <v>0.02439959656746288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0.5070556106402786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817">
    <pageSetUpPr fitToPage="1"/>
  </sheetPr>
  <dimension ref="A1:K50"/>
  <sheetViews>
    <sheetView workbookViewId="0" topLeftCell="A1">
      <pane xSplit="4" ySplit="4" topLeftCell="E1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37209.35304398148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149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0.00299182</v>
      </c>
      <c r="E18" s="44">
        <v>0.0011108554746367125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0.0011108554746367125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0.37240841837504934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0.04221265</v>
      </c>
      <c r="E24" s="44">
        <v>0.015673454068568102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0.01625824</v>
      </c>
      <c r="E25" s="44">
        <v>0.006036644889050005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0.021710098957618107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0.39411851733266745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0.10717114</v>
      </c>
      <c r="E31" s="44">
        <v>0.03979238309525893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0.04434632</v>
      </c>
      <c r="E32" s="44">
        <v>0.01646568053960183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0.01300878</v>
      </c>
      <c r="E33" s="44">
        <v>0.00483012831030763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0.0089572</v>
      </c>
      <c r="E34" s="44">
        <v>0.0033257865304115765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0.00836393</v>
      </c>
      <c r="E35" s="44">
        <v>0.0031055068252696487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0.06039755</v>
      </c>
      <c r="E36" s="44">
        <v>0.02242546312015582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0.00284922</v>
      </c>
      <c r="E37" s="44">
        <v>0.0010579084421671137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0.09100285686317255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0.48512137419584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0.05225456</v>
      </c>
      <c r="E42" s="44">
        <v>0.019401990778433388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0.5045233649742734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
&amp;"Arial,Regular"&amp;10TOTAL PRODUCT COST-RTU-ID(n), ID(s)</oddHeader>
    <oddFooter>&amp;LCC Docket Nos.
96-262, 94-1&amp;CCost Review Proceeding for Residential and
Single-Line Business Subscriber Line Charge(SLC) Caps&amp;RAttachment 4
11-16-01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816">
    <pageSetUpPr fitToPage="1"/>
  </sheetPr>
  <dimension ref="A1:K50"/>
  <sheetViews>
    <sheetView workbookViewId="0" topLeftCell="A1">
      <pane xSplit="4" ySplit="4" topLeftCell="E18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37209.35931712963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66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0.00352485</v>
      </c>
      <c r="E18" s="44">
        <v>0.0013087682145895196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0.0013087682145895196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0.3726063311150022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0.03856948</v>
      </c>
      <c r="E24" s="44">
        <v>0.01432075392633621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0.01255349</v>
      </c>
      <c r="E25" s="44">
        <v>0.0046610802428947015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0.01898183416923091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0.3915881652842331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0.09243063</v>
      </c>
      <c r="E31" s="44">
        <v>0.03431926765634977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0.03969704</v>
      </c>
      <c r="E32" s="44">
        <v>0.014739414206360199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0.00633101</v>
      </c>
      <c r="E33" s="44">
        <v>0.0023506885836981416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0.00806818</v>
      </c>
      <c r="E34" s="44">
        <v>0.002995695571041851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0.00781495</v>
      </c>
      <c r="E35" s="44">
        <v>0.0029016718891885797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0.05825939</v>
      </c>
      <c r="E36" s="44">
        <v>0.02163156952306467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0.00221341</v>
      </c>
      <c r="E37" s="44">
        <v>0.0008218337386994023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0.0797601411684026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0.4713483064526357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0.04789089</v>
      </c>
      <c r="E42" s="44">
        <v>0.017781770742131744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0.4891300771947674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818">
    <pageSetUpPr fitToPage="1"/>
  </sheetPr>
  <dimension ref="A1:K50"/>
  <sheetViews>
    <sheetView workbookViewId="0" topLeftCell="A1">
      <pane xSplit="4" ySplit="4" topLeftCell="E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C27" sqref="C27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37209.36394675926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70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0.00304171</v>
      </c>
      <c r="E18" s="44">
        <v>0.0011293795100498142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0.0011293795100498142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0.3724269424104625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0.05130295</v>
      </c>
      <c r="E24" s="44">
        <v>0.019048660304601724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0.01521599</v>
      </c>
      <c r="E25" s="44">
        <v>0.00564966000411705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0.024698320308718776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0.39712526271918125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0.09377582</v>
      </c>
      <c r="E31" s="44">
        <v>0.03481873342498777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0.04377926</v>
      </c>
      <c r="E32" s="44">
        <v>0.01625513254358352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0.00672083</v>
      </c>
      <c r="E33" s="44">
        <v>0.0024954277996679804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0.00972716</v>
      </c>
      <c r="E34" s="44">
        <v>0.003611670801942378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0.00891493</v>
      </c>
      <c r="E35" s="44">
        <v>0.0033100917824277756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0.06336764</v>
      </c>
      <c r="E36" s="44">
        <v>0.023528250298750705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0.00342899</v>
      </c>
      <c r="E37" s="44">
        <v>0.0012731756302098859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0.08529248228157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0.48241774500075124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0.0620359</v>
      </c>
      <c r="E42" s="44">
        <v>0.02303377848233371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0.505451523483085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819">
    <pageSetUpPr fitToPage="1"/>
  </sheetPr>
  <dimension ref="A1:K50"/>
  <sheetViews>
    <sheetView workbookViewId="0" topLeftCell="A1">
      <pane xSplit="4" ySplit="4" topLeftCell="E13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37209.372245370374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71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0.00376824</v>
      </c>
      <c r="E18" s="44">
        <v>0.001399138328423851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0.001399138328423851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0.3726967012288365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0.04040602</v>
      </c>
      <c r="E24" s="44">
        <v>0.015002656752505332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0.01985453</v>
      </c>
      <c r="E25" s="44">
        <v>0.0073719386015331295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0.022374595354038462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0.395071296582875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0.12209853</v>
      </c>
      <c r="E31" s="44">
        <v>0.04533488662272292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0.03980566</v>
      </c>
      <c r="E32" s="44">
        <v>0.01477974454764244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0.01086467</v>
      </c>
      <c r="E33" s="44">
        <v>0.0040340254927172265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0.00848554</v>
      </c>
      <c r="E34" s="44">
        <v>0.0031506603218939676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0.00792498</v>
      </c>
      <c r="E35" s="44">
        <v>0.0029425257600345124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0.05534285</v>
      </c>
      <c r="E36" s="44">
        <v>0.020548665328963104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0.00287322</v>
      </c>
      <c r="E37" s="44">
        <v>0.0010668195836767238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0.0918573276576509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0.48692862424052585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0.05046425</v>
      </c>
      <c r="E42" s="44">
        <v>0.01873725303859715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0.505665877279123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821">
    <pageSetUpPr fitToPage="1"/>
  </sheetPr>
  <dimension ref="A1:K50"/>
  <sheetViews>
    <sheetView workbookViewId="0" topLeftCell="A1">
      <pane xSplit="4" ySplit="4" topLeftCell="E31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37209.38019675926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73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0.03303407</v>
      </c>
      <c r="E18" s="44">
        <v>0.012265469683681635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0.012265469683681635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0.3835630325840943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0.03949369</v>
      </c>
      <c r="E24" s="44">
        <v>0.014663910846944397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0.01042592</v>
      </c>
      <c r="E25" s="44">
        <v>0.00387111868699467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0.018535029533939068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0.40209806211803334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0.04782386</v>
      </c>
      <c r="E31" s="44">
        <v>0.01775688266649053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0.0445099</v>
      </c>
      <c r="E32" s="44">
        <v>0.016526417394941078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0.00732605</v>
      </c>
      <c r="E33" s="44">
        <v>0.002720144510686568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0.01062501</v>
      </c>
      <c r="E34" s="44">
        <v>0.003945040318792514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0.00759622</v>
      </c>
      <c r="E35" s="44">
        <v>0.0028204579732553727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0.06015403</v>
      </c>
      <c r="E36" s="44">
        <v>0.02233504473763831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0.00237926</v>
      </c>
      <c r="E37" s="44">
        <v>0.0008834134395064358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0.06698740104131082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0.4690854631593442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0.06168</v>
      </c>
      <c r="E42" s="44">
        <v>0.022901633679697452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0.4919870968390416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822">
    <pageSetUpPr fitToPage="1"/>
  </sheetPr>
  <dimension ref="A1:K50"/>
  <sheetViews>
    <sheetView workbookViewId="0" topLeftCell="A1">
      <pane xSplit="4" ySplit="4" topLeftCell="E5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37209.38516203704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74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0.02109743</v>
      </c>
      <c r="E18" s="44">
        <v>0.007833424342462054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0.007833424342462054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0.3791309872428747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0.04396611</v>
      </c>
      <c r="E24" s="44">
        <v>0.016324509493211462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0.01568196</v>
      </c>
      <c r="E25" s="44">
        <v>0.005822673529501756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0.022147183022713218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0.40127817026558793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0.06528686</v>
      </c>
      <c r="E31" s="44">
        <v>0.024240852007420436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0.04317662</v>
      </c>
      <c r="E32" s="44">
        <v>0.016031373780277216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0.01387684</v>
      </c>
      <c r="E33" s="44">
        <v>0.005152436872758962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0.00850267</v>
      </c>
      <c r="E34" s="44">
        <v>0.003157020649146452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0.00816139</v>
      </c>
      <c r="E35" s="44">
        <v>0.0030303042168797986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0.05980645</v>
      </c>
      <c r="E36" s="44">
        <v>0.022205989130725384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0.00275407</v>
      </c>
      <c r="E37" s="44">
        <v>0.0010225794790571395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0.07484055613626538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0.4761187264018533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0.05053041</v>
      </c>
      <c r="E42" s="44">
        <v>0.01876181808535864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0.49488054448721197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820">
    <pageSetUpPr fitToPage="1"/>
  </sheetPr>
  <dimension ref="A1:K50"/>
  <sheetViews>
    <sheetView workbookViewId="0" topLeftCell="A1">
      <pane xSplit="4" ySplit="4" topLeftCell="E13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37209.389085648145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72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0.03025368</v>
      </c>
      <c r="E18" s="44">
        <v>0.011233117652768958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0.011233117652768958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0.3825306805531816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0.04263694</v>
      </c>
      <c r="E24" s="44">
        <v>0.01583099191153112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0.0183385</v>
      </c>
      <c r="E25" s="44">
        <v>0.006809040357249218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0.02264003226878034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0.405170712821962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0.10355034</v>
      </c>
      <c r="E31" s="44">
        <v>0.03844798887950912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0.04727095</v>
      </c>
      <c r="E32" s="44">
        <v>0.01755158853098726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0.00945587</v>
      </c>
      <c r="E33" s="44">
        <v>0.003510941486103125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0.00920542</v>
      </c>
      <c r="E34" s="44">
        <v>0.003417950011474717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0.00887607</v>
      </c>
      <c r="E35" s="44">
        <v>0.003295663159133466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0.06487308</v>
      </c>
      <c r="E36" s="44">
        <v>0.024087216501843502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0.00264958</v>
      </c>
      <c r="E37" s="44">
        <v>0.0009837825967096753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0.09129513116576086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0.49646584398772287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0.05658784</v>
      </c>
      <c r="E42" s="44">
        <v>0.021010927081798487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0.5174767710695214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823">
    <pageSetUpPr fitToPage="1"/>
  </sheetPr>
  <dimension ref="A1:K50"/>
  <sheetViews>
    <sheetView workbookViewId="0" topLeftCell="A1">
      <pane xSplit="4" ySplit="4" topLeftCell="E39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37209.39255787037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75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0.02688783</v>
      </c>
      <c r="E18" s="44">
        <v>0.009983385750680604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0.009983385750680604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0.38128094865109324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0.05247738</v>
      </c>
      <c r="E24" s="44">
        <v>0.019484723301398856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0.01683899</v>
      </c>
      <c r="E25" s="44">
        <v>0.00625227594870442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0.025736999250103275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0.4070179479011965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0.08540953</v>
      </c>
      <c r="E31" s="44">
        <v>0.031712350337469684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0.04169744</v>
      </c>
      <c r="E32" s="44">
        <v>0.015482157851186184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0.01154468</v>
      </c>
      <c r="E33" s="44">
        <v>0.004286511548465136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0.00959586</v>
      </c>
      <c r="E34" s="44">
        <v>0.0035629194319335535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0.00859062</v>
      </c>
      <c r="E35" s="44">
        <v>0.003189676269803543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0.0673192</v>
      </c>
      <c r="E36" s="44">
        <v>0.024995454896405457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0.00232362</v>
      </c>
      <c r="E37" s="44">
        <v>0.0008627544431066569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0.08409182477837021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0.4911097726795667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0.05720921</v>
      </c>
      <c r="E42" s="44">
        <v>0.021241640248457917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0.5123514129280246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59"/>
  <sheetViews>
    <sheetView workbookViewId="0" topLeftCell="A1">
      <pane xSplit="4" ySplit="4" topLeftCell="E2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37207.669699074075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68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1942.0646859612705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33.87492530143825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33.87492530143825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0.00299182</v>
      </c>
      <c r="E18" s="36">
        <v>0.101347679015349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0.101347679015349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33.9762729804536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0.04221265</v>
      </c>
      <c r="E24" s="36">
        <v>1.4299503655257575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0.01625824</v>
      </c>
      <c r="E25" s="36">
        <v>0.5507466655328555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1.980697031058613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35.95697001151221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0.10717114</v>
      </c>
      <c r="E31" s="36">
        <v>3.630414361969981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0.04434632</v>
      </c>
      <c r="E32" s="36">
        <v>1.5022282773936773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0.01300878</v>
      </c>
      <c r="E33" s="36">
        <v>0.4406714507628439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0.0089572</v>
      </c>
      <c r="E34" s="36">
        <v>0.3034244809100427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0.00836393</v>
      </c>
      <c r="E35" s="36">
        <v>0.28332750397645845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0.06039755</v>
      </c>
      <c r="E36" s="36">
        <v>2.0459624946398822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0.00284922</v>
      </c>
      <c r="E37" s="36">
        <v>0.0965171146673639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8.30254568432025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44.25951569583246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0.05225456</v>
      </c>
      <c r="E42" s="36">
        <v>1.7701193166595233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46.02963501249199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24">
    <pageSetUpPr fitToPage="1"/>
  </sheetPr>
  <dimension ref="A1:K50"/>
  <sheetViews>
    <sheetView workbookViewId="0" topLeftCell="A1">
      <pane xSplit="4" ySplit="4" topLeftCell="E13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37209.3975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76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0.00190481</v>
      </c>
      <c r="E18" s="44">
        <v>0.0007072513107883351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0.0007072513107883351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0.372004814211201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0.03852906</v>
      </c>
      <c r="E24" s="44">
        <v>0.014305746078843773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0.01519994</v>
      </c>
      <c r="E25" s="44">
        <v>0.005643700678232499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0.019949446757076272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0.3919542609682773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0.07456357</v>
      </c>
      <c r="E31" s="44">
        <v>0.02768527182215432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0.03541496</v>
      </c>
      <c r="E32" s="44">
        <v>0.013149488338215599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0.00840512</v>
      </c>
      <c r="E33" s="44">
        <v>0.0031208005718855168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0.00833044</v>
      </c>
      <c r="E34" s="44">
        <v>0.0030930720698881136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0.00767627</v>
      </c>
      <c r="E35" s="44">
        <v>0.0028501803431655506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0.05373079</v>
      </c>
      <c r="E36" s="44">
        <v>0.019950111379713864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0.00241649</v>
      </c>
      <c r="E37" s="44">
        <v>0.0008972368477732181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0.0707461613727962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0.4627004223410735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0.0526589</v>
      </c>
      <c r="E42" s="44">
        <v>0.01955212123501654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0.48225254357609004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825">
    <pageSetUpPr fitToPage="1"/>
  </sheetPr>
  <dimension ref="A1:K50"/>
  <sheetViews>
    <sheetView workbookViewId="0" topLeftCell="A1">
      <pane xSplit="4" ySplit="4" topLeftCell="E32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37209.401550925926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77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0.0212801</v>
      </c>
      <c r="E18" s="44">
        <v>0.007901249268277072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0.007901249268277072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0.3791988121686897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0.05361557</v>
      </c>
      <c r="E24" s="44">
        <v>0.01990733047451648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0.01513976</v>
      </c>
      <c r="E25" s="44">
        <v>0.005621355990897151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0.02552868646541363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0.40472749863410334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0.05172915</v>
      </c>
      <c r="E31" s="44">
        <v>0.01920690732590988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0.04358276</v>
      </c>
      <c r="E32" s="44">
        <v>0.016182172572473588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0.01362639</v>
      </c>
      <c r="E33" s="44">
        <v>0.005059445398130554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0.00878903</v>
      </c>
      <c r="E34" s="44">
        <v>0.003263345419258614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0.00848087</v>
      </c>
      <c r="E35" s="44">
        <v>0.0031489263622752226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0.0639619</v>
      </c>
      <c r="E36" s="44">
        <v>0.023748897588479905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0.00724815</v>
      </c>
      <c r="E37" s="44">
        <v>0.002691220430536626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0.07330091509706439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0.4780284137311677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0.05138246</v>
      </c>
      <c r="E42" s="44">
        <v>0.019078182173827937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0.4971065959049957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6">
    <pageSetUpPr fitToPage="1"/>
  </sheetPr>
  <dimension ref="A1:K50"/>
  <sheetViews>
    <sheetView workbookViewId="0" topLeftCell="A1">
      <pane xSplit="4" ySplit="4" topLeftCell="E39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D49" sqref="D49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37209.40488425926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78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0.03620312</v>
      </c>
      <c r="E18" s="44">
        <v>0.013442130225391187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0.013442130225391187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0.38473969312580386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0.04973793</v>
      </c>
      <c r="E24" s="44">
        <v>0.01846757219271132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0.01453312</v>
      </c>
      <c r="E25" s="44">
        <v>0.005396112037339245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0.023863684230050565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0.40860337735585445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0.06162075</v>
      </c>
      <c r="E31" s="44">
        <v>0.022879634299095605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0.03955839</v>
      </c>
      <c r="E32" s="44">
        <v>0.014687933799264054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0.01405871</v>
      </c>
      <c r="E33" s="44">
        <v>0.00521996476052366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0.00927858</v>
      </c>
      <c r="E34" s="44">
        <v>0.003445114141176511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0.00869133</v>
      </c>
      <c r="E35" s="44">
        <v>0.0032270696473632437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0.06038945</v>
      </c>
      <c r="E36" s="44">
        <v>0.022422455609896325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0.00310188</v>
      </c>
      <c r="E37" s="44">
        <v>0.001151720484409532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0.07303389274172895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0.4816372700975834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0.05322228</v>
      </c>
      <c r="E42" s="44">
        <v>0.019761302856003374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0.5013985729535868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827">
    <pageSetUpPr fitToPage="1"/>
  </sheetPr>
  <dimension ref="A1:K50"/>
  <sheetViews>
    <sheetView workbookViewId="0" topLeftCell="A1">
      <pane xSplit="4" ySplit="4" topLeftCell="E11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37209.40912037037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79</v>
      </c>
      <c r="C3" s="26" t="s">
        <v>20</v>
      </c>
      <c r="D3" s="26" t="s">
        <v>21</v>
      </c>
      <c r="E3" s="27" t="s">
        <v>83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43">
        <v>0</v>
      </c>
    </row>
    <row r="6" spans="1:5" ht="9.75" customHeight="1">
      <c r="A6" s="33">
        <v>2</v>
      </c>
      <c r="B6" s="33"/>
      <c r="C6" s="33"/>
      <c r="D6" s="34"/>
      <c r="E6" s="44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5">
        <v>0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44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44">
        <v>0.37129756290041266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44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44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44">
        <v>0.37129756290041266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44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80</v>
      </c>
      <c r="C14" s="41"/>
      <c r="D14" s="34"/>
      <c r="E14" s="44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6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6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6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0.00921286</v>
      </c>
      <c r="E18" s="44">
        <v>0.0034207124653426956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44">
        <v>0.0034207124653426956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44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5">
        <v>0.37471827536575536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44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44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0.04178427</v>
      </c>
      <c r="E24" s="44">
        <v>0.015514397618572826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0.02406065</v>
      </c>
      <c r="E25" s="44">
        <v>0.008933660706799814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44">
        <v>0.02444805832537264</v>
      </c>
    </row>
    <row r="27" spans="1:5" ht="9.75" customHeight="1">
      <c r="A27" s="33">
        <v>23</v>
      </c>
      <c r="B27" s="33"/>
      <c r="C27" s="33"/>
      <c r="D27" s="34"/>
      <c r="E27" s="44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5">
        <v>0.399166333691128</v>
      </c>
    </row>
    <row r="29" spans="1:5" ht="9.75" customHeight="1">
      <c r="A29" s="33">
        <v>25</v>
      </c>
      <c r="B29" s="33"/>
      <c r="C29" s="33"/>
      <c r="D29" s="34"/>
      <c r="E29" s="44"/>
    </row>
    <row r="30" spans="1:5" ht="9.75" customHeight="1">
      <c r="A30" s="33">
        <v>26</v>
      </c>
      <c r="B30" s="41" t="s">
        <v>49</v>
      </c>
      <c r="C30" s="41"/>
      <c r="D30" s="34"/>
      <c r="E30" s="44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0.0993164</v>
      </c>
      <c r="E31" s="44">
        <v>0.03687593727604254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0.03549435</v>
      </c>
      <c r="E32" s="44">
        <v>0.013178965651734263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0.00878737</v>
      </c>
      <c r="E33" s="44">
        <v>0.003262729065304199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0.00803598</v>
      </c>
      <c r="E34" s="44">
        <v>0.002983739789516458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0.00751184</v>
      </c>
      <c r="E35" s="44">
        <v>0.0027891278848978357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0.04771681</v>
      </c>
      <c r="E36" s="44">
        <v>0.017717135262382038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0.00311295</v>
      </c>
      <c r="E37" s="44">
        <v>0.0011558307484308397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44">
        <v>0.07796346567830818</v>
      </c>
    </row>
    <row r="39" spans="1:5" ht="9.75" customHeight="1">
      <c r="A39" s="33">
        <v>35</v>
      </c>
      <c r="B39" s="33"/>
      <c r="C39" s="33"/>
      <c r="D39" s="34"/>
      <c r="E39" s="44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5">
        <v>0.47712979936943617</v>
      </c>
    </row>
    <row r="41" spans="1:5" ht="9.75" customHeight="1">
      <c r="A41" s="33">
        <v>37</v>
      </c>
      <c r="B41" s="33"/>
      <c r="C41" s="33"/>
      <c r="D41" s="34"/>
      <c r="E41" s="44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0.05038414</v>
      </c>
      <c r="E42" s="44">
        <v>0.018707508390833197</v>
      </c>
    </row>
    <row r="43" spans="1:5" ht="9.75" customHeight="1">
      <c r="A43" s="33">
        <v>39</v>
      </c>
      <c r="B43" s="33"/>
      <c r="C43" s="33"/>
      <c r="D43" s="34"/>
      <c r="E43" s="44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5">
        <v>0.49583730776026935</v>
      </c>
    </row>
    <row r="45" spans="1:5" ht="9.75" customHeight="1">
      <c r="A45" s="33"/>
      <c r="B45" s="33"/>
      <c r="C45" s="33"/>
      <c r="D45" s="34"/>
      <c r="E45" s="44"/>
    </row>
    <row r="46" spans="1:5" ht="9.75" customHeight="1">
      <c r="A46" s="7"/>
      <c r="B46" s="7"/>
      <c r="C46" s="7"/>
      <c r="D46" s="8"/>
      <c r="E46" s="15"/>
    </row>
    <row r="47" spans="1:5" ht="9.75" customHeight="1">
      <c r="A47" s="7"/>
      <c r="B47" s="7"/>
      <c r="C47" s="7"/>
      <c r="D47" s="8"/>
      <c r="E47" s="15"/>
    </row>
    <row r="48" spans="1:5" ht="9.75" customHeight="1">
      <c r="A48" s="7"/>
      <c r="B48" s="7"/>
      <c r="C48" s="7"/>
      <c r="D48" s="8"/>
      <c r="E48" s="15"/>
    </row>
    <row r="49" spans="1:5" ht="9.75" customHeight="1">
      <c r="A49" s="7"/>
      <c r="B49" s="7"/>
      <c r="C49" s="7"/>
      <c r="D49" s="8"/>
      <c r="E49" s="15"/>
    </row>
    <row r="50" spans="1:5" ht="9.75" customHeight="1">
      <c r="A50" s="7"/>
      <c r="B50" s="7"/>
      <c r="C50" s="7"/>
      <c r="D50" s="8"/>
      <c r="E50" s="15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4:  RTU SOFTWARE&amp;"Arial,Regular"&amp;10
&amp;A</oddHeader>
    <oddFooter>&amp;LCC Docket Nos.
96-262, 94-1&amp;CCost Review Proceeding for Residential and
Single-Line Business Subscriber Line Charge(SLC) Caps&amp;RAttachment 4
11-16-01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K45"/>
  <sheetViews>
    <sheetView workbookViewId="0" topLeftCell="A1">
      <pane xSplit="3" ySplit="3" topLeftCell="I4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9.57421875" style="0" customWidth="1"/>
    <col min="2" max="2" width="6.140625" style="0" customWidth="1"/>
    <col min="3" max="3" width="29.8515625" style="0" customWidth="1"/>
    <col min="4" max="10" width="11.57421875" style="0" customWidth="1"/>
    <col min="11" max="11" width="10.8515625" style="0" customWidth="1"/>
  </cols>
  <sheetData>
    <row r="1" spans="1:11" ht="12.75">
      <c r="A1" s="91"/>
      <c r="B1" s="88"/>
      <c r="C1" s="88"/>
      <c r="D1" s="88"/>
      <c r="E1" s="88"/>
      <c r="F1" s="88"/>
      <c r="G1" s="88"/>
      <c r="H1" s="88"/>
      <c r="I1" s="88"/>
      <c r="J1" s="88"/>
      <c r="K1" s="96"/>
    </row>
    <row r="2" spans="1:11" ht="12.75">
      <c r="A2" s="92" t="s">
        <v>67</v>
      </c>
      <c r="B2" s="79"/>
      <c r="C2" s="93" t="s">
        <v>138</v>
      </c>
      <c r="D2" s="94"/>
      <c r="E2" s="94"/>
      <c r="F2" s="94"/>
      <c r="G2" s="94"/>
      <c r="H2" s="94"/>
      <c r="I2" s="94"/>
      <c r="J2" s="94"/>
      <c r="K2" s="97"/>
    </row>
    <row r="3" spans="1:11" ht="22.5">
      <c r="A3" s="47" t="s">
        <v>89</v>
      </c>
      <c r="B3" s="48" t="s">
        <v>90</v>
      </c>
      <c r="C3" s="48" t="s">
        <v>91</v>
      </c>
      <c r="D3" s="49" t="s">
        <v>24</v>
      </c>
      <c r="E3" s="49" t="s">
        <v>92</v>
      </c>
      <c r="F3" s="98" t="s">
        <v>93</v>
      </c>
      <c r="G3" s="49" t="s">
        <v>94</v>
      </c>
      <c r="H3" s="49" t="s">
        <v>95</v>
      </c>
      <c r="I3" s="49" t="s">
        <v>96</v>
      </c>
      <c r="J3" s="49" t="s">
        <v>97</v>
      </c>
      <c r="K3" s="99" t="s">
        <v>98</v>
      </c>
    </row>
    <row r="4" spans="1:11" ht="12.75">
      <c r="A4" s="50"/>
      <c r="B4" s="50"/>
      <c r="C4" s="50"/>
      <c r="D4" s="64"/>
      <c r="E4" s="64"/>
      <c r="F4" s="17"/>
      <c r="G4" s="17"/>
      <c r="H4" s="17"/>
      <c r="I4" s="17"/>
      <c r="J4" s="17"/>
      <c r="K4" s="17"/>
    </row>
    <row r="5" spans="1:11" ht="15" customHeight="1">
      <c r="A5" s="52" t="s">
        <v>64</v>
      </c>
      <c r="B5" s="50"/>
      <c r="C5" s="50"/>
      <c r="D5" s="64"/>
      <c r="E5" s="64"/>
      <c r="F5" s="17"/>
      <c r="G5" s="17"/>
      <c r="H5" s="17"/>
      <c r="I5" s="17"/>
      <c r="J5" s="17"/>
      <c r="K5" s="17"/>
    </row>
    <row r="6" spans="1:11" ht="12.75">
      <c r="A6" s="53"/>
      <c r="B6" s="54"/>
      <c r="C6" s="54"/>
      <c r="D6" s="65"/>
      <c r="E6" s="65"/>
      <c r="F6" s="18"/>
      <c r="G6" s="18"/>
      <c r="H6" s="18"/>
      <c r="I6" s="18"/>
      <c r="J6" s="18"/>
      <c r="K6" s="19"/>
    </row>
    <row r="7" spans="1:11" ht="9.75" customHeight="1">
      <c r="A7" s="56">
        <v>2411</v>
      </c>
      <c r="B7" s="57" t="s">
        <v>99</v>
      </c>
      <c r="C7" s="57" t="s">
        <v>100</v>
      </c>
      <c r="D7" s="66">
        <v>19.4919424135542</v>
      </c>
      <c r="E7" s="66">
        <v>0.23892345873126122</v>
      </c>
      <c r="F7" s="66">
        <v>0.08816010634226429</v>
      </c>
      <c r="G7" s="66">
        <v>0.04827080454676095</v>
      </c>
      <c r="H7" s="66">
        <v>0.011151567660789181</v>
      </c>
      <c r="I7" s="66">
        <v>0.05272495703753826</v>
      </c>
      <c r="J7" s="66">
        <v>0</v>
      </c>
      <c r="K7" s="82">
        <v>0.43923089431861395</v>
      </c>
    </row>
    <row r="8" spans="1:11" ht="9.75" customHeight="1">
      <c r="A8" s="56" t="s">
        <v>101</v>
      </c>
      <c r="B8" s="57" t="s">
        <v>102</v>
      </c>
      <c r="C8" s="57" t="s">
        <v>103</v>
      </c>
      <c r="D8" s="66">
        <v>31.9013335969077</v>
      </c>
      <c r="E8" s="66">
        <v>0.26546583097999155</v>
      </c>
      <c r="F8" s="66">
        <v>0.17410330926291628</v>
      </c>
      <c r="G8" s="66">
        <v>0.0953277777298369</v>
      </c>
      <c r="H8" s="66">
        <v>0.018251125133016192</v>
      </c>
      <c r="I8" s="66">
        <v>0.28466333575860464</v>
      </c>
      <c r="J8" s="66">
        <v>0</v>
      </c>
      <c r="K8" s="82">
        <v>0.8378113788643655</v>
      </c>
    </row>
    <row r="9" spans="1:11" ht="9.75" customHeight="1">
      <c r="A9" s="56">
        <v>2431</v>
      </c>
      <c r="B9" s="57" t="s">
        <v>104</v>
      </c>
      <c r="C9" s="57" t="s">
        <v>105</v>
      </c>
      <c r="D9" s="66">
        <v>0.781816952828979</v>
      </c>
      <c r="E9" s="66">
        <v>0.018160956300089823</v>
      </c>
      <c r="F9" s="66">
        <v>0.005467610147530244</v>
      </c>
      <c r="G9" s="66">
        <v>0.0029937113242923964</v>
      </c>
      <c r="H9" s="66">
        <v>0.0004472865999112419</v>
      </c>
      <c r="I9" s="66">
        <v>0.0005771033958437297</v>
      </c>
      <c r="J9" s="66">
        <v>0</v>
      </c>
      <c r="K9" s="82">
        <v>0.027646667767667433</v>
      </c>
    </row>
    <row r="10" spans="1:11" ht="9.75" customHeight="1">
      <c r="A10" s="56">
        <v>2441</v>
      </c>
      <c r="B10" s="57" t="s">
        <v>106</v>
      </c>
      <c r="C10" s="57" t="s">
        <v>107</v>
      </c>
      <c r="D10" s="66">
        <v>66.2890202913542</v>
      </c>
      <c r="E10" s="66">
        <v>0.10851170128423177</v>
      </c>
      <c r="F10" s="66">
        <v>0.42149227234309733</v>
      </c>
      <c r="G10" s="66">
        <v>0.2307820754158858</v>
      </c>
      <c r="H10" s="66">
        <v>0.03792472188058714</v>
      </c>
      <c r="I10" s="66">
        <v>0.01241074086064782</v>
      </c>
      <c r="J10" s="66">
        <v>0</v>
      </c>
      <c r="K10" s="82">
        <v>0.8111215117844499</v>
      </c>
    </row>
    <row r="11" spans="1:11" ht="9.75" customHeight="1">
      <c r="A11" s="56" t="s">
        <v>108</v>
      </c>
      <c r="B11" s="57" t="s">
        <v>109</v>
      </c>
      <c r="C11" s="57" t="s">
        <v>110</v>
      </c>
      <c r="D11" s="66">
        <v>47.057340232622</v>
      </c>
      <c r="E11" s="66">
        <v>0.3062853259569827</v>
      </c>
      <c r="F11" s="66">
        <v>0.2542848474196249</v>
      </c>
      <c r="G11" s="66">
        <v>0.13923000348091588</v>
      </c>
      <c r="H11" s="66">
        <v>0.02692205334938576</v>
      </c>
      <c r="I11" s="66">
        <v>0.11390833105839142</v>
      </c>
      <c r="J11" s="66">
        <v>0</v>
      </c>
      <c r="K11" s="82">
        <v>0.8406305612653007</v>
      </c>
    </row>
    <row r="12" spans="1:11" ht="9.75" customHeight="1">
      <c r="A12" s="56" t="s">
        <v>111</v>
      </c>
      <c r="B12" s="57" t="s">
        <v>112</v>
      </c>
      <c r="C12" s="57" t="s">
        <v>113</v>
      </c>
      <c r="D12" s="66">
        <v>641.27143227716</v>
      </c>
      <c r="E12" s="66">
        <v>3.157195690208852</v>
      </c>
      <c r="F12" s="66">
        <v>3.6821682730996677</v>
      </c>
      <c r="G12" s="66">
        <v>2.016118372400594</v>
      </c>
      <c r="H12" s="66">
        <v>0.3668788679058064</v>
      </c>
      <c r="I12" s="66">
        <v>1.794810257193144</v>
      </c>
      <c r="J12" s="66">
        <v>0</v>
      </c>
      <c r="K12" s="82">
        <v>11.017171460808063</v>
      </c>
    </row>
    <row r="13" spans="1:11" ht="9.75" customHeight="1">
      <c r="A13" s="56">
        <v>2426.1</v>
      </c>
      <c r="B13" s="57" t="s">
        <v>114</v>
      </c>
      <c r="C13" s="57" t="s">
        <v>115</v>
      </c>
      <c r="D13" s="66">
        <v>14.6362030270151</v>
      </c>
      <c r="E13" s="66">
        <v>0.07067790729972366</v>
      </c>
      <c r="F13" s="66">
        <v>0.08544046954620534</v>
      </c>
      <c r="G13" s="66">
        <v>0.04678170793208422</v>
      </c>
      <c r="H13" s="66">
        <v>0.00837354250745732</v>
      </c>
      <c r="I13" s="66">
        <v>0.0706967636079568</v>
      </c>
      <c r="J13" s="66">
        <v>0</v>
      </c>
      <c r="K13" s="82">
        <v>0.28197039089342735</v>
      </c>
    </row>
    <row r="14" spans="1:11" ht="9.75" customHeight="1">
      <c r="A14" s="56" t="s">
        <v>116</v>
      </c>
      <c r="B14" s="57" t="s">
        <v>117</v>
      </c>
      <c r="C14" s="57" t="s">
        <v>118</v>
      </c>
      <c r="D14" s="66">
        <v>7.83191342155107</v>
      </c>
      <c r="E14" s="66">
        <v>0.039175048189951954</v>
      </c>
      <c r="F14" s="66">
        <v>0.04307878711578986</v>
      </c>
      <c r="G14" s="66">
        <v>0.0235871713272553</v>
      </c>
      <c r="H14" s="66">
        <v>0.0044807290407926186</v>
      </c>
      <c r="I14" s="66">
        <v>0.004775417836467513</v>
      </c>
      <c r="J14" s="66">
        <v>0</v>
      </c>
      <c r="K14" s="82">
        <v>0.11509715351025725</v>
      </c>
    </row>
    <row r="15" spans="1:11" ht="9.75" customHeight="1">
      <c r="A15" s="56">
        <v>2232.2</v>
      </c>
      <c r="B15" s="57" t="s">
        <v>119</v>
      </c>
      <c r="C15" s="57" t="s">
        <v>120</v>
      </c>
      <c r="D15" s="66">
        <v>183.21395108118</v>
      </c>
      <c r="E15" s="66">
        <v>1.8842785370104822</v>
      </c>
      <c r="F15" s="66">
        <v>0.8299190440068002</v>
      </c>
      <c r="G15" s="66">
        <v>0.454410295037394</v>
      </c>
      <c r="H15" s="66">
        <v>0.10481883890963901</v>
      </c>
      <c r="I15" s="66">
        <v>0.14868209093798432</v>
      </c>
      <c r="J15" s="66">
        <v>0</v>
      </c>
      <c r="K15" s="82">
        <v>3.4221088059022993</v>
      </c>
    </row>
    <row r="16" spans="1:11" ht="9.75" customHeight="1">
      <c r="A16" s="56" t="s">
        <v>121</v>
      </c>
      <c r="B16" s="57" t="s">
        <v>122</v>
      </c>
      <c r="C16" s="57" t="s">
        <v>123</v>
      </c>
      <c r="D16" s="66">
        <v>207.434023611917</v>
      </c>
      <c r="E16" s="66">
        <v>1.0212677072244365</v>
      </c>
      <c r="F16" s="66">
        <v>1.1910821877608415</v>
      </c>
      <c r="G16" s="66">
        <v>0.652159951332764</v>
      </c>
      <c r="H16" s="66">
        <v>0.11867542497198653</v>
      </c>
      <c r="I16" s="66">
        <v>0.14786433074285107</v>
      </c>
      <c r="J16" s="66">
        <v>0</v>
      </c>
      <c r="K16" s="82">
        <v>3.13104960203288</v>
      </c>
    </row>
    <row r="17" spans="1:11" ht="9.75" customHeight="1">
      <c r="A17" s="56" t="s">
        <v>124</v>
      </c>
      <c r="B17" s="57" t="s">
        <v>125</v>
      </c>
      <c r="C17" s="57" t="s">
        <v>126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82">
        <v>0</v>
      </c>
    </row>
    <row r="18" spans="1:11" ht="9.75" customHeight="1">
      <c r="A18" s="56">
        <v>2426.2</v>
      </c>
      <c r="B18" s="57" t="s">
        <v>127</v>
      </c>
      <c r="C18" s="57" t="s">
        <v>128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82">
        <v>0</v>
      </c>
    </row>
    <row r="19" spans="1:11" ht="9.75" customHeight="1">
      <c r="A19" s="56">
        <v>2423.11</v>
      </c>
      <c r="B19" s="57" t="s">
        <v>129</v>
      </c>
      <c r="C19" s="57" t="s">
        <v>130</v>
      </c>
      <c r="D19" s="66">
        <v>78.9651857230503</v>
      </c>
      <c r="E19" s="66">
        <v>0.3887722600647581</v>
      </c>
      <c r="F19" s="66">
        <v>0.4534165829223618</v>
      </c>
      <c r="G19" s="66">
        <v>0.2482617401978053</v>
      </c>
      <c r="H19" s="66">
        <v>0.04517690401265718</v>
      </c>
      <c r="I19" s="66">
        <v>0.22101019656156629</v>
      </c>
      <c r="J19" s="66">
        <v>0</v>
      </c>
      <c r="K19" s="82">
        <v>1.3566376837591487</v>
      </c>
    </row>
    <row r="20" spans="1:11" ht="9.75" customHeight="1">
      <c r="A20" s="56">
        <v>2421.11</v>
      </c>
      <c r="B20" s="57" t="s">
        <v>131</v>
      </c>
      <c r="C20" s="57" t="s">
        <v>132</v>
      </c>
      <c r="D20" s="66">
        <v>14.4882806365616</v>
      </c>
      <c r="E20" s="66">
        <v>0.12056372022732507</v>
      </c>
      <c r="F20" s="66">
        <v>0.07907060050303714</v>
      </c>
      <c r="G20" s="66">
        <v>0.04329397678671095</v>
      </c>
      <c r="H20" s="66">
        <v>0.008288914382117651</v>
      </c>
      <c r="I20" s="66">
        <v>0.1292824415280935</v>
      </c>
      <c r="J20" s="66">
        <v>0</v>
      </c>
      <c r="K20" s="82">
        <v>0.3804996534272843</v>
      </c>
    </row>
    <row r="21" spans="1:11" ht="9.75" customHeight="1">
      <c r="A21" s="56">
        <v>2111</v>
      </c>
      <c r="B21" s="57" t="s">
        <v>133</v>
      </c>
      <c r="C21" s="57" t="s">
        <v>134</v>
      </c>
      <c r="D21" s="66">
        <v>0.43971348259483195</v>
      </c>
      <c r="E21" s="66">
        <v>0</v>
      </c>
      <c r="F21" s="66">
        <v>0.004060722865391589</v>
      </c>
      <c r="G21" s="66">
        <v>0.0022233907047782466</v>
      </c>
      <c r="H21" s="66">
        <v>0.0002515652133831336</v>
      </c>
      <c r="I21" s="66">
        <v>0.0009587871873841834</v>
      </c>
      <c r="J21" s="66"/>
      <c r="K21" s="82">
        <v>0.007494465970937153</v>
      </c>
    </row>
    <row r="22" spans="1:11" ht="9.75" customHeight="1">
      <c r="A22" s="56">
        <v>2121</v>
      </c>
      <c r="B22" s="57" t="s">
        <v>135</v>
      </c>
      <c r="C22" s="57" t="s">
        <v>136</v>
      </c>
      <c r="D22" s="66">
        <v>6.6873092144630695</v>
      </c>
      <c r="E22" s="66">
        <v>0.017223137018061243</v>
      </c>
      <c r="F22" s="66">
        <v>0.04784632095833662</v>
      </c>
      <c r="G22" s="66">
        <v>0.026197567284205147</v>
      </c>
      <c r="H22" s="66">
        <v>0.003825887620201824</v>
      </c>
      <c r="I22" s="66">
        <v>0.014581555141467792</v>
      </c>
      <c r="J22" s="66"/>
      <c r="K22" s="82">
        <v>0.10967446802227263</v>
      </c>
    </row>
    <row r="23" spans="1:11" ht="11.25" customHeight="1">
      <c r="A23" s="59"/>
      <c r="B23" s="60"/>
      <c r="C23" s="61" t="s">
        <v>137</v>
      </c>
      <c r="D23" s="67">
        <v>1320.48946596276</v>
      </c>
      <c r="E23" s="67">
        <v>7.636501280496147</v>
      </c>
      <c r="F23" s="67">
        <v>7.359591134293864</v>
      </c>
      <c r="G23" s="67">
        <v>4.0296385455012835</v>
      </c>
      <c r="H23" s="67">
        <v>0.7554674291877312</v>
      </c>
      <c r="I23" s="67">
        <v>2.9969463088479413</v>
      </c>
      <c r="J23" s="67">
        <v>0</v>
      </c>
      <c r="K23" s="83">
        <v>22.778144698326972</v>
      </c>
    </row>
    <row r="24" spans="1:1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5" ht="12.75">
      <c r="A25" s="63"/>
      <c r="B25" s="63"/>
      <c r="C25" s="63"/>
      <c r="D25" s="63"/>
      <c r="E25" s="63"/>
    </row>
    <row r="26" spans="1:5" ht="12.75">
      <c r="A26" s="63"/>
      <c r="B26" s="63"/>
      <c r="C26" s="63"/>
      <c r="D26" s="63"/>
      <c r="E26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  <row r="31" spans="1:5" ht="12.75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  <row r="34" spans="1:5" ht="12.75">
      <c r="A34" s="63"/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  <row r="36" spans="1:5" ht="12.75">
      <c r="A36" s="63"/>
      <c r="B36" s="63"/>
      <c r="C36" s="63"/>
      <c r="D36" s="63"/>
      <c r="E36" s="63"/>
    </row>
    <row r="37" spans="1:5" ht="12.75">
      <c r="A37" s="63"/>
      <c r="B37" s="63"/>
      <c r="C37" s="63"/>
      <c r="D37" s="63"/>
      <c r="E37" s="63"/>
    </row>
    <row r="38" spans="1:5" ht="12.75">
      <c r="A38" s="63"/>
      <c r="B38" s="63"/>
      <c r="C38" s="63"/>
      <c r="D38" s="63"/>
      <c r="E38" s="63"/>
    </row>
    <row r="39" spans="1:5" ht="12.75">
      <c r="A39" s="63"/>
      <c r="B39" s="63"/>
      <c r="C39" s="63"/>
      <c r="D39" s="63"/>
      <c r="E39" s="63"/>
    </row>
    <row r="40" spans="1:5" ht="12.75">
      <c r="A40" s="63"/>
      <c r="B40" s="63"/>
      <c r="C40" s="63"/>
      <c r="D40" s="63"/>
      <c r="E40" s="63"/>
    </row>
    <row r="41" spans="1:5" ht="12.75">
      <c r="A41" s="63"/>
      <c r="B41" s="63"/>
      <c r="C41" s="63"/>
      <c r="D41" s="63"/>
      <c r="E41" s="63"/>
    </row>
    <row r="42" spans="1:5" ht="12.75">
      <c r="A42" s="63"/>
      <c r="B42" s="63"/>
      <c r="C42" s="63"/>
      <c r="D42" s="63"/>
      <c r="E42" s="63"/>
    </row>
    <row r="43" spans="1:5" ht="12.75">
      <c r="A43" s="63"/>
      <c r="B43" s="63"/>
      <c r="C43" s="63"/>
      <c r="D43" s="63"/>
      <c r="E43" s="63"/>
    </row>
    <row r="44" spans="1:5" ht="12.75">
      <c r="A44" s="63"/>
      <c r="B44" s="63"/>
      <c r="C44" s="63"/>
      <c r="D44" s="63"/>
      <c r="E44" s="63"/>
    </row>
    <row r="45" spans="1:5" ht="12.75">
      <c r="A45" s="63"/>
      <c r="B45" s="63"/>
      <c r="C45" s="63"/>
      <c r="D45" s="63"/>
      <c r="E45" s="63"/>
    </row>
  </sheetData>
  <printOptions horizontalCentered="1" verticalCentered="1"/>
  <pageMargins left="0.75" right="0.75" top="1" bottom="1" header="0.5" footer="0.5"/>
  <pageSetup horizontalDpi="600" verticalDpi="600" orientation="landscape" scale="90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59"/>
  <sheetViews>
    <sheetView workbookViewId="0" topLeftCell="A1">
      <pane xSplit="4" ySplit="4" topLeftCell="E17" activePane="bottomRight" state="frozen"/>
      <selection pane="topLeft" activeCell="G45" sqref="G45"/>
      <selection pane="topRight" activeCell="G45" sqref="G45"/>
      <selection pane="bottomLeft" activeCell="G45" sqref="G45"/>
      <selection pane="bottomRight" activeCell="G45" sqref="G4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3.7109375" style="0" customWidth="1"/>
    <col min="4" max="4" width="8.7109375" style="0" customWidth="1"/>
    <col min="5" max="5" width="12.7109375" style="0" customWidth="1"/>
  </cols>
  <sheetData>
    <row r="1" spans="1:11" ht="12.75">
      <c r="A1" s="86"/>
      <c r="B1" s="87">
        <v>37207.67152777778</v>
      </c>
      <c r="C1" s="88"/>
      <c r="D1" s="88"/>
      <c r="E1" s="86"/>
      <c r="F1" s="63"/>
      <c r="G1" s="63"/>
      <c r="H1" s="63"/>
      <c r="I1" s="63"/>
      <c r="J1" s="63"/>
      <c r="K1" s="63"/>
    </row>
    <row r="2" spans="1:11" ht="12.75">
      <c r="A2" s="89"/>
      <c r="B2" s="90"/>
      <c r="C2" s="79"/>
      <c r="D2" s="79"/>
      <c r="E2" s="89"/>
      <c r="F2" s="63"/>
      <c r="G2" s="63"/>
      <c r="H2" s="63"/>
      <c r="I2" s="63"/>
      <c r="J2" s="63"/>
      <c r="K2" s="63"/>
    </row>
    <row r="3" spans="1:11" ht="42.75" customHeight="1">
      <c r="A3" s="24" t="s">
        <v>18</v>
      </c>
      <c r="B3" s="25" t="s">
        <v>69</v>
      </c>
      <c r="C3" s="26" t="s">
        <v>20</v>
      </c>
      <c r="D3" s="26" t="s">
        <v>21</v>
      </c>
      <c r="E3" s="27" t="s">
        <v>64</v>
      </c>
      <c r="F3" s="63"/>
      <c r="G3" s="63"/>
      <c r="H3" s="63"/>
      <c r="I3" s="63"/>
      <c r="J3" s="63"/>
      <c r="K3" s="63"/>
    </row>
    <row r="4" spans="1:5" ht="12.75" customHeight="1">
      <c r="A4" s="28"/>
      <c r="B4" s="29"/>
      <c r="C4" s="30"/>
      <c r="D4" s="30" t="s">
        <v>22</v>
      </c>
      <c r="E4" s="31" t="s">
        <v>23</v>
      </c>
    </row>
    <row r="5" spans="1:5" ht="9.75" customHeight="1">
      <c r="A5" s="32">
        <v>1</v>
      </c>
      <c r="B5" s="29" t="s">
        <v>24</v>
      </c>
      <c r="C5" s="33" t="s">
        <v>25</v>
      </c>
      <c r="D5" s="34"/>
      <c r="E5" s="35">
        <v>1320.48946596276</v>
      </c>
    </row>
    <row r="6" spans="1:5" ht="9.75" customHeight="1">
      <c r="A6" s="33">
        <v>2</v>
      </c>
      <c r="B6" s="33"/>
      <c r="C6" s="33"/>
      <c r="D6" s="34"/>
      <c r="E6" s="36"/>
    </row>
    <row r="7" spans="1:11" ht="9.75" customHeight="1">
      <c r="A7" s="37">
        <v>3</v>
      </c>
      <c r="B7" s="38" t="s">
        <v>26</v>
      </c>
      <c r="C7" s="38" t="s">
        <v>27</v>
      </c>
      <c r="D7" s="39"/>
      <c r="E7" s="40">
        <v>22.778144698326972</v>
      </c>
      <c r="F7" s="63"/>
      <c r="G7" s="63"/>
      <c r="H7" s="63"/>
      <c r="I7" s="63"/>
      <c r="J7" s="63"/>
      <c r="K7" s="63"/>
    </row>
    <row r="8" spans="1:11" ht="9.75" customHeight="1">
      <c r="A8" s="33">
        <v>4</v>
      </c>
      <c r="B8" s="33"/>
      <c r="C8" s="33"/>
      <c r="D8" s="34"/>
      <c r="E8" s="36"/>
      <c r="F8" s="63"/>
      <c r="G8" s="63"/>
      <c r="H8" s="63"/>
      <c r="I8" s="63"/>
      <c r="J8" s="63"/>
      <c r="K8" s="63"/>
    </row>
    <row r="9" spans="1:11" ht="9.75" customHeight="1">
      <c r="A9" s="33">
        <v>5</v>
      </c>
      <c r="B9" s="33" t="s">
        <v>28</v>
      </c>
      <c r="C9" s="33"/>
      <c r="D9" s="34"/>
      <c r="E9" s="36">
        <v>0</v>
      </c>
      <c r="F9" s="63"/>
      <c r="G9" s="63"/>
      <c r="H9" s="63"/>
      <c r="I9" s="63"/>
      <c r="J9" s="63"/>
      <c r="K9" s="63"/>
    </row>
    <row r="10" spans="1:11" ht="9.75" customHeight="1">
      <c r="A10" s="33">
        <v>6</v>
      </c>
      <c r="B10" s="33" t="s">
        <v>29</v>
      </c>
      <c r="C10" s="33"/>
      <c r="D10" s="34"/>
      <c r="E10" s="36">
        <v>0</v>
      </c>
      <c r="F10" s="63"/>
      <c r="G10" s="63"/>
      <c r="H10" s="63"/>
      <c r="I10" s="63"/>
      <c r="J10" s="63"/>
      <c r="K10" s="63"/>
    </row>
    <row r="11" spans="1:11" ht="9.75" customHeight="1">
      <c r="A11" s="33">
        <v>7</v>
      </c>
      <c r="B11" s="33" t="s">
        <v>30</v>
      </c>
      <c r="C11" s="33"/>
      <c r="D11" s="34"/>
      <c r="E11" s="36">
        <v>0</v>
      </c>
      <c r="F11" s="63"/>
      <c r="G11" s="63"/>
      <c r="H11" s="63"/>
      <c r="I11" s="63"/>
      <c r="J11" s="63"/>
      <c r="K11" s="63"/>
    </row>
    <row r="12" spans="1:11" ht="9.75" customHeight="1">
      <c r="A12" s="33">
        <v>8</v>
      </c>
      <c r="B12" s="41" t="s">
        <v>31</v>
      </c>
      <c r="C12" s="41"/>
      <c r="D12" s="34"/>
      <c r="E12" s="36">
        <v>22.778144698326972</v>
      </c>
      <c r="F12" s="63"/>
      <c r="G12" s="63"/>
      <c r="H12" s="63"/>
      <c r="I12" s="63"/>
      <c r="J12" s="63"/>
      <c r="K12" s="63"/>
    </row>
    <row r="13" spans="1:11" ht="9.75" customHeight="1">
      <c r="A13" s="33">
        <v>9</v>
      </c>
      <c r="B13" s="33"/>
      <c r="C13" s="33"/>
      <c r="D13" s="34"/>
      <c r="E13" s="36"/>
      <c r="F13" s="63"/>
      <c r="G13" s="63"/>
      <c r="H13" s="63"/>
      <c r="I13" s="63"/>
      <c r="J13" s="63"/>
      <c r="K13" s="63"/>
    </row>
    <row r="14" spans="1:11" ht="9.75" customHeight="1">
      <c r="A14" s="33">
        <v>10</v>
      </c>
      <c r="B14" s="41" t="s">
        <v>32</v>
      </c>
      <c r="C14" s="41"/>
      <c r="D14" s="34"/>
      <c r="E14" s="36"/>
      <c r="F14" s="63"/>
      <c r="G14" s="63"/>
      <c r="H14" s="63"/>
      <c r="I14" s="63"/>
      <c r="J14" s="63"/>
      <c r="K14" s="63"/>
    </row>
    <row r="15" spans="1:11" ht="9.75" customHeight="1">
      <c r="A15" s="33">
        <v>11</v>
      </c>
      <c r="B15" s="33" t="s">
        <v>33</v>
      </c>
      <c r="C15" s="33"/>
      <c r="D15" s="34"/>
      <c r="E15" s="42" t="s">
        <v>82</v>
      </c>
      <c r="F15" s="63"/>
      <c r="G15" s="63"/>
      <c r="H15" s="63"/>
      <c r="I15" s="63"/>
      <c r="J15" s="63"/>
      <c r="K15" s="63"/>
    </row>
    <row r="16" spans="1:11" ht="9.75" customHeight="1">
      <c r="A16" s="33">
        <v>12</v>
      </c>
      <c r="B16" s="33" t="s">
        <v>34</v>
      </c>
      <c r="C16" s="33"/>
      <c r="D16" s="34"/>
      <c r="E16" s="42" t="s">
        <v>82</v>
      </c>
      <c r="F16" s="63"/>
      <c r="G16" s="63"/>
      <c r="H16" s="63"/>
      <c r="I16" s="63"/>
      <c r="J16" s="63"/>
      <c r="K16" s="63"/>
    </row>
    <row r="17" spans="1:11" ht="9.75" customHeight="1">
      <c r="A17" s="33">
        <v>13</v>
      </c>
      <c r="B17" s="33" t="s">
        <v>35</v>
      </c>
      <c r="C17" s="33"/>
      <c r="D17" s="34"/>
      <c r="E17" s="42" t="s">
        <v>82</v>
      </c>
      <c r="F17" s="63"/>
      <c r="G17" s="63"/>
      <c r="H17" s="63"/>
      <c r="I17" s="63"/>
      <c r="J17" s="63"/>
      <c r="K17" s="63"/>
    </row>
    <row r="18" spans="1:11" ht="9.75" customHeight="1">
      <c r="A18" s="33">
        <v>14</v>
      </c>
      <c r="B18" s="33" t="s">
        <v>36</v>
      </c>
      <c r="C18" s="33" t="s">
        <v>37</v>
      </c>
      <c r="D18" s="34">
        <v>0.00299182</v>
      </c>
      <c r="E18" s="36">
        <v>0.0681481088713486</v>
      </c>
      <c r="F18" s="63"/>
      <c r="G18" s="63"/>
      <c r="H18" s="63"/>
      <c r="I18" s="63"/>
      <c r="J18" s="63"/>
      <c r="K18" s="63"/>
    </row>
    <row r="19" spans="1:11" ht="9.75" customHeight="1">
      <c r="A19" s="33">
        <v>15</v>
      </c>
      <c r="B19" s="41" t="s">
        <v>38</v>
      </c>
      <c r="C19" s="41" t="s">
        <v>39</v>
      </c>
      <c r="D19" s="34"/>
      <c r="E19" s="36">
        <v>0.0681481088713486</v>
      </c>
      <c r="F19" s="63"/>
      <c r="G19" s="63"/>
      <c r="H19" s="63"/>
      <c r="I19" s="63"/>
      <c r="J19" s="63"/>
      <c r="K19" s="63"/>
    </row>
    <row r="20" spans="1:11" ht="9.75" customHeight="1">
      <c r="A20" s="33">
        <v>16</v>
      </c>
      <c r="B20" s="33"/>
      <c r="C20" s="33"/>
      <c r="D20" s="34"/>
      <c r="E20" s="36"/>
      <c r="F20" s="63"/>
      <c r="G20" s="63"/>
      <c r="H20" s="63"/>
      <c r="I20" s="63"/>
      <c r="J20" s="63"/>
      <c r="K20" s="63"/>
    </row>
    <row r="21" spans="1:11" ht="9.75" customHeight="1">
      <c r="A21" s="37">
        <v>17</v>
      </c>
      <c r="B21" s="38" t="s">
        <v>40</v>
      </c>
      <c r="C21" s="38" t="s">
        <v>41</v>
      </c>
      <c r="D21" s="39"/>
      <c r="E21" s="40">
        <v>22.84629280719832</v>
      </c>
      <c r="F21" s="63"/>
      <c r="G21" s="63"/>
      <c r="H21" s="63"/>
      <c r="I21" s="63"/>
      <c r="J21" s="63"/>
      <c r="K21" s="63"/>
    </row>
    <row r="22" spans="1:11" ht="9.75" customHeight="1">
      <c r="A22" s="33">
        <v>18</v>
      </c>
      <c r="B22" s="33"/>
      <c r="C22" s="33"/>
      <c r="D22" s="34"/>
      <c r="E22" s="36"/>
      <c r="F22" s="63"/>
      <c r="G22" s="63"/>
      <c r="H22" s="63"/>
      <c r="I22" s="63"/>
      <c r="J22" s="63"/>
      <c r="K22" s="63"/>
    </row>
    <row r="23" spans="1:11" ht="9.75" customHeight="1">
      <c r="A23" s="33">
        <v>19</v>
      </c>
      <c r="B23" s="41" t="s">
        <v>42</v>
      </c>
      <c r="C23" s="41"/>
      <c r="D23" s="34"/>
      <c r="E23" s="36"/>
      <c r="F23" s="63"/>
      <c r="G23" s="63"/>
      <c r="H23" s="63"/>
      <c r="I23" s="63"/>
      <c r="J23" s="63"/>
      <c r="K23" s="63"/>
    </row>
    <row r="24" spans="1:11" ht="9.75" customHeight="1">
      <c r="A24" s="33">
        <v>20</v>
      </c>
      <c r="B24" s="33" t="s">
        <v>43</v>
      </c>
      <c r="C24" s="33" t="s">
        <v>37</v>
      </c>
      <c r="D24" s="34">
        <v>0.04221265</v>
      </c>
      <c r="E24" s="36">
        <v>0.961525849799832</v>
      </c>
      <c r="F24" s="63"/>
      <c r="G24" s="63"/>
      <c r="H24" s="63"/>
      <c r="I24" s="63"/>
      <c r="J24" s="63"/>
      <c r="K24" s="63"/>
    </row>
    <row r="25" spans="1:5" ht="9.75" customHeight="1">
      <c r="A25" s="33">
        <v>21</v>
      </c>
      <c r="B25" s="33" t="s">
        <v>44</v>
      </c>
      <c r="C25" s="33" t="s">
        <v>37</v>
      </c>
      <c r="D25" s="34">
        <v>0.01625824</v>
      </c>
      <c r="E25" s="36">
        <v>0.37033254326012754</v>
      </c>
    </row>
    <row r="26" spans="1:5" ht="9.75" customHeight="1">
      <c r="A26" s="33">
        <v>22</v>
      </c>
      <c r="B26" s="41" t="s">
        <v>45</v>
      </c>
      <c r="C26" s="41" t="s">
        <v>46</v>
      </c>
      <c r="D26" s="34"/>
      <c r="E26" s="36">
        <v>1.3318583930599597</v>
      </c>
    </row>
    <row r="27" spans="1:5" ht="9.75" customHeight="1">
      <c r="A27" s="33">
        <v>23</v>
      </c>
      <c r="B27" s="33"/>
      <c r="C27" s="33"/>
      <c r="D27" s="34"/>
      <c r="E27" s="36"/>
    </row>
    <row r="28" spans="1:5" ht="9.75" customHeight="1">
      <c r="A28" s="37">
        <v>24</v>
      </c>
      <c r="B28" s="38" t="s">
        <v>47</v>
      </c>
      <c r="C28" s="38" t="s">
        <v>48</v>
      </c>
      <c r="D28" s="39"/>
      <c r="E28" s="40">
        <v>24.17815120025828</v>
      </c>
    </row>
    <row r="29" spans="1:5" ht="9.75" customHeight="1">
      <c r="A29" s="33">
        <v>25</v>
      </c>
      <c r="B29" s="33"/>
      <c r="C29" s="33"/>
      <c r="D29" s="34"/>
      <c r="E29" s="36"/>
    </row>
    <row r="30" spans="1:5" ht="9.75" customHeight="1">
      <c r="A30" s="33">
        <v>26</v>
      </c>
      <c r="B30" s="41" t="s">
        <v>49</v>
      </c>
      <c r="C30" s="41"/>
      <c r="D30" s="34"/>
      <c r="E30" s="36"/>
    </row>
    <row r="31" spans="1:5" ht="9.75" customHeight="1">
      <c r="A31" s="33">
        <v>27</v>
      </c>
      <c r="B31" s="33" t="s">
        <v>50</v>
      </c>
      <c r="C31" s="33" t="s">
        <v>37</v>
      </c>
      <c r="D31" s="34">
        <v>0.10717114</v>
      </c>
      <c r="E31" s="36">
        <v>2.441159734404658</v>
      </c>
    </row>
    <row r="32" spans="1:5" ht="9.75" customHeight="1">
      <c r="A32" s="33">
        <v>28</v>
      </c>
      <c r="B32" s="33" t="s">
        <v>51</v>
      </c>
      <c r="C32" s="33" t="s">
        <v>37</v>
      </c>
      <c r="D32" s="34">
        <v>0.04434632</v>
      </c>
      <c r="E32" s="36">
        <v>1.0101268937983114</v>
      </c>
    </row>
    <row r="33" spans="1:5" ht="9.75" customHeight="1">
      <c r="A33" s="33">
        <v>29</v>
      </c>
      <c r="B33" s="33" t="s">
        <v>52</v>
      </c>
      <c r="C33" s="33" t="s">
        <v>37</v>
      </c>
      <c r="D33" s="34">
        <v>0.01300878</v>
      </c>
      <c r="E33" s="36">
        <v>0.29631587318870195</v>
      </c>
    </row>
    <row r="34" spans="1:5" ht="9.75" customHeight="1">
      <c r="A34" s="33">
        <v>30</v>
      </c>
      <c r="B34" s="33" t="s">
        <v>53</v>
      </c>
      <c r="C34" s="33" t="s">
        <v>37</v>
      </c>
      <c r="D34" s="34">
        <v>0.0089572</v>
      </c>
      <c r="E34" s="36">
        <v>0.20402839769185435</v>
      </c>
    </row>
    <row r="35" spans="1:5" ht="9.75" customHeight="1">
      <c r="A35" s="33">
        <v>31</v>
      </c>
      <c r="B35" s="33" t="s">
        <v>54</v>
      </c>
      <c r="C35" s="33" t="s">
        <v>37</v>
      </c>
      <c r="D35" s="34">
        <v>0.00836393</v>
      </c>
      <c r="E35" s="36">
        <v>0.19051480778667793</v>
      </c>
    </row>
    <row r="36" spans="1:5" ht="9.75" customHeight="1">
      <c r="A36" s="33">
        <v>32</v>
      </c>
      <c r="B36" s="33" t="s">
        <v>55</v>
      </c>
      <c r="C36" s="33" t="s">
        <v>37</v>
      </c>
      <c r="D36" s="34">
        <v>0.06039755</v>
      </c>
      <c r="E36" s="36">
        <v>1.3757441333244382</v>
      </c>
    </row>
    <row r="37" spans="1:5" ht="9.75" customHeight="1">
      <c r="A37" s="33">
        <v>33</v>
      </c>
      <c r="B37" s="33" t="s">
        <v>56</v>
      </c>
      <c r="C37" s="33" t="s">
        <v>37</v>
      </c>
      <c r="D37" s="34">
        <v>0.00284922</v>
      </c>
      <c r="E37" s="36">
        <v>0.06489994543736717</v>
      </c>
    </row>
    <row r="38" spans="1:5" ht="9.75" customHeight="1">
      <c r="A38" s="33">
        <v>34</v>
      </c>
      <c r="B38" s="41" t="s">
        <v>57</v>
      </c>
      <c r="C38" s="41" t="s">
        <v>58</v>
      </c>
      <c r="D38" s="34"/>
      <c r="E38" s="36">
        <v>5.582789785632008</v>
      </c>
    </row>
    <row r="39" spans="1:5" ht="9.75" customHeight="1">
      <c r="A39" s="33">
        <v>35</v>
      </c>
      <c r="B39" s="33"/>
      <c r="C39" s="33"/>
      <c r="D39" s="34"/>
      <c r="E39" s="36"/>
    </row>
    <row r="40" spans="1:5" ht="9.75" customHeight="1">
      <c r="A40" s="37">
        <v>36</v>
      </c>
      <c r="B40" s="38" t="s">
        <v>59</v>
      </c>
      <c r="C40" s="38" t="s">
        <v>60</v>
      </c>
      <c r="D40" s="39"/>
      <c r="E40" s="40">
        <v>29.76094098589029</v>
      </c>
    </row>
    <row r="41" spans="1:5" ht="9.75" customHeight="1">
      <c r="A41" s="33">
        <v>37</v>
      </c>
      <c r="B41" s="33"/>
      <c r="C41" s="33"/>
      <c r="D41" s="34"/>
      <c r="E41" s="36"/>
    </row>
    <row r="42" spans="1:5" ht="9.75" customHeight="1">
      <c r="A42" s="33">
        <v>38</v>
      </c>
      <c r="B42" s="33" t="s">
        <v>61</v>
      </c>
      <c r="C42" s="33" t="s">
        <v>37</v>
      </c>
      <c r="D42" s="34">
        <v>0.05225456</v>
      </c>
      <c r="E42" s="36">
        <v>1.1902619288274086</v>
      </c>
    </row>
    <row r="43" spans="1:5" ht="9.75" customHeight="1">
      <c r="A43" s="33">
        <v>39</v>
      </c>
      <c r="B43" s="33"/>
      <c r="C43" s="33"/>
      <c r="D43" s="34"/>
      <c r="E43" s="36"/>
    </row>
    <row r="44" spans="1:5" ht="9.75" customHeight="1">
      <c r="A44" s="37">
        <v>40</v>
      </c>
      <c r="B44" s="38" t="s">
        <v>62</v>
      </c>
      <c r="C44" s="38" t="s">
        <v>63</v>
      </c>
      <c r="D44" s="39"/>
      <c r="E44" s="40">
        <v>30.951202914717697</v>
      </c>
    </row>
    <row r="45" spans="1:5" ht="9.75" customHeight="1">
      <c r="A45" s="33"/>
      <c r="B45" s="33"/>
      <c r="C45" s="33"/>
      <c r="D45" s="34"/>
      <c r="E45" s="36"/>
    </row>
    <row r="46" spans="1:5" ht="9.75" customHeight="1">
      <c r="A46" s="7"/>
      <c r="B46" s="7"/>
      <c r="C46" s="7"/>
      <c r="D46" s="9"/>
      <c r="E46" s="10"/>
    </row>
    <row r="47" spans="1:5" ht="9.75" customHeight="1">
      <c r="A47" s="7"/>
      <c r="B47" s="7"/>
      <c r="C47" s="7"/>
      <c r="D47" s="9"/>
      <c r="E47" s="10"/>
    </row>
    <row r="48" spans="1:5" ht="9.75" customHeight="1">
      <c r="A48" s="7"/>
      <c r="B48" s="7"/>
      <c r="C48" s="7"/>
      <c r="D48" s="9"/>
      <c r="E48" s="10"/>
    </row>
    <row r="49" spans="1:5" ht="9.75" customHeight="1">
      <c r="A49" s="7"/>
      <c r="B49" s="7"/>
      <c r="C49" s="7"/>
      <c r="D49" s="9"/>
      <c r="E49" s="10"/>
    </row>
    <row r="50" spans="1:5" ht="9.75" customHeight="1">
      <c r="A50" s="7"/>
      <c r="B50" s="7"/>
      <c r="C50" s="7"/>
      <c r="D50" s="9"/>
      <c r="E50" s="10"/>
    </row>
    <row r="51" spans="4:5" ht="12.75">
      <c r="D51" s="11"/>
      <c r="E51" s="11"/>
    </row>
    <row r="52" spans="4:5" ht="12.75">
      <c r="D52" s="11"/>
      <c r="E52" s="11"/>
    </row>
    <row r="53" spans="4:5" ht="12.75">
      <c r="D53" s="11"/>
      <c r="E53" s="11"/>
    </row>
    <row r="54" spans="4:5" ht="12.75">
      <c r="D54" s="11"/>
      <c r="E54" s="11"/>
    </row>
    <row r="55" spans="4:5" ht="12.75">
      <c r="D55" s="11"/>
      <c r="E55" s="11"/>
    </row>
    <row r="56" spans="4:5" ht="12.75">
      <c r="D56" s="11"/>
      <c r="E56" s="11"/>
    </row>
    <row r="57" spans="4:5" ht="12.75">
      <c r="D57" s="11"/>
      <c r="E57" s="11"/>
    </row>
    <row r="58" spans="4:5" ht="12.75">
      <c r="D58" s="11"/>
      <c r="E58" s="11"/>
    </row>
    <row r="59" spans="4:5" ht="12.75">
      <c r="D59" s="11"/>
      <c r="E59" s="1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&amp;C&amp;"Arial,Bold"&amp;12QWEST CORPORATION'S SUBMISSION OF COST INFORMATION
ATTACHMENT 2:  LOOP&amp;"Arial,Regular"&amp;10
&amp;A</oddHeader>
    <oddFooter>&amp;LCC Docket Nos.
96-262, 94-1&amp;CCost Review Proceeding for Residential and
Single-Line Business Subscriber Line Charge(SLC) Caps&amp;RAttachment 2
11-16-01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L. Hill</dc:creator>
  <cp:keywords/>
  <dc:description/>
  <cp:lastModifiedBy>Jkure</cp:lastModifiedBy>
  <cp:lastPrinted>2001-11-15T20:13:04Z</cp:lastPrinted>
  <dcterms:created xsi:type="dcterms:W3CDTF">2001-09-24T19:39:20Z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1210192345</vt:i4>
  </property>
  <property fmtid="{D5CDD505-2E9C-101B-9397-08002B2CF9AE}" pid="3" name="_EmailSubject">
    <vt:lpwstr>The very last version of FLEC costs</vt:lpwstr>
  </property>
  <property fmtid="{D5CDD505-2E9C-101B-9397-08002B2CF9AE}" pid="4" name="_AuthorEmail">
    <vt:lpwstr>bxwatso@qwest.com</vt:lpwstr>
  </property>
  <property fmtid="{D5CDD505-2E9C-101B-9397-08002B2CF9AE}" pid="5" name="_AuthorEmailDisplayName">
    <vt:lpwstr>Byron Watson</vt:lpwstr>
  </property>
</Properties>
</file>