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0" windowWidth="12000" windowHeight="5835" activeTab="0"/>
  </bookViews>
  <sheets>
    <sheet name="Cost-Benefit Summary " sheetId="1" r:id="rId1"/>
    <sheet name="Capital Costs" sheetId="2" r:id="rId2"/>
    <sheet name="Non-Recurring" sheetId="3" r:id="rId3"/>
    <sheet name="Recurring" sheetId="4" r:id="rId4"/>
    <sheet name="Intangible_Costs" sheetId="5" r:id="rId5"/>
    <sheet name="Benefit Details" sheetId="6" r:id="rId6"/>
    <sheet name="Intangible Benefits" sheetId="7" r:id="rId7"/>
  </sheets>
  <definedNames>
    <definedName name="_xlnm.Print_Area" localSheetId="0">'Cost-Benefit Summary '!$A$1:$H$36</definedName>
  </definedNames>
  <calcPr fullCalcOnLoad="1"/>
</workbook>
</file>

<file path=xl/comments1.xml><?xml version="1.0" encoding="utf-8"?>
<comments xmlns="http://schemas.openxmlformats.org/spreadsheetml/2006/main">
  <authors>
    <author>Graybill</author>
  </authors>
  <commentList>
    <comment ref="H29" authorId="0">
      <text>
        <r>
          <rPr>
            <sz val="8"/>
            <rFont val="Tahoma"/>
            <family val="0"/>
          </rPr>
          <t xml:space="preserve">Set by Enterprise Performance Group. Tied to short term Treasury notes.
</t>
        </r>
      </text>
    </comment>
    <comment ref="A33" authorId="0">
      <text>
        <r>
          <rPr>
            <sz val="8"/>
            <rFont val="Tahoma"/>
            <family val="0"/>
          </rPr>
          <t xml:space="preserve">Simple ROI. (Benefits- Costs)/Costs
</t>
        </r>
      </text>
    </comment>
  </commentList>
</comments>
</file>

<file path=xl/comments6.xml><?xml version="1.0" encoding="utf-8"?>
<comments xmlns="http://schemas.openxmlformats.org/spreadsheetml/2006/main">
  <authors>
    <author>Graybill</author>
  </authors>
  <commentList>
    <comment ref="A8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9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10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11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12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13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14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21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23" authorId="0">
      <text>
        <r>
          <rPr>
            <sz val="8"/>
            <rFont val="Tahoma"/>
            <family val="0"/>
          </rPr>
          <t xml:space="preserve">Provide back-up support
</t>
        </r>
      </text>
    </comment>
    <comment ref="A25" authorId="0">
      <text>
        <r>
          <rPr>
            <sz val="8"/>
            <rFont val="Tahoma"/>
            <family val="0"/>
          </rPr>
          <t xml:space="preserve">Provide back-up support
</t>
        </r>
      </text>
    </comment>
  </commentList>
</comments>
</file>

<file path=xl/sharedStrings.xml><?xml version="1.0" encoding="utf-8"?>
<sst xmlns="http://schemas.openxmlformats.org/spreadsheetml/2006/main" count="118" uniqueCount="90">
  <si>
    <t>Project Title:</t>
  </si>
  <si>
    <t>Cost Description</t>
  </si>
  <si>
    <t>Total Cost</t>
  </si>
  <si>
    <t>Benefits</t>
  </si>
  <si>
    <t xml:space="preserve">   Total  Benefits - Cash Inflows</t>
  </si>
  <si>
    <t xml:space="preserve">   Cumulative Benefits</t>
  </si>
  <si>
    <t>Net Benefits</t>
  </si>
  <si>
    <t>Net Present Value (NPV) - annual</t>
  </si>
  <si>
    <t xml:space="preserve">                                       - discount rate</t>
  </si>
  <si>
    <t xml:space="preserve">                                       - accumulative</t>
  </si>
  <si>
    <t>Data Processing Equipment</t>
  </si>
  <si>
    <t xml:space="preserve">   Desktops</t>
  </si>
  <si>
    <t xml:space="preserve">   Laptops</t>
  </si>
  <si>
    <t xml:space="preserve">   Other (specify)</t>
  </si>
  <si>
    <t>Software</t>
  </si>
  <si>
    <t xml:space="preserve">   Application </t>
  </si>
  <si>
    <t xml:space="preserve">   Systems </t>
  </si>
  <si>
    <t>Other</t>
  </si>
  <si>
    <t xml:space="preserve">   Specify details</t>
  </si>
  <si>
    <t>Total Capital Costs</t>
  </si>
  <si>
    <t>Salaries and Benefits</t>
  </si>
  <si>
    <t>Contracting</t>
  </si>
  <si>
    <t xml:space="preserve"> Studies</t>
  </si>
  <si>
    <t>Data Collection</t>
  </si>
  <si>
    <t>Hardware (non capital)</t>
  </si>
  <si>
    <t>Software (non capital)</t>
  </si>
  <si>
    <t>Travel</t>
  </si>
  <si>
    <t>Training</t>
  </si>
  <si>
    <t>Incidental Expenses and Overhead</t>
  </si>
  <si>
    <t>Facility Costs</t>
  </si>
  <si>
    <t>Total Non-Recurring Costs</t>
  </si>
  <si>
    <t xml:space="preserve">   Software leases</t>
  </si>
  <si>
    <t>Supplies</t>
  </si>
  <si>
    <t>Incidental Expenses</t>
  </si>
  <si>
    <t>Accommodation Rentals &amp; Utilities</t>
  </si>
  <si>
    <t>Total  Recurring Costs</t>
  </si>
  <si>
    <t>Tangible Benefits</t>
  </si>
  <si>
    <t>Reduced staffing costs</t>
  </si>
  <si>
    <t>Reduced non-staff operational costs</t>
  </si>
  <si>
    <t>More effective use of staff resources</t>
  </si>
  <si>
    <t xml:space="preserve">Saving from business process improvements </t>
  </si>
  <si>
    <t>Decreased cost of services provided</t>
  </si>
  <si>
    <t>Increased services</t>
  </si>
  <si>
    <t>Other (specify details)</t>
  </si>
  <si>
    <t>Total  Tangible Benefits</t>
  </si>
  <si>
    <t>Revenues (specify)</t>
  </si>
  <si>
    <t>Cost Avoidance (specify)</t>
  </si>
  <si>
    <t>Other (specify)</t>
  </si>
  <si>
    <t xml:space="preserve">Note:   In addition to the intangible costs there </t>
  </si>
  <si>
    <t xml:space="preserve">           will be a number of intangible benefits. </t>
  </si>
  <si>
    <t xml:space="preserve">           below and explain the cost savings.</t>
  </si>
  <si>
    <t xml:space="preserve">           Attach the details if necessary.</t>
  </si>
  <si>
    <t>Total  Intangible Benefits</t>
  </si>
  <si>
    <t xml:space="preserve">Details of Expected Benefits    </t>
  </si>
  <si>
    <t>Balanced Scorecard</t>
  </si>
  <si>
    <t>Costs of New Proposed Project</t>
  </si>
  <si>
    <t>Business Benefits (benefits_detail tab)</t>
  </si>
  <si>
    <t xml:space="preserve">   Net Business Benefits</t>
  </si>
  <si>
    <t>Cost Avoidance (benefit_detail tab)</t>
  </si>
  <si>
    <t>Other Savings (benefit_detail tab)</t>
  </si>
  <si>
    <t>Total Capital Costs (Capital_Cost tab)</t>
  </si>
  <si>
    <t>Total Non-Recurring Costs (non_recurring tab)</t>
  </si>
  <si>
    <t>Total Recurring Costs (recurring_tab)</t>
  </si>
  <si>
    <t>Annie Clark, ACF-1</t>
  </si>
  <si>
    <t>Project Sponsor:</t>
  </si>
  <si>
    <t>Funding Requested:</t>
  </si>
  <si>
    <t>Payback (In years)</t>
  </si>
  <si>
    <t>ROI</t>
  </si>
  <si>
    <t>IRR</t>
  </si>
  <si>
    <t>Project Manager:</t>
  </si>
  <si>
    <t xml:space="preserve">Summary of Costs and Benefits:   </t>
  </si>
  <si>
    <t xml:space="preserve">Capital Costs </t>
  </si>
  <si>
    <t xml:space="preserve">Tangible Costs - Non Recurring </t>
  </si>
  <si>
    <t xml:space="preserve">Tangible Costs -  Recurring </t>
  </si>
  <si>
    <t xml:space="preserve">           List the intangible benefits</t>
  </si>
  <si>
    <t xml:space="preserve">Intangible Benefits </t>
  </si>
  <si>
    <t xml:space="preserve">Note: for each cost item listed below, provide </t>
  </si>
  <si>
    <r>
      <t xml:space="preserve">          </t>
    </r>
    <r>
      <rPr>
        <b/>
        <sz val="10"/>
        <rFont val="Arial"/>
        <family val="0"/>
      </rPr>
      <t>an attachment, explaining the calculation</t>
    </r>
  </si>
  <si>
    <t>Productivity Loss</t>
  </si>
  <si>
    <t>Opportunity Costs</t>
  </si>
  <si>
    <t>Corporate Overhead and Management time</t>
  </si>
  <si>
    <t>Total  Intangible Costs</t>
  </si>
  <si>
    <t>Inflation Index:</t>
  </si>
  <si>
    <t xml:space="preserve">Intangible Costs    </t>
  </si>
  <si>
    <t>Equipment</t>
  </si>
  <si>
    <t>Business Benefits (intangible_benefits_tab)</t>
  </si>
  <si>
    <t>Total Intangible Total Recurring Costs (intangible_costs tab)</t>
  </si>
  <si>
    <t xml:space="preserve">    Total Costs of Proposed Project</t>
  </si>
  <si>
    <r>
      <t xml:space="preserve">Revenue </t>
    </r>
    <r>
      <rPr>
        <sz val="10"/>
        <rFont val="Arial"/>
        <family val="2"/>
      </rPr>
      <t>(benefits_detail tab)</t>
    </r>
  </si>
  <si>
    <t>Forecasted Financials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</si>
</sst>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"/>
    <numFmt numFmtId="177" formatCode="0.0"/>
    <numFmt numFmtId="178" formatCode="0.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3" fontId="0" fillId="0" borderId="0" xfId="17" applyNumberFormat="1" applyBorder="1" applyAlignment="1">
      <alignment/>
    </xf>
    <xf numFmtId="173" fontId="0" fillId="0" borderId="7" xfId="17" applyNumberFormat="1" applyBorder="1" applyAlignment="1">
      <alignment/>
    </xf>
    <xf numFmtId="0" fontId="1" fillId="0" borderId="4" xfId="0" applyFont="1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17" applyNumberFormat="1" applyBorder="1" applyAlignment="1">
      <alignment/>
    </xf>
    <xf numFmtId="173" fontId="0" fillId="0" borderId="0" xfId="17" applyNumberFormat="1" applyBorder="1" applyAlignment="1">
      <alignment/>
    </xf>
    <xf numFmtId="173" fontId="0" fillId="0" borderId="7" xfId="17" applyNumberFormat="1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17" applyNumberFormat="1" applyBorder="1" applyAlignment="1">
      <alignment/>
    </xf>
    <xf numFmtId="0" fontId="0" fillId="0" borderId="0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0" xfId="17" applyNumberFormat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73" fontId="0" fillId="0" borderId="7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0" fillId="0" borderId="0" xfId="17" applyNumberFormat="1" applyBorder="1" applyAlignment="1">
      <alignment/>
    </xf>
    <xf numFmtId="1" fontId="0" fillId="0" borderId="7" xfId="17" applyNumberFormat="1" applyBorder="1" applyAlignment="1">
      <alignment/>
    </xf>
    <xf numFmtId="1" fontId="0" fillId="0" borderId="7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1" fillId="2" borderId="14" xfId="0" applyFont="1" applyFill="1" applyBorder="1" applyAlignment="1" quotePrefix="1">
      <alignment horizontal="right"/>
    </xf>
    <xf numFmtId="0" fontId="1" fillId="2" borderId="15" xfId="0" applyFont="1" applyFill="1" applyBorder="1" applyAlignment="1" quotePrefix="1">
      <alignment horizontal="right"/>
    </xf>
    <xf numFmtId="0" fontId="1" fillId="2" borderId="1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16" xfId="0" applyFont="1" applyBorder="1" applyAlignment="1">
      <alignment/>
    </xf>
    <xf numFmtId="173" fontId="0" fillId="0" borderId="17" xfId="17" applyNumberFormat="1" applyBorder="1" applyAlignment="1">
      <alignment/>
    </xf>
    <xf numFmtId="173" fontId="0" fillId="0" borderId="18" xfId="17" applyNumberFormat="1" applyBorder="1" applyAlignment="1">
      <alignment/>
    </xf>
    <xf numFmtId="10" fontId="1" fillId="2" borderId="7" xfId="21" applyNumberFormat="1" applyFont="1" applyFill="1" applyBorder="1" applyAlignment="1">
      <alignment/>
    </xf>
    <xf numFmtId="42" fontId="0" fillId="0" borderId="7" xfId="17" applyNumberFormat="1" applyFont="1" applyBorder="1" applyAlignment="1">
      <alignment/>
    </xf>
    <xf numFmtId="42" fontId="0" fillId="0" borderId="7" xfId="17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7" xfId="0" applyNumberFormat="1" applyBorder="1" applyAlignment="1">
      <alignment/>
    </xf>
    <xf numFmtId="176" fontId="0" fillId="0" borderId="0" xfId="17" applyNumberFormat="1" applyBorder="1" applyAlignment="1">
      <alignment/>
    </xf>
    <xf numFmtId="176" fontId="0" fillId="0" borderId="7" xfId="17" applyNumberFormat="1" applyBorder="1" applyAlignment="1">
      <alignment/>
    </xf>
    <xf numFmtId="176" fontId="0" fillId="0" borderId="17" xfId="17" applyNumberFormat="1" applyBorder="1" applyAlignment="1">
      <alignment/>
    </xf>
    <xf numFmtId="176" fontId="0" fillId="0" borderId="18" xfId="17" applyNumberFormat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19" xfId="17" applyNumberFormat="1" applyBorder="1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/>
    </xf>
    <xf numFmtId="176" fontId="0" fillId="0" borderId="0" xfId="17" applyNumberFormat="1" applyFill="1" applyBorder="1" applyAlignment="1">
      <alignment/>
    </xf>
    <xf numFmtId="176" fontId="0" fillId="0" borderId="17" xfId="17" applyNumberForma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left"/>
    </xf>
    <xf numFmtId="10" fontId="6" fillId="0" borderId="0" xfId="0" applyNumberFormat="1" applyFont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/>
    </xf>
    <xf numFmtId="14" fontId="6" fillId="3" borderId="0" xfId="0" applyNumberFormat="1" applyFont="1" applyFill="1" applyBorder="1" applyAlignment="1">
      <alignment/>
    </xf>
    <xf numFmtId="176" fontId="6" fillId="3" borderId="0" xfId="0" applyNumberFormat="1" applyFont="1" applyFill="1" applyAlignment="1">
      <alignment horizontal="left"/>
    </xf>
    <xf numFmtId="9" fontId="0" fillId="0" borderId="0" xfId="17" applyNumberFormat="1" applyBorder="1" applyAlignment="1">
      <alignment/>
    </xf>
    <xf numFmtId="177" fontId="0" fillId="0" borderId="0" xfId="17" applyNumberFormat="1" applyBorder="1" applyAlignment="1">
      <alignment/>
    </xf>
    <xf numFmtId="10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176" fontId="0" fillId="4" borderId="18" xfId="17" applyNumberFormat="1" applyFill="1" applyBorder="1" applyAlignment="1">
      <alignment/>
    </xf>
    <xf numFmtId="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42" fontId="0" fillId="0" borderId="0" xfId="17" applyNumberFormat="1" applyBorder="1" applyAlignment="1">
      <alignment/>
    </xf>
    <xf numFmtId="42" fontId="0" fillId="0" borderId="7" xfId="17" applyNumberFormat="1" applyBorder="1" applyAlignment="1">
      <alignment/>
    </xf>
    <xf numFmtId="42" fontId="0" fillId="0" borderId="21" xfId="17" applyNumberFormat="1" applyBorder="1" applyAlignment="1">
      <alignment/>
    </xf>
    <xf numFmtId="173" fontId="0" fillId="0" borderId="7" xfId="17" applyNumberFormat="1" applyFill="1" applyBorder="1" applyAlignment="1">
      <alignment/>
    </xf>
    <xf numFmtId="176" fontId="0" fillId="4" borderId="19" xfId="17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181475" y="161925"/>
          <a:ext cx="3086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7"/>
        <xdr:cNvSpPr>
          <a:spLocks/>
        </xdr:cNvSpPr>
      </xdr:nvSpPr>
      <xdr:spPr>
        <a:xfrm>
          <a:off x="4181475" y="161925"/>
          <a:ext cx="3086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0</xdr:rowOff>
    </xdr:from>
    <xdr:to>
      <xdr:col>7</xdr:col>
      <xdr:colOff>9525</xdr:colOff>
      <xdr:row>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191000" y="161925"/>
          <a:ext cx="3086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0" y="323850"/>
          <a:ext cx="3419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="75" zoomScaleNormal="75" workbookViewId="0" topLeftCell="A6">
      <selection activeCell="A14" sqref="A14"/>
    </sheetView>
  </sheetViews>
  <sheetFormatPr defaultColWidth="9.140625" defaultRowHeight="12.75"/>
  <cols>
    <col min="1" max="1" width="51.28125" style="0" customWidth="1"/>
    <col min="2" max="2" width="4.8515625" style="0" hidden="1" customWidth="1"/>
    <col min="3" max="3" width="11.421875" style="0" bestFit="1" customWidth="1"/>
    <col min="4" max="4" width="12.00390625" style="0" customWidth="1"/>
    <col min="5" max="7" width="11.421875" style="0" bestFit="1" customWidth="1"/>
    <col min="8" max="8" width="14.28125" style="0" customWidth="1"/>
    <col min="9" max="9" width="0" style="0" hidden="1" customWidth="1"/>
  </cols>
  <sheetData>
    <row r="2" spans="4:7" ht="12.75">
      <c r="D2" s="59" t="s">
        <v>0</v>
      </c>
      <c r="E2" s="60"/>
      <c r="F2" s="61" t="s">
        <v>54</v>
      </c>
      <c r="G2" s="60"/>
    </row>
    <row r="3" spans="1:7" ht="15.75">
      <c r="A3" s="86" t="s">
        <v>89</v>
      </c>
      <c r="D3" s="59" t="s">
        <v>64</v>
      </c>
      <c r="E3" s="60"/>
      <c r="F3" s="61" t="s">
        <v>63</v>
      </c>
      <c r="G3" s="60"/>
    </row>
    <row r="4" spans="4:7" ht="12.75">
      <c r="D4" s="74" t="s">
        <v>69</v>
      </c>
      <c r="E4" s="60"/>
      <c r="F4" s="75" t="s">
        <v>63</v>
      </c>
      <c r="G4" s="74"/>
    </row>
    <row r="5" spans="4:7" ht="12.75">
      <c r="D5" s="59" t="s">
        <v>65</v>
      </c>
      <c r="E5" s="60"/>
      <c r="F5" s="62">
        <v>125000</v>
      </c>
      <c r="G5" s="60"/>
    </row>
    <row r="6" spans="1:7" ht="13.5" thickBot="1">
      <c r="A6" s="51" t="s">
        <v>70</v>
      </c>
      <c r="B6" s="1"/>
      <c r="D6" s="32"/>
      <c r="E6" s="32"/>
      <c r="F6" s="57"/>
      <c r="G6" s="32"/>
    </row>
    <row r="7" spans="1:8" ht="12.75">
      <c r="A7" s="22" t="s">
        <v>1</v>
      </c>
      <c r="B7" s="67"/>
      <c r="C7" s="33">
        <v>2003</v>
      </c>
      <c r="D7" s="33">
        <f>C7+1</f>
        <v>2004</v>
      </c>
      <c r="E7" s="33">
        <f>D7+1</f>
        <v>2005</v>
      </c>
      <c r="F7" s="33">
        <f>E7+1</f>
        <v>2006</v>
      </c>
      <c r="G7" s="33">
        <f>F7+1</f>
        <v>2007</v>
      </c>
      <c r="H7" s="20" t="s">
        <v>2</v>
      </c>
    </row>
    <row r="8" spans="1:8" ht="12.75">
      <c r="A8" s="28" t="s">
        <v>55</v>
      </c>
      <c r="B8" s="68"/>
      <c r="C8" s="15"/>
      <c r="D8" s="15"/>
      <c r="E8" s="15"/>
      <c r="F8" s="15"/>
      <c r="G8" s="15"/>
      <c r="H8" s="16"/>
    </row>
    <row r="9" spans="1:8" ht="12.75">
      <c r="A9" s="23" t="s">
        <v>60</v>
      </c>
      <c r="B9" s="19"/>
      <c r="C9" s="45">
        <f>'Capital Costs'!B22</f>
        <v>4000</v>
      </c>
      <c r="D9" s="45">
        <f>'Capital Costs'!C22</f>
        <v>0</v>
      </c>
      <c r="E9" s="45">
        <f>'Capital Costs'!D22</f>
        <v>0</v>
      </c>
      <c r="F9" s="45">
        <f>'Capital Costs'!E22</f>
        <v>0</v>
      </c>
      <c r="G9" s="45">
        <f>'Capital Costs'!F22</f>
        <v>0</v>
      </c>
      <c r="H9" s="46">
        <f>SUM(C9:G9)</f>
        <v>4000</v>
      </c>
    </row>
    <row r="10" spans="1:8" ht="12.75">
      <c r="A10" s="23" t="s">
        <v>61</v>
      </c>
      <c r="B10" s="19"/>
      <c r="C10" s="45">
        <f>'Non-Recurring'!B25</f>
        <v>80000</v>
      </c>
      <c r="D10" s="45">
        <f>'Non-Recurring'!C25</f>
        <v>0</v>
      </c>
      <c r="E10" s="45">
        <f>'Non-Recurring'!D25</f>
        <v>0</v>
      </c>
      <c r="F10" s="45">
        <f>'Non-Recurring'!E25</f>
        <v>0</v>
      </c>
      <c r="G10" s="45">
        <f>'Non-Recurring'!F25</f>
        <v>0</v>
      </c>
      <c r="H10" s="46">
        <f>SUM(C10:G10)</f>
        <v>80000</v>
      </c>
    </row>
    <row r="11" spans="1:8" ht="12.75">
      <c r="A11" s="23" t="s">
        <v>62</v>
      </c>
      <c r="B11" s="19"/>
      <c r="C11" s="45">
        <f>Recurring!B24</f>
        <v>753000</v>
      </c>
      <c r="D11" s="45">
        <f>Recurring!C24</f>
        <v>776342.9999999999</v>
      </c>
      <c r="E11" s="45">
        <f>Recurring!D24</f>
        <v>800409.6329999997</v>
      </c>
      <c r="F11" s="45">
        <f>Recurring!E24</f>
        <v>825222.3316229997</v>
      </c>
      <c r="G11" s="45">
        <f>Recurring!F24</f>
        <v>850804.2239033126</v>
      </c>
      <c r="H11" s="46">
        <f>SUM(C11:G11)</f>
        <v>4005779.188526312</v>
      </c>
    </row>
    <row r="12" spans="1:8" ht="12.75">
      <c r="A12" s="23" t="s">
        <v>86</v>
      </c>
      <c r="B12" s="19"/>
      <c r="C12" s="53">
        <f>Intangible_Costs!B24</f>
        <v>0</v>
      </c>
      <c r="D12" s="53">
        <f>Intangible_Costs!C24</f>
        <v>0</v>
      </c>
      <c r="E12" s="53">
        <f>Intangible_Costs!D24</f>
        <v>0</v>
      </c>
      <c r="F12" s="53">
        <f>Intangible_Costs!E24</f>
        <v>0</v>
      </c>
      <c r="G12" s="53">
        <f>Intangible_Costs!F24</f>
        <v>0</v>
      </c>
      <c r="H12" s="46">
        <f>SUM(C12:G12)</f>
        <v>0</v>
      </c>
    </row>
    <row r="13" spans="1:8" ht="12.75">
      <c r="A13" s="24" t="s">
        <v>87</v>
      </c>
      <c r="B13" s="69"/>
      <c r="C13" s="54">
        <f>SUM(C9:C12)</f>
        <v>837000</v>
      </c>
      <c r="D13" s="54">
        <f>SUM(D9:D12)</f>
        <v>776342.9999999999</v>
      </c>
      <c r="E13" s="54">
        <f>SUM(E9:E12)</f>
        <v>800409.6329999997</v>
      </c>
      <c r="F13" s="54">
        <f>SUM(F9:F12)</f>
        <v>825222.3316229997</v>
      </c>
      <c r="G13" s="54">
        <f>SUM(G9:G12)</f>
        <v>850804.2239033126</v>
      </c>
      <c r="H13" s="76">
        <f>SUM(H9:H11)</f>
        <v>4089779.188526312</v>
      </c>
    </row>
    <row r="14" spans="1:8" ht="12.75">
      <c r="A14" s="24"/>
      <c r="B14" s="69"/>
      <c r="C14" s="45"/>
      <c r="D14" s="45"/>
      <c r="E14" s="45"/>
      <c r="F14" s="45"/>
      <c r="G14" s="45"/>
      <c r="H14" s="46"/>
    </row>
    <row r="15" spans="1:8" ht="12.75">
      <c r="A15" s="27" t="s">
        <v>3</v>
      </c>
      <c r="B15" s="70"/>
      <c r="C15" s="45"/>
      <c r="D15" s="45"/>
      <c r="E15" s="45"/>
      <c r="F15" s="45"/>
      <c r="G15" s="45"/>
      <c r="H15" s="46"/>
    </row>
    <row r="16" spans="1:8" ht="12.75">
      <c r="A16" s="55" t="s">
        <v>56</v>
      </c>
      <c r="B16" s="71"/>
      <c r="C16" s="45">
        <f>'Benefit Details'!B18</f>
        <v>750500</v>
      </c>
      <c r="D16" s="45">
        <f>'Benefit Details'!C18</f>
        <v>773765.4999999999</v>
      </c>
      <c r="E16" s="45">
        <f>'Benefit Details'!D18</f>
        <v>797752.2304999998</v>
      </c>
      <c r="F16" s="45">
        <f>'Benefit Details'!E18</f>
        <v>822482.5496454998</v>
      </c>
      <c r="G16" s="45">
        <f>'Benefit Details'!F18</f>
        <v>847979.5086845101</v>
      </c>
      <c r="H16" s="46">
        <f>'Benefit Details'!G18</f>
        <v>3992479.7888300098</v>
      </c>
    </row>
    <row r="17" spans="1:8" ht="12.75">
      <c r="A17" s="55" t="s">
        <v>85</v>
      </c>
      <c r="B17" s="71"/>
      <c r="C17" s="49">
        <f>'Intangible Benefits'!B19</f>
        <v>0</v>
      </c>
      <c r="D17" s="49">
        <f>'Intangible Benefits'!C19</f>
        <v>0</v>
      </c>
      <c r="E17" s="49">
        <f>'Intangible Benefits'!D19</f>
        <v>0</v>
      </c>
      <c r="F17" s="49">
        <f>'Intangible Benefits'!E19</f>
        <v>0</v>
      </c>
      <c r="G17" s="49">
        <f>'Intangible Benefits'!F19</f>
        <v>0</v>
      </c>
      <c r="H17" s="46">
        <f>'Intangible Benefits'!G19</f>
        <v>0</v>
      </c>
    </row>
    <row r="18" spans="1:8" ht="12.75">
      <c r="A18" s="56" t="s">
        <v>57</v>
      </c>
      <c r="B18" s="72"/>
      <c r="C18" s="47">
        <f aca="true" t="shared" si="0" ref="C18:H18">C17+C16</f>
        <v>750500</v>
      </c>
      <c r="D18" s="47">
        <f t="shared" si="0"/>
        <v>773765.4999999999</v>
      </c>
      <c r="E18" s="47">
        <f t="shared" si="0"/>
        <v>797752.2304999998</v>
      </c>
      <c r="F18" s="47">
        <f t="shared" si="0"/>
        <v>822482.5496454998</v>
      </c>
      <c r="G18" s="47">
        <f t="shared" si="0"/>
        <v>847979.5086845101</v>
      </c>
      <c r="H18" s="48">
        <f t="shared" si="0"/>
        <v>3992479.7888300098</v>
      </c>
    </row>
    <row r="19" spans="1:8" ht="12.75">
      <c r="A19" s="23"/>
      <c r="B19" s="19"/>
      <c r="C19" s="45"/>
      <c r="D19" s="45"/>
      <c r="E19" s="45"/>
      <c r="F19" s="45"/>
      <c r="G19" s="45"/>
      <c r="H19" s="46"/>
    </row>
    <row r="20" spans="1:8" ht="12.75">
      <c r="A20" s="24" t="s">
        <v>88</v>
      </c>
      <c r="B20" s="69"/>
      <c r="C20" s="45">
        <f>'Benefit Details'!B21</f>
        <v>1500000</v>
      </c>
      <c r="D20" s="45">
        <f>'Benefit Details'!C21</f>
        <v>1500000</v>
      </c>
      <c r="E20" s="45">
        <f>'Benefit Details'!D21</f>
        <v>1500000</v>
      </c>
      <c r="F20" s="45">
        <f>'Benefit Details'!E21</f>
        <v>1500000</v>
      </c>
      <c r="G20" s="45">
        <f>'Benefit Details'!F21</f>
        <v>1500000</v>
      </c>
      <c r="H20" s="46">
        <f>'Benefit Details'!G21</f>
        <v>7500000</v>
      </c>
    </row>
    <row r="21" spans="1:8" ht="12.75">
      <c r="A21" s="55" t="s">
        <v>58</v>
      </c>
      <c r="B21" s="71"/>
      <c r="C21" s="45">
        <f>'Benefit Details'!B23</f>
        <v>0</v>
      </c>
      <c r="D21" s="45">
        <f>'Benefit Details'!C23</f>
        <v>0</v>
      </c>
      <c r="E21" s="45">
        <f>'Benefit Details'!D23</f>
        <v>0</v>
      </c>
      <c r="F21" s="45">
        <f>'Benefit Details'!E23</f>
        <v>0</v>
      </c>
      <c r="G21" s="45">
        <f>'Benefit Details'!F23</f>
        <v>0</v>
      </c>
      <c r="H21" s="46">
        <f>'Benefit Details'!G23</f>
        <v>0</v>
      </c>
    </row>
    <row r="22" spans="1:8" ht="12.75">
      <c r="A22" s="55" t="s">
        <v>59</v>
      </c>
      <c r="B22" s="71"/>
      <c r="C22" s="45">
        <f>'Benefit Details'!B25</f>
        <v>0</v>
      </c>
      <c r="D22" s="45">
        <f>'Benefit Details'!C25</f>
        <v>0</v>
      </c>
      <c r="E22" s="45">
        <f>'Benefit Details'!D25</f>
        <v>0</v>
      </c>
      <c r="F22" s="45">
        <f>'Benefit Details'!E25</f>
        <v>0</v>
      </c>
      <c r="G22" s="45">
        <f>'Benefit Details'!F25</f>
        <v>0</v>
      </c>
      <c r="H22" s="46">
        <f>'Benefit Details'!G25</f>
        <v>0</v>
      </c>
    </row>
    <row r="23" spans="1:8" ht="13.5" thickBot="1">
      <c r="A23" s="55" t="s">
        <v>4</v>
      </c>
      <c r="B23" s="73">
        <f>I32</f>
        <v>-837000</v>
      </c>
      <c r="C23" s="50">
        <f aca="true" t="shared" si="1" ref="C23:H23">C18+C20+C21+C22</f>
        <v>2250500</v>
      </c>
      <c r="D23" s="50">
        <f t="shared" si="1"/>
        <v>2273765.5</v>
      </c>
      <c r="E23" s="50">
        <f t="shared" si="1"/>
        <v>2297752.2304999996</v>
      </c>
      <c r="F23" s="50">
        <f t="shared" si="1"/>
        <v>2322482.5496455</v>
      </c>
      <c r="G23" s="50">
        <f t="shared" si="1"/>
        <v>2347979.5086845104</v>
      </c>
      <c r="H23" s="85">
        <f t="shared" si="1"/>
        <v>11492479.78883001</v>
      </c>
    </row>
    <row r="24" spans="1:8" ht="17.25" customHeight="1" thickTop="1">
      <c r="A24" s="24" t="s">
        <v>5</v>
      </c>
      <c r="B24" s="69"/>
      <c r="C24" s="53">
        <f>C23</f>
        <v>2250500</v>
      </c>
      <c r="D24" s="45">
        <f>C24+D23</f>
        <v>4524265.5</v>
      </c>
      <c r="E24" s="45">
        <f>D24+E23</f>
        <v>6822017.7305</v>
      </c>
      <c r="F24" s="45">
        <f>E24+F23</f>
        <v>9144500.2801455</v>
      </c>
      <c r="G24" s="45">
        <f>F24+G23</f>
        <v>11492479.78883001</v>
      </c>
      <c r="H24" s="46"/>
    </row>
    <row r="25" spans="1:8" ht="12.75">
      <c r="A25" s="23"/>
      <c r="B25" s="19"/>
      <c r="C25" s="29"/>
      <c r="D25" s="29"/>
      <c r="E25" s="29"/>
      <c r="F25" s="29"/>
      <c r="G25" s="29"/>
      <c r="H25" s="30"/>
    </row>
    <row r="26" spans="1:8" ht="12.75">
      <c r="A26" s="24" t="s">
        <v>6</v>
      </c>
      <c r="B26" s="69"/>
      <c r="C26" s="77">
        <f aca="true" t="shared" si="2" ref="C26:H26">C23-C13</f>
        <v>1413500</v>
      </c>
      <c r="D26" s="77">
        <f t="shared" si="2"/>
        <v>1497422.5</v>
      </c>
      <c r="E26" s="77">
        <f t="shared" si="2"/>
        <v>1497342.5975</v>
      </c>
      <c r="F26" s="77">
        <f t="shared" si="2"/>
        <v>1497260.2180225002</v>
      </c>
      <c r="G26" s="77">
        <f t="shared" si="2"/>
        <v>1497175.2847811978</v>
      </c>
      <c r="H26" s="41">
        <f t="shared" si="2"/>
        <v>7402700.600303698</v>
      </c>
    </row>
    <row r="27" spans="1:8" ht="12.75">
      <c r="A27" s="24"/>
      <c r="B27" s="69"/>
      <c r="C27" s="77"/>
      <c r="D27" s="77"/>
      <c r="E27" s="77"/>
      <c r="F27" s="77"/>
      <c r="G27" s="77"/>
      <c r="H27" s="42"/>
    </row>
    <row r="28" spans="1:8" ht="12.75">
      <c r="A28" s="24" t="s">
        <v>7</v>
      </c>
      <c r="B28" s="69"/>
      <c r="C28" s="77">
        <f>NPV(H29,C26)</f>
        <v>1369670.542635659</v>
      </c>
      <c r="D28" s="77">
        <f>D30-C30</f>
        <v>1405998.8319512045</v>
      </c>
      <c r="E28" s="77">
        <f>E30-D30</f>
        <v>1362329.2711436949</v>
      </c>
      <c r="F28" s="77">
        <f>F30-E30</f>
        <v>1320013.8756885515</v>
      </c>
      <c r="G28" s="77">
        <f>G30-F30</f>
        <v>1279010.6558941854</v>
      </c>
      <c r="H28" s="44"/>
    </row>
    <row r="29" spans="1:8" ht="12.75">
      <c r="A29" s="24" t="s">
        <v>8</v>
      </c>
      <c r="B29" s="69"/>
      <c r="C29" s="77"/>
      <c r="D29" s="77"/>
      <c r="E29" s="77"/>
      <c r="F29" s="77"/>
      <c r="G29" s="77"/>
      <c r="H29" s="40">
        <v>0.032</v>
      </c>
    </row>
    <row r="30" spans="1:8" ht="12.75">
      <c r="A30" s="24" t="s">
        <v>9</v>
      </c>
      <c r="B30" s="69"/>
      <c r="C30" s="77">
        <f>NPV(H29,C26)</f>
        <v>1369670.542635659</v>
      </c>
      <c r="D30" s="77">
        <f>NPV(H29,C26:D26)</f>
        <v>2775669.3745868634</v>
      </c>
      <c r="E30" s="77">
        <f>NPV(H29,C26:E26)</f>
        <v>4137998.6457305583</v>
      </c>
      <c r="F30" s="77">
        <f>NPV(H29,C26:F26)</f>
        <v>5458012.52141911</v>
      </c>
      <c r="G30" s="77">
        <f>NPV(H29,C26:G26)</f>
        <v>6737023.177313295</v>
      </c>
      <c r="H30" s="31"/>
    </row>
    <row r="31" spans="1:8" ht="12.75">
      <c r="A31" s="24"/>
      <c r="B31" s="69"/>
      <c r="C31" s="43"/>
      <c r="D31" s="43"/>
      <c r="E31" s="43"/>
      <c r="F31" s="43"/>
      <c r="G31" s="43"/>
      <c r="H31" s="31"/>
    </row>
    <row r="32" spans="1:9" ht="12.75">
      <c r="A32" s="24" t="s">
        <v>68</v>
      </c>
      <c r="B32" s="69"/>
      <c r="C32" s="65">
        <f>IRR(B23:G23)</f>
        <v>2.6950674948110986</v>
      </c>
      <c r="D32" s="43"/>
      <c r="E32" s="43"/>
      <c r="F32" s="43"/>
      <c r="G32" s="43"/>
      <c r="H32" s="31"/>
      <c r="I32" s="66">
        <f>C13*-1</f>
        <v>-837000</v>
      </c>
    </row>
    <row r="33" spans="1:8" ht="12.75">
      <c r="A33" s="56" t="s">
        <v>67</v>
      </c>
      <c r="B33" s="72"/>
      <c r="C33" s="63">
        <f>(H23-H13)/H13</f>
        <v>1.8100489681867509</v>
      </c>
      <c r="D33" s="15"/>
      <c r="E33" s="15"/>
      <c r="F33" s="15"/>
      <c r="G33" s="15"/>
      <c r="H33" s="16"/>
    </row>
    <row r="34" spans="1:8" ht="12.75">
      <c r="A34" s="24" t="s">
        <v>66</v>
      </c>
      <c r="B34" s="69"/>
      <c r="C34" s="64">
        <f>H23/H13</f>
        <v>2.810048968186751</v>
      </c>
      <c r="D34" s="21"/>
      <c r="E34" s="21"/>
      <c r="F34" s="21"/>
      <c r="G34" s="21"/>
      <c r="H34" s="25"/>
    </row>
    <row r="35" spans="1:8" ht="13.5" thickBot="1">
      <c r="A35" s="26"/>
      <c r="B35" s="2"/>
      <c r="C35" s="2"/>
      <c r="D35" s="2"/>
      <c r="E35" s="2"/>
      <c r="F35" s="2"/>
      <c r="G35" s="2"/>
      <c r="H35" s="3"/>
    </row>
  </sheetData>
  <printOptions horizontalCentered="1"/>
  <pageMargins left="0.75" right="0.75" top="1" bottom="1" header="0.5" footer="0.5"/>
  <pageSetup orientation="landscape" scale="95" r:id="rId4"/>
  <headerFooter alignWithMargins="0">
    <oddHeader>&amp;L&amp;"CG Times (W1),Bold"&amp;12
&amp;C&amp;"CG Times (W1),Bold"&amp;12Enterprise Performance:
Cost Benefit Assessment Framework
Cost Benefit Template</oddHeader>
    <oddFooter>&amp;L&amp;D&amp;C&amp;F&amp;R&amp;D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="75" zoomScaleNormal="75" workbookViewId="0" topLeftCell="A1">
      <selection activeCell="G3" sqref="G3"/>
    </sheetView>
  </sheetViews>
  <sheetFormatPr defaultColWidth="9.140625" defaultRowHeight="12.75"/>
  <cols>
    <col min="1" max="1" width="44.7109375" style="0" customWidth="1"/>
    <col min="7" max="7" width="12.421875" style="0" customWidth="1"/>
  </cols>
  <sheetData>
    <row r="1" spans="7:8" ht="12.75">
      <c r="G1" s="4"/>
      <c r="H1" s="4"/>
    </row>
    <row r="3" spans="1:7" ht="12.75">
      <c r="A3" s="52" t="str">
        <f>'Cost-Benefit Summary '!$F$2</f>
        <v>Balanced Scorecard</v>
      </c>
      <c r="E3" s="87" t="s">
        <v>82</v>
      </c>
      <c r="F3" s="87"/>
      <c r="G3" s="79">
        <v>0.031</v>
      </c>
    </row>
    <row r="4" spans="1:5" ht="13.5" thickBot="1">
      <c r="A4" s="1" t="s">
        <v>71</v>
      </c>
      <c r="E4" s="32"/>
    </row>
    <row r="5" spans="1:7" ht="12.75">
      <c r="A5" s="8" t="s">
        <v>1</v>
      </c>
      <c r="B5" s="34">
        <f>'Cost-Benefit Summary '!C7</f>
        <v>2003</v>
      </c>
      <c r="C5" s="34">
        <f>'Cost-Benefit Summary '!D7</f>
        <v>2004</v>
      </c>
      <c r="D5" s="34">
        <f>'Cost-Benefit Summary '!E7</f>
        <v>2005</v>
      </c>
      <c r="E5" s="34">
        <f>'Cost-Benefit Summary '!F7</f>
        <v>2006</v>
      </c>
      <c r="F5" s="34">
        <f>'Cost-Benefit Summary '!G7</f>
        <v>2007</v>
      </c>
      <c r="G5" s="9" t="s">
        <v>2</v>
      </c>
    </row>
    <row r="6" spans="1:7" ht="12.75">
      <c r="A6" s="5" t="s">
        <v>10</v>
      </c>
      <c r="B6" s="10"/>
      <c r="C6" s="10"/>
      <c r="D6" s="10"/>
      <c r="E6" s="10"/>
      <c r="F6" s="10"/>
      <c r="G6" s="11"/>
    </row>
    <row r="7" spans="1:7" ht="12.75">
      <c r="A7" s="5" t="s">
        <v>11</v>
      </c>
      <c r="B7" s="10">
        <v>1500</v>
      </c>
      <c r="C7" s="10"/>
      <c r="D7" s="10"/>
      <c r="E7" s="10"/>
      <c r="F7" s="10"/>
      <c r="G7" s="11">
        <f>SUM(B7:F7)</f>
        <v>1500</v>
      </c>
    </row>
    <row r="8" spans="1:7" ht="12.75">
      <c r="A8" s="5" t="s">
        <v>12</v>
      </c>
      <c r="B8" s="10">
        <v>2500</v>
      </c>
      <c r="C8" s="10"/>
      <c r="D8" s="10"/>
      <c r="E8" s="10"/>
      <c r="F8" s="10"/>
      <c r="G8" s="11">
        <f>SUM(B8:F8)</f>
        <v>2500</v>
      </c>
    </row>
    <row r="9" spans="1:7" ht="12.75">
      <c r="A9" s="5" t="s">
        <v>13</v>
      </c>
      <c r="B9" s="10"/>
      <c r="C9" s="10"/>
      <c r="D9" s="81"/>
      <c r="E9" s="81"/>
      <c r="F9" s="81"/>
      <c r="G9" s="82">
        <f>SUM(B9:F9)</f>
        <v>0</v>
      </c>
    </row>
    <row r="10" spans="1:7" ht="12.75">
      <c r="A10" s="5"/>
      <c r="B10" s="10"/>
      <c r="C10" s="81"/>
      <c r="D10" s="81"/>
      <c r="E10" s="81"/>
      <c r="F10" s="81"/>
      <c r="G10" s="82">
        <f aca="true" t="shared" si="0" ref="G10:G21">SUM(B10:F10)</f>
        <v>0</v>
      </c>
    </row>
    <row r="11" spans="1:7" ht="12.75">
      <c r="A11" s="5" t="s">
        <v>14</v>
      </c>
      <c r="B11" s="10"/>
      <c r="C11" s="81"/>
      <c r="D11" s="81"/>
      <c r="E11" s="81"/>
      <c r="F11" s="81"/>
      <c r="G11" s="82">
        <f t="shared" si="0"/>
        <v>0</v>
      </c>
    </row>
    <row r="12" spans="1:7" ht="12.75">
      <c r="A12" s="5" t="s">
        <v>15</v>
      </c>
      <c r="B12" s="10"/>
      <c r="C12" s="81"/>
      <c r="D12" s="81"/>
      <c r="E12" s="81"/>
      <c r="F12" s="81"/>
      <c r="G12" s="82">
        <f t="shared" si="0"/>
        <v>0</v>
      </c>
    </row>
    <row r="13" spans="1:7" ht="12.75">
      <c r="A13" s="5" t="s">
        <v>16</v>
      </c>
      <c r="B13" s="10"/>
      <c r="C13" s="81"/>
      <c r="D13" s="81"/>
      <c r="E13" s="81"/>
      <c r="F13" s="81"/>
      <c r="G13" s="82">
        <f t="shared" si="0"/>
        <v>0</v>
      </c>
    </row>
    <row r="14" spans="1:7" ht="12.75">
      <c r="A14" s="80"/>
      <c r="B14" s="10"/>
      <c r="C14" s="81"/>
      <c r="D14" s="81"/>
      <c r="E14" s="81"/>
      <c r="F14" s="81"/>
      <c r="G14" s="82">
        <f t="shared" si="0"/>
        <v>0</v>
      </c>
    </row>
    <row r="15" spans="1:7" ht="12.75">
      <c r="A15" s="5" t="s">
        <v>84</v>
      </c>
      <c r="B15" s="10"/>
      <c r="C15" s="81"/>
      <c r="D15" s="81"/>
      <c r="E15" s="81"/>
      <c r="F15" s="81"/>
      <c r="G15" s="82">
        <f t="shared" si="0"/>
        <v>0</v>
      </c>
    </row>
    <row r="16" spans="1:7" ht="12.75">
      <c r="A16" s="5" t="s">
        <v>18</v>
      </c>
      <c r="B16" s="10"/>
      <c r="C16" s="81"/>
      <c r="D16" s="81"/>
      <c r="E16" s="81"/>
      <c r="F16" s="81"/>
      <c r="G16" s="82">
        <f t="shared" si="0"/>
        <v>0</v>
      </c>
    </row>
    <row r="17" spans="1:7" ht="12.75">
      <c r="A17" s="80"/>
      <c r="B17" s="10"/>
      <c r="C17" s="81"/>
      <c r="D17" s="81"/>
      <c r="E17" s="81"/>
      <c r="F17" s="81"/>
      <c r="G17" s="82">
        <f t="shared" si="0"/>
        <v>0</v>
      </c>
    </row>
    <row r="18" spans="1:7" ht="12.75">
      <c r="A18" s="80"/>
      <c r="B18" s="10"/>
      <c r="C18" s="81"/>
      <c r="D18" s="81"/>
      <c r="E18" s="81"/>
      <c r="F18" s="81"/>
      <c r="G18" s="82">
        <f t="shared" si="0"/>
        <v>0</v>
      </c>
    </row>
    <row r="19" spans="1:7" ht="12.75">
      <c r="A19" s="5"/>
      <c r="B19" s="10"/>
      <c r="C19" s="81"/>
      <c r="D19" s="81"/>
      <c r="E19" s="81"/>
      <c r="F19" s="81"/>
      <c r="G19" s="82">
        <f t="shared" si="0"/>
        <v>0</v>
      </c>
    </row>
    <row r="20" spans="1:7" ht="12.75">
      <c r="A20" s="80"/>
      <c r="B20" s="10"/>
      <c r="C20" s="81"/>
      <c r="D20" s="81"/>
      <c r="E20" s="81"/>
      <c r="F20" s="81"/>
      <c r="G20" s="82">
        <f t="shared" si="0"/>
        <v>0</v>
      </c>
    </row>
    <row r="21" spans="1:7" ht="12.75">
      <c r="A21" s="80"/>
      <c r="B21" s="10"/>
      <c r="C21" s="81"/>
      <c r="D21" s="81"/>
      <c r="E21" s="81"/>
      <c r="F21" s="81"/>
      <c r="G21" s="83">
        <f t="shared" si="0"/>
        <v>0</v>
      </c>
    </row>
    <row r="22" spans="1:7" ht="13.5" thickBot="1">
      <c r="A22" s="12" t="s">
        <v>19</v>
      </c>
      <c r="B22" s="13">
        <f aca="true" t="shared" si="1" ref="B22:G22">SUM(B6:B21)</f>
        <v>4000</v>
      </c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4">
        <f t="shared" si="1"/>
        <v>4000</v>
      </c>
    </row>
    <row r="23" spans="1:7" ht="13.5" thickBot="1">
      <c r="A23" s="7"/>
      <c r="B23" s="2"/>
      <c r="C23" s="2"/>
      <c r="D23" s="2"/>
      <c r="E23" s="2"/>
      <c r="F23" s="2"/>
      <c r="G23" s="3"/>
    </row>
  </sheetData>
  <mergeCells count="1">
    <mergeCell ref="E3:F3"/>
  </mergeCells>
  <printOptions horizontalCentered="1"/>
  <pageMargins left="0.75" right="0.75" top="1" bottom="1" header="0.5" footer="0.5"/>
  <pageSetup orientation="landscape" scale="95" r:id="rId1"/>
  <headerFooter alignWithMargins="0">
    <oddHeader>&amp;L&amp;"CG Times (W1),Bold"&amp;12
&amp;C&amp;"CG Times (W1),Bold"&amp;12Information Technology:
Cost Benefit Assessment Framework
Cost Benefit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44.7109375" style="0" customWidth="1"/>
    <col min="7" max="7" width="12.421875" style="0" customWidth="1"/>
  </cols>
  <sheetData>
    <row r="1" spans="7:8" ht="12.75">
      <c r="G1" s="4"/>
      <c r="H1" s="4"/>
    </row>
    <row r="3" spans="1:7" ht="12.75">
      <c r="A3" s="52" t="str">
        <f>'Cost-Benefit Summary '!$F$2</f>
        <v>Balanced Scorecard</v>
      </c>
      <c r="E3" s="87" t="s">
        <v>82</v>
      </c>
      <c r="F3" s="87"/>
      <c r="G3" s="79">
        <f>'Capital Costs'!G3</f>
        <v>0.031</v>
      </c>
    </row>
    <row r="4" ht="13.5" thickBot="1">
      <c r="A4" s="1" t="s">
        <v>72</v>
      </c>
    </row>
    <row r="5" spans="1:7" ht="12.75">
      <c r="A5" s="8" t="s">
        <v>1</v>
      </c>
      <c r="B5" s="35">
        <f>'Cost-Benefit Summary '!C7</f>
        <v>2003</v>
      </c>
      <c r="C5" s="35">
        <f>'Cost-Benefit Summary '!D7</f>
        <v>2004</v>
      </c>
      <c r="D5" s="35">
        <f>'Cost-Benefit Summary '!E7</f>
        <v>2005</v>
      </c>
      <c r="E5" s="35">
        <f>'Cost-Benefit Summary '!F7</f>
        <v>2006</v>
      </c>
      <c r="F5" s="35">
        <f>'Cost-Benefit Summary '!G7</f>
        <v>2007</v>
      </c>
      <c r="G5" s="9" t="s">
        <v>2</v>
      </c>
    </row>
    <row r="6" spans="1:7" ht="12.75">
      <c r="A6" s="5" t="s">
        <v>20</v>
      </c>
      <c r="B6" s="10"/>
      <c r="C6" s="10"/>
      <c r="D6" s="10"/>
      <c r="E6" s="10"/>
      <c r="F6" s="10"/>
      <c r="G6" s="84">
        <f aca="true" t="shared" si="0" ref="G6:G24">SUM(B6:F6)</f>
        <v>0</v>
      </c>
    </row>
    <row r="7" spans="1:7" ht="12.75">
      <c r="A7" s="5" t="s">
        <v>21</v>
      </c>
      <c r="B7" s="10">
        <v>50000</v>
      </c>
      <c r="C7" s="10"/>
      <c r="D7" s="10"/>
      <c r="E7" s="10"/>
      <c r="F7" s="10"/>
      <c r="G7" s="11">
        <f t="shared" si="0"/>
        <v>50000</v>
      </c>
    </row>
    <row r="8" spans="1:7" ht="12.75">
      <c r="A8" s="5" t="s">
        <v>22</v>
      </c>
      <c r="B8" s="10">
        <v>5000</v>
      </c>
      <c r="C8" s="10"/>
      <c r="D8" s="10"/>
      <c r="E8" s="10"/>
      <c r="F8" s="10"/>
      <c r="G8" s="11">
        <f t="shared" si="0"/>
        <v>5000</v>
      </c>
    </row>
    <row r="9" spans="1:7" ht="12.75">
      <c r="A9" s="5" t="s">
        <v>23</v>
      </c>
      <c r="B9" s="10"/>
      <c r="C9" s="10"/>
      <c r="D9" s="10"/>
      <c r="E9" s="10"/>
      <c r="F9" s="10"/>
      <c r="G9" s="11">
        <f t="shared" si="0"/>
        <v>0</v>
      </c>
    </row>
    <row r="10" spans="1:7" ht="12.75">
      <c r="A10" s="5" t="s">
        <v>24</v>
      </c>
      <c r="B10" s="10"/>
      <c r="C10" s="10"/>
      <c r="D10" s="10"/>
      <c r="E10" s="10"/>
      <c r="F10" s="10"/>
      <c r="G10" s="11">
        <f t="shared" si="0"/>
        <v>0</v>
      </c>
    </row>
    <row r="11" spans="1:7" ht="12.75">
      <c r="A11" s="5" t="s">
        <v>25</v>
      </c>
      <c r="B11" s="10"/>
      <c r="C11" s="10"/>
      <c r="D11" s="10"/>
      <c r="E11" s="10"/>
      <c r="F11" s="10"/>
      <c r="G11" s="11">
        <f t="shared" si="0"/>
        <v>0</v>
      </c>
    </row>
    <row r="12" spans="1:7" ht="12.75">
      <c r="A12" s="5" t="s">
        <v>26</v>
      </c>
      <c r="B12" s="10">
        <v>10000</v>
      </c>
      <c r="C12" s="10"/>
      <c r="D12" s="10"/>
      <c r="E12" s="10"/>
      <c r="F12" s="10"/>
      <c r="G12" s="11">
        <f t="shared" si="0"/>
        <v>10000</v>
      </c>
    </row>
    <row r="13" spans="1:7" ht="12.75">
      <c r="A13" s="5" t="s">
        <v>27</v>
      </c>
      <c r="B13" s="10">
        <v>10000</v>
      </c>
      <c r="C13" s="10"/>
      <c r="D13" s="10"/>
      <c r="E13" s="10"/>
      <c r="F13" s="10"/>
      <c r="G13" s="11">
        <f t="shared" si="0"/>
        <v>10000</v>
      </c>
    </row>
    <row r="14" spans="1:7" ht="12.75">
      <c r="A14" s="5" t="s">
        <v>28</v>
      </c>
      <c r="B14" s="10">
        <v>5000</v>
      </c>
      <c r="C14" s="10"/>
      <c r="D14" s="10"/>
      <c r="E14" s="10"/>
      <c r="F14" s="10"/>
      <c r="G14" s="11">
        <f t="shared" si="0"/>
        <v>5000</v>
      </c>
    </row>
    <row r="15" spans="1:7" ht="12.75">
      <c r="A15" s="5" t="s">
        <v>29</v>
      </c>
      <c r="B15" s="10"/>
      <c r="C15" s="10"/>
      <c r="D15" s="10"/>
      <c r="E15" s="10"/>
      <c r="F15" s="10"/>
      <c r="G15" s="11">
        <f t="shared" si="0"/>
        <v>0</v>
      </c>
    </row>
    <row r="16" spans="1:7" ht="12.75">
      <c r="A16" s="5" t="s">
        <v>17</v>
      </c>
      <c r="B16" s="10"/>
      <c r="C16" s="10"/>
      <c r="D16" s="10"/>
      <c r="E16" s="10"/>
      <c r="F16" s="10"/>
      <c r="G16" s="11">
        <f t="shared" si="0"/>
        <v>0</v>
      </c>
    </row>
    <row r="17" spans="1:7" ht="12.75">
      <c r="A17" s="5" t="s">
        <v>18</v>
      </c>
      <c r="B17" s="10"/>
      <c r="C17" s="10"/>
      <c r="D17" s="10"/>
      <c r="E17" s="10"/>
      <c r="F17" s="10"/>
      <c r="G17" s="11">
        <f t="shared" si="0"/>
        <v>0</v>
      </c>
    </row>
    <row r="18" spans="1:7" ht="12.75">
      <c r="A18" s="5"/>
      <c r="B18" s="10"/>
      <c r="C18" s="10"/>
      <c r="D18" s="10"/>
      <c r="E18" s="10"/>
      <c r="F18" s="10"/>
      <c r="G18" s="11">
        <f t="shared" si="0"/>
        <v>0</v>
      </c>
    </row>
    <row r="19" spans="1:7" ht="12.75">
      <c r="A19" s="5"/>
      <c r="B19" s="10"/>
      <c r="C19" s="10"/>
      <c r="D19" s="10"/>
      <c r="E19" s="10"/>
      <c r="F19" s="10"/>
      <c r="G19" s="11">
        <f t="shared" si="0"/>
        <v>0</v>
      </c>
    </row>
    <row r="20" spans="1:7" ht="12.75">
      <c r="A20" s="5"/>
      <c r="B20" s="10"/>
      <c r="C20" s="10"/>
      <c r="D20" s="10"/>
      <c r="E20" s="10"/>
      <c r="F20" s="10"/>
      <c r="G20" s="11">
        <f t="shared" si="0"/>
        <v>0</v>
      </c>
    </row>
    <row r="21" spans="1:7" ht="12.75">
      <c r="A21" s="5"/>
      <c r="B21" s="10"/>
      <c r="C21" s="10"/>
      <c r="D21" s="10"/>
      <c r="E21" s="10"/>
      <c r="F21" s="10"/>
      <c r="G21" s="11">
        <f t="shared" si="0"/>
        <v>0</v>
      </c>
    </row>
    <row r="22" spans="1:7" ht="12.75">
      <c r="A22" s="5"/>
      <c r="B22" s="10"/>
      <c r="C22" s="10"/>
      <c r="D22" s="10"/>
      <c r="E22" s="10"/>
      <c r="F22" s="10"/>
      <c r="G22" s="11">
        <f t="shared" si="0"/>
        <v>0</v>
      </c>
    </row>
    <row r="23" spans="1:7" ht="12.75">
      <c r="A23" s="5"/>
      <c r="B23" s="10"/>
      <c r="C23" s="10"/>
      <c r="D23" s="10"/>
      <c r="E23" s="10"/>
      <c r="F23" s="10"/>
      <c r="G23" s="11">
        <f t="shared" si="0"/>
        <v>0</v>
      </c>
    </row>
    <row r="24" spans="1:7" ht="12.75">
      <c r="A24" s="5"/>
      <c r="B24" s="10"/>
      <c r="C24" s="10"/>
      <c r="D24" s="10"/>
      <c r="E24" s="10"/>
      <c r="F24" s="10"/>
      <c r="G24" s="11">
        <f t="shared" si="0"/>
        <v>0</v>
      </c>
    </row>
    <row r="25" spans="1:7" ht="13.5" thickBot="1">
      <c r="A25" s="12" t="s">
        <v>30</v>
      </c>
      <c r="B25" s="13">
        <f aca="true" t="shared" si="1" ref="B25:G25">SUM(B6:B24)</f>
        <v>80000</v>
      </c>
      <c r="C25" s="13">
        <f t="shared" si="1"/>
        <v>0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4">
        <f t="shared" si="1"/>
        <v>80000</v>
      </c>
    </row>
    <row r="26" spans="1:7" ht="13.5" thickBot="1">
      <c r="A26" s="7"/>
      <c r="B26" s="2"/>
      <c r="C26" s="2"/>
      <c r="D26" s="2"/>
      <c r="E26" s="2"/>
      <c r="F26" s="2"/>
      <c r="G26" s="3"/>
    </row>
  </sheetData>
  <mergeCells count="1">
    <mergeCell ref="E3:F3"/>
  </mergeCells>
  <printOptions horizontalCentered="1"/>
  <pageMargins left="0.75" right="0.75" top="1" bottom="1" header="0.5" footer="0.5"/>
  <pageSetup orientation="landscape" scale="95" r:id="rId1"/>
  <headerFooter alignWithMargins="0">
    <oddHeader>&amp;L&amp;"CG Times (W1),Bold"&amp;12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44.7109375" style="0" customWidth="1"/>
    <col min="2" max="6" width="11.28125" style="0" bestFit="1" customWidth="1"/>
    <col min="7" max="7" width="11.7109375" style="0" customWidth="1"/>
  </cols>
  <sheetData>
    <row r="1" spans="7:8" ht="12.75">
      <c r="G1" s="4"/>
      <c r="H1" s="4"/>
    </row>
    <row r="3" spans="1:7" ht="12.75">
      <c r="A3" s="52" t="str">
        <f>'Cost-Benefit Summary '!$F$2</f>
        <v>Balanced Scorecard</v>
      </c>
      <c r="E3" s="87" t="s">
        <v>82</v>
      </c>
      <c r="F3" s="87"/>
      <c r="G3" s="79">
        <f>'Capital Costs'!G3</f>
        <v>0.031</v>
      </c>
    </row>
    <row r="4" ht="13.5" thickBot="1">
      <c r="A4" s="1" t="s">
        <v>73</v>
      </c>
    </row>
    <row r="5" spans="1:7" ht="12.75">
      <c r="A5" s="8" t="s">
        <v>1</v>
      </c>
      <c r="B5" s="35">
        <f>'Cost-Benefit Summary '!C7</f>
        <v>2003</v>
      </c>
      <c r="C5" s="35">
        <f>'Cost-Benefit Summary '!D7</f>
        <v>2004</v>
      </c>
      <c r="D5" s="35">
        <f>'Cost-Benefit Summary '!E7</f>
        <v>2005</v>
      </c>
      <c r="E5" s="35">
        <f>'Cost-Benefit Summary '!F7</f>
        <v>2006</v>
      </c>
      <c r="F5" s="35">
        <f>'Cost-Benefit Summary '!G7</f>
        <v>2007</v>
      </c>
      <c r="G5" s="9" t="s">
        <v>2</v>
      </c>
    </row>
    <row r="6" spans="1:7" ht="12.75">
      <c r="A6" s="5" t="s">
        <v>20</v>
      </c>
      <c r="B6" s="10">
        <v>500000</v>
      </c>
      <c r="C6" s="10">
        <f aca="true" t="shared" si="0" ref="C6:F23">B6*(1+$G$3)</f>
        <v>515499.99999999994</v>
      </c>
      <c r="D6" s="10">
        <f t="shared" si="0"/>
        <v>531480.4999999999</v>
      </c>
      <c r="E6" s="10">
        <f t="shared" si="0"/>
        <v>547956.3954999999</v>
      </c>
      <c r="F6" s="10">
        <f t="shared" si="0"/>
        <v>564943.0437604998</v>
      </c>
      <c r="G6" s="11">
        <f aca="true" t="shared" si="1" ref="G6:G23">SUM(B6:F6)</f>
        <v>2659879.9392604996</v>
      </c>
    </row>
    <row r="7" spans="1:7" ht="12.75">
      <c r="A7" s="5" t="s">
        <v>21</v>
      </c>
      <c r="B7" s="10"/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1">
        <f t="shared" si="1"/>
        <v>0</v>
      </c>
    </row>
    <row r="8" spans="1:7" ht="12.75">
      <c r="A8" s="5" t="s">
        <v>23</v>
      </c>
      <c r="B8" s="10">
        <v>250000</v>
      </c>
      <c r="C8" s="10">
        <f t="shared" si="0"/>
        <v>257749.99999999997</v>
      </c>
      <c r="D8" s="10">
        <f t="shared" si="0"/>
        <v>265740.24999999994</v>
      </c>
      <c r="E8" s="10">
        <f t="shared" si="0"/>
        <v>273978.19774999993</v>
      </c>
      <c r="F8" s="10">
        <f t="shared" si="0"/>
        <v>282471.5218802499</v>
      </c>
      <c r="G8" s="11">
        <f t="shared" si="1"/>
        <v>1329939.9696302498</v>
      </c>
    </row>
    <row r="9" spans="1:7" ht="12.75">
      <c r="A9" s="5" t="s">
        <v>14</v>
      </c>
      <c r="B9" s="10">
        <v>1000</v>
      </c>
      <c r="C9" s="10">
        <f t="shared" si="0"/>
        <v>1031</v>
      </c>
      <c r="D9" s="10">
        <f t="shared" si="0"/>
        <v>1062.961</v>
      </c>
      <c r="E9" s="10">
        <f t="shared" si="0"/>
        <v>1095.912791</v>
      </c>
      <c r="F9" s="10">
        <f t="shared" si="0"/>
        <v>1129.8860875209998</v>
      </c>
      <c r="G9" s="11">
        <f t="shared" si="1"/>
        <v>5319.759878520999</v>
      </c>
    </row>
    <row r="10" spans="1:7" ht="12.75">
      <c r="A10" s="5" t="s">
        <v>31</v>
      </c>
      <c r="B10" s="10">
        <v>500</v>
      </c>
      <c r="C10" s="10">
        <f t="shared" si="0"/>
        <v>515.5</v>
      </c>
      <c r="D10" s="10">
        <f t="shared" si="0"/>
        <v>531.4805</v>
      </c>
      <c r="E10" s="10">
        <f t="shared" si="0"/>
        <v>547.9563955</v>
      </c>
      <c r="F10" s="10">
        <f t="shared" si="0"/>
        <v>564.9430437604999</v>
      </c>
      <c r="G10" s="11">
        <f t="shared" si="1"/>
        <v>2659.8799392604997</v>
      </c>
    </row>
    <row r="11" spans="1:7" ht="12.75">
      <c r="A11" s="5" t="s">
        <v>26</v>
      </c>
      <c r="B11" s="10">
        <v>1000</v>
      </c>
      <c r="C11" s="10">
        <f t="shared" si="0"/>
        <v>1031</v>
      </c>
      <c r="D11" s="10">
        <f t="shared" si="0"/>
        <v>1062.961</v>
      </c>
      <c r="E11" s="10">
        <f t="shared" si="0"/>
        <v>1095.912791</v>
      </c>
      <c r="F11" s="10">
        <f t="shared" si="0"/>
        <v>1129.8860875209998</v>
      </c>
      <c r="G11" s="11">
        <f t="shared" si="1"/>
        <v>5319.759878520999</v>
      </c>
    </row>
    <row r="12" spans="1:7" ht="12.75">
      <c r="A12" s="5" t="s">
        <v>27</v>
      </c>
      <c r="B12" s="10"/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1">
        <f t="shared" si="1"/>
        <v>0</v>
      </c>
    </row>
    <row r="13" spans="1:7" ht="12.75">
      <c r="A13" s="5" t="s">
        <v>32</v>
      </c>
      <c r="B13" s="10">
        <v>500</v>
      </c>
      <c r="C13" s="10">
        <f t="shared" si="0"/>
        <v>515.5</v>
      </c>
      <c r="D13" s="10">
        <f t="shared" si="0"/>
        <v>531.4805</v>
      </c>
      <c r="E13" s="10">
        <f t="shared" si="0"/>
        <v>547.9563955</v>
      </c>
      <c r="F13" s="10">
        <f t="shared" si="0"/>
        <v>564.9430437604999</v>
      </c>
      <c r="G13" s="11">
        <f t="shared" si="1"/>
        <v>2659.8799392604997</v>
      </c>
    </row>
    <row r="14" spans="1:7" ht="12.75">
      <c r="A14" s="5" t="s">
        <v>33</v>
      </c>
      <c r="B14" s="10"/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1">
        <f t="shared" si="1"/>
        <v>0</v>
      </c>
    </row>
    <row r="15" spans="1:7" ht="12.75">
      <c r="A15" s="5" t="s">
        <v>34</v>
      </c>
      <c r="B15" s="10"/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1">
        <f t="shared" si="1"/>
        <v>0</v>
      </c>
    </row>
    <row r="16" spans="1:7" ht="12.75">
      <c r="A16" s="5" t="s">
        <v>17</v>
      </c>
      <c r="B16" s="10"/>
      <c r="C16" s="10">
        <f t="shared" si="0"/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1">
        <f t="shared" si="1"/>
        <v>0</v>
      </c>
    </row>
    <row r="17" spans="1:7" ht="12.75">
      <c r="A17" s="5" t="s">
        <v>18</v>
      </c>
      <c r="B17" s="10"/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1">
        <f t="shared" si="1"/>
        <v>0</v>
      </c>
    </row>
    <row r="18" spans="1:7" ht="12.75">
      <c r="A18" s="5"/>
      <c r="B18" s="10"/>
      <c r="C18" s="10">
        <f t="shared" si="0"/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1">
        <f t="shared" si="1"/>
        <v>0</v>
      </c>
    </row>
    <row r="19" spans="1:7" ht="12.75">
      <c r="A19" s="5"/>
      <c r="B19" s="10"/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1">
        <f t="shared" si="1"/>
        <v>0</v>
      </c>
    </row>
    <row r="20" spans="1:7" ht="12.75">
      <c r="A20" s="5"/>
      <c r="B20" s="10"/>
      <c r="C20" s="10">
        <f t="shared" si="0"/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1">
        <f t="shared" si="1"/>
        <v>0</v>
      </c>
    </row>
    <row r="21" spans="1:7" ht="12.75">
      <c r="A21" s="5"/>
      <c r="B21" s="10"/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1">
        <f t="shared" si="1"/>
        <v>0</v>
      </c>
    </row>
    <row r="22" spans="1:7" ht="12.75">
      <c r="A22" s="5"/>
      <c r="B22" s="10"/>
      <c r="C22" s="10">
        <f t="shared" si="0"/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1">
        <f t="shared" si="1"/>
        <v>0</v>
      </c>
    </row>
    <row r="23" spans="1:7" ht="12.75">
      <c r="A23" s="5"/>
      <c r="B23" s="10"/>
      <c r="C23" s="10">
        <f t="shared" si="0"/>
        <v>0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1">
        <f t="shared" si="1"/>
        <v>0</v>
      </c>
    </row>
    <row r="24" spans="1:7" ht="13.5" thickBot="1">
      <c r="A24" s="12" t="s">
        <v>35</v>
      </c>
      <c r="B24" s="13">
        <f aca="true" t="shared" si="2" ref="B24:G24">SUM(B6:B23)</f>
        <v>753000</v>
      </c>
      <c r="C24" s="13">
        <f t="shared" si="2"/>
        <v>776342.9999999999</v>
      </c>
      <c r="D24" s="13">
        <f t="shared" si="2"/>
        <v>800409.6329999997</v>
      </c>
      <c r="E24" s="13">
        <f t="shared" si="2"/>
        <v>825222.3316229997</v>
      </c>
      <c r="F24" s="13">
        <f t="shared" si="2"/>
        <v>850804.2239033126</v>
      </c>
      <c r="G24" s="14">
        <f t="shared" si="2"/>
        <v>4005779.188526312</v>
      </c>
    </row>
    <row r="25" spans="1:7" ht="13.5" thickBot="1">
      <c r="A25" s="7"/>
      <c r="B25" s="2"/>
      <c r="C25" s="2"/>
      <c r="D25" s="2"/>
      <c r="E25" s="2"/>
      <c r="F25" s="2"/>
      <c r="G25" s="3"/>
    </row>
  </sheetData>
  <mergeCells count="1">
    <mergeCell ref="E3:F3"/>
  </mergeCells>
  <printOptions horizontalCentered="1"/>
  <pageMargins left="0.75" right="0.75" top="1" bottom="1" header="0.5" footer="0.5"/>
  <pageSetup orientation="landscape" scale="95" r:id="rId1"/>
  <headerFooter alignWithMargins="0">
    <oddHeader>&amp;L&amp;"CG Times (W1),Bold"&amp;12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44.7109375" style="0" customWidth="1"/>
    <col min="2" max="6" width="10.421875" style="0" customWidth="1"/>
    <col min="7" max="7" width="11.7109375" style="0" customWidth="1"/>
  </cols>
  <sheetData>
    <row r="1" spans="7:8" ht="12.75">
      <c r="G1" s="4"/>
      <c r="H1" s="4"/>
    </row>
    <row r="3" spans="1:7" ht="12.75">
      <c r="A3" s="52" t="str">
        <f>'Cost-Benefit Summary '!$F$2</f>
        <v>Balanced Scorecard</v>
      </c>
      <c r="B3" s="88"/>
      <c r="C3" s="88"/>
      <c r="D3" s="78"/>
      <c r="E3" s="87" t="s">
        <v>82</v>
      </c>
      <c r="F3" s="87"/>
      <c r="G3" s="79">
        <f>'Capital Costs'!G3</f>
        <v>0.031</v>
      </c>
    </row>
    <row r="4" ht="13.5" thickBot="1">
      <c r="A4" s="1" t="s">
        <v>83</v>
      </c>
    </row>
    <row r="5" spans="1:7" ht="12.75">
      <c r="A5" s="8" t="s">
        <v>1</v>
      </c>
      <c r="B5" s="35">
        <f>'Cost-Benefit Summary '!C7</f>
        <v>2003</v>
      </c>
      <c r="C5" s="35">
        <f>'Cost-Benefit Summary '!D7</f>
        <v>2004</v>
      </c>
      <c r="D5" s="35">
        <f>'Cost-Benefit Summary '!E7</f>
        <v>2005</v>
      </c>
      <c r="E5" s="35">
        <f>'Cost-Benefit Summary '!F7</f>
        <v>2006</v>
      </c>
      <c r="F5" s="35">
        <f>'Cost-Benefit Summary '!G7</f>
        <v>2007</v>
      </c>
      <c r="G5" s="9" t="s">
        <v>2</v>
      </c>
    </row>
    <row r="6" spans="1:7" ht="12.75">
      <c r="A6" s="5"/>
      <c r="C6" s="10"/>
      <c r="D6" s="10"/>
      <c r="E6" s="10"/>
      <c r="F6" s="10"/>
      <c r="G6" s="11"/>
    </row>
    <row r="7" spans="1:7" ht="12.75">
      <c r="A7" s="5" t="s">
        <v>76</v>
      </c>
      <c r="B7" s="10"/>
      <c r="C7" s="10"/>
      <c r="D7" s="10"/>
      <c r="E7" s="10"/>
      <c r="F7" s="10"/>
      <c r="G7" s="11"/>
    </row>
    <row r="8" spans="1:7" ht="12.75">
      <c r="A8" s="5" t="s">
        <v>77</v>
      </c>
      <c r="B8" s="10"/>
      <c r="C8" s="10"/>
      <c r="D8" s="10"/>
      <c r="E8" s="10"/>
      <c r="F8" s="10"/>
      <c r="G8" s="11"/>
    </row>
    <row r="9" spans="1:7" ht="12.75">
      <c r="A9" s="5"/>
      <c r="B9" s="10"/>
      <c r="C9" s="10"/>
      <c r="D9" s="10"/>
      <c r="E9" s="10"/>
      <c r="F9" s="10"/>
      <c r="G9" s="11"/>
    </row>
    <row r="10" spans="1:7" ht="12.75">
      <c r="A10" s="5" t="s">
        <v>78</v>
      </c>
      <c r="B10" s="10"/>
      <c r="C10" s="10">
        <f aca="true" t="shared" si="0" ref="C10:F23">B10*(1+$G$3)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1">
        <f aca="true" t="shared" si="1" ref="G10:G23">SUM(B10:F10)</f>
        <v>0</v>
      </c>
    </row>
    <row r="11" spans="1:7" ht="12.75">
      <c r="A11" s="5" t="s">
        <v>79</v>
      </c>
      <c r="B11" s="10"/>
      <c r="C11" s="10">
        <f t="shared" si="0"/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1">
        <f t="shared" si="1"/>
        <v>0</v>
      </c>
    </row>
    <row r="12" spans="1:7" ht="12.75">
      <c r="A12" s="5" t="s">
        <v>80</v>
      </c>
      <c r="B12" s="10"/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1">
        <f t="shared" si="1"/>
        <v>0</v>
      </c>
    </row>
    <row r="13" spans="1:7" ht="12.75">
      <c r="A13" s="5" t="s">
        <v>43</v>
      </c>
      <c r="B13" s="10"/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1">
        <f t="shared" si="1"/>
        <v>0</v>
      </c>
    </row>
    <row r="14" spans="1:7" ht="12.75">
      <c r="A14" s="5"/>
      <c r="B14" s="10"/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1">
        <f t="shared" si="1"/>
        <v>0</v>
      </c>
    </row>
    <row r="15" spans="1:7" ht="12.75">
      <c r="A15" s="5"/>
      <c r="B15" s="10"/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1">
        <f t="shared" si="1"/>
        <v>0</v>
      </c>
    </row>
    <row r="16" spans="1:7" ht="12.75">
      <c r="A16" s="5"/>
      <c r="B16" s="10"/>
      <c r="C16" s="10">
        <f t="shared" si="0"/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1">
        <f t="shared" si="1"/>
        <v>0</v>
      </c>
    </row>
    <row r="17" spans="1:7" ht="12.75">
      <c r="A17" s="5"/>
      <c r="B17" s="10"/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1">
        <f t="shared" si="1"/>
        <v>0</v>
      </c>
    </row>
    <row r="18" spans="1:7" ht="12.75">
      <c r="A18" s="5"/>
      <c r="B18" s="10"/>
      <c r="C18" s="10">
        <f t="shared" si="0"/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1">
        <f t="shared" si="1"/>
        <v>0</v>
      </c>
    </row>
    <row r="19" spans="1:7" ht="12.75">
      <c r="A19" s="5"/>
      <c r="B19" s="10"/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1">
        <f t="shared" si="1"/>
        <v>0</v>
      </c>
    </row>
    <row r="20" spans="1:7" ht="12.75">
      <c r="A20" s="5"/>
      <c r="B20" s="10"/>
      <c r="C20" s="10">
        <f t="shared" si="0"/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1">
        <f t="shared" si="1"/>
        <v>0</v>
      </c>
    </row>
    <row r="21" spans="1:7" ht="12.75">
      <c r="A21" s="5"/>
      <c r="B21" s="10"/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1">
        <f t="shared" si="1"/>
        <v>0</v>
      </c>
    </row>
    <row r="22" spans="1:7" ht="12.75">
      <c r="A22" s="5"/>
      <c r="B22" s="10"/>
      <c r="C22" s="10">
        <f t="shared" si="0"/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1">
        <f t="shared" si="1"/>
        <v>0</v>
      </c>
    </row>
    <row r="23" spans="1:7" ht="12.75">
      <c r="A23" s="5"/>
      <c r="B23" s="10"/>
      <c r="C23" s="10">
        <f t="shared" si="0"/>
        <v>0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1">
        <f t="shared" si="1"/>
        <v>0</v>
      </c>
    </row>
    <row r="24" spans="1:7" ht="13.5" thickBot="1">
      <c r="A24" s="12"/>
      <c r="B24" s="17">
        <f>SUM(B10:B23)</f>
        <v>0</v>
      </c>
      <c r="C24" s="17">
        <f>SUM(C10:C23)</f>
        <v>0</v>
      </c>
      <c r="D24" s="17">
        <f>SUM(D10:D23)</f>
        <v>0</v>
      </c>
      <c r="E24" s="17">
        <f>SUM(E10:E23)</f>
        <v>0</v>
      </c>
      <c r="F24" s="17">
        <f>SUM(F10:F23)</f>
        <v>0</v>
      </c>
      <c r="G24" s="18">
        <f>SUM(G6:G23)</f>
        <v>0</v>
      </c>
    </row>
    <row r="25" spans="1:7" ht="13.5" thickBot="1">
      <c r="A25" s="7"/>
      <c r="B25" s="2"/>
      <c r="C25" s="2"/>
      <c r="D25" s="2"/>
      <c r="E25" s="2"/>
      <c r="F25" s="2"/>
      <c r="G25" s="3"/>
    </row>
    <row r="34" ht="12.75">
      <c r="I34">
        <f>SUM(B34:H34)</f>
        <v>0</v>
      </c>
    </row>
    <row r="35" spans="1:9" ht="12.75">
      <c r="A35" t="s">
        <v>81</v>
      </c>
      <c r="B35">
        <f aca="true" t="shared" si="2" ref="B35:I35">SUM(B7:B34)</f>
        <v>0</v>
      </c>
      <c r="C35">
        <f t="shared" si="2"/>
        <v>0</v>
      </c>
      <c r="G35">
        <f>SUM(G24:G34)</f>
        <v>0</v>
      </c>
      <c r="H35">
        <f t="shared" si="2"/>
        <v>0</v>
      </c>
      <c r="I35">
        <f t="shared" si="2"/>
        <v>0</v>
      </c>
    </row>
  </sheetData>
  <mergeCells count="2">
    <mergeCell ref="B3:C3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46.7109375" style="0" customWidth="1"/>
    <col min="2" max="2" width="11.421875" style="0" customWidth="1"/>
    <col min="3" max="3" width="10.7109375" style="0" customWidth="1"/>
    <col min="4" max="4" width="11.00390625" style="0" customWidth="1"/>
    <col min="5" max="5" width="11.28125" style="0" customWidth="1"/>
    <col min="6" max="6" width="11.57421875" style="0" customWidth="1"/>
    <col min="7" max="7" width="12.421875" style="0" customWidth="1"/>
  </cols>
  <sheetData>
    <row r="1" spans="7:8" ht="12.75">
      <c r="G1" s="4"/>
      <c r="H1" s="4"/>
    </row>
    <row r="3" spans="1:7" ht="12.75">
      <c r="A3" s="52" t="str">
        <f>'Cost-Benefit Summary '!$F$2</f>
        <v>Balanced Scorecard</v>
      </c>
      <c r="E3" s="87" t="s">
        <v>82</v>
      </c>
      <c r="F3" s="87"/>
      <c r="G3" s="79">
        <f>'Capital Costs'!G3</f>
        <v>0.031</v>
      </c>
    </row>
    <row r="4" ht="13.5" thickBot="1">
      <c r="A4" s="1" t="s">
        <v>53</v>
      </c>
    </row>
    <row r="5" spans="1:7" ht="12.75">
      <c r="A5" s="8" t="s">
        <v>1</v>
      </c>
      <c r="B5" s="35">
        <f>'Cost-Benefit Summary '!C7</f>
        <v>2003</v>
      </c>
      <c r="C5" s="35">
        <f>'Cost-Benefit Summary '!D7</f>
        <v>2004</v>
      </c>
      <c r="D5" s="35">
        <f>'Cost-Benefit Summary '!E7</f>
        <v>2005</v>
      </c>
      <c r="E5" s="35">
        <f>'Cost-Benefit Summary '!F7</f>
        <v>2006</v>
      </c>
      <c r="F5" s="35">
        <f>'Cost-Benefit Summary '!G7</f>
        <v>2007</v>
      </c>
      <c r="G5" s="9" t="s">
        <v>2</v>
      </c>
    </row>
    <row r="6" spans="1:7" ht="12.75">
      <c r="A6" s="6"/>
      <c r="B6" s="15"/>
      <c r="C6" s="15"/>
      <c r="D6" s="15"/>
      <c r="E6" s="15"/>
      <c r="F6" s="15"/>
      <c r="G6" s="16"/>
    </row>
    <row r="7" spans="1:7" ht="12.75">
      <c r="A7" s="6" t="s">
        <v>36</v>
      </c>
      <c r="B7" s="15"/>
      <c r="C7" s="15"/>
      <c r="D7" s="15"/>
      <c r="E7" s="15"/>
      <c r="F7" s="15"/>
      <c r="G7" s="16"/>
    </row>
    <row r="8" spans="1:7" ht="12.75">
      <c r="A8" s="36" t="s">
        <v>37</v>
      </c>
      <c r="B8" s="15">
        <v>500</v>
      </c>
      <c r="C8" s="15">
        <f aca="true" t="shared" si="0" ref="C8:F12">B8*(1+$G$3)</f>
        <v>515.5</v>
      </c>
      <c r="D8" s="15">
        <f t="shared" si="0"/>
        <v>531.4805</v>
      </c>
      <c r="E8" s="15">
        <f t="shared" si="0"/>
        <v>547.9563955</v>
      </c>
      <c r="F8" s="15">
        <f t="shared" si="0"/>
        <v>564.9430437604999</v>
      </c>
      <c r="G8" s="16">
        <f aca="true" t="shared" si="1" ref="G8:G14">SUM(B8:F8)</f>
        <v>2659.8799392604997</v>
      </c>
    </row>
    <row r="9" spans="1:7" ht="12.75">
      <c r="A9" s="36" t="s">
        <v>38</v>
      </c>
      <c r="B9" s="15"/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6">
        <f t="shared" si="1"/>
        <v>0</v>
      </c>
    </row>
    <row r="10" spans="1:7" ht="12.75">
      <c r="A10" s="36" t="s">
        <v>39</v>
      </c>
      <c r="B10" s="15">
        <v>250000</v>
      </c>
      <c r="C10" s="15">
        <f t="shared" si="0"/>
        <v>257749.99999999997</v>
      </c>
      <c r="D10" s="15">
        <f t="shared" si="0"/>
        <v>265740.24999999994</v>
      </c>
      <c r="E10" s="15">
        <f t="shared" si="0"/>
        <v>273978.19774999993</v>
      </c>
      <c r="F10" s="15">
        <f t="shared" si="0"/>
        <v>282471.5218802499</v>
      </c>
      <c r="G10" s="16">
        <f t="shared" si="1"/>
        <v>1329939.9696302498</v>
      </c>
    </row>
    <row r="11" spans="1:7" ht="12.75">
      <c r="A11" s="36" t="s">
        <v>40</v>
      </c>
      <c r="B11" s="15">
        <v>500000</v>
      </c>
      <c r="C11" s="15">
        <f t="shared" si="0"/>
        <v>515499.99999999994</v>
      </c>
      <c r="D11" s="15">
        <f t="shared" si="0"/>
        <v>531480.4999999999</v>
      </c>
      <c r="E11" s="15">
        <f t="shared" si="0"/>
        <v>547956.3954999999</v>
      </c>
      <c r="F11" s="15">
        <f t="shared" si="0"/>
        <v>564943.0437604998</v>
      </c>
      <c r="G11" s="16">
        <f t="shared" si="1"/>
        <v>2659879.9392604996</v>
      </c>
    </row>
    <row r="12" spans="1:7" ht="12.75">
      <c r="A12" s="36" t="s">
        <v>41</v>
      </c>
      <c r="B12" s="15"/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6">
        <f t="shared" si="1"/>
        <v>0</v>
      </c>
    </row>
    <row r="13" spans="1:7" ht="12.75">
      <c r="A13" s="36" t="s">
        <v>42</v>
      </c>
      <c r="B13" s="15"/>
      <c r="C13" s="15">
        <f aca="true" t="shared" si="2" ref="C13:F14">B13*(1+$G$3)</f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6">
        <f t="shared" si="1"/>
        <v>0</v>
      </c>
    </row>
    <row r="14" spans="1:7" ht="12.75">
      <c r="A14" s="36" t="s">
        <v>43</v>
      </c>
      <c r="B14" s="15"/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6">
        <f t="shared" si="1"/>
        <v>0</v>
      </c>
    </row>
    <row r="15" spans="1:7" ht="12.75">
      <c r="A15" s="5"/>
      <c r="B15" s="15"/>
      <c r="C15" s="15"/>
      <c r="D15" s="15"/>
      <c r="E15" s="15"/>
      <c r="F15" s="15"/>
      <c r="G15" s="16"/>
    </row>
    <row r="16" spans="1:7" ht="12.75">
      <c r="A16" s="5"/>
      <c r="B16" s="15"/>
      <c r="C16" s="15"/>
      <c r="D16" s="15"/>
      <c r="E16" s="15"/>
      <c r="F16" s="15"/>
      <c r="G16" s="16"/>
    </row>
    <row r="17" spans="1:7" ht="12.75">
      <c r="A17" s="5"/>
      <c r="B17" s="15"/>
      <c r="C17" s="15"/>
      <c r="D17" s="15"/>
      <c r="E17" s="15"/>
      <c r="F17" s="15"/>
      <c r="G17" s="16"/>
    </row>
    <row r="18" spans="1:7" ht="12.75">
      <c r="A18" s="37" t="s">
        <v>44</v>
      </c>
      <c r="B18" s="38">
        <f aca="true" t="shared" si="3" ref="B18:G18">SUM(B6:B17)</f>
        <v>750500</v>
      </c>
      <c r="C18" s="38">
        <f t="shared" si="3"/>
        <v>773765.4999999999</v>
      </c>
      <c r="D18" s="38">
        <f t="shared" si="3"/>
        <v>797752.2304999998</v>
      </c>
      <c r="E18" s="38">
        <f t="shared" si="3"/>
        <v>822482.5496454998</v>
      </c>
      <c r="F18" s="38">
        <f t="shared" si="3"/>
        <v>847979.5086845101</v>
      </c>
      <c r="G18" s="39">
        <f t="shared" si="3"/>
        <v>3992479.7888300098</v>
      </c>
    </row>
    <row r="19" spans="1:7" ht="12.75">
      <c r="A19" s="5"/>
      <c r="B19" s="15"/>
      <c r="C19" s="15"/>
      <c r="D19" s="15"/>
      <c r="E19" s="15"/>
      <c r="F19" s="15"/>
      <c r="G19" s="16"/>
    </row>
    <row r="20" spans="1:7" ht="12.75">
      <c r="A20" s="5"/>
      <c r="B20" s="15"/>
      <c r="C20" s="15"/>
      <c r="D20" s="15"/>
      <c r="E20" s="15"/>
      <c r="F20" s="15"/>
      <c r="G20" s="16"/>
    </row>
    <row r="21" spans="1:7" ht="12.75">
      <c r="A21" s="6" t="s">
        <v>45</v>
      </c>
      <c r="B21" s="15">
        <v>1500000</v>
      </c>
      <c r="C21" s="15">
        <v>1500000</v>
      </c>
      <c r="D21" s="15">
        <v>1500000</v>
      </c>
      <c r="E21" s="15">
        <v>1500000</v>
      </c>
      <c r="F21" s="15">
        <v>1500000</v>
      </c>
      <c r="G21" s="16">
        <f>SUM(B21:F21)</f>
        <v>7500000</v>
      </c>
    </row>
    <row r="22" spans="1:7" ht="12.75">
      <c r="A22" s="5"/>
      <c r="B22" s="15"/>
      <c r="C22" s="15"/>
      <c r="D22" s="15"/>
      <c r="E22" s="15"/>
      <c r="F22" s="15"/>
      <c r="G22" s="16"/>
    </row>
    <row r="23" spans="1:7" ht="12.75">
      <c r="A23" s="6" t="s">
        <v>46</v>
      </c>
      <c r="B23" s="15"/>
      <c r="C23" s="15"/>
      <c r="D23" s="15"/>
      <c r="E23" s="15"/>
      <c r="F23" s="15"/>
      <c r="G23" s="16">
        <f>SUM(B23:F23)</f>
        <v>0</v>
      </c>
    </row>
    <row r="24" spans="1:7" ht="12.75">
      <c r="A24" s="5"/>
      <c r="B24" s="15"/>
      <c r="C24" s="15"/>
      <c r="D24" s="15"/>
      <c r="E24" s="15"/>
      <c r="F24" s="15"/>
      <c r="G24" s="16"/>
    </row>
    <row r="25" spans="1:7" ht="12.75">
      <c r="A25" s="6" t="s">
        <v>47</v>
      </c>
      <c r="B25" s="15"/>
      <c r="C25" s="15"/>
      <c r="D25" s="15"/>
      <c r="E25" s="15"/>
      <c r="F25" s="15"/>
      <c r="G25" s="16">
        <f>SUM(B25:F25)</f>
        <v>0</v>
      </c>
    </row>
    <row r="26" spans="1:7" ht="12.75">
      <c r="A26" s="5"/>
      <c r="B26" s="15"/>
      <c r="C26" s="15"/>
      <c r="D26" s="15"/>
      <c r="E26" s="15"/>
      <c r="F26" s="15"/>
      <c r="G26" s="16"/>
    </row>
    <row r="27" spans="1:7" ht="13.5" thickBot="1">
      <c r="A27" s="7"/>
      <c r="B27" s="2"/>
      <c r="C27" s="2"/>
      <c r="D27" s="2"/>
      <c r="E27" s="2"/>
      <c r="F27" s="2"/>
      <c r="G27" s="3"/>
    </row>
  </sheetData>
  <mergeCells count="1">
    <mergeCell ref="E3:F3"/>
  </mergeCells>
  <printOptions horizontalCentered="1"/>
  <pageMargins left="0.75" right="0.75" top="1" bottom="1" header="0.5" footer="0.5"/>
  <pageSetup orientation="landscape" scale="95" r:id="rId3"/>
  <headerFooter alignWithMargins="0">
    <oddHeader>&amp;L&amp;"CG Times (W1),Bold"&amp;12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51.8515625" style="0" customWidth="1"/>
    <col min="7" max="7" width="12.28125" style="0" customWidth="1"/>
  </cols>
  <sheetData>
    <row r="1" spans="7:8" ht="12.75">
      <c r="G1" s="4"/>
      <c r="H1" s="4"/>
    </row>
    <row r="3" spans="1:8" ht="12.75">
      <c r="A3" s="52" t="str">
        <f>'Cost-Benefit Summary '!$F$2</f>
        <v>Balanced Scorecard</v>
      </c>
      <c r="E3" s="87" t="s">
        <v>82</v>
      </c>
      <c r="F3" s="87"/>
      <c r="G3" s="79">
        <f>'Capital Costs'!G3</f>
        <v>0.031</v>
      </c>
      <c r="H3" s="58"/>
    </row>
    <row r="4" ht="13.5" thickBot="1">
      <c r="A4" s="51" t="s">
        <v>75</v>
      </c>
    </row>
    <row r="5" spans="1:7" ht="12.75">
      <c r="A5" s="8" t="s">
        <v>1</v>
      </c>
      <c r="B5" s="35">
        <f>'Cost-Benefit Summary '!C7</f>
        <v>2003</v>
      </c>
      <c r="C5" s="35">
        <f>'Cost-Benefit Summary '!D7</f>
        <v>2004</v>
      </c>
      <c r="D5" s="35">
        <f>'Cost-Benefit Summary '!E7</f>
        <v>2005</v>
      </c>
      <c r="E5" s="35">
        <f>'Cost-Benefit Summary '!F7</f>
        <v>2006</v>
      </c>
      <c r="F5" s="35">
        <f>'Cost-Benefit Summary '!G7</f>
        <v>2007</v>
      </c>
      <c r="G5" s="9" t="s">
        <v>2</v>
      </c>
    </row>
    <row r="6" spans="1:7" ht="12.75">
      <c r="A6" s="6" t="s">
        <v>48</v>
      </c>
      <c r="B6" s="15"/>
      <c r="C6" s="15"/>
      <c r="D6" s="15"/>
      <c r="E6" s="15"/>
      <c r="F6" s="15"/>
      <c r="G6" s="16"/>
    </row>
    <row r="7" spans="1:7" ht="12.75">
      <c r="A7" s="6" t="s">
        <v>49</v>
      </c>
      <c r="B7" s="15"/>
      <c r="C7" s="15"/>
      <c r="D7" s="15"/>
      <c r="E7" s="15"/>
      <c r="F7" s="15"/>
      <c r="G7" s="16"/>
    </row>
    <row r="8" spans="1:7" ht="12.75">
      <c r="A8" s="6" t="s">
        <v>74</v>
      </c>
      <c r="B8" s="15"/>
      <c r="C8" s="15"/>
      <c r="D8" s="15"/>
      <c r="E8" s="15"/>
      <c r="F8" s="15"/>
      <c r="G8" s="16"/>
    </row>
    <row r="9" spans="1:7" ht="12.75">
      <c r="A9" s="6" t="s">
        <v>50</v>
      </c>
      <c r="B9" s="15"/>
      <c r="C9" s="15"/>
      <c r="D9" s="15"/>
      <c r="E9" s="15"/>
      <c r="F9" s="15"/>
      <c r="G9" s="16"/>
    </row>
    <row r="10" spans="1:7" ht="12.75">
      <c r="A10" s="6" t="s">
        <v>51</v>
      </c>
      <c r="B10" s="15"/>
      <c r="C10" s="15"/>
      <c r="D10" s="15"/>
      <c r="E10" s="15"/>
      <c r="F10" s="15"/>
      <c r="G10" s="16"/>
    </row>
    <row r="11" spans="1:7" ht="12.75">
      <c r="A11" s="5"/>
      <c r="B11" s="15"/>
      <c r="C11" s="15">
        <f aca="true" t="shared" si="0" ref="C11:F18">B11*(1+$G$3)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6">
        <f aca="true" t="shared" si="1" ref="G11:G18">SUM(B11:F11)</f>
        <v>0</v>
      </c>
    </row>
    <row r="12" spans="1:7" ht="12.75">
      <c r="A12" s="5"/>
      <c r="B12" s="15"/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6">
        <f t="shared" si="1"/>
        <v>0</v>
      </c>
    </row>
    <row r="13" spans="1:7" ht="12.75">
      <c r="A13" s="5"/>
      <c r="B13" s="15"/>
      <c r="C13" s="15">
        <f t="shared" si="0"/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6">
        <f t="shared" si="1"/>
        <v>0</v>
      </c>
    </row>
    <row r="14" spans="1:7" ht="12.75">
      <c r="A14" s="5"/>
      <c r="B14" s="15"/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6">
        <f t="shared" si="1"/>
        <v>0</v>
      </c>
    </row>
    <row r="15" spans="1:7" ht="12.75">
      <c r="A15" s="5"/>
      <c r="B15" s="15"/>
      <c r="C15" s="15">
        <f t="shared" si="0"/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6">
        <f t="shared" si="1"/>
        <v>0</v>
      </c>
    </row>
    <row r="16" spans="1:7" ht="12.75">
      <c r="A16" s="5"/>
      <c r="B16" s="15"/>
      <c r="C16" s="15">
        <f t="shared" si="0"/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6">
        <f t="shared" si="1"/>
        <v>0</v>
      </c>
    </row>
    <row r="17" spans="1:7" ht="12.75">
      <c r="A17" s="5"/>
      <c r="B17" s="15"/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6">
        <f t="shared" si="1"/>
        <v>0</v>
      </c>
    </row>
    <row r="18" spans="1:7" ht="12.75">
      <c r="A18" s="5"/>
      <c r="B18" s="15"/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6">
        <f t="shared" si="1"/>
        <v>0</v>
      </c>
    </row>
    <row r="19" spans="1:7" ht="13.5" thickBot="1">
      <c r="A19" s="12" t="s">
        <v>52</v>
      </c>
      <c r="B19" s="17">
        <f aca="true" t="shared" si="2" ref="B19:G19">SUM(B6:B18)</f>
        <v>0</v>
      </c>
      <c r="C19" s="17">
        <f t="shared" si="2"/>
        <v>0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8">
        <f t="shared" si="2"/>
        <v>0</v>
      </c>
    </row>
    <row r="20" spans="1:7" ht="13.5" thickBot="1">
      <c r="A20" s="7"/>
      <c r="B20" s="2"/>
      <c r="C20" s="2"/>
      <c r="D20" s="2"/>
      <c r="E20" s="2"/>
      <c r="F20" s="2"/>
      <c r="G20" s="3"/>
    </row>
  </sheetData>
  <mergeCells count="1">
    <mergeCell ref="E3:F3"/>
  </mergeCells>
  <printOptions horizontalCentered="1"/>
  <pageMargins left="0.75" right="0.75" top="1" bottom="1" header="0.5" footer="0.5"/>
  <pageSetup orientation="landscape" scale="95" r:id="rId1"/>
  <headerFooter alignWithMargins="0">
    <oddHeader>&amp;L&amp;"CG Times (W1),Bold"&amp;12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Template</dc:title>
  <dc:subject>Cost benefit</dc:subject>
  <dc:creator>graybill</dc:creator>
  <cp:keywords/>
  <dc:description/>
  <cp:lastModifiedBy>Graybill</cp:lastModifiedBy>
  <cp:lastPrinted>2003-04-03T15:37:36Z</cp:lastPrinted>
  <dcterms:created xsi:type="dcterms:W3CDTF">1998-09-29T19:37:19Z</dcterms:created>
  <dcterms:modified xsi:type="dcterms:W3CDTF">2003-08-14T17:17:47Z</dcterms:modified>
  <cp:category/>
  <cp:version/>
  <cp:contentType/>
  <cp:contentStatus/>
</cp:coreProperties>
</file>