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<sst xmlns="http://schemas.openxmlformats.org/spreadsheetml/2006/main" count="2612" uniqueCount="719">
  <si>
    <t>FISCAL YEAR 2002 SPREADSHEET FOR SMALL, RURAL SCHOOL ACHIEVEMENT PROGRAM AND RURAL LOW-INCOME SCHOOL PROGRAM</t>
  </si>
  <si>
    <t>North Carolina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</si>
  <si>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</si>
  <si>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</si>
  <si>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</si>
  <si>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</si>
  <si>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</si>
  <si>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</si>
  <si>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</si>
  <si>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</si>
  <si>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</si>
  <si>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</si>
  <si>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</si>
  <si>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</si>
  <si>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</si>
  <si>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</si>
  <si>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</si>
  <si>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</si>
  <si>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</si>
  <si>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</si>
  <si>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</si>
  <si>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</si>
  <si>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</si>
  <si>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</si>
  <si>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</si>
  <si>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</si>
  <si>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</si>
  <si>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</si>
  <si>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</si>
  <si>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</si>
  <si>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</si>
  <si>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</si>
  <si>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</si>
  <si>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</si>
  <si>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</si>
  <si>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</si>
  <si>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</si>
  <si>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</si>
  <si>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NC SCHOOLS FOR THE DEAF/BLIND</t>
  </si>
  <si>
    <t>309 ASHE AVE</t>
  </si>
  <si>
    <t>RALEIGH</t>
  </si>
  <si>
    <t>2,5</t>
  </si>
  <si>
    <t>NO</t>
  </si>
  <si>
    <t>NA</t>
  </si>
  <si>
    <t>NC SCHOOL OF SCIENCE AND MATH</t>
  </si>
  <si>
    <t>1219 BROAD ST</t>
  </si>
  <si>
    <t>DURHAM</t>
  </si>
  <si>
    <t>N/A</t>
  </si>
  <si>
    <t>CUMBERLAND COUNTY SCHOOLS</t>
  </si>
  <si>
    <t>PO BOX 2357</t>
  </si>
  <si>
    <t>FAYETTEVILLE</t>
  </si>
  <si>
    <t>2,4,7,8</t>
  </si>
  <si>
    <t>PITT COUNTY SCHOOLS</t>
  </si>
  <si>
    <t>1717 W 5TH ST</t>
  </si>
  <si>
    <t>GREENVILLE</t>
  </si>
  <si>
    <t>2,4,8</t>
  </si>
  <si>
    <t>01A</t>
  </si>
  <si>
    <t>LAKESIDE SCHOOL</t>
  </si>
  <si>
    <t>PO BOX 157</t>
  </si>
  <si>
    <t>ELON COLLEGE</t>
  </si>
  <si>
    <t>Missing</t>
  </si>
  <si>
    <t>06A</t>
  </si>
  <si>
    <t>GRANDFATHER ACADEMY*</t>
  </si>
  <si>
    <t>PO BOX 2260</t>
  </si>
  <si>
    <t>BANNER ELK</t>
  </si>
  <si>
    <t>YES</t>
  </si>
  <si>
    <t>NO*</t>
  </si>
  <si>
    <t>11K</t>
  </si>
  <si>
    <t>F DELANY NEW SCH FOR CHILDREN</t>
  </si>
  <si>
    <t>PO BOX 16161</t>
  </si>
  <si>
    <t>ASHEVILLE</t>
  </si>
  <si>
    <t>14A</t>
  </si>
  <si>
    <t>NGUZO SABA CHARTER</t>
  </si>
  <si>
    <t>901 ASHE AVE NW</t>
  </si>
  <si>
    <t>LENOIR</t>
  </si>
  <si>
    <t>Closed</t>
  </si>
  <si>
    <t>18B</t>
  </si>
  <si>
    <t>ENGELMANN SCH OF ART &amp; SCIENCE</t>
  </si>
  <si>
    <t>2952 N OXFORD STREET</t>
  </si>
  <si>
    <t>CLAREMONT</t>
  </si>
  <si>
    <t xml:space="preserve"> </t>
  </si>
  <si>
    <t>19A</t>
  </si>
  <si>
    <t>CHATHAM CHARTER</t>
  </si>
  <si>
    <t>PO BOX 245</t>
  </si>
  <si>
    <t>SILER CITY</t>
  </si>
  <si>
    <t>20A</t>
  </si>
  <si>
    <t>THE LEARNING CENTER*</t>
  </si>
  <si>
    <t>1228 ANDREWS ROAD</t>
  </si>
  <si>
    <t>MURPHY</t>
  </si>
  <si>
    <t>32A</t>
  </si>
  <si>
    <t>DURHAM COMMUNITY CHARTER</t>
  </si>
  <si>
    <t>320 BELVIN AVENUE</t>
  </si>
  <si>
    <t>32B</t>
  </si>
  <si>
    <t>HEALTHY START ACADEMY</t>
  </si>
  <si>
    <t>515 DOWD STREET</t>
  </si>
  <si>
    <t>34A</t>
  </si>
  <si>
    <t>LIFT ACADEMY</t>
  </si>
  <si>
    <t>PO BOX 1321</t>
  </si>
  <si>
    <t>WINSTON-SALEM</t>
  </si>
  <si>
    <t>34B</t>
  </si>
  <si>
    <t>QUALITY EDUCATION ACADEMY</t>
  </si>
  <si>
    <t>5012-D LANSING DRIVE</t>
  </si>
  <si>
    <t>34C</t>
  </si>
  <si>
    <t>DOWNTOWN MIDDLE</t>
  </si>
  <si>
    <t>280 S LIBERTY ST</t>
  </si>
  <si>
    <t>34D</t>
  </si>
  <si>
    <t>C G WOODSON SCH OF CHALLENGE</t>
  </si>
  <si>
    <t>437 GOLDFLOSS STREET</t>
  </si>
  <si>
    <t>36A</t>
  </si>
  <si>
    <t>HIGHLAND KINDERGARTEN</t>
  </si>
  <si>
    <t>PO BOX 1653</t>
  </si>
  <si>
    <t>GASTONIA</t>
  </si>
  <si>
    <t>50A</t>
  </si>
  <si>
    <t>SUMMIT CHARTER</t>
  </si>
  <si>
    <t>PO BOX 1339</t>
  </si>
  <si>
    <t>CASHIERS</t>
  </si>
  <si>
    <t>ALAMANCE-BURLINGTON SCHOOLS</t>
  </si>
  <si>
    <t>1712 VAUGHN ROAD</t>
  </si>
  <si>
    <t>BURLINGTON</t>
  </si>
  <si>
    <t>54A</t>
  </si>
  <si>
    <t>CHILDREN'S VILLAGE ACADEMY</t>
  </si>
  <si>
    <t>PO BOX 2206</t>
  </si>
  <si>
    <t>KINSTON</t>
  </si>
  <si>
    <t>60A</t>
  </si>
  <si>
    <t>COMMUNITY CHARTER SCHOOL</t>
  </si>
  <si>
    <t>926 ELIZABETH AVENUE</t>
  </si>
  <si>
    <t>CHARLOTTE</t>
  </si>
  <si>
    <t>63A</t>
  </si>
  <si>
    <t>MAST SCHOOL</t>
  </si>
  <si>
    <t>1405 MIDLAND ROAD</t>
  </si>
  <si>
    <t>SOUTHERN PINES</t>
  </si>
  <si>
    <t>64A</t>
  </si>
  <si>
    <t>CHARTER PUBLIC SCHOOL</t>
  </si>
  <si>
    <t>2320 SUNSET AVE SUITE 16</t>
  </si>
  <si>
    <t>ROCKY MOUNT</t>
  </si>
  <si>
    <t>68A</t>
  </si>
  <si>
    <t>ORANGE COUNTY CHARTER</t>
  </si>
  <si>
    <t>660 CORNELIUS STREET</t>
  </si>
  <si>
    <t>HILLSBOROUGH</t>
  </si>
  <si>
    <t>68K</t>
  </si>
  <si>
    <t>VILLAGE CHARTER</t>
  </si>
  <si>
    <t>PO BOX 16188</t>
  </si>
  <si>
    <t>CHAPEL HILL</t>
  </si>
  <si>
    <t>68L</t>
  </si>
  <si>
    <t>SCHOOL IN THE COMMUNITY</t>
  </si>
  <si>
    <t>202 S GREENSBORO ST</t>
  </si>
  <si>
    <t>CARRBORO</t>
  </si>
  <si>
    <t>69A</t>
  </si>
  <si>
    <t>ARAPAHOE CHARTER</t>
  </si>
  <si>
    <t>9005 NC HWY 306 S</t>
  </si>
  <si>
    <t>ARAPAHOE</t>
  </si>
  <si>
    <t>74A</t>
  </si>
  <si>
    <t>RIGHT STEP ACADEMY</t>
  </si>
  <si>
    <t>1601 HALIFAX STREET</t>
  </si>
  <si>
    <t>78A</t>
  </si>
  <si>
    <t>CIS ACADEMY</t>
  </si>
  <si>
    <t>PO BOX 706</t>
  </si>
  <si>
    <t>LUMBERTON</t>
  </si>
  <si>
    <t>97D</t>
  </si>
  <si>
    <t>BRIDGES CHARTER SCHOOL</t>
  </si>
  <si>
    <t>2587 PLEASANT RIDGE ROAD</t>
  </si>
  <si>
    <t>STATE ROAD</t>
  </si>
  <si>
    <t>92B</t>
  </si>
  <si>
    <t>EXPLORIS</t>
  </si>
  <si>
    <t>207 E HARGETT STREET</t>
  </si>
  <si>
    <t>92C</t>
  </si>
  <si>
    <t>JOHN H BAKER JR HIGH</t>
  </si>
  <si>
    <t>PO BOX 550</t>
  </si>
  <si>
    <t>92D</t>
  </si>
  <si>
    <t>MAGELLAN CHARTER</t>
  </si>
  <si>
    <t>9400 FORUM DRIVE</t>
  </si>
  <si>
    <t>92E</t>
  </si>
  <si>
    <t>STERLING MONTESSORI ACADEMY</t>
  </si>
  <si>
    <t>202 TREYBROOKE DRIVE</t>
  </si>
  <si>
    <t>MORRISVILLE</t>
  </si>
  <si>
    <t>96A</t>
  </si>
  <si>
    <t>BRIGHT HORIZONS ACADEMY</t>
  </si>
  <si>
    <t>118B S BERKELEY BLVD</t>
  </si>
  <si>
    <t>GOLDSBORO</t>
  </si>
  <si>
    <t>97A</t>
  </si>
  <si>
    <t>UCAN</t>
  </si>
  <si>
    <t>375 LINCOLN HEIGHTS RD</t>
  </si>
  <si>
    <t>WILKESBORO</t>
  </si>
  <si>
    <t>98A</t>
  </si>
  <si>
    <t>SALLIE B HOWARD SCHOOL</t>
  </si>
  <si>
    <t>2000 LIPSCOMB RD E</t>
  </si>
  <si>
    <t>WILSON</t>
  </si>
  <si>
    <t>01B</t>
  </si>
  <si>
    <t>RIVER MILL CHARTER</t>
  </si>
  <si>
    <t>PO BOX 102</t>
  </si>
  <si>
    <t>SAXAPAHAW</t>
  </si>
  <si>
    <t>16A</t>
  </si>
  <si>
    <t>CAPE LOOKOUT MARINE SCI HIGH</t>
  </si>
  <si>
    <t>1108 BRIDGES STREET</t>
  </si>
  <si>
    <t>MOREHEAD CITY</t>
  </si>
  <si>
    <t>16B</t>
  </si>
  <si>
    <t>TILLER SCHOOL</t>
  </si>
  <si>
    <t>1950 HWY 70E</t>
  </si>
  <si>
    <t>BEAUFORT</t>
  </si>
  <si>
    <t>19B</t>
  </si>
  <si>
    <t>WOODS CHARTER</t>
  </si>
  <si>
    <t>PO BOX 5008</t>
  </si>
  <si>
    <t>32C</t>
  </si>
  <si>
    <t>CARTER COMMUNITY CHARTER</t>
  </si>
  <si>
    <t>1305 WEST CLUB BLVD</t>
  </si>
  <si>
    <t>32D</t>
  </si>
  <si>
    <t>KESTREL HEIGHTS SCH</t>
  </si>
  <si>
    <t>1915 CHAPEL HILL ROAD</t>
  </si>
  <si>
    <t>32E</t>
  </si>
  <si>
    <t>TURNING POINT ACADEMY</t>
  </si>
  <si>
    <t>1606 LIBERTY STREET</t>
  </si>
  <si>
    <t>34E</t>
  </si>
  <si>
    <t>EAST WINSTON PRIMARY</t>
  </si>
  <si>
    <t>1612 E 14TH STREET</t>
  </si>
  <si>
    <t>41A</t>
  </si>
  <si>
    <t>IMANI INSTITUTE CHARTER</t>
  </si>
  <si>
    <t>201 N CHURCH STREET</t>
  </si>
  <si>
    <t>GREENSBORO</t>
  </si>
  <si>
    <t>43A</t>
  </si>
  <si>
    <t>HARNETT EARLY CHILDHOOD</t>
  </si>
  <si>
    <t>PO BOX 989</t>
  </si>
  <si>
    <t>DUNN</t>
  </si>
  <si>
    <t>closed</t>
  </si>
  <si>
    <t>49A</t>
  </si>
  <si>
    <t>AMERICAN RENAISSANCE CHARTER</t>
  </si>
  <si>
    <t>111 COOPER STREET</t>
  </si>
  <si>
    <t>STATESVILLE</t>
  </si>
  <si>
    <t>55A</t>
  </si>
  <si>
    <t>LINCOLN CHARTER</t>
  </si>
  <si>
    <t>PO BOX 205</t>
  </si>
  <si>
    <t>LINCOLNTON</t>
  </si>
  <si>
    <t>60C</t>
  </si>
  <si>
    <t>KENNEDY CHARTER*</t>
  </si>
  <si>
    <t>PO BOX 472527</t>
  </si>
  <si>
    <t>60D</t>
  </si>
  <si>
    <t>LAKE NORMAN CHARTER</t>
  </si>
  <si>
    <t>PO BOX 312</t>
  </si>
  <si>
    <t>HUNTERSVILLE</t>
  </si>
  <si>
    <t>67A</t>
  </si>
  <si>
    <t>PHASE ACADEMY OF JACKSONVILLE</t>
  </si>
  <si>
    <t>1675 HALLTOWN ROAD</t>
  </si>
  <si>
    <t>JACKSONVILLE</t>
  </si>
  <si>
    <t>68B</t>
  </si>
  <si>
    <t>NEW CENTURY CHARTER SCHOOL</t>
  </si>
  <si>
    <t>3501-E NC 54 WEST</t>
  </si>
  <si>
    <t>83A</t>
  </si>
  <si>
    <t>LAURINBURG CHARTER</t>
  </si>
  <si>
    <t>PO BOX 1575</t>
  </si>
  <si>
    <t>LAURINBURG</t>
  </si>
  <si>
    <t>88A</t>
  </si>
  <si>
    <t>BREVARD ACADEMY</t>
  </si>
  <si>
    <t>PO BOX 2375</t>
  </si>
  <si>
    <t>BREVARD</t>
  </si>
  <si>
    <t>92F</t>
  </si>
  <si>
    <t>FRANKLIN ACADEMY</t>
  </si>
  <si>
    <t>604 FRANKLIN STREET</t>
  </si>
  <si>
    <t>WAKE FOREST</t>
  </si>
  <si>
    <t>92G</t>
  </si>
  <si>
    <t>EAST WAKE ACADEMY</t>
  </si>
  <si>
    <t>PO BOX 65</t>
  </si>
  <si>
    <t>ZEBULON</t>
  </si>
  <si>
    <t>92H</t>
  </si>
  <si>
    <t>SANKORE SCHOOL</t>
  </si>
  <si>
    <t>PO BOX 943</t>
  </si>
  <si>
    <t>92I</t>
  </si>
  <si>
    <t>SPARC ACADEMY</t>
  </si>
  <si>
    <t>PO BOX 28274</t>
  </si>
  <si>
    <t>96B</t>
  </si>
  <si>
    <t>CHANGE FOR YOUTH ACADEMY</t>
  </si>
  <si>
    <t>2419 EAST ASHE STREET</t>
  </si>
  <si>
    <t>96C</t>
  </si>
  <si>
    <t>DILLARD ACADEMY</t>
  </si>
  <si>
    <t>PO BOX 1188</t>
  </si>
  <si>
    <t>97B</t>
  </si>
  <si>
    <t>ABCS</t>
  </si>
  <si>
    <t>1006 F STREET</t>
  </si>
  <si>
    <t>NORTH WILKESBORO</t>
  </si>
  <si>
    <t>97C</t>
  </si>
  <si>
    <t>WILKES CO ALTERNATIVE CHARTER</t>
  </si>
  <si>
    <t>1416 ROARING RIVER CLUB RD</t>
  </si>
  <si>
    <t>ROARING RIVER</t>
  </si>
  <si>
    <t>06B</t>
  </si>
  <si>
    <t>CROSSNORE ACADEMY*</t>
  </si>
  <si>
    <t>PO BOX 309</t>
  </si>
  <si>
    <t>CROSSNORE</t>
  </si>
  <si>
    <t>11A</t>
  </si>
  <si>
    <t>EVERGREEN COMMUNITY CHARTER</t>
  </si>
  <si>
    <t>370 N LOUISIANA AVENUE</t>
  </si>
  <si>
    <t>26A</t>
  </si>
  <si>
    <t>OMA'S INC CHARTER</t>
  </si>
  <si>
    <t>PO BOX 9234</t>
  </si>
  <si>
    <t>32G</t>
  </si>
  <si>
    <t>OMUTEKO GWAMAZIIMA</t>
  </si>
  <si>
    <t>PO BOX 52072</t>
  </si>
  <si>
    <t>32H</t>
  </si>
  <si>
    <t>RESEARCH TRIANGLE CHARTER</t>
  </si>
  <si>
    <t>2515 APEX HWY 55</t>
  </si>
  <si>
    <t>32I</t>
  </si>
  <si>
    <t>SUCCESS ACADEMY</t>
  </si>
  <si>
    <t>34F</t>
  </si>
  <si>
    <t>FORSYTH ACADEMIES</t>
  </si>
  <si>
    <t>5426 SHATTALON DRIVE</t>
  </si>
  <si>
    <t>41B</t>
  </si>
  <si>
    <t>GREENSBORO ACADEMY</t>
  </si>
  <si>
    <t>4049 US HWY 220 N</t>
  </si>
  <si>
    <t>45A</t>
  </si>
  <si>
    <t>THE MOUNTAIN COMMUNITY SCH</t>
  </si>
  <si>
    <t>PO BOX 1261</t>
  </si>
  <si>
    <t>HENDERSONVILLE</t>
  </si>
  <si>
    <t>49B</t>
  </si>
  <si>
    <t>AMERICAN RENAISSANCE MIDDLE</t>
  </si>
  <si>
    <t>213 SOUTH CENTER STREET</t>
  </si>
  <si>
    <t>49C</t>
  </si>
  <si>
    <t>DEVELOPMENTAL DAY SCHOOL</t>
  </si>
  <si>
    <t>PO BOX 573</t>
  </si>
  <si>
    <t>53A</t>
  </si>
  <si>
    <t>PROVISIONS ACADEMY</t>
  </si>
  <si>
    <t>SANFORD</t>
  </si>
  <si>
    <t>60B</t>
  </si>
  <si>
    <t>SUGAR CREEK CHARTER</t>
  </si>
  <si>
    <t>4101 N TRYON STREET</t>
  </si>
  <si>
    <t>ALEXANDER COUNTY SCHOOLS</t>
  </si>
  <si>
    <t>PO BOX 128</t>
  </si>
  <si>
    <t>TAYLORSVILLE</t>
  </si>
  <si>
    <t>4,8</t>
  </si>
  <si>
    <t>63B</t>
  </si>
  <si>
    <t>SANDHILLS THEATRE ARTS RENAISS</t>
  </si>
  <si>
    <t>PO BOX 1754</t>
  </si>
  <si>
    <t>80A</t>
  </si>
  <si>
    <t>ROWAN ACADEMY</t>
  </si>
  <si>
    <t>1010 AIRPORT ROAD</t>
  </si>
  <si>
    <t>SALISBURY</t>
  </si>
  <si>
    <t>81A</t>
  </si>
  <si>
    <t>THOMAS JEFFERSON CLASS ACADEMY</t>
  </si>
  <si>
    <t>2527 HWY 221-A</t>
  </si>
  <si>
    <t>MOORESBORO</t>
  </si>
  <si>
    <t>83B</t>
  </si>
  <si>
    <t>THE LAURINBURG HOMEWORK CTR</t>
  </si>
  <si>
    <t>PO BOX 136</t>
  </si>
  <si>
    <t>84A</t>
  </si>
  <si>
    <t>STANLY CMTY OUTREACH CHARTER</t>
  </si>
  <si>
    <t>PO BOX 1557</t>
  </si>
  <si>
    <t>BADIN</t>
  </si>
  <si>
    <t>91A</t>
  </si>
  <si>
    <t>VANCE CHARTER SCHOOL</t>
  </si>
  <si>
    <t>PO BOX 914</t>
  </si>
  <si>
    <t>HENDERSON</t>
  </si>
  <si>
    <t>92K</t>
  </si>
  <si>
    <t>RALEIGH CHARTER HIGH</t>
  </si>
  <si>
    <t>PO BOX 10975</t>
  </si>
  <si>
    <t>92L</t>
  </si>
  <si>
    <t>NE RALEIGH CHARTER ACADEMY</t>
  </si>
  <si>
    <t>PO BOX 61210</t>
  </si>
  <si>
    <t>92N</t>
  </si>
  <si>
    <t>QUEST ACADEMY</t>
  </si>
  <si>
    <t>PO BOX 90548</t>
  </si>
  <si>
    <t>96D</t>
  </si>
  <si>
    <t>WAYNE TECHNICAL ACADEMY</t>
  </si>
  <si>
    <t>PO BOX 1936</t>
  </si>
  <si>
    <t>ALLEGHANY COUNTY SCHOOLS</t>
  </si>
  <si>
    <t>85 PEACHTREE STREET</t>
  </si>
  <si>
    <t>SPARTA</t>
  </si>
  <si>
    <t>ANSON COUNTY SCHOOLS</t>
  </si>
  <si>
    <t>PO BOX 719</t>
  </si>
  <si>
    <t>WADESBORO</t>
  </si>
  <si>
    <t>6,7</t>
  </si>
  <si>
    <t>ASHE COUNTY SCHOOLS</t>
  </si>
  <si>
    <t>PO BOX 604</t>
  </si>
  <si>
    <t>JEFFERSON</t>
  </si>
  <si>
    <t>ASHEBORO CITY SCHOOLS</t>
  </si>
  <si>
    <t>PO BOX 1103</t>
  </si>
  <si>
    <t>ASHEBORO</t>
  </si>
  <si>
    <t>ASHEVILLE CITY SCHOOLS</t>
  </si>
  <si>
    <t>PO BOX 7347</t>
  </si>
  <si>
    <t>AVERY COUNTY SCHOOLS</t>
  </si>
  <si>
    <t>PO BOX 1360</t>
  </si>
  <si>
    <t>NEWLAND</t>
  </si>
  <si>
    <t>BEAUFORT COUNTY SCHOOLS</t>
  </si>
  <si>
    <t>321 SMAW RD</t>
  </si>
  <si>
    <t>WASHINGTON</t>
  </si>
  <si>
    <t>BERTIE COUNTY SCHOOLS</t>
  </si>
  <si>
    <t>PO BOX 10</t>
  </si>
  <si>
    <t>WINDSOR</t>
  </si>
  <si>
    <t>BLADEN COUNTY SCHOOLS</t>
  </si>
  <si>
    <t>PO BOX 37</t>
  </si>
  <si>
    <t>ELIZABETHTOWN</t>
  </si>
  <si>
    <t>BRUNSWICK COUNTY SCHOOLS</t>
  </si>
  <si>
    <t>35 REFERENDUM DRIVE NE</t>
  </si>
  <si>
    <t>BOLIVIA</t>
  </si>
  <si>
    <t>BUNCOMBE COUNTY SCHOOLS</t>
  </si>
  <si>
    <t>175 BINGHAM RD</t>
  </si>
  <si>
    <t>BURKE COUNTY SCHOOLS</t>
  </si>
  <si>
    <t>PO DRAWER 989</t>
  </si>
  <si>
    <t>MORGANTON</t>
  </si>
  <si>
    <t>CABARRUS COUNTY SCHOOLS</t>
  </si>
  <si>
    <t>PO BOX 388</t>
  </si>
  <si>
    <t>CONCORD</t>
  </si>
  <si>
    <t>2,8</t>
  </si>
  <si>
    <t>CALDWELL COUNTY SCHOOLS</t>
  </si>
  <si>
    <t>1914 HICKORY BLVD SW</t>
  </si>
  <si>
    <t>CAMDEN COUNTY SCHOOLS</t>
  </si>
  <si>
    <t>174 NORTH 343</t>
  </si>
  <si>
    <t>CAMDEN</t>
  </si>
  <si>
    <t>CARTERET COUNTY SCHOOLS</t>
  </si>
  <si>
    <t>PO DRAWER 600</t>
  </si>
  <si>
    <t>6,7,8</t>
  </si>
  <si>
    <t>CASWELL COUNTY SCHOOLS</t>
  </si>
  <si>
    <t>PO BOX 160</t>
  </si>
  <si>
    <t>YANCEYVILLE</t>
  </si>
  <si>
    <t>CATAWBA COUNTY SCHOOLS</t>
  </si>
  <si>
    <t>PO BOX 1000</t>
  </si>
  <si>
    <t>NEWTON</t>
  </si>
  <si>
    <t>CHAPEL HILL-CARRBORO SCHOOLS</t>
  </si>
  <si>
    <t>750 S MERRITT MILL RD</t>
  </si>
  <si>
    <t>CHATHAM COUNTY SCHOOLS</t>
  </si>
  <si>
    <t>PITTSBORO</t>
  </si>
  <si>
    <t>CHEROKEE COUNTY SCHOOLS</t>
  </si>
  <si>
    <t>14 HICKORY STREET</t>
  </si>
  <si>
    <t>EDENTON/CHOWAN SCHOOLS</t>
  </si>
  <si>
    <t>PO BOX 206</t>
  </si>
  <si>
    <t>EDENTON</t>
  </si>
  <si>
    <t>CLAY COUNTY SCHOOLS</t>
  </si>
  <si>
    <t>PO BOX 178</t>
  </si>
  <si>
    <t>HAYESVILLE</t>
  </si>
  <si>
    <t>CLEVELAND COUNTY SCHOOLS</t>
  </si>
  <si>
    <t>130 S POST RD SUITE 2</t>
  </si>
  <si>
    <t>SHELBY</t>
  </si>
  <si>
    <t>CLINTON CITY SCHOOLS</t>
  </si>
  <si>
    <t>606 COLLEGE STREET</t>
  </si>
  <si>
    <t>CLINTON</t>
  </si>
  <si>
    <t>COLUMBUS COUNTY SCHOOLS</t>
  </si>
  <si>
    <t>PO BOX 729</t>
  </si>
  <si>
    <t>WHITEVILLE</t>
  </si>
  <si>
    <t>CURRITUCK COUNTY SCHOOLS</t>
  </si>
  <si>
    <t>PO BOX 40</t>
  </si>
  <si>
    <t>CURRITUCK</t>
  </si>
  <si>
    <t>3,8</t>
  </si>
  <si>
    <t>DARE COUNTY SCHOOLS</t>
  </si>
  <si>
    <t>PO BOX 640</t>
  </si>
  <si>
    <t>MANTEO</t>
  </si>
  <si>
    <t>DAVIDSON COUNTY SCHOOLS</t>
  </si>
  <si>
    <t>PO BOX 2057</t>
  </si>
  <si>
    <t>LEXINGTON</t>
  </si>
  <si>
    <t>DAVIE COUNTY SCHOOLS</t>
  </si>
  <si>
    <t>220 CHERRY ST</t>
  </si>
  <si>
    <t>MOCKSVILLE</t>
  </si>
  <si>
    <t>DUPLIN COUNTY SCHOOLS</t>
  </si>
  <si>
    <t>KENANSVILLE</t>
  </si>
  <si>
    <t>DURHAM PUBLIC SCHOOLS</t>
  </si>
  <si>
    <t>PO BOX 30002</t>
  </si>
  <si>
    <t>EDGECOMBE COUNTY SCHOOLS</t>
  </si>
  <si>
    <t>PO BOX 7128</t>
  </si>
  <si>
    <t>TARBORO</t>
  </si>
  <si>
    <t>ELKIN CITY SCHOOLS</t>
  </si>
  <si>
    <t>202 WEST SPRING STREET</t>
  </si>
  <si>
    <t>ELKIN</t>
  </si>
  <si>
    <t>FORSYTH COUNTY SCHOOLS</t>
  </si>
  <si>
    <t>PO BOX 2513</t>
  </si>
  <si>
    <t>WINSTON SALEM</t>
  </si>
  <si>
    <t>FRANKLIN COUNTY SCHOOLS</t>
  </si>
  <si>
    <t>PO BOX 449</t>
  </si>
  <si>
    <t>LOUISBURG</t>
  </si>
  <si>
    <t>GASTON COUNTY SCHOOLS</t>
  </si>
  <si>
    <t>PO BOX 1397</t>
  </si>
  <si>
    <t>2,3,8</t>
  </si>
  <si>
    <t>GATES COUNTY SCHOOLS</t>
  </si>
  <si>
    <t>PO BOX 125</t>
  </si>
  <si>
    <t>GATESVILLE</t>
  </si>
  <si>
    <t>GRAHAM COUNTY SCHOOLS</t>
  </si>
  <si>
    <t>PO BOX 605</t>
  </si>
  <si>
    <t>ROBBINSVILLE</t>
  </si>
  <si>
    <t>GRANVILLE COUNTY SCHOOLS</t>
  </si>
  <si>
    <t>P O BOX 927</t>
  </si>
  <si>
    <t>OXFORD</t>
  </si>
  <si>
    <t>GREENE COUNTY SCHOOLS</t>
  </si>
  <si>
    <t>301 KINGOLD BLVD</t>
  </si>
  <si>
    <t>SNOW HILL</t>
  </si>
  <si>
    <t>GUILFORD COUNTY SCHOOLS</t>
  </si>
  <si>
    <t>PO BOX 880</t>
  </si>
  <si>
    <t>HALIFAX COUNTY SCHOOLS</t>
  </si>
  <si>
    <t>PO BOX 468</t>
  </si>
  <si>
    <t>HALIFAX</t>
  </si>
  <si>
    <t>HARNETT COUNTY SCHOOLS</t>
  </si>
  <si>
    <t>PO BOX 1029</t>
  </si>
  <si>
    <t>LILLINGTON</t>
  </si>
  <si>
    <t>HAYWOOD COUNTY SCHOOLS</t>
  </si>
  <si>
    <t>1230 N MAIN ST</t>
  </si>
  <si>
    <t>WAYNESVILLE</t>
  </si>
  <si>
    <t>HENDERSON COUNTY SCHOOLS</t>
  </si>
  <si>
    <t>414 4TH AVE W</t>
  </si>
  <si>
    <t>HERTFORD COUNTY SCHOOLS</t>
  </si>
  <si>
    <t>PO BOX 158</t>
  </si>
  <si>
    <t>WINTON</t>
  </si>
  <si>
    <t>HICKORY CITY SCHOOLS</t>
  </si>
  <si>
    <t>432 4TH AVE SW</t>
  </si>
  <si>
    <t>HICKORY</t>
  </si>
  <si>
    <t>2,4</t>
  </si>
  <si>
    <t>HOKE COUNTY SCHOOLS</t>
  </si>
  <si>
    <t>PO BOX 370</t>
  </si>
  <si>
    <t>RAEFORD</t>
  </si>
  <si>
    <t>HYDE COUNTY SCHOOLS</t>
  </si>
  <si>
    <t>PO BOX 217</t>
  </si>
  <si>
    <t>SWAN QUARTER</t>
  </si>
  <si>
    <t>Yes</t>
  </si>
  <si>
    <t>IREDELL-STATESVILLE SCHOOLS</t>
  </si>
  <si>
    <t>PO BOX 911</t>
  </si>
  <si>
    <t>JACKSON COUNTY SCHOOLS</t>
  </si>
  <si>
    <t>398 HOSPITAL RD</t>
  </si>
  <si>
    <t>SYLVA</t>
  </si>
  <si>
    <t>JOHNSTON COUNTY SCHOOLS</t>
  </si>
  <si>
    <t>PO BOX 1336</t>
  </si>
  <si>
    <t>SMITHFIELD</t>
  </si>
  <si>
    <t>JONES COUNTY SCHOOLS</t>
  </si>
  <si>
    <t>PO BOX 187</t>
  </si>
  <si>
    <t>TRENTON</t>
  </si>
  <si>
    <t>KANNAPOLIS CITY SCHOOLS</t>
  </si>
  <si>
    <t>100 DENVER ST</t>
  </si>
  <si>
    <t>KANNAPOLIS</t>
  </si>
  <si>
    <t>KINGS MOUNTAIN DISTRICT</t>
  </si>
  <si>
    <t>105 E RIDGE ST</t>
  </si>
  <si>
    <t>KINGS MOUNTAIN</t>
  </si>
  <si>
    <t>LEE COUNTY SCHOOLS</t>
  </si>
  <si>
    <t>PO BOX 1010</t>
  </si>
  <si>
    <t>LENOIR COUNTY PUBLIC SCHOOLS</t>
  </si>
  <si>
    <t>5,6,7</t>
  </si>
  <si>
    <t>LEXINGTON CITY SCHOOLS</t>
  </si>
  <si>
    <t>1010 FAIR ST</t>
  </si>
  <si>
    <t>LINCOLN COUNTY SCHOOLS</t>
  </si>
  <si>
    <t>PO BOX 400</t>
  </si>
  <si>
    <t>MACON COUNTY SCHOOLS</t>
  </si>
  <si>
    <t>FRANKLIN</t>
  </si>
  <si>
    <t>MADISON COUNTY SCHOOLS</t>
  </si>
  <si>
    <t>115 BLANNAHASSETT ISLAND RD</t>
  </si>
  <si>
    <t>MARSHALL</t>
  </si>
  <si>
    <t>MARTIN COUNTY SCHOOLS</t>
  </si>
  <si>
    <t>300 N WATTS ST</t>
  </si>
  <si>
    <t>WILLIAMSTON</t>
  </si>
  <si>
    <t>MCDOWELL COUNTY SCHOOLS</t>
  </si>
  <si>
    <t>PO BOX 130</t>
  </si>
  <si>
    <t>MARION</t>
  </si>
  <si>
    <t>CHARLOTTE-MECKLENBURG SCHOOLS</t>
  </si>
  <si>
    <t>PO BOX 30035</t>
  </si>
  <si>
    <t>1,3,8</t>
  </si>
  <si>
    <t>MITCHELL COUNTY SCHOOLS</t>
  </si>
  <si>
    <t>115 SCHOOL RD</t>
  </si>
  <si>
    <t>BAKERSVILLE</t>
  </si>
  <si>
    <t>MONTGOMERY COUNTY SCHOOLS</t>
  </si>
  <si>
    <t>PO BOX 427</t>
  </si>
  <si>
    <t>TROY</t>
  </si>
  <si>
    <t>MOORE COUNTY SCHOOLS</t>
  </si>
  <si>
    <t>PO BOX 1180</t>
  </si>
  <si>
    <t>CARTHAGE</t>
  </si>
  <si>
    <t>MOORESVILLE CITY SCHOOLS</t>
  </si>
  <si>
    <t>305 N MAIN</t>
  </si>
  <si>
    <t>MOORESVILLE</t>
  </si>
  <si>
    <t>MOUNT AIRY CITY SCHOOLS</t>
  </si>
  <si>
    <t>P O DRAWER 710</t>
  </si>
  <si>
    <t>MOUNT AIRY</t>
  </si>
  <si>
    <t>NASH-ROCKY MOUNT SCHOOLS</t>
  </si>
  <si>
    <t>930 EASTERN AVE</t>
  </si>
  <si>
    <t>NASHVILLE</t>
  </si>
  <si>
    <t>CRAVEN COUNTY SCHOOLS</t>
  </si>
  <si>
    <t>3600 TRENT RD</t>
  </si>
  <si>
    <t>NEW BERN</t>
  </si>
  <si>
    <t>NEW HANOVER COUNTY SCHOOLS</t>
  </si>
  <si>
    <t>1802 SOUTH 15TH ST</t>
  </si>
  <si>
    <t>WILMINGTON</t>
  </si>
  <si>
    <t>NEWTON CONOVER CITY SCHOOLS</t>
  </si>
  <si>
    <t>605 NORTH ASHE AVE</t>
  </si>
  <si>
    <t>NORTHAMPTON COUNTY SCHOOLS</t>
  </si>
  <si>
    <t>JACKSON</t>
  </si>
  <si>
    <t>ONSLOW COUNTY SCHOOLS</t>
  </si>
  <si>
    <t>PO BOX 99</t>
  </si>
  <si>
    <t>ORANGE COUNTY SCHOOLS</t>
  </si>
  <si>
    <t>200 E KING ST</t>
  </si>
  <si>
    <t>PAMLICO COUNTY SCHOOLS</t>
  </si>
  <si>
    <t>507 ANDERSON DR</t>
  </si>
  <si>
    <t>BAYBORO</t>
  </si>
  <si>
    <t>PASQUOTANK COUNTY SCHOOLS</t>
  </si>
  <si>
    <t>PO BOX 2247</t>
  </si>
  <si>
    <t>ELIZABETH CITY</t>
  </si>
  <si>
    <t>PENDER COUNTY SCHOOLS</t>
  </si>
  <si>
    <t>925 PENDERLEA HWY</t>
  </si>
  <si>
    <t>BURGAW</t>
  </si>
  <si>
    <t>PERQUIMANS COUNTY SCHOOLS</t>
  </si>
  <si>
    <t>PO BOX 337</t>
  </si>
  <si>
    <t>HERTFORD</t>
  </si>
  <si>
    <t>PERSON COUNTY SCHOOLS</t>
  </si>
  <si>
    <t>ROOM 25 304 S MORGAN ST</t>
  </si>
  <si>
    <t>ROXBORO</t>
  </si>
  <si>
    <t>POLK COUNTY SCHOOLS</t>
  </si>
  <si>
    <t>PO BOX 638</t>
  </si>
  <si>
    <t>COLUMBUS</t>
  </si>
  <si>
    <t>RANDOLPH COUNTY SCHOOLS</t>
  </si>
  <si>
    <t>2222-C S FAYETTEVILLE ST</t>
  </si>
  <si>
    <t>RICHMOND COUNTY SCHOOLS</t>
  </si>
  <si>
    <t>PO DRAWER 1259</t>
  </si>
  <si>
    <t>HAMLET</t>
  </si>
  <si>
    <t>ROANOKE RAPIDS CITY SCHOOLS</t>
  </si>
  <si>
    <t>536 HAMILTON ST</t>
  </si>
  <si>
    <t>ROANOKE RAPIDS</t>
  </si>
  <si>
    <t>ROBESON COUNTY SCHOOLS</t>
  </si>
  <si>
    <t>PO BOX 2909</t>
  </si>
  <si>
    <t>ROCKINGHAM COUNTY SCHOOLS</t>
  </si>
  <si>
    <t>511 HARRINGTON HWY</t>
  </si>
  <si>
    <t>EDEN</t>
  </si>
  <si>
    <t>ROWAN-SALISBURY SCHOOLS</t>
  </si>
  <si>
    <t>PO BOX 2349</t>
  </si>
  <si>
    <t>RUTHERFORD COUNTY SCHOOLS</t>
  </si>
  <si>
    <t>298 FAIRGROUND RD</t>
  </si>
  <si>
    <t>SPINDALE</t>
  </si>
  <si>
    <t>SAMPSON COUNTY SCHOOLS</t>
  </si>
  <si>
    <t>PO BOX 439</t>
  </si>
  <si>
    <t>SCOTLAND COUNTY SCHOOLS</t>
  </si>
  <si>
    <t>322 S MAIN ST</t>
  </si>
  <si>
    <t>SHELBY CITY SCHOOLS</t>
  </si>
  <si>
    <t>315 PATTON DR</t>
  </si>
  <si>
    <t>STANLY COUNTY SCHOOLS</t>
  </si>
  <si>
    <t>PO BOX 220</t>
  </si>
  <si>
    <t>ALBEMARLE</t>
  </si>
  <si>
    <t>STOKES COUNTY SCHOOLS</t>
  </si>
  <si>
    <t>PO BOX 50</t>
  </si>
  <si>
    <t>DANBURY</t>
  </si>
  <si>
    <t>4,7,8</t>
  </si>
  <si>
    <t>SURRY COUNTY SCHOOLS</t>
  </si>
  <si>
    <t>PO BOX 364</t>
  </si>
  <si>
    <t>DOBSON</t>
  </si>
  <si>
    <t>SWAIN COUNTY SCHOOLS</t>
  </si>
  <si>
    <t>PO BOX U</t>
  </si>
  <si>
    <t>BRYSON CITY</t>
  </si>
  <si>
    <t>THOMASVILLE CITY SCHOOLS</t>
  </si>
  <si>
    <t>400 TURNER ST</t>
  </si>
  <si>
    <t>THOMASVILLE</t>
  </si>
  <si>
    <t>TRANSYLVANIA COUNTY SCHOOLS</t>
  </si>
  <si>
    <t>400 ROSENWALD LN</t>
  </si>
  <si>
    <t>TYRRELL COUNTY SCHOOLS</t>
  </si>
  <si>
    <t>PO BOX 328</t>
  </si>
  <si>
    <t>COLUMBIA</t>
  </si>
  <si>
    <t>UNION COUNTY PUBLIC SCHOOLS</t>
  </si>
  <si>
    <t>500 N MAIN ST SUITE 700</t>
  </si>
  <si>
    <t>MONROE</t>
  </si>
  <si>
    <t>VANCE COUNTY SCHOOLS</t>
  </si>
  <si>
    <t>PO BOX 7001</t>
  </si>
  <si>
    <t>WAKE COUNTY SCHOOLS</t>
  </si>
  <si>
    <t>PO BOX 28041</t>
  </si>
  <si>
    <t>WARREN COUNTY SCHOOLS</t>
  </si>
  <si>
    <t>P O BOX 110</t>
  </si>
  <si>
    <t>WARRENTON</t>
  </si>
  <si>
    <t>WASHINGTON COUNTY SCHOOLS</t>
  </si>
  <si>
    <t>802 WASHINGTON ST</t>
  </si>
  <si>
    <t>PLYMOUTH</t>
  </si>
  <si>
    <t>WATAUGA COUNTY SCHOOLS</t>
  </si>
  <si>
    <t>PO BOX 1790</t>
  </si>
  <si>
    <t>BOONE</t>
  </si>
  <si>
    <t>WAYNE COUNTY PUBLIC SCHOOLS</t>
  </si>
  <si>
    <t>PO DRAWER 1797</t>
  </si>
  <si>
    <t>WELDON CITY SCHOOLS</t>
  </si>
  <si>
    <t>301 MULBERRY STREET</t>
  </si>
  <si>
    <t>WELDON</t>
  </si>
  <si>
    <t>WHITEVILLE CITY SCHOOLS</t>
  </si>
  <si>
    <t>P O BOX 609</t>
  </si>
  <si>
    <t>WILKES COUNTY SCHOOLS</t>
  </si>
  <si>
    <t>201 W MAIN ST</t>
  </si>
  <si>
    <t>WILSON COUNTY SCHOOLS</t>
  </si>
  <si>
    <t>PO BOX 2048</t>
  </si>
  <si>
    <t>5,7</t>
  </si>
  <si>
    <t>YADKIN COUNTY SCHOOLS</t>
  </si>
  <si>
    <t>121 WASHINGTON ST</t>
  </si>
  <si>
    <t>YADKINVILLE</t>
  </si>
  <si>
    <t>YANCEY COUNTY SCHOOLS</t>
  </si>
  <si>
    <t>PO BOX 190</t>
  </si>
  <si>
    <t>BURNSVILLE</t>
  </si>
  <si>
    <t>01C</t>
  </si>
  <si>
    <t xml:space="preserve">CLOVER GARDEN       </t>
  </si>
  <si>
    <t>No</t>
  </si>
  <si>
    <t>66A</t>
  </si>
  <si>
    <t xml:space="preserve">GASTON COLLEGE PREP </t>
  </si>
  <si>
    <t>73A</t>
  </si>
  <si>
    <t xml:space="preserve">BETHEL HILL CHARTER </t>
  </si>
  <si>
    <t>79A</t>
  </si>
  <si>
    <t xml:space="preserve">BETHANY CMTY MIDDLE </t>
  </si>
  <si>
    <t>90A</t>
  </si>
  <si>
    <t xml:space="preserve">UNION ACADEMY       </t>
  </si>
  <si>
    <t>92P</t>
  </si>
  <si>
    <t xml:space="preserve">COMMUNITY PARTNERS  </t>
  </si>
  <si>
    <t>93A</t>
  </si>
  <si>
    <t>HALIWA-SAPONI TRIBAL</t>
  </si>
  <si>
    <t>49D</t>
  </si>
  <si>
    <t xml:space="preserve">SUCCESS INSTITUTE   </t>
  </si>
  <si>
    <t>07A</t>
  </si>
  <si>
    <t>WASHINGTON MONTESSOR</t>
  </si>
  <si>
    <t>10A</t>
  </si>
  <si>
    <t>CHARTER DAY</t>
  </si>
  <si>
    <t>11B</t>
  </si>
  <si>
    <t>THE ARTSPACE CHARTER</t>
  </si>
  <si>
    <t>12A</t>
  </si>
  <si>
    <t xml:space="preserve">THE NEW DIMENSIONS  </t>
  </si>
  <si>
    <t>26B</t>
  </si>
  <si>
    <t xml:space="preserve">ALPHA ACADEMY       </t>
  </si>
  <si>
    <t>35A</t>
  </si>
  <si>
    <t>A CHILD'S GARDEN SCH</t>
  </si>
  <si>
    <t>36B</t>
  </si>
  <si>
    <t>PIEDMONT COMMTY CHAR</t>
  </si>
  <si>
    <t>41C</t>
  </si>
  <si>
    <t xml:space="preserve">GUILFORD-SABIS      </t>
  </si>
  <si>
    <t>41D</t>
  </si>
  <si>
    <t xml:space="preserve">PHOENIX ACADEMY INC </t>
  </si>
  <si>
    <t>60F</t>
  </si>
  <si>
    <t>METROLINA REG SCH AC</t>
  </si>
  <si>
    <t>60H</t>
  </si>
  <si>
    <t xml:space="preserve">CROSSROADS CHARTER  </t>
  </si>
  <si>
    <t>65A</t>
  </si>
  <si>
    <t>CAPE FEAR CTR INQUIR</t>
  </si>
  <si>
    <t>86A</t>
  </si>
  <si>
    <t xml:space="preserve">MILLENNIUM CHARTER  </t>
  </si>
  <si>
    <t>92M</t>
  </si>
  <si>
    <t xml:space="preserve">PREEMINENT CHARTER  </t>
  </si>
  <si>
    <t>92Q</t>
  </si>
  <si>
    <t xml:space="preserve">HOPE ELEMENTARY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</si>
</sst>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_(* #,##0_);_(* \(#,##0\);_(* &quot;-&quot;??_);_(@_)"/>
    <numFmt numFmtId="167" formatCode="00"/>
    <numFmt numFmtId="168" formatCode="0.0"/>
    <numFmt numFmtId="169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166" fontId="0" fillId="0" borderId="0" xfId="15" applyNumberFormat="1" applyFill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7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5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2" borderId="2" xfId="0" applyFont="1" applyFill="1" applyBorder="1" applyAlignment="1" applyProtection="1">
      <alignment horizontal="left" textRotation="75" wrapText="1"/>
      <protection locked="0"/>
    </xf>
    <xf numFmtId="166" fontId="1" fillId="2" borderId="2" xfId="15" applyNumberFormat="1" applyFont="1" applyFill="1" applyBorder="1" applyAlignment="1" applyProtection="1">
      <alignment horizontal="left" textRotation="75" wrapText="1"/>
      <protection locked="0"/>
    </xf>
    <xf numFmtId="0" fontId="0" fillId="2" borderId="0" xfId="0" applyFill="1" applyBorder="1" applyAlignment="1">
      <alignment horizontal="right" textRotation="90"/>
    </xf>
    <xf numFmtId="0" fontId="0" fillId="2" borderId="0" xfId="0" applyFill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166" fontId="0" fillId="0" borderId="4" xfId="15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/>
    </xf>
    <xf numFmtId="166" fontId="0" fillId="0" borderId="2" xfId="15" applyNumberFormat="1" applyFill="1" applyBorder="1" applyAlignment="1" applyProtection="1">
      <alignment/>
      <protection locked="0"/>
    </xf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8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6" fontId="0" fillId="0" borderId="0" xfId="15" applyNumberFormat="1" applyFont="1" applyFill="1" applyAlignment="1" applyProtection="1">
      <alignment/>
      <protection locked="0"/>
    </xf>
    <xf numFmtId="164" fontId="0" fillId="0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421875" style="2" bestFit="1" customWidth="1"/>
    <col min="3" max="3" width="37.00390625" style="3" bestFit="1" customWidth="1"/>
    <col min="4" max="4" width="31.421875" style="3" hidden="1" customWidth="1"/>
    <col min="5" max="5" width="20.7109375" style="3" hidden="1" customWidth="1"/>
    <col min="6" max="6" width="7.00390625" style="3" hidden="1" customWidth="1"/>
    <col min="7" max="7" width="6.8515625" style="4" hidden="1" customWidth="1"/>
    <col min="8" max="8" width="12.421875" style="3" hidden="1" customWidth="1"/>
    <col min="9" max="9" width="7.00390625" style="5" customWidth="1"/>
    <col min="10" max="10" width="6.57421875" style="5" customWidth="1"/>
    <col min="11" max="11" width="6.57421875" style="6" customWidth="1"/>
    <col min="12" max="12" width="7.57421875" style="7" bestFit="1" customWidth="1"/>
    <col min="13" max="13" width="9.140625" style="6" customWidth="1"/>
    <col min="14" max="14" width="6.57421875" style="6" bestFit="1" customWidth="1"/>
    <col min="15" max="15" width="6.57421875" style="6" hidden="1" customWidth="1"/>
    <col min="16" max="17" width="6.57421875" style="5" bestFit="1" customWidth="1"/>
    <col min="18" max="18" width="6.57421875" style="5" customWidth="1"/>
    <col min="19" max="19" width="6.57421875" style="6" customWidth="1"/>
    <col min="20" max="22" width="10.28125" style="7" bestFit="1" customWidth="1"/>
    <col min="23" max="23" width="11.28125" style="7" bestFit="1" customWidth="1"/>
    <col min="24" max="36" width="0" style="3" hidden="1" customWidth="1"/>
    <col min="37" max="16384" width="9.140625" style="3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spans="1:36" s="16" customFormat="1" ht="176.2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2" t="s">
        <v>10</v>
      </c>
      <c r="J3" s="12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2" t="s">
        <v>17</v>
      </c>
      <c r="Q3" s="12" t="s">
        <v>18</v>
      </c>
      <c r="R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5" t="s">
        <v>37</v>
      </c>
    </row>
    <row r="4" spans="1:33" s="20" customFormat="1" ht="12.75">
      <c r="A4" s="17">
        <v>1</v>
      </c>
      <c r="B4" s="17">
        <v>2</v>
      </c>
      <c r="C4" s="17">
        <v>3</v>
      </c>
      <c r="D4" s="17"/>
      <c r="E4" s="17"/>
      <c r="F4" s="17"/>
      <c r="G4" s="17"/>
      <c r="H4" s="17"/>
      <c r="I4" s="17">
        <v>4</v>
      </c>
      <c r="J4" s="17">
        <v>5</v>
      </c>
      <c r="K4" s="18">
        <v>6</v>
      </c>
      <c r="L4" s="18">
        <v>7</v>
      </c>
      <c r="M4" s="18">
        <v>8</v>
      </c>
      <c r="N4" s="18">
        <v>9</v>
      </c>
      <c r="O4" s="18">
        <v>10</v>
      </c>
      <c r="P4" s="17">
        <v>11</v>
      </c>
      <c r="Q4" s="17">
        <v>12</v>
      </c>
      <c r="R4" s="17">
        <v>13</v>
      </c>
      <c r="S4" s="18">
        <v>14</v>
      </c>
      <c r="T4" s="18">
        <v>15</v>
      </c>
      <c r="U4" s="18">
        <v>16</v>
      </c>
      <c r="V4" s="18">
        <v>17</v>
      </c>
      <c r="W4" s="18">
        <v>18</v>
      </c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6" ht="12.75">
      <c r="A5" s="21">
        <v>3700001</v>
      </c>
      <c r="B5" s="22">
        <v>1</v>
      </c>
      <c r="C5" s="21" t="s">
        <v>38</v>
      </c>
      <c r="D5" s="21" t="s">
        <v>39</v>
      </c>
      <c r="E5" s="21" t="s">
        <v>40</v>
      </c>
      <c r="F5" s="21">
        <v>27606</v>
      </c>
      <c r="G5" s="23">
        <v>2166</v>
      </c>
      <c r="H5" s="21">
        <v>9197336614</v>
      </c>
      <c r="I5" s="24" t="s">
        <v>41</v>
      </c>
      <c r="J5" s="24" t="s">
        <v>42</v>
      </c>
      <c r="K5" s="25" t="s">
        <v>43</v>
      </c>
      <c r="L5" s="26" t="s">
        <v>43</v>
      </c>
      <c r="M5" s="27" t="s">
        <v>42</v>
      </c>
      <c r="N5" s="28" t="s">
        <v>42</v>
      </c>
      <c r="O5" s="28" t="s">
        <v>42</v>
      </c>
      <c r="P5" s="29"/>
      <c r="Q5" s="24"/>
      <c r="R5" s="24" t="s">
        <v>42</v>
      </c>
      <c r="S5" s="28" t="s">
        <v>42</v>
      </c>
      <c r="T5" s="30">
        <v>0</v>
      </c>
      <c r="U5" s="30">
        <v>0</v>
      </c>
      <c r="V5" s="30">
        <v>3544</v>
      </c>
      <c r="W5" s="30">
        <v>18154</v>
      </c>
      <c r="X5" s="31">
        <f>IF(OR(J5="YES",K5="YES"),1,0)</f>
        <v>0</v>
      </c>
      <c r="Y5" s="31">
        <f>IF(OR(L5&lt;600,M5="YES"),1,0)</f>
        <v>0</v>
      </c>
      <c r="Z5" s="31">
        <f>IF(AND(X5=1,Y5=1),"ELIGIBLE",0)</f>
        <v>0</v>
      </c>
      <c r="AA5" s="31">
        <f>IF(AND(Z5="ELIGIBLE",N5="YES"),"OKAY",0)</f>
        <v>0</v>
      </c>
      <c r="AB5" s="31">
        <f>IF(AND(P5&gt;=20,Q5="YES"),1,0)</f>
        <v>0</v>
      </c>
      <c r="AC5" s="31">
        <f>IF(R5="YES",1,0)</f>
        <v>0</v>
      </c>
      <c r="AD5" s="31">
        <f>IF(AND(AB5=1,AC5=1),"CHECK",0)</f>
        <v>0</v>
      </c>
      <c r="AE5" s="31">
        <f>IF(AND(Z5="ELIGIBLE",AD5="CHECK"),"SRSA",0)</f>
        <v>0</v>
      </c>
      <c r="AF5" s="31">
        <f>IF(AND(AD5="CHECK",AE5=0),"RLISP",0)</f>
        <v>0</v>
      </c>
      <c r="AG5" s="31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32">
        <v>3700002</v>
      </c>
      <c r="B6" s="33">
        <v>2</v>
      </c>
      <c r="C6" s="32" t="s">
        <v>44</v>
      </c>
      <c r="D6" s="32" t="s">
        <v>45</v>
      </c>
      <c r="E6" s="32" t="s">
        <v>46</v>
      </c>
      <c r="F6" s="32">
        <v>27715</v>
      </c>
      <c r="G6" s="34">
        <v>3577</v>
      </c>
      <c r="H6" s="32">
        <v>9192863366</v>
      </c>
      <c r="I6" s="29">
        <v>2</v>
      </c>
      <c r="J6" s="29" t="s">
        <v>42</v>
      </c>
      <c r="K6" s="25" t="s">
        <v>43</v>
      </c>
      <c r="L6" s="26" t="s">
        <v>43</v>
      </c>
      <c r="M6" s="27" t="s">
        <v>42</v>
      </c>
      <c r="N6" s="27" t="s">
        <v>42</v>
      </c>
      <c r="O6" s="27" t="s">
        <v>42</v>
      </c>
      <c r="P6" s="29" t="s">
        <v>47</v>
      </c>
      <c r="Q6" s="29" t="s">
        <v>47</v>
      </c>
      <c r="R6" s="29" t="s">
        <v>42</v>
      </c>
      <c r="S6" s="27" t="s">
        <v>42</v>
      </c>
      <c r="T6" s="35">
        <v>0</v>
      </c>
      <c r="U6" s="35">
        <v>0</v>
      </c>
      <c r="V6" s="35">
        <v>2254</v>
      </c>
      <c r="W6" s="35">
        <v>2773</v>
      </c>
      <c r="X6" s="31">
        <f aca="true" t="shared" si="0" ref="X6:X69">IF(OR(J6="YES",K6="YES"),1,0)</f>
        <v>0</v>
      </c>
      <c r="Y6" s="31">
        <f aca="true" t="shared" si="1" ref="Y6:Y69">IF(OR(L6&lt;600,M6="YES"),1,0)</f>
        <v>0</v>
      </c>
      <c r="Z6" s="31">
        <f aca="true" t="shared" si="2" ref="Z6:Z69">IF(AND(X6=1,Y6=1),"ELIGIBLE",0)</f>
        <v>0</v>
      </c>
      <c r="AA6" s="31">
        <f aca="true" t="shared" si="3" ref="AA6:AA69">IF(AND(Z6="ELIGIBLE",N6="YES"),"OKAY",0)</f>
        <v>0</v>
      </c>
      <c r="AB6" s="31">
        <f aca="true" t="shared" si="4" ref="AB6:AB69">IF(AND(P6&gt;=20,Q6="YES"),1,0)</f>
        <v>0</v>
      </c>
      <c r="AC6" s="31">
        <f aca="true" t="shared" si="5" ref="AC6:AC69">IF(R6="YES",1,0)</f>
        <v>0</v>
      </c>
      <c r="AD6" s="31">
        <f aca="true" t="shared" si="6" ref="AD6:AD69">IF(AND(AB6=1,AC6=1),"CHECK",0)</f>
        <v>0</v>
      </c>
      <c r="AE6" s="31">
        <f aca="true" t="shared" si="7" ref="AE6:AE69">IF(AND(Z6="ELIGIBLE",AD6="CHECK"),"SRSA",0)</f>
        <v>0</v>
      </c>
      <c r="AF6" s="31">
        <f aca="true" t="shared" si="8" ref="AF6:AF69">IF(AND(AD6="CHECK",AE6=0),"RLISP",0)</f>
        <v>0</v>
      </c>
      <c r="AG6" s="31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>
      <c r="A7" s="32">
        <v>3700011</v>
      </c>
      <c r="B7" s="33">
        <v>260</v>
      </c>
      <c r="C7" s="32" t="s">
        <v>48</v>
      </c>
      <c r="D7" s="32" t="s">
        <v>49</v>
      </c>
      <c r="E7" s="32" t="s">
        <v>50</v>
      </c>
      <c r="F7" s="32">
        <v>28302</v>
      </c>
      <c r="G7" s="34">
        <v>2357</v>
      </c>
      <c r="H7" s="32">
        <v>9106782300</v>
      </c>
      <c r="I7" s="29" t="s">
        <v>51</v>
      </c>
      <c r="J7" s="29" t="s">
        <v>42</v>
      </c>
      <c r="K7" s="25" t="s">
        <v>43</v>
      </c>
      <c r="L7" s="26">
        <v>49181</v>
      </c>
      <c r="M7" s="27" t="s">
        <v>42</v>
      </c>
      <c r="N7" s="27" t="s">
        <v>42</v>
      </c>
      <c r="O7" s="27" t="s">
        <v>42</v>
      </c>
      <c r="P7" s="36">
        <v>20.516737640116865</v>
      </c>
      <c r="Q7" s="29" t="str">
        <f>IF(P7&lt;20,"NO","YES")</f>
        <v>YES</v>
      </c>
      <c r="R7" s="29" t="s">
        <v>42</v>
      </c>
      <c r="S7" s="27" t="s">
        <v>42</v>
      </c>
      <c r="T7" s="35">
        <v>333763</v>
      </c>
      <c r="U7" s="35">
        <v>198146</v>
      </c>
      <c r="V7" s="35">
        <v>377066</v>
      </c>
      <c r="W7" s="35">
        <v>1489033</v>
      </c>
      <c r="X7" s="31">
        <f t="shared" si="0"/>
        <v>0</v>
      </c>
      <c r="Y7" s="31">
        <f t="shared" si="1"/>
        <v>0</v>
      </c>
      <c r="Z7" s="31">
        <f t="shared" si="2"/>
        <v>0</v>
      </c>
      <c r="AA7" s="31">
        <f t="shared" si="3"/>
        <v>0</v>
      </c>
      <c r="AB7" s="31">
        <f t="shared" si="4"/>
        <v>1</v>
      </c>
      <c r="AC7" s="31">
        <f t="shared" si="5"/>
        <v>0</v>
      </c>
      <c r="AD7" s="31">
        <f t="shared" si="6"/>
        <v>0</v>
      </c>
      <c r="AE7" s="31">
        <f t="shared" si="7"/>
        <v>0</v>
      </c>
      <c r="AF7" s="31">
        <f t="shared" si="8"/>
        <v>0</v>
      </c>
      <c r="AG7" s="31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32">
        <v>3700012</v>
      </c>
      <c r="B8" s="33">
        <v>740</v>
      </c>
      <c r="C8" s="32" t="s">
        <v>52</v>
      </c>
      <c r="D8" s="32" t="s">
        <v>53</v>
      </c>
      <c r="E8" s="32" t="s">
        <v>54</v>
      </c>
      <c r="F8" s="32">
        <v>27834</v>
      </c>
      <c r="G8" s="34">
        <v>1698</v>
      </c>
      <c r="H8" s="32">
        <v>2528304200</v>
      </c>
      <c r="I8" s="29" t="s">
        <v>55</v>
      </c>
      <c r="J8" s="29" t="s">
        <v>42</v>
      </c>
      <c r="K8" s="25" t="s">
        <v>43</v>
      </c>
      <c r="L8" s="26">
        <v>19385</v>
      </c>
      <c r="M8" s="27" t="s">
        <v>42</v>
      </c>
      <c r="N8" s="27" t="s">
        <v>42</v>
      </c>
      <c r="O8" s="27" t="s">
        <v>42</v>
      </c>
      <c r="P8" s="36">
        <v>21.680799898746994</v>
      </c>
      <c r="Q8" s="29" t="str">
        <f>IF(P8&lt;20,"NO","YES")</f>
        <v>YES</v>
      </c>
      <c r="R8" s="29" t="s">
        <v>42</v>
      </c>
      <c r="S8" s="27" t="s">
        <v>42</v>
      </c>
      <c r="T8" s="35">
        <v>147407</v>
      </c>
      <c r="U8" s="35">
        <v>79051</v>
      </c>
      <c r="V8" s="35">
        <v>154011</v>
      </c>
      <c r="W8" s="35">
        <v>691960</v>
      </c>
      <c r="X8" s="31">
        <f t="shared" si="0"/>
        <v>0</v>
      </c>
      <c r="Y8" s="31">
        <f t="shared" si="1"/>
        <v>0</v>
      </c>
      <c r="Z8" s="31">
        <f t="shared" si="2"/>
        <v>0</v>
      </c>
      <c r="AA8" s="31">
        <f t="shared" si="3"/>
        <v>0</v>
      </c>
      <c r="AB8" s="31">
        <f t="shared" si="4"/>
        <v>1</v>
      </c>
      <c r="AC8" s="31">
        <f t="shared" si="5"/>
        <v>0</v>
      </c>
      <c r="AD8" s="31">
        <f t="shared" si="6"/>
        <v>0</v>
      </c>
      <c r="AE8" s="31">
        <f t="shared" si="7"/>
        <v>0</v>
      </c>
      <c r="AF8" s="31">
        <f t="shared" si="8"/>
        <v>0</v>
      </c>
      <c r="AG8" s="31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32">
        <v>3700015</v>
      </c>
      <c r="B9" s="33" t="s">
        <v>56</v>
      </c>
      <c r="C9" s="32" t="s">
        <v>57</v>
      </c>
      <c r="D9" s="32" t="s">
        <v>58</v>
      </c>
      <c r="E9" s="32" t="s">
        <v>59</v>
      </c>
      <c r="F9" s="32">
        <v>27244</v>
      </c>
      <c r="G9" s="34">
        <v>157</v>
      </c>
      <c r="H9" s="37" t="s">
        <v>60</v>
      </c>
      <c r="I9" s="29">
        <v>4</v>
      </c>
      <c r="J9" s="29" t="s">
        <v>42</v>
      </c>
      <c r="K9" s="25" t="s">
        <v>43</v>
      </c>
      <c r="L9" s="26">
        <v>43</v>
      </c>
      <c r="M9" s="27" t="s">
        <v>42</v>
      </c>
      <c r="N9" s="27" t="s">
        <v>42</v>
      </c>
      <c r="O9" s="27" t="s">
        <v>42</v>
      </c>
      <c r="P9" s="36">
        <v>33.66804489072652</v>
      </c>
      <c r="Q9" s="29" t="str">
        <f>IF(P9&lt;20,"NO","YES")</f>
        <v>YES</v>
      </c>
      <c r="R9" s="29" t="s">
        <v>42</v>
      </c>
      <c r="S9" s="27" t="s">
        <v>42</v>
      </c>
      <c r="T9" s="35">
        <v>1491</v>
      </c>
      <c r="U9" s="35">
        <v>175</v>
      </c>
      <c r="V9" s="35">
        <v>503</v>
      </c>
      <c r="W9" s="35">
        <v>2417</v>
      </c>
      <c r="X9" s="31">
        <f t="shared" si="0"/>
        <v>0</v>
      </c>
      <c r="Y9" s="31">
        <f t="shared" si="1"/>
        <v>1</v>
      </c>
      <c r="Z9" s="31">
        <f t="shared" si="2"/>
        <v>0</v>
      </c>
      <c r="AA9" s="31">
        <f t="shared" si="3"/>
        <v>0</v>
      </c>
      <c r="AB9" s="31">
        <f t="shared" si="4"/>
        <v>1</v>
      </c>
      <c r="AC9" s="31">
        <f t="shared" si="5"/>
        <v>0</v>
      </c>
      <c r="AD9" s="31">
        <f t="shared" si="6"/>
        <v>0</v>
      </c>
      <c r="AE9" s="31">
        <f t="shared" si="7"/>
        <v>0</v>
      </c>
      <c r="AF9" s="31">
        <f t="shared" si="8"/>
        <v>0</v>
      </c>
      <c r="AG9" s="31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32">
        <v>3700016</v>
      </c>
      <c r="B10" s="33" t="s">
        <v>61</v>
      </c>
      <c r="C10" s="32" t="s">
        <v>62</v>
      </c>
      <c r="D10" s="32" t="s">
        <v>63</v>
      </c>
      <c r="E10" s="32" t="s">
        <v>64</v>
      </c>
      <c r="F10" s="32">
        <v>28604</v>
      </c>
      <c r="G10" s="34">
        <v>2260</v>
      </c>
      <c r="H10" s="32">
        <v>8288986165</v>
      </c>
      <c r="I10" s="29">
        <v>7</v>
      </c>
      <c r="J10" s="29" t="s">
        <v>65</v>
      </c>
      <c r="K10" s="25" t="s">
        <v>43</v>
      </c>
      <c r="L10" s="26">
        <v>38</v>
      </c>
      <c r="M10" s="27" t="s">
        <v>42</v>
      </c>
      <c r="N10" s="27" t="s">
        <v>65</v>
      </c>
      <c r="O10" s="27" t="s">
        <v>65</v>
      </c>
      <c r="P10" s="36">
        <v>100</v>
      </c>
      <c r="Q10" s="29" t="s">
        <v>65</v>
      </c>
      <c r="R10" s="29" t="s">
        <v>65</v>
      </c>
      <c r="S10" s="27" t="s">
        <v>66</v>
      </c>
      <c r="T10" s="35">
        <v>2236</v>
      </c>
      <c r="U10" s="35">
        <v>149</v>
      </c>
      <c r="V10" s="35">
        <v>429</v>
      </c>
      <c r="W10" s="35">
        <v>2153</v>
      </c>
      <c r="X10" s="31">
        <f t="shared" si="0"/>
        <v>1</v>
      </c>
      <c r="Y10" s="31">
        <f t="shared" si="1"/>
        <v>1</v>
      </c>
      <c r="Z10" s="31" t="str">
        <f t="shared" si="2"/>
        <v>ELIGIBLE</v>
      </c>
      <c r="AA10" s="31" t="str">
        <f t="shared" si="3"/>
        <v>OKAY</v>
      </c>
      <c r="AB10" s="31">
        <f t="shared" si="4"/>
        <v>1</v>
      </c>
      <c r="AC10" s="31">
        <f t="shared" si="5"/>
        <v>1</v>
      </c>
      <c r="AD10" s="31" t="str">
        <f t="shared" si="6"/>
        <v>CHECK</v>
      </c>
      <c r="AE10" s="31" t="str">
        <f t="shared" si="7"/>
        <v>SRSA</v>
      </c>
      <c r="AF10" s="31">
        <f t="shared" si="8"/>
        <v>0</v>
      </c>
      <c r="AG10" s="31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32">
        <v>3700017</v>
      </c>
      <c r="B11" s="33" t="s">
        <v>67</v>
      </c>
      <c r="C11" s="32" t="s">
        <v>68</v>
      </c>
      <c r="D11" s="32" t="s">
        <v>69</v>
      </c>
      <c r="E11" s="32" t="s">
        <v>70</v>
      </c>
      <c r="F11" s="32">
        <v>28816</v>
      </c>
      <c r="G11" s="34">
        <v>161</v>
      </c>
      <c r="H11" s="32">
        <v>8282369441</v>
      </c>
      <c r="I11" s="29">
        <v>2</v>
      </c>
      <c r="J11" s="29" t="s">
        <v>42</v>
      </c>
      <c r="K11" s="25" t="s">
        <v>43</v>
      </c>
      <c r="L11" s="26">
        <v>135</v>
      </c>
      <c r="M11" s="27" t="s">
        <v>42</v>
      </c>
      <c r="N11" s="27" t="s">
        <v>42</v>
      </c>
      <c r="O11" s="27" t="s">
        <v>42</v>
      </c>
      <c r="P11" s="29">
        <v>14.3</v>
      </c>
      <c r="Q11" s="29" t="s">
        <v>42</v>
      </c>
      <c r="R11" s="29" t="s">
        <v>42</v>
      </c>
      <c r="S11" s="27" t="s">
        <v>42</v>
      </c>
      <c r="T11" s="35">
        <v>884</v>
      </c>
      <c r="U11" s="35">
        <v>561</v>
      </c>
      <c r="V11" s="35">
        <v>971</v>
      </c>
      <c r="W11" s="35">
        <v>3291</v>
      </c>
      <c r="X11" s="31">
        <f t="shared" si="0"/>
        <v>0</v>
      </c>
      <c r="Y11" s="31">
        <f t="shared" si="1"/>
        <v>1</v>
      </c>
      <c r="Z11" s="31">
        <f t="shared" si="2"/>
        <v>0</v>
      </c>
      <c r="AA11" s="31">
        <f t="shared" si="3"/>
        <v>0</v>
      </c>
      <c r="AB11" s="31">
        <f t="shared" si="4"/>
        <v>0</v>
      </c>
      <c r="AC11" s="31">
        <f t="shared" si="5"/>
        <v>0</v>
      </c>
      <c r="AD11" s="31">
        <f t="shared" si="6"/>
        <v>0</v>
      </c>
      <c r="AE11" s="31">
        <f t="shared" si="7"/>
        <v>0</v>
      </c>
      <c r="AF11" s="31">
        <f t="shared" si="8"/>
        <v>0</v>
      </c>
      <c r="AG11" s="31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32">
        <v>3700018</v>
      </c>
      <c r="B12" s="33" t="s">
        <v>71</v>
      </c>
      <c r="C12" s="32" t="s">
        <v>72</v>
      </c>
      <c r="D12" s="32" t="s">
        <v>73</v>
      </c>
      <c r="E12" s="32" t="s">
        <v>74</v>
      </c>
      <c r="F12" s="32">
        <v>28645</v>
      </c>
      <c r="G12" s="34">
        <v>5108</v>
      </c>
      <c r="H12" s="32">
        <v>8287549988</v>
      </c>
      <c r="I12" s="29">
        <v>2</v>
      </c>
      <c r="J12" s="29" t="s">
        <v>42</v>
      </c>
      <c r="K12" s="25" t="s">
        <v>43</v>
      </c>
      <c r="L12" s="26" t="s">
        <v>75</v>
      </c>
      <c r="M12" s="27" t="s">
        <v>42</v>
      </c>
      <c r="N12" s="27" t="s">
        <v>42</v>
      </c>
      <c r="O12" s="27" t="s">
        <v>42</v>
      </c>
      <c r="P12" s="29" t="s">
        <v>47</v>
      </c>
      <c r="Q12" s="29" t="s">
        <v>42</v>
      </c>
      <c r="R12" s="29" t="s">
        <v>42</v>
      </c>
      <c r="S12" s="27" t="s">
        <v>42</v>
      </c>
      <c r="T12" s="35">
        <v>0</v>
      </c>
      <c r="U12" s="35">
        <v>0</v>
      </c>
      <c r="V12" s="35">
        <v>0</v>
      </c>
      <c r="W12" s="35">
        <v>0</v>
      </c>
      <c r="X12" s="31">
        <f t="shared" si="0"/>
        <v>0</v>
      </c>
      <c r="Y12" s="31">
        <f t="shared" si="1"/>
        <v>0</v>
      </c>
      <c r="Z12" s="31">
        <f t="shared" si="2"/>
        <v>0</v>
      </c>
      <c r="AA12" s="31">
        <f t="shared" si="3"/>
        <v>0</v>
      </c>
      <c r="AB12" s="31">
        <f t="shared" si="4"/>
        <v>0</v>
      </c>
      <c r="AC12" s="31">
        <f t="shared" si="5"/>
        <v>0</v>
      </c>
      <c r="AD12" s="31">
        <f t="shared" si="6"/>
        <v>0</v>
      </c>
      <c r="AE12" s="31">
        <f t="shared" si="7"/>
        <v>0</v>
      </c>
      <c r="AF12" s="31">
        <f t="shared" si="8"/>
        <v>0</v>
      </c>
      <c r="AG12" s="31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32">
        <v>3700019</v>
      </c>
      <c r="B13" s="33" t="s">
        <v>76</v>
      </c>
      <c r="C13" s="32" t="s">
        <v>77</v>
      </c>
      <c r="D13" s="32" t="s">
        <v>78</v>
      </c>
      <c r="E13" s="32" t="s">
        <v>79</v>
      </c>
      <c r="F13" s="32">
        <v>28610</v>
      </c>
      <c r="G13" s="34" t="s">
        <v>80</v>
      </c>
      <c r="H13" s="32">
        <v>8284592051</v>
      </c>
      <c r="I13" s="29">
        <v>8</v>
      </c>
      <c r="J13" s="29" t="s">
        <v>65</v>
      </c>
      <c r="K13" s="25" t="s">
        <v>43</v>
      </c>
      <c r="L13" s="26">
        <v>234</v>
      </c>
      <c r="M13" s="27" t="s">
        <v>42</v>
      </c>
      <c r="N13" s="27" t="s">
        <v>65</v>
      </c>
      <c r="O13" s="27" t="s">
        <v>65</v>
      </c>
      <c r="P13" s="29">
        <v>12.7</v>
      </c>
      <c r="Q13" s="29" t="s">
        <v>42</v>
      </c>
      <c r="R13" s="29" t="s">
        <v>65</v>
      </c>
      <c r="S13" s="27" t="s">
        <v>42</v>
      </c>
      <c r="T13" s="35">
        <v>1052</v>
      </c>
      <c r="U13" s="35">
        <v>803</v>
      </c>
      <c r="V13" s="35">
        <v>1331</v>
      </c>
      <c r="W13" s="35">
        <v>4195</v>
      </c>
      <c r="X13" s="31">
        <f t="shared" si="0"/>
        <v>1</v>
      </c>
      <c r="Y13" s="31">
        <f t="shared" si="1"/>
        <v>1</v>
      </c>
      <c r="Z13" s="31" t="str">
        <f t="shared" si="2"/>
        <v>ELIGIBLE</v>
      </c>
      <c r="AA13" s="31" t="str">
        <f t="shared" si="3"/>
        <v>OKAY</v>
      </c>
      <c r="AB13" s="31">
        <f t="shared" si="4"/>
        <v>0</v>
      </c>
      <c r="AC13" s="31">
        <f t="shared" si="5"/>
        <v>1</v>
      </c>
      <c r="AD13" s="31">
        <f t="shared" si="6"/>
        <v>0</v>
      </c>
      <c r="AE13" s="31">
        <f t="shared" si="7"/>
        <v>0</v>
      </c>
      <c r="AF13" s="31">
        <f t="shared" si="8"/>
        <v>0</v>
      </c>
      <c r="AG13" s="31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32">
        <v>3700020</v>
      </c>
      <c r="B14" s="33" t="s">
        <v>81</v>
      </c>
      <c r="C14" s="32" t="s">
        <v>82</v>
      </c>
      <c r="D14" s="32" t="s">
        <v>83</v>
      </c>
      <c r="E14" s="32" t="s">
        <v>84</v>
      </c>
      <c r="F14" s="32">
        <v>27344</v>
      </c>
      <c r="G14" s="34">
        <v>245</v>
      </c>
      <c r="H14" s="32">
        <v>9197424550</v>
      </c>
      <c r="I14" s="29">
        <v>8</v>
      </c>
      <c r="J14" s="29" t="s">
        <v>65</v>
      </c>
      <c r="K14" s="25" t="s">
        <v>43</v>
      </c>
      <c r="L14" s="26">
        <v>215</v>
      </c>
      <c r="M14" s="27" t="s">
        <v>42</v>
      </c>
      <c r="N14" s="27" t="s">
        <v>65</v>
      </c>
      <c r="O14" s="27" t="s">
        <v>65</v>
      </c>
      <c r="P14" s="29" t="s">
        <v>47</v>
      </c>
      <c r="Q14" s="29" t="s">
        <v>42</v>
      </c>
      <c r="R14" s="29" t="s">
        <v>65</v>
      </c>
      <c r="S14" s="27" t="s">
        <v>42</v>
      </c>
      <c r="T14" s="35">
        <v>628</v>
      </c>
      <c r="U14" s="35">
        <v>835</v>
      </c>
      <c r="V14" s="35">
        <v>933</v>
      </c>
      <c r="W14" s="35">
        <v>1148</v>
      </c>
      <c r="X14" s="31">
        <f t="shared" si="0"/>
        <v>1</v>
      </c>
      <c r="Y14" s="31">
        <f t="shared" si="1"/>
        <v>1</v>
      </c>
      <c r="Z14" s="31" t="str">
        <f t="shared" si="2"/>
        <v>ELIGIBLE</v>
      </c>
      <c r="AA14" s="31" t="str">
        <f t="shared" si="3"/>
        <v>OKAY</v>
      </c>
      <c r="AB14" s="31">
        <f t="shared" si="4"/>
        <v>0</v>
      </c>
      <c r="AC14" s="31">
        <f t="shared" si="5"/>
        <v>1</v>
      </c>
      <c r="AD14" s="31">
        <f t="shared" si="6"/>
        <v>0</v>
      </c>
      <c r="AE14" s="31">
        <f t="shared" si="7"/>
        <v>0</v>
      </c>
      <c r="AF14" s="31">
        <f t="shared" si="8"/>
        <v>0</v>
      </c>
      <c r="AG14" s="31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32">
        <v>3700021</v>
      </c>
      <c r="B15" s="33" t="s">
        <v>85</v>
      </c>
      <c r="C15" s="32" t="s">
        <v>86</v>
      </c>
      <c r="D15" s="32" t="s">
        <v>87</v>
      </c>
      <c r="E15" s="32" t="s">
        <v>88</v>
      </c>
      <c r="F15" s="32">
        <v>28906</v>
      </c>
      <c r="G15" s="34" t="s">
        <v>80</v>
      </c>
      <c r="H15" s="32">
        <v>8288378505</v>
      </c>
      <c r="I15" s="29">
        <v>7</v>
      </c>
      <c r="J15" s="29" t="s">
        <v>65</v>
      </c>
      <c r="K15" s="25" t="s">
        <v>43</v>
      </c>
      <c r="L15" s="26">
        <v>81</v>
      </c>
      <c r="M15" s="27" t="s">
        <v>42</v>
      </c>
      <c r="N15" s="27" t="s">
        <v>65</v>
      </c>
      <c r="O15" s="27" t="s">
        <v>65</v>
      </c>
      <c r="P15" s="38">
        <v>28.2</v>
      </c>
      <c r="Q15" s="29" t="s">
        <v>65</v>
      </c>
      <c r="R15" s="29" t="s">
        <v>65</v>
      </c>
      <c r="S15" s="27" t="s">
        <v>66</v>
      </c>
      <c r="T15" s="35">
        <v>669</v>
      </c>
      <c r="U15" s="35">
        <v>335</v>
      </c>
      <c r="V15" s="35">
        <v>781</v>
      </c>
      <c r="W15" s="35">
        <v>3438</v>
      </c>
      <c r="X15" s="31">
        <f t="shared" si="0"/>
        <v>1</v>
      </c>
      <c r="Y15" s="31">
        <f t="shared" si="1"/>
        <v>1</v>
      </c>
      <c r="Z15" s="31" t="str">
        <f t="shared" si="2"/>
        <v>ELIGIBLE</v>
      </c>
      <c r="AA15" s="31" t="str">
        <f t="shared" si="3"/>
        <v>OKAY</v>
      </c>
      <c r="AB15" s="31">
        <f t="shared" si="4"/>
        <v>1</v>
      </c>
      <c r="AC15" s="31">
        <f t="shared" si="5"/>
        <v>1</v>
      </c>
      <c r="AD15" s="31" t="str">
        <f t="shared" si="6"/>
        <v>CHECK</v>
      </c>
      <c r="AE15" s="31" t="str">
        <f t="shared" si="7"/>
        <v>SRSA</v>
      </c>
      <c r="AF15" s="31">
        <f t="shared" si="8"/>
        <v>0</v>
      </c>
      <c r="AG15" s="31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32">
        <v>3700022</v>
      </c>
      <c r="B16" s="33" t="s">
        <v>89</v>
      </c>
      <c r="C16" s="32" t="s">
        <v>90</v>
      </c>
      <c r="D16" s="32" t="s">
        <v>91</v>
      </c>
      <c r="E16" s="32" t="s">
        <v>46</v>
      </c>
      <c r="F16" s="32">
        <v>27704</v>
      </c>
      <c r="G16" s="34">
        <v>3320</v>
      </c>
      <c r="H16" s="32">
        <v>9193171711</v>
      </c>
      <c r="I16" s="29">
        <v>2</v>
      </c>
      <c r="J16" s="29" t="s">
        <v>42</v>
      </c>
      <c r="K16" s="25" t="s">
        <v>43</v>
      </c>
      <c r="L16" s="26">
        <v>172</v>
      </c>
      <c r="M16" s="27" t="s">
        <v>42</v>
      </c>
      <c r="N16" s="27" t="s">
        <v>42</v>
      </c>
      <c r="O16" s="27" t="s">
        <v>42</v>
      </c>
      <c r="P16" s="29">
        <v>39.7</v>
      </c>
      <c r="Q16" s="29" t="s">
        <v>65</v>
      </c>
      <c r="R16" s="29" t="s">
        <v>42</v>
      </c>
      <c r="S16" s="27" t="s">
        <v>42</v>
      </c>
      <c r="T16" s="35">
        <v>1691</v>
      </c>
      <c r="U16" s="35">
        <v>726</v>
      </c>
      <c r="V16" s="35">
        <v>2057</v>
      </c>
      <c r="W16" s="35">
        <v>10044</v>
      </c>
      <c r="X16" s="31">
        <f t="shared" si="0"/>
        <v>0</v>
      </c>
      <c r="Y16" s="31">
        <f t="shared" si="1"/>
        <v>1</v>
      </c>
      <c r="Z16" s="31">
        <f t="shared" si="2"/>
        <v>0</v>
      </c>
      <c r="AA16" s="31">
        <f t="shared" si="3"/>
        <v>0</v>
      </c>
      <c r="AB16" s="31">
        <f t="shared" si="4"/>
        <v>1</v>
      </c>
      <c r="AC16" s="31">
        <f t="shared" si="5"/>
        <v>0</v>
      </c>
      <c r="AD16" s="31">
        <f t="shared" si="6"/>
        <v>0</v>
      </c>
      <c r="AE16" s="31">
        <f t="shared" si="7"/>
        <v>0</v>
      </c>
      <c r="AF16" s="31">
        <f t="shared" si="8"/>
        <v>0</v>
      </c>
      <c r="AG16" s="31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32">
        <v>3700023</v>
      </c>
      <c r="B17" s="33" t="s">
        <v>92</v>
      </c>
      <c r="C17" s="32" t="s">
        <v>93</v>
      </c>
      <c r="D17" s="32" t="s">
        <v>94</v>
      </c>
      <c r="E17" s="32" t="s">
        <v>46</v>
      </c>
      <c r="F17" s="32">
        <v>27701</v>
      </c>
      <c r="G17" s="34">
        <v>2565</v>
      </c>
      <c r="H17" s="32">
        <v>9199565599</v>
      </c>
      <c r="I17" s="29">
        <v>2</v>
      </c>
      <c r="J17" s="29" t="s">
        <v>42</v>
      </c>
      <c r="K17" s="25" t="s">
        <v>43</v>
      </c>
      <c r="L17" s="26">
        <v>273</v>
      </c>
      <c r="M17" s="27" t="s">
        <v>42</v>
      </c>
      <c r="N17" s="27" t="s">
        <v>42</v>
      </c>
      <c r="O17" s="27" t="s">
        <v>42</v>
      </c>
      <c r="P17" s="29">
        <v>27.6</v>
      </c>
      <c r="Q17" s="29" t="s">
        <v>65</v>
      </c>
      <c r="R17" s="29" t="s">
        <v>42</v>
      </c>
      <c r="S17" s="27" t="s">
        <v>42</v>
      </c>
      <c r="T17" s="35">
        <v>3113</v>
      </c>
      <c r="U17" s="35">
        <v>1795</v>
      </c>
      <c r="V17" s="35">
        <v>4155</v>
      </c>
      <c r="W17" s="35">
        <v>18041</v>
      </c>
      <c r="X17" s="31">
        <f t="shared" si="0"/>
        <v>0</v>
      </c>
      <c r="Y17" s="31">
        <f t="shared" si="1"/>
        <v>1</v>
      </c>
      <c r="Z17" s="31">
        <f t="shared" si="2"/>
        <v>0</v>
      </c>
      <c r="AA17" s="31">
        <f t="shared" si="3"/>
        <v>0</v>
      </c>
      <c r="AB17" s="31">
        <f t="shared" si="4"/>
        <v>1</v>
      </c>
      <c r="AC17" s="31">
        <f t="shared" si="5"/>
        <v>0</v>
      </c>
      <c r="AD17" s="31">
        <f t="shared" si="6"/>
        <v>0</v>
      </c>
      <c r="AE17" s="31">
        <f t="shared" si="7"/>
        <v>0</v>
      </c>
      <c r="AF17" s="31">
        <f t="shared" si="8"/>
        <v>0</v>
      </c>
      <c r="AG17" s="31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32">
        <v>3700024</v>
      </c>
      <c r="B18" s="33" t="s">
        <v>95</v>
      </c>
      <c r="C18" s="32" t="s">
        <v>96</v>
      </c>
      <c r="D18" s="32" t="s">
        <v>97</v>
      </c>
      <c r="E18" s="32" t="s">
        <v>98</v>
      </c>
      <c r="F18" s="32">
        <v>27102</v>
      </c>
      <c r="G18" s="34">
        <v>1321</v>
      </c>
      <c r="H18" s="32">
        <v>3367220918</v>
      </c>
      <c r="I18" s="29">
        <v>2</v>
      </c>
      <c r="J18" s="29" t="s">
        <v>42</v>
      </c>
      <c r="K18" s="25" t="s">
        <v>43</v>
      </c>
      <c r="L18" s="26" t="s">
        <v>75</v>
      </c>
      <c r="M18" s="27" t="s">
        <v>42</v>
      </c>
      <c r="N18" s="27" t="s">
        <v>42</v>
      </c>
      <c r="O18" s="27" t="s">
        <v>42</v>
      </c>
      <c r="P18" s="29" t="s">
        <v>47</v>
      </c>
      <c r="Q18" s="29" t="s">
        <v>42</v>
      </c>
      <c r="R18" s="29" t="s">
        <v>42</v>
      </c>
      <c r="S18" s="27" t="s">
        <v>42</v>
      </c>
      <c r="T18" s="35">
        <v>0</v>
      </c>
      <c r="U18" s="35">
        <v>0</v>
      </c>
      <c r="V18" s="35">
        <v>0</v>
      </c>
      <c r="W18" s="35">
        <v>0</v>
      </c>
      <c r="X18" s="31">
        <f t="shared" si="0"/>
        <v>0</v>
      </c>
      <c r="Y18" s="31">
        <f t="shared" si="1"/>
        <v>0</v>
      </c>
      <c r="Z18" s="31">
        <f t="shared" si="2"/>
        <v>0</v>
      </c>
      <c r="AA18" s="31">
        <f t="shared" si="3"/>
        <v>0</v>
      </c>
      <c r="AB18" s="31">
        <f t="shared" si="4"/>
        <v>0</v>
      </c>
      <c r="AC18" s="31">
        <f t="shared" si="5"/>
        <v>0</v>
      </c>
      <c r="AD18" s="31">
        <f t="shared" si="6"/>
        <v>0</v>
      </c>
      <c r="AE18" s="31">
        <f t="shared" si="7"/>
        <v>0</v>
      </c>
      <c r="AF18" s="31">
        <f t="shared" si="8"/>
        <v>0</v>
      </c>
      <c r="AG18" s="31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32">
        <v>3700025</v>
      </c>
      <c r="B19" s="33" t="s">
        <v>99</v>
      </c>
      <c r="C19" s="32" t="s">
        <v>100</v>
      </c>
      <c r="D19" s="32" t="s">
        <v>101</v>
      </c>
      <c r="E19" s="32" t="s">
        <v>98</v>
      </c>
      <c r="F19" s="32">
        <v>27105</v>
      </c>
      <c r="G19" s="34">
        <v>3026</v>
      </c>
      <c r="H19" s="32">
        <v>3367447138</v>
      </c>
      <c r="I19" s="29">
        <v>2</v>
      </c>
      <c r="J19" s="29" t="s">
        <v>42</v>
      </c>
      <c r="K19" s="25" t="s">
        <v>43</v>
      </c>
      <c r="L19" s="26">
        <v>82</v>
      </c>
      <c r="M19" s="27" t="s">
        <v>42</v>
      </c>
      <c r="N19" s="27" t="s">
        <v>42</v>
      </c>
      <c r="O19" s="27" t="s">
        <v>42</v>
      </c>
      <c r="P19" s="29">
        <v>30.4</v>
      </c>
      <c r="Q19" s="29" t="s">
        <v>42</v>
      </c>
      <c r="R19" s="29" t="s">
        <v>42</v>
      </c>
      <c r="S19" s="27" t="s">
        <v>42</v>
      </c>
      <c r="T19" s="35">
        <v>510</v>
      </c>
      <c r="U19" s="35">
        <v>204</v>
      </c>
      <c r="V19" s="35">
        <v>499</v>
      </c>
      <c r="W19" s="35">
        <v>2228</v>
      </c>
      <c r="X19" s="31">
        <f t="shared" si="0"/>
        <v>0</v>
      </c>
      <c r="Y19" s="31">
        <f t="shared" si="1"/>
        <v>1</v>
      </c>
      <c r="Z19" s="31">
        <f t="shared" si="2"/>
        <v>0</v>
      </c>
      <c r="AA19" s="31">
        <f t="shared" si="3"/>
        <v>0</v>
      </c>
      <c r="AB19" s="31">
        <f t="shared" si="4"/>
        <v>0</v>
      </c>
      <c r="AC19" s="31">
        <f t="shared" si="5"/>
        <v>0</v>
      </c>
      <c r="AD19" s="31">
        <f t="shared" si="6"/>
        <v>0</v>
      </c>
      <c r="AE19" s="31">
        <f t="shared" si="7"/>
        <v>0</v>
      </c>
      <c r="AF19" s="31">
        <f t="shared" si="8"/>
        <v>0</v>
      </c>
      <c r="AG19" s="31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32">
        <v>3700026</v>
      </c>
      <c r="B20" s="33" t="s">
        <v>102</v>
      </c>
      <c r="C20" s="32" t="s">
        <v>103</v>
      </c>
      <c r="D20" s="32" t="s">
        <v>104</v>
      </c>
      <c r="E20" s="32" t="s">
        <v>98</v>
      </c>
      <c r="F20" s="32">
        <v>27101</v>
      </c>
      <c r="G20" s="34">
        <v>5211</v>
      </c>
      <c r="H20" s="32">
        <v>3367483838</v>
      </c>
      <c r="I20" s="29">
        <v>2</v>
      </c>
      <c r="J20" s="29" t="s">
        <v>42</v>
      </c>
      <c r="K20" s="25" t="s">
        <v>43</v>
      </c>
      <c r="L20" s="26">
        <v>371</v>
      </c>
      <c r="M20" s="27" t="s">
        <v>42</v>
      </c>
      <c r="N20" s="27" t="s">
        <v>42</v>
      </c>
      <c r="O20" s="27" t="s">
        <v>42</v>
      </c>
      <c r="P20" s="29">
        <v>9.5</v>
      </c>
      <c r="Q20" s="29" t="s">
        <v>42</v>
      </c>
      <c r="R20" s="29" t="s">
        <v>42</v>
      </c>
      <c r="S20" s="27" t="s">
        <v>42</v>
      </c>
      <c r="T20" s="35">
        <v>1817</v>
      </c>
      <c r="U20" s="35">
        <v>1572</v>
      </c>
      <c r="V20" s="35">
        <v>2398</v>
      </c>
      <c r="W20" s="35">
        <v>6857</v>
      </c>
      <c r="X20" s="31">
        <f t="shared" si="0"/>
        <v>0</v>
      </c>
      <c r="Y20" s="31">
        <f t="shared" si="1"/>
        <v>1</v>
      </c>
      <c r="Z20" s="31">
        <f t="shared" si="2"/>
        <v>0</v>
      </c>
      <c r="AA20" s="31">
        <f t="shared" si="3"/>
        <v>0</v>
      </c>
      <c r="AB20" s="31">
        <f t="shared" si="4"/>
        <v>0</v>
      </c>
      <c r="AC20" s="31">
        <f t="shared" si="5"/>
        <v>0</v>
      </c>
      <c r="AD20" s="31">
        <f t="shared" si="6"/>
        <v>0</v>
      </c>
      <c r="AE20" s="31">
        <f t="shared" si="7"/>
        <v>0</v>
      </c>
      <c r="AF20" s="31">
        <f t="shared" si="8"/>
        <v>0</v>
      </c>
      <c r="AG20" s="31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32">
        <v>3700027</v>
      </c>
      <c r="B21" s="33" t="s">
        <v>105</v>
      </c>
      <c r="C21" s="32" t="s">
        <v>106</v>
      </c>
      <c r="D21" s="32" t="s">
        <v>107</v>
      </c>
      <c r="E21" s="32" t="s">
        <v>98</v>
      </c>
      <c r="F21" s="32">
        <v>27127</v>
      </c>
      <c r="G21" s="34">
        <v>3100</v>
      </c>
      <c r="H21" s="32">
        <v>3367236838</v>
      </c>
      <c r="I21" s="29">
        <v>2</v>
      </c>
      <c r="J21" s="29" t="s">
        <v>42</v>
      </c>
      <c r="K21" s="25" t="s">
        <v>43</v>
      </c>
      <c r="L21" s="26">
        <v>211</v>
      </c>
      <c r="M21" s="27" t="s">
        <v>42</v>
      </c>
      <c r="N21" s="27" t="s">
        <v>42</v>
      </c>
      <c r="O21" s="27" t="s">
        <v>42</v>
      </c>
      <c r="P21" s="29">
        <v>39.3</v>
      </c>
      <c r="Q21" s="29" t="s">
        <v>65</v>
      </c>
      <c r="R21" s="29" t="s">
        <v>42</v>
      </c>
      <c r="S21" s="27" t="s">
        <v>42</v>
      </c>
      <c r="T21" s="35">
        <v>2136</v>
      </c>
      <c r="U21" s="35">
        <v>835</v>
      </c>
      <c r="V21" s="35">
        <v>2351</v>
      </c>
      <c r="W21" s="35">
        <v>11454</v>
      </c>
      <c r="X21" s="31">
        <f t="shared" si="0"/>
        <v>0</v>
      </c>
      <c r="Y21" s="31">
        <f t="shared" si="1"/>
        <v>1</v>
      </c>
      <c r="Z21" s="31">
        <f t="shared" si="2"/>
        <v>0</v>
      </c>
      <c r="AA21" s="31">
        <f t="shared" si="3"/>
        <v>0</v>
      </c>
      <c r="AB21" s="31">
        <f t="shared" si="4"/>
        <v>1</v>
      </c>
      <c r="AC21" s="31">
        <f t="shared" si="5"/>
        <v>0</v>
      </c>
      <c r="AD21" s="31">
        <f t="shared" si="6"/>
        <v>0</v>
      </c>
      <c r="AE21" s="31">
        <f t="shared" si="7"/>
        <v>0</v>
      </c>
      <c r="AF21" s="31">
        <f t="shared" si="8"/>
        <v>0</v>
      </c>
      <c r="AG21" s="31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32">
        <v>3700028</v>
      </c>
      <c r="B22" s="33" t="s">
        <v>108</v>
      </c>
      <c r="C22" s="32" t="s">
        <v>109</v>
      </c>
      <c r="D22" s="32" t="s">
        <v>110</v>
      </c>
      <c r="E22" s="32" t="s">
        <v>111</v>
      </c>
      <c r="F22" s="32">
        <v>28053</v>
      </c>
      <c r="G22" s="34">
        <v>1653</v>
      </c>
      <c r="H22" s="32">
        <v>7048668721</v>
      </c>
      <c r="I22" s="29">
        <v>2</v>
      </c>
      <c r="J22" s="29" t="s">
        <v>42</v>
      </c>
      <c r="K22" s="25" t="s">
        <v>43</v>
      </c>
      <c r="L22" s="26">
        <v>73</v>
      </c>
      <c r="M22" s="27" t="s">
        <v>42</v>
      </c>
      <c r="N22" s="27" t="s">
        <v>42</v>
      </c>
      <c r="O22" s="27" t="s">
        <v>42</v>
      </c>
      <c r="P22" s="29">
        <v>39.3</v>
      </c>
      <c r="Q22" s="29" t="s">
        <v>65</v>
      </c>
      <c r="R22" s="29" t="s">
        <v>42</v>
      </c>
      <c r="S22" s="27" t="s">
        <v>42</v>
      </c>
      <c r="T22" s="35">
        <v>776</v>
      </c>
      <c r="U22" s="35">
        <v>325</v>
      </c>
      <c r="V22" s="35">
        <v>914</v>
      </c>
      <c r="W22" s="35">
        <v>4454</v>
      </c>
      <c r="X22" s="31">
        <f t="shared" si="0"/>
        <v>0</v>
      </c>
      <c r="Y22" s="31">
        <f t="shared" si="1"/>
        <v>1</v>
      </c>
      <c r="Z22" s="31">
        <f t="shared" si="2"/>
        <v>0</v>
      </c>
      <c r="AA22" s="31">
        <f t="shared" si="3"/>
        <v>0</v>
      </c>
      <c r="AB22" s="31">
        <f t="shared" si="4"/>
        <v>1</v>
      </c>
      <c r="AC22" s="31">
        <f t="shared" si="5"/>
        <v>0</v>
      </c>
      <c r="AD22" s="31">
        <f t="shared" si="6"/>
        <v>0</v>
      </c>
      <c r="AE22" s="31">
        <f t="shared" si="7"/>
        <v>0</v>
      </c>
      <c r="AF22" s="31">
        <f t="shared" si="8"/>
        <v>0</v>
      </c>
      <c r="AG22" s="31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32">
        <v>3700029</v>
      </c>
      <c r="B23" s="33" t="s">
        <v>112</v>
      </c>
      <c r="C23" s="32" t="s">
        <v>113</v>
      </c>
      <c r="D23" s="32" t="s">
        <v>114</v>
      </c>
      <c r="E23" s="32" t="s">
        <v>115</v>
      </c>
      <c r="F23" s="32">
        <v>28717</v>
      </c>
      <c r="G23" s="34">
        <v>1339</v>
      </c>
      <c r="H23" s="32">
        <v>8287435755</v>
      </c>
      <c r="I23" s="29">
        <v>7</v>
      </c>
      <c r="J23" s="29" t="s">
        <v>65</v>
      </c>
      <c r="K23" s="25" t="s">
        <v>43</v>
      </c>
      <c r="L23" s="26">
        <v>166</v>
      </c>
      <c r="M23" s="27" t="s">
        <v>42</v>
      </c>
      <c r="N23" s="27" t="s">
        <v>65</v>
      </c>
      <c r="O23" s="27" t="s">
        <v>65</v>
      </c>
      <c r="P23" s="29" t="s">
        <v>47</v>
      </c>
      <c r="Q23" s="29" t="s">
        <v>42</v>
      </c>
      <c r="R23" s="29" t="s">
        <v>65</v>
      </c>
      <c r="S23" s="27" t="s">
        <v>42</v>
      </c>
      <c r="T23" s="35">
        <v>516</v>
      </c>
      <c r="U23" s="35">
        <v>686</v>
      </c>
      <c r="V23" s="35">
        <v>766</v>
      </c>
      <c r="W23" s="35">
        <v>943</v>
      </c>
      <c r="X23" s="31">
        <f t="shared" si="0"/>
        <v>1</v>
      </c>
      <c r="Y23" s="31">
        <f t="shared" si="1"/>
        <v>1</v>
      </c>
      <c r="Z23" s="31" t="str">
        <f t="shared" si="2"/>
        <v>ELIGIBLE</v>
      </c>
      <c r="AA23" s="31" t="str">
        <f t="shared" si="3"/>
        <v>OKAY</v>
      </c>
      <c r="AB23" s="31">
        <f t="shared" si="4"/>
        <v>0</v>
      </c>
      <c r="AC23" s="31">
        <f t="shared" si="5"/>
        <v>1</v>
      </c>
      <c r="AD23" s="31">
        <f t="shared" si="6"/>
        <v>0</v>
      </c>
      <c r="AE23" s="31">
        <f t="shared" si="7"/>
        <v>0</v>
      </c>
      <c r="AF23" s="31">
        <f t="shared" si="8"/>
        <v>0</v>
      </c>
      <c r="AG23" s="31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32">
        <v>3700030</v>
      </c>
      <c r="B24" s="33">
        <v>10</v>
      </c>
      <c r="C24" s="32" t="s">
        <v>116</v>
      </c>
      <c r="D24" s="32" t="s">
        <v>117</v>
      </c>
      <c r="E24" s="32" t="s">
        <v>118</v>
      </c>
      <c r="F24" s="32">
        <v>27217</v>
      </c>
      <c r="G24" s="34">
        <v>2916</v>
      </c>
      <c r="H24" s="32">
        <v>3365706060</v>
      </c>
      <c r="I24" s="29" t="s">
        <v>55</v>
      </c>
      <c r="J24" s="29" t="s">
        <v>42</v>
      </c>
      <c r="K24" s="25" t="s">
        <v>43</v>
      </c>
      <c r="L24" s="26">
        <v>20105</v>
      </c>
      <c r="M24" s="27" t="s">
        <v>42</v>
      </c>
      <c r="N24" s="27" t="s">
        <v>42</v>
      </c>
      <c r="O24" s="27" t="s">
        <v>42</v>
      </c>
      <c r="P24" s="36">
        <v>12.002427798290425</v>
      </c>
      <c r="Q24" s="29" t="str">
        <f>IF(P24&lt;20,"NO","YES")</f>
        <v>NO</v>
      </c>
      <c r="R24" s="29" t="s">
        <v>42</v>
      </c>
      <c r="S24" s="27" t="s">
        <v>42</v>
      </c>
      <c r="T24" s="35">
        <v>103872</v>
      </c>
      <c r="U24" s="35">
        <v>81972</v>
      </c>
      <c r="V24" s="35">
        <v>138110</v>
      </c>
      <c r="W24" s="35">
        <v>378626</v>
      </c>
      <c r="X24" s="31">
        <f t="shared" si="0"/>
        <v>0</v>
      </c>
      <c r="Y24" s="31">
        <f t="shared" si="1"/>
        <v>0</v>
      </c>
      <c r="Z24" s="31">
        <f t="shared" si="2"/>
        <v>0</v>
      </c>
      <c r="AA24" s="31">
        <f t="shared" si="3"/>
        <v>0</v>
      </c>
      <c r="AB24" s="31">
        <f t="shared" si="4"/>
        <v>0</v>
      </c>
      <c r="AC24" s="31">
        <f t="shared" si="5"/>
        <v>0</v>
      </c>
      <c r="AD24" s="31">
        <f t="shared" si="6"/>
        <v>0</v>
      </c>
      <c r="AE24" s="31">
        <f t="shared" si="7"/>
        <v>0</v>
      </c>
      <c r="AF24" s="31">
        <f t="shared" si="8"/>
        <v>0</v>
      </c>
      <c r="AG24" s="31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32">
        <v>3700031</v>
      </c>
      <c r="B25" s="33" t="s">
        <v>119</v>
      </c>
      <c r="C25" s="32" t="s">
        <v>120</v>
      </c>
      <c r="D25" s="32" t="s">
        <v>121</v>
      </c>
      <c r="E25" s="32" t="s">
        <v>122</v>
      </c>
      <c r="F25" s="32">
        <v>28501</v>
      </c>
      <c r="G25" s="34">
        <v>2206</v>
      </c>
      <c r="H25" s="32">
        <v>2529391958</v>
      </c>
      <c r="I25" s="29">
        <v>5</v>
      </c>
      <c r="J25" s="29" t="s">
        <v>42</v>
      </c>
      <c r="K25" s="25" t="s">
        <v>43</v>
      </c>
      <c r="L25" s="26">
        <v>159</v>
      </c>
      <c r="M25" s="27" t="s">
        <v>42</v>
      </c>
      <c r="N25" s="27" t="s">
        <v>42</v>
      </c>
      <c r="O25" s="27" t="s">
        <v>42</v>
      </c>
      <c r="P25" s="29">
        <v>41.5</v>
      </c>
      <c r="Q25" s="29" t="s">
        <v>65</v>
      </c>
      <c r="R25" s="29" t="s">
        <v>42</v>
      </c>
      <c r="S25" s="27" t="s">
        <v>42</v>
      </c>
      <c r="T25" s="35">
        <v>1586</v>
      </c>
      <c r="U25" s="35">
        <v>623</v>
      </c>
      <c r="V25" s="35">
        <v>1808</v>
      </c>
      <c r="W25" s="35">
        <v>8874</v>
      </c>
      <c r="X25" s="31">
        <f t="shared" si="0"/>
        <v>0</v>
      </c>
      <c r="Y25" s="31">
        <f t="shared" si="1"/>
        <v>1</v>
      </c>
      <c r="Z25" s="31">
        <f t="shared" si="2"/>
        <v>0</v>
      </c>
      <c r="AA25" s="31">
        <f t="shared" si="3"/>
        <v>0</v>
      </c>
      <c r="AB25" s="31">
        <f t="shared" si="4"/>
        <v>1</v>
      </c>
      <c r="AC25" s="31">
        <f t="shared" si="5"/>
        <v>0</v>
      </c>
      <c r="AD25" s="31">
        <f t="shared" si="6"/>
        <v>0</v>
      </c>
      <c r="AE25" s="31">
        <f t="shared" si="7"/>
        <v>0</v>
      </c>
      <c r="AF25" s="31">
        <f t="shared" si="8"/>
        <v>0</v>
      </c>
      <c r="AG25" s="31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32">
        <v>3700032</v>
      </c>
      <c r="B26" s="33" t="s">
        <v>123</v>
      </c>
      <c r="C26" s="32" t="s">
        <v>124</v>
      </c>
      <c r="D26" s="32" t="s">
        <v>125</v>
      </c>
      <c r="E26" s="32" t="s">
        <v>126</v>
      </c>
      <c r="F26" s="32">
        <v>28204</v>
      </c>
      <c r="G26" s="34">
        <v>2204</v>
      </c>
      <c r="H26" s="32">
        <v>7043773180</v>
      </c>
      <c r="I26" s="29">
        <v>1</v>
      </c>
      <c r="J26" s="29" t="s">
        <v>42</v>
      </c>
      <c r="K26" s="25" t="s">
        <v>43</v>
      </c>
      <c r="L26" s="26">
        <v>76</v>
      </c>
      <c r="M26" s="27" t="s">
        <v>42</v>
      </c>
      <c r="N26" s="27" t="s">
        <v>42</v>
      </c>
      <c r="O26" s="27" t="s">
        <v>42</v>
      </c>
      <c r="P26" s="29">
        <v>16.5</v>
      </c>
      <c r="Q26" s="29" t="s">
        <v>42</v>
      </c>
      <c r="R26" s="29" t="s">
        <v>42</v>
      </c>
      <c r="S26" s="27" t="s">
        <v>42</v>
      </c>
      <c r="T26" s="35">
        <v>299</v>
      </c>
      <c r="U26" s="35">
        <v>397</v>
      </c>
      <c r="V26" s="35">
        <v>724</v>
      </c>
      <c r="W26" s="35">
        <v>2608</v>
      </c>
      <c r="X26" s="31">
        <f t="shared" si="0"/>
        <v>0</v>
      </c>
      <c r="Y26" s="31">
        <f t="shared" si="1"/>
        <v>1</v>
      </c>
      <c r="Z26" s="31">
        <f t="shared" si="2"/>
        <v>0</v>
      </c>
      <c r="AA26" s="31">
        <f t="shared" si="3"/>
        <v>0</v>
      </c>
      <c r="AB26" s="31">
        <f t="shared" si="4"/>
        <v>0</v>
      </c>
      <c r="AC26" s="31">
        <f t="shared" si="5"/>
        <v>0</v>
      </c>
      <c r="AD26" s="31">
        <f t="shared" si="6"/>
        <v>0</v>
      </c>
      <c r="AE26" s="31">
        <f t="shared" si="7"/>
        <v>0</v>
      </c>
      <c r="AF26" s="31">
        <f t="shared" si="8"/>
        <v>0</v>
      </c>
      <c r="AG26" s="31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32">
        <v>3700033</v>
      </c>
      <c r="B27" s="33" t="s">
        <v>127</v>
      </c>
      <c r="C27" s="32" t="s">
        <v>128</v>
      </c>
      <c r="D27" s="32" t="s">
        <v>129</v>
      </c>
      <c r="E27" s="32" t="s">
        <v>130</v>
      </c>
      <c r="F27" s="32">
        <v>28387</v>
      </c>
      <c r="G27" s="34">
        <v>2107</v>
      </c>
      <c r="H27" s="32">
        <v>9106937924</v>
      </c>
      <c r="I27" s="29">
        <v>6</v>
      </c>
      <c r="J27" s="29" t="s">
        <v>42</v>
      </c>
      <c r="K27" s="25" t="s">
        <v>43</v>
      </c>
      <c r="L27" s="26">
        <v>100</v>
      </c>
      <c r="M27" s="27" t="s">
        <v>42</v>
      </c>
      <c r="N27" s="27" t="s">
        <v>42</v>
      </c>
      <c r="O27" s="27" t="s">
        <v>42</v>
      </c>
      <c r="P27" s="29">
        <v>9.8</v>
      </c>
      <c r="Q27" s="29" t="s">
        <v>42</v>
      </c>
      <c r="R27" s="29" t="s">
        <v>65</v>
      </c>
      <c r="S27" s="27" t="s">
        <v>42</v>
      </c>
      <c r="T27" s="35">
        <v>501</v>
      </c>
      <c r="U27" s="35">
        <v>372</v>
      </c>
      <c r="V27" s="35">
        <v>579</v>
      </c>
      <c r="W27" s="35">
        <v>1657</v>
      </c>
      <c r="X27" s="31">
        <f t="shared" si="0"/>
        <v>0</v>
      </c>
      <c r="Y27" s="31">
        <f t="shared" si="1"/>
        <v>1</v>
      </c>
      <c r="Z27" s="31">
        <f t="shared" si="2"/>
        <v>0</v>
      </c>
      <c r="AA27" s="31">
        <f t="shared" si="3"/>
        <v>0</v>
      </c>
      <c r="AB27" s="31">
        <f t="shared" si="4"/>
        <v>0</v>
      </c>
      <c r="AC27" s="31">
        <f t="shared" si="5"/>
        <v>1</v>
      </c>
      <c r="AD27" s="31">
        <f t="shared" si="6"/>
        <v>0</v>
      </c>
      <c r="AE27" s="31">
        <f t="shared" si="7"/>
        <v>0</v>
      </c>
      <c r="AF27" s="31">
        <f t="shared" si="8"/>
        <v>0</v>
      </c>
      <c r="AG27" s="31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32">
        <v>3700034</v>
      </c>
      <c r="B28" s="33" t="s">
        <v>131</v>
      </c>
      <c r="C28" s="32" t="s">
        <v>132</v>
      </c>
      <c r="D28" s="32" t="s">
        <v>133</v>
      </c>
      <c r="E28" s="32" t="s">
        <v>134</v>
      </c>
      <c r="F28" s="32">
        <v>27804</v>
      </c>
      <c r="G28" s="34">
        <v>2530</v>
      </c>
      <c r="H28" s="32">
        <v>2524439923</v>
      </c>
      <c r="I28" s="29">
        <v>2</v>
      </c>
      <c r="J28" s="29" t="s">
        <v>42</v>
      </c>
      <c r="K28" s="25" t="s">
        <v>43</v>
      </c>
      <c r="L28" s="26">
        <v>812</v>
      </c>
      <c r="M28" s="27" t="s">
        <v>42</v>
      </c>
      <c r="N28" s="27" t="s">
        <v>42</v>
      </c>
      <c r="O28" s="27" t="s">
        <v>42</v>
      </c>
      <c r="P28" s="29">
        <v>15.7</v>
      </c>
      <c r="Q28" s="29" t="s">
        <v>42</v>
      </c>
      <c r="R28" s="29" t="s">
        <v>42</v>
      </c>
      <c r="S28" s="27" t="s">
        <v>42</v>
      </c>
      <c r="T28" s="35">
        <v>4011</v>
      </c>
      <c r="U28" s="35">
        <v>2965</v>
      </c>
      <c r="V28" s="35">
        <v>5336</v>
      </c>
      <c r="W28" s="35">
        <v>18734</v>
      </c>
      <c r="X28" s="31">
        <f t="shared" si="0"/>
        <v>0</v>
      </c>
      <c r="Y28" s="31">
        <f t="shared" si="1"/>
        <v>0</v>
      </c>
      <c r="Z28" s="31">
        <f t="shared" si="2"/>
        <v>0</v>
      </c>
      <c r="AA28" s="31">
        <f t="shared" si="3"/>
        <v>0</v>
      </c>
      <c r="AB28" s="31">
        <f t="shared" si="4"/>
        <v>0</v>
      </c>
      <c r="AC28" s="31">
        <f t="shared" si="5"/>
        <v>0</v>
      </c>
      <c r="AD28" s="31">
        <f t="shared" si="6"/>
        <v>0</v>
      </c>
      <c r="AE28" s="31">
        <f t="shared" si="7"/>
        <v>0</v>
      </c>
      <c r="AF28" s="31">
        <f t="shared" si="8"/>
        <v>0</v>
      </c>
      <c r="AG28" s="31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32">
        <v>3700035</v>
      </c>
      <c r="B29" s="33" t="s">
        <v>135</v>
      </c>
      <c r="C29" s="32" t="s">
        <v>136</v>
      </c>
      <c r="D29" s="32" t="s">
        <v>137</v>
      </c>
      <c r="E29" s="32" t="s">
        <v>138</v>
      </c>
      <c r="F29" s="32">
        <v>27278</v>
      </c>
      <c r="G29" s="34">
        <v>8623</v>
      </c>
      <c r="H29" s="32">
        <v>9196441965</v>
      </c>
      <c r="I29" s="29">
        <v>4</v>
      </c>
      <c r="J29" s="29" t="s">
        <v>42</v>
      </c>
      <c r="K29" s="25" t="s">
        <v>43</v>
      </c>
      <c r="L29" s="26">
        <v>154</v>
      </c>
      <c r="M29" s="27" t="s">
        <v>42</v>
      </c>
      <c r="N29" s="27" t="s">
        <v>42</v>
      </c>
      <c r="O29" s="27" t="s">
        <v>42</v>
      </c>
      <c r="P29" s="29">
        <v>6.5</v>
      </c>
      <c r="Q29" s="29" t="s">
        <v>42</v>
      </c>
      <c r="R29" s="29" t="s">
        <v>42</v>
      </c>
      <c r="S29" s="27" t="s">
        <v>42</v>
      </c>
      <c r="T29" s="35">
        <v>507</v>
      </c>
      <c r="U29" s="35">
        <v>675</v>
      </c>
      <c r="V29" s="35">
        <v>754</v>
      </c>
      <c r="W29" s="35">
        <v>2302</v>
      </c>
      <c r="X29" s="31">
        <f t="shared" si="0"/>
        <v>0</v>
      </c>
      <c r="Y29" s="31">
        <f t="shared" si="1"/>
        <v>1</v>
      </c>
      <c r="Z29" s="31">
        <f t="shared" si="2"/>
        <v>0</v>
      </c>
      <c r="AA29" s="31">
        <f t="shared" si="3"/>
        <v>0</v>
      </c>
      <c r="AB29" s="31">
        <f t="shared" si="4"/>
        <v>0</v>
      </c>
      <c r="AC29" s="31">
        <f t="shared" si="5"/>
        <v>0</v>
      </c>
      <c r="AD29" s="31">
        <f t="shared" si="6"/>
        <v>0</v>
      </c>
      <c r="AE29" s="31">
        <f t="shared" si="7"/>
        <v>0</v>
      </c>
      <c r="AF29" s="31">
        <f t="shared" si="8"/>
        <v>0</v>
      </c>
      <c r="AG29" s="31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32">
        <v>3700036</v>
      </c>
      <c r="B30" s="33" t="s">
        <v>139</v>
      </c>
      <c r="C30" s="32" t="s">
        <v>140</v>
      </c>
      <c r="D30" s="32" t="s">
        <v>141</v>
      </c>
      <c r="E30" s="32" t="s">
        <v>142</v>
      </c>
      <c r="F30" s="32">
        <v>27516</v>
      </c>
      <c r="G30" s="34" t="s">
        <v>80</v>
      </c>
      <c r="H30" s="32">
        <v>9199672606</v>
      </c>
      <c r="I30" s="29">
        <v>2</v>
      </c>
      <c r="J30" s="29" t="s">
        <v>42</v>
      </c>
      <c r="K30" s="25" t="s">
        <v>43</v>
      </c>
      <c r="L30" s="26">
        <v>152</v>
      </c>
      <c r="M30" s="27" t="s">
        <v>42</v>
      </c>
      <c r="N30" s="27" t="s">
        <v>42</v>
      </c>
      <c r="O30" s="27" t="s">
        <v>42</v>
      </c>
      <c r="P30" s="29">
        <v>13.7</v>
      </c>
      <c r="Q30" s="29" t="s">
        <v>42</v>
      </c>
      <c r="R30" s="29" t="s">
        <v>42</v>
      </c>
      <c r="S30" s="27" t="s">
        <v>42</v>
      </c>
      <c r="T30" s="35">
        <v>649</v>
      </c>
      <c r="U30" s="35">
        <v>587</v>
      </c>
      <c r="V30" s="35">
        <v>999</v>
      </c>
      <c r="W30" s="35">
        <v>3326</v>
      </c>
      <c r="X30" s="31">
        <f t="shared" si="0"/>
        <v>0</v>
      </c>
      <c r="Y30" s="31">
        <f t="shared" si="1"/>
        <v>1</v>
      </c>
      <c r="Z30" s="31">
        <f t="shared" si="2"/>
        <v>0</v>
      </c>
      <c r="AA30" s="31">
        <f t="shared" si="3"/>
        <v>0</v>
      </c>
      <c r="AB30" s="31">
        <f t="shared" si="4"/>
        <v>0</v>
      </c>
      <c r="AC30" s="31">
        <f t="shared" si="5"/>
        <v>0</v>
      </c>
      <c r="AD30" s="31">
        <f t="shared" si="6"/>
        <v>0</v>
      </c>
      <c r="AE30" s="31">
        <f t="shared" si="7"/>
        <v>0</v>
      </c>
      <c r="AF30" s="31">
        <f t="shared" si="8"/>
        <v>0</v>
      </c>
      <c r="AG30" s="31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32">
        <v>3700037</v>
      </c>
      <c r="B31" s="33" t="s">
        <v>143</v>
      </c>
      <c r="C31" s="32" t="s">
        <v>144</v>
      </c>
      <c r="D31" s="32" t="s">
        <v>145</v>
      </c>
      <c r="E31" s="32" t="s">
        <v>146</v>
      </c>
      <c r="F31" s="32">
        <v>27510</v>
      </c>
      <c r="G31" s="34">
        <v>2336</v>
      </c>
      <c r="H31" s="32">
        <v>9199339588</v>
      </c>
      <c r="I31" s="29">
        <v>2</v>
      </c>
      <c r="J31" s="29" t="s">
        <v>42</v>
      </c>
      <c r="K31" s="25" t="s">
        <v>43</v>
      </c>
      <c r="L31" s="26" t="s">
        <v>75</v>
      </c>
      <c r="M31" s="27" t="s">
        <v>42</v>
      </c>
      <c r="N31" s="27" t="s">
        <v>42</v>
      </c>
      <c r="O31" s="27" t="s">
        <v>42</v>
      </c>
      <c r="P31" s="29" t="s">
        <v>47</v>
      </c>
      <c r="Q31" s="29" t="s">
        <v>47</v>
      </c>
      <c r="R31" s="29" t="s">
        <v>42</v>
      </c>
      <c r="S31" s="27" t="s">
        <v>42</v>
      </c>
      <c r="T31" s="35">
        <v>0</v>
      </c>
      <c r="U31" s="35">
        <v>0</v>
      </c>
      <c r="V31" s="35">
        <v>0</v>
      </c>
      <c r="W31" s="35">
        <v>0</v>
      </c>
      <c r="X31" s="31">
        <f t="shared" si="0"/>
        <v>0</v>
      </c>
      <c r="Y31" s="31">
        <f t="shared" si="1"/>
        <v>0</v>
      </c>
      <c r="Z31" s="31">
        <f t="shared" si="2"/>
        <v>0</v>
      </c>
      <c r="AA31" s="31">
        <f t="shared" si="3"/>
        <v>0</v>
      </c>
      <c r="AB31" s="31">
        <f t="shared" si="4"/>
        <v>0</v>
      </c>
      <c r="AC31" s="31">
        <f t="shared" si="5"/>
        <v>0</v>
      </c>
      <c r="AD31" s="31">
        <f t="shared" si="6"/>
        <v>0</v>
      </c>
      <c r="AE31" s="31">
        <f t="shared" si="7"/>
        <v>0</v>
      </c>
      <c r="AF31" s="31">
        <f t="shared" si="8"/>
        <v>0</v>
      </c>
      <c r="AG31" s="31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32">
        <v>3700038</v>
      </c>
      <c r="B32" s="33" t="s">
        <v>147</v>
      </c>
      <c r="C32" s="32" t="s">
        <v>148</v>
      </c>
      <c r="D32" s="32" t="s">
        <v>149</v>
      </c>
      <c r="E32" s="32" t="s">
        <v>150</v>
      </c>
      <c r="F32" s="32">
        <v>28510</v>
      </c>
      <c r="G32" s="34">
        <v>158</v>
      </c>
      <c r="H32" s="32">
        <v>2522492599</v>
      </c>
      <c r="I32" s="29">
        <v>7</v>
      </c>
      <c r="J32" s="29" t="s">
        <v>65</v>
      </c>
      <c r="K32" s="25" t="s">
        <v>43</v>
      </c>
      <c r="L32" s="26">
        <v>339</v>
      </c>
      <c r="M32" s="27" t="s">
        <v>42</v>
      </c>
      <c r="N32" s="27" t="s">
        <v>65</v>
      </c>
      <c r="O32" s="27" t="s">
        <v>65</v>
      </c>
      <c r="P32" s="29">
        <v>14.1</v>
      </c>
      <c r="Q32" s="29" t="s">
        <v>42</v>
      </c>
      <c r="R32" s="29" t="s">
        <v>65</v>
      </c>
      <c r="S32" s="27" t="s">
        <v>42</v>
      </c>
      <c r="T32" s="35">
        <v>1849</v>
      </c>
      <c r="U32" s="35">
        <v>1349</v>
      </c>
      <c r="V32" s="35">
        <v>2330</v>
      </c>
      <c r="W32" s="35">
        <v>7810</v>
      </c>
      <c r="X32" s="31">
        <f t="shared" si="0"/>
        <v>1</v>
      </c>
      <c r="Y32" s="31">
        <f t="shared" si="1"/>
        <v>1</v>
      </c>
      <c r="Z32" s="31" t="str">
        <f t="shared" si="2"/>
        <v>ELIGIBLE</v>
      </c>
      <c r="AA32" s="31" t="str">
        <f t="shared" si="3"/>
        <v>OKAY</v>
      </c>
      <c r="AB32" s="31">
        <f t="shared" si="4"/>
        <v>0</v>
      </c>
      <c r="AC32" s="31">
        <f t="shared" si="5"/>
        <v>1</v>
      </c>
      <c r="AD32" s="31">
        <f t="shared" si="6"/>
        <v>0</v>
      </c>
      <c r="AE32" s="31">
        <f t="shared" si="7"/>
        <v>0</v>
      </c>
      <c r="AF32" s="31">
        <f t="shared" si="8"/>
        <v>0</v>
      </c>
      <c r="AG32" s="31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32">
        <v>3700039</v>
      </c>
      <c r="B33" s="33" t="s">
        <v>151</v>
      </c>
      <c r="C33" s="32" t="s">
        <v>152</v>
      </c>
      <c r="D33" s="32" t="s">
        <v>153</v>
      </c>
      <c r="E33" s="32" t="s">
        <v>54</v>
      </c>
      <c r="F33" s="32">
        <v>27834</v>
      </c>
      <c r="G33" s="34">
        <v>3864</v>
      </c>
      <c r="H33" s="32">
        <v>2527528670</v>
      </c>
      <c r="I33" s="29">
        <v>2</v>
      </c>
      <c r="J33" s="29" t="s">
        <v>42</v>
      </c>
      <c r="K33" s="25" t="s">
        <v>43</v>
      </c>
      <c r="L33" s="26" t="s">
        <v>75</v>
      </c>
      <c r="M33" s="27" t="s">
        <v>42</v>
      </c>
      <c r="N33" s="27" t="s">
        <v>42</v>
      </c>
      <c r="O33" s="27" t="s">
        <v>42</v>
      </c>
      <c r="P33" s="29" t="s">
        <v>47</v>
      </c>
      <c r="Q33" s="29" t="s">
        <v>42</v>
      </c>
      <c r="R33" s="29" t="s">
        <v>42</v>
      </c>
      <c r="S33" s="27" t="s">
        <v>42</v>
      </c>
      <c r="T33" s="35">
        <v>0</v>
      </c>
      <c r="U33" s="35">
        <v>0</v>
      </c>
      <c r="V33" s="35">
        <v>0</v>
      </c>
      <c r="W33" s="35">
        <v>0</v>
      </c>
      <c r="X33" s="31">
        <f t="shared" si="0"/>
        <v>0</v>
      </c>
      <c r="Y33" s="31">
        <f t="shared" si="1"/>
        <v>0</v>
      </c>
      <c r="Z33" s="31">
        <f t="shared" si="2"/>
        <v>0</v>
      </c>
      <c r="AA33" s="31">
        <f t="shared" si="3"/>
        <v>0</v>
      </c>
      <c r="AB33" s="31">
        <f t="shared" si="4"/>
        <v>0</v>
      </c>
      <c r="AC33" s="31">
        <f t="shared" si="5"/>
        <v>0</v>
      </c>
      <c r="AD33" s="31">
        <f t="shared" si="6"/>
        <v>0</v>
      </c>
      <c r="AE33" s="31">
        <f t="shared" si="7"/>
        <v>0</v>
      </c>
      <c r="AF33" s="31">
        <f t="shared" si="8"/>
        <v>0</v>
      </c>
      <c r="AG33" s="31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32">
        <v>3700040</v>
      </c>
      <c r="B34" s="33" t="s">
        <v>154</v>
      </c>
      <c r="C34" s="32" t="s">
        <v>155</v>
      </c>
      <c r="D34" s="32" t="s">
        <v>156</v>
      </c>
      <c r="E34" s="32" t="s">
        <v>157</v>
      </c>
      <c r="F34" s="32">
        <v>28359</v>
      </c>
      <c r="G34" s="34">
        <v>706</v>
      </c>
      <c r="H34" s="32">
        <v>9107381734</v>
      </c>
      <c r="I34" s="29">
        <v>6</v>
      </c>
      <c r="J34" s="29" t="s">
        <v>42</v>
      </c>
      <c r="K34" s="25" t="s">
        <v>43</v>
      </c>
      <c r="L34" s="26">
        <v>95</v>
      </c>
      <c r="M34" s="27" t="s">
        <v>42</v>
      </c>
      <c r="N34" s="27" t="s">
        <v>42</v>
      </c>
      <c r="O34" s="27" t="s">
        <v>42</v>
      </c>
      <c r="P34" s="39">
        <v>73.3</v>
      </c>
      <c r="Q34" s="29" t="s">
        <v>65</v>
      </c>
      <c r="R34" s="29" t="s">
        <v>65</v>
      </c>
      <c r="S34" s="27" t="s">
        <v>65</v>
      </c>
      <c r="T34" s="35">
        <v>939</v>
      </c>
      <c r="U34" s="35">
        <v>416</v>
      </c>
      <c r="V34" s="35">
        <v>1070</v>
      </c>
      <c r="W34" s="35">
        <v>4923</v>
      </c>
      <c r="X34" s="31">
        <f t="shared" si="0"/>
        <v>0</v>
      </c>
      <c r="Y34" s="31">
        <f t="shared" si="1"/>
        <v>1</v>
      </c>
      <c r="Z34" s="31">
        <f t="shared" si="2"/>
        <v>0</v>
      </c>
      <c r="AA34" s="31">
        <f t="shared" si="3"/>
        <v>0</v>
      </c>
      <c r="AB34" s="31">
        <f t="shared" si="4"/>
        <v>1</v>
      </c>
      <c r="AC34" s="31">
        <f t="shared" si="5"/>
        <v>1</v>
      </c>
      <c r="AD34" s="31" t="str">
        <f t="shared" si="6"/>
        <v>CHECK</v>
      </c>
      <c r="AE34" s="31">
        <f t="shared" si="7"/>
        <v>0</v>
      </c>
      <c r="AF34" s="31" t="str">
        <f t="shared" si="8"/>
        <v>RLISP</v>
      </c>
      <c r="AG34" s="31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32">
        <v>3700041</v>
      </c>
      <c r="B35" s="33" t="s">
        <v>158</v>
      </c>
      <c r="C35" s="32" t="s">
        <v>159</v>
      </c>
      <c r="D35" s="32" t="s">
        <v>160</v>
      </c>
      <c r="E35" s="32" t="s">
        <v>161</v>
      </c>
      <c r="F35" s="32">
        <v>28676</v>
      </c>
      <c r="G35" s="34" t="s">
        <v>80</v>
      </c>
      <c r="H35" s="32">
        <v>3368742721</v>
      </c>
      <c r="I35" s="29">
        <v>7</v>
      </c>
      <c r="J35" s="29" t="s">
        <v>65</v>
      </c>
      <c r="K35" s="25" t="s">
        <v>43</v>
      </c>
      <c r="L35" s="26">
        <v>136</v>
      </c>
      <c r="M35" s="27" t="s">
        <v>42</v>
      </c>
      <c r="N35" s="27" t="s">
        <v>65</v>
      </c>
      <c r="O35" s="27" t="s">
        <v>65</v>
      </c>
      <c r="P35" s="29">
        <v>18.5</v>
      </c>
      <c r="Q35" s="29" t="s">
        <v>42</v>
      </c>
      <c r="R35" s="29" t="s">
        <v>65</v>
      </c>
      <c r="S35" s="27" t="s">
        <v>42</v>
      </c>
      <c r="T35" s="35">
        <v>774</v>
      </c>
      <c r="U35" s="35">
        <v>492</v>
      </c>
      <c r="V35" s="35">
        <v>947</v>
      </c>
      <c r="W35" s="35">
        <v>3540</v>
      </c>
      <c r="X35" s="31">
        <f t="shared" si="0"/>
        <v>1</v>
      </c>
      <c r="Y35" s="31">
        <f t="shared" si="1"/>
        <v>1</v>
      </c>
      <c r="Z35" s="31" t="str">
        <f t="shared" si="2"/>
        <v>ELIGIBLE</v>
      </c>
      <c r="AA35" s="31" t="str">
        <f t="shared" si="3"/>
        <v>OKAY</v>
      </c>
      <c r="AB35" s="31">
        <f t="shared" si="4"/>
        <v>0</v>
      </c>
      <c r="AC35" s="31">
        <f t="shared" si="5"/>
        <v>1</v>
      </c>
      <c r="AD35" s="31">
        <f t="shared" si="6"/>
        <v>0</v>
      </c>
      <c r="AE35" s="31">
        <f t="shared" si="7"/>
        <v>0</v>
      </c>
      <c r="AF35" s="31">
        <f t="shared" si="8"/>
        <v>0</v>
      </c>
      <c r="AG35" s="31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32">
        <v>3700043</v>
      </c>
      <c r="B36" s="33" t="s">
        <v>162</v>
      </c>
      <c r="C36" s="32" t="s">
        <v>163</v>
      </c>
      <c r="D36" s="32" t="s">
        <v>164</v>
      </c>
      <c r="E36" s="32" t="s">
        <v>40</v>
      </c>
      <c r="F36" s="32">
        <v>27601</v>
      </c>
      <c r="G36" s="34">
        <v>1406</v>
      </c>
      <c r="H36" s="32">
        <v>9198344040</v>
      </c>
      <c r="I36" s="29">
        <v>2</v>
      </c>
      <c r="J36" s="29" t="s">
        <v>42</v>
      </c>
      <c r="K36" s="25" t="s">
        <v>43</v>
      </c>
      <c r="L36" s="26">
        <v>159</v>
      </c>
      <c r="M36" s="27" t="s">
        <v>42</v>
      </c>
      <c r="N36" s="27" t="s">
        <v>42</v>
      </c>
      <c r="O36" s="27" t="s">
        <v>42</v>
      </c>
      <c r="P36" s="29" t="s">
        <v>47</v>
      </c>
      <c r="Q36" s="29" t="s">
        <v>42</v>
      </c>
      <c r="R36" s="29" t="s">
        <v>42</v>
      </c>
      <c r="S36" s="27" t="s">
        <v>42</v>
      </c>
      <c r="T36" s="35">
        <v>499</v>
      </c>
      <c r="U36" s="35">
        <v>664</v>
      </c>
      <c r="V36" s="35">
        <v>742</v>
      </c>
      <c r="W36" s="35">
        <v>913</v>
      </c>
      <c r="X36" s="31">
        <f t="shared" si="0"/>
        <v>0</v>
      </c>
      <c r="Y36" s="31">
        <f t="shared" si="1"/>
        <v>1</v>
      </c>
      <c r="Z36" s="31">
        <f t="shared" si="2"/>
        <v>0</v>
      </c>
      <c r="AA36" s="31">
        <f t="shared" si="3"/>
        <v>0</v>
      </c>
      <c r="AB36" s="31">
        <f t="shared" si="4"/>
        <v>0</v>
      </c>
      <c r="AC36" s="31">
        <f t="shared" si="5"/>
        <v>0</v>
      </c>
      <c r="AD36" s="31">
        <f t="shared" si="6"/>
        <v>0</v>
      </c>
      <c r="AE36" s="31">
        <f t="shared" si="7"/>
        <v>0</v>
      </c>
      <c r="AF36" s="31">
        <f t="shared" si="8"/>
        <v>0</v>
      </c>
      <c r="AG36" s="31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32">
        <v>3700044</v>
      </c>
      <c r="B37" s="33" t="s">
        <v>165</v>
      </c>
      <c r="C37" s="32" t="s">
        <v>166</v>
      </c>
      <c r="D37" s="32" t="s">
        <v>167</v>
      </c>
      <c r="E37" s="32" t="s">
        <v>40</v>
      </c>
      <c r="F37" s="32">
        <v>27602</v>
      </c>
      <c r="G37" s="34">
        <v>550</v>
      </c>
      <c r="H37" s="32">
        <v>9198565929</v>
      </c>
      <c r="I37" s="29">
        <v>2</v>
      </c>
      <c r="J37" s="29" t="s">
        <v>42</v>
      </c>
      <c r="K37" s="25" t="s">
        <v>43</v>
      </c>
      <c r="L37" s="26">
        <v>34</v>
      </c>
      <c r="M37" s="27" t="s">
        <v>42</v>
      </c>
      <c r="N37" s="27" t="s">
        <v>42</v>
      </c>
      <c r="O37" s="27" t="s">
        <v>42</v>
      </c>
      <c r="P37" s="29">
        <v>53.5</v>
      </c>
      <c r="Q37" s="29" t="s">
        <v>65</v>
      </c>
      <c r="R37" s="29" t="s">
        <v>42</v>
      </c>
      <c r="S37" s="27" t="s">
        <v>42</v>
      </c>
      <c r="T37" s="35">
        <v>439</v>
      </c>
      <c r="U37" s="35">
        <v>157</v>
      </c>
      <c r="V37" s="35">
        <v>536</v>
      </c>
      <c r="W37" s="35">
        <v>2850</v>
      </c>
      <c r="X37" s="31">
        <f t="shared" si="0"/>
        <v>0</v>
      </c>
      <c r="Y37" s="31">
        <f t="shared" si="1"/>
        <v>1</v>
      </c>
      <c r="Z37" s="31">
        <f t="shared" si="2"/>
        <v>0</v>
      </c>
      <c r="AA37" s="31">
        <f t="shared" si="3"/>
        <v>0</v>
      </c>
      <c r="AB37" s="31">
        <f t="shared" si="4"/>
        <v>1</v>
      </c>
      <c r="AC37" s="31">
        <f t="shared" si="5"/>
        <v>0</v>
      </c>
      <c r="AD37" s="31">
        <f t="shared" si="6"/>
        <v>0</v>
      </c>
      <c r="AE37" s="31">
        <f t="shared" si="7"/>
        <v>0</v>
      </c>
      <c r="AF37" s="31">
        <f t="shared" si="8"/>
        <v>0</v>
      </c>
      <c r="AG37" s="31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32">
        <v>3700045</v>
      </c>
      <c r="B38" s="33" t="s">
        <v>168</v>
      </c>
      <c r="C38" s="32" t="s">
        <v>169</v>
      </c>
      <c r="D38" s="32" t="s">
        <v>170</v>
      </c>
      <c r="E38" s="32" t="s">
        <v>40</v>
      </c>
      <c r="F38" s="32">
        <v>27615</v>
      </c>
      <c r="G38" s="34">
        <v>2971</v>
      </c>
      <c r="H38" s="32">
        <v>9198440277</v>
      </c>
      <c r="I38" s="29">
        <v>2</v>
      </c>
      <c r="J38" s="29" t="s">
        <v>42</v>
      </c>
      <c r="K38" s="25" t="s">
        <v>43</v>
      </c>
      <c r="L38" s="26">
        <v>314</v>
      </c>
      <c r="M38" s="27" t="s">
        <v>42</v>
      </c>
      <c r="N38" s="27" t="s">
        <v>42</v>
      </c>
      <c r="O38" s="27" t="s">
        <v>42</v>
      </c>
      <c r="P38" s="29" t="s">
        <v>47</v>
      </c>
      <c r="Q38" s="29" t="s">
        <v>42</v>
      </c>
      <c r="R38" s="29" t="s">
        <v>42</v>
      </c>
      <c r="S38" s="27" t="s">
        <v>42</v>
      </c>
      <c r="T38" s="35">
        <v>976</v>
      </c>
      <c r="U38" s="35">
        <v>1299</v>
      </c>
      <c r="V38" s="35">
        <v>1451</v>
      </c>
      <c r="W38" s="35">
        <v>1785</v>
      </c>
      <c r="X38" s="31">
        <f t="shared" si="0"/>
        <v>0</v>
      </c>
      <c r="Y38" s="31">
        <f t="shared" si="1"/>
        <v>1</v>
      </c>
      <c r="Z38" s="31">
        <f t="shared" si="2"/>
        <v>0</v>
      </c>
      <c r="AA38" s="31">
        <f t="shared" si="3"/>
        <v>0</v>
      </c>
      <c r="AB38" s="31">
        <f t="shared" si="4"/>
        <v>0</v>
      </c>
      <c r="AC38" s="31">
        <f t="shared" si="5"/>
        <v>0</v>
      </c>
      <c r="AD38" s="31">
        <f t="shared" si="6"/>
        <v>0</v>
      </c>
      <c r="AE38" s="31">
        <f t="shared" si="7"/>
        <v>0</v>
      </c>
      <c r="AF38" s="31">
        <f t="shared" si="8"/>
        <v>0</v>
      </c>
      <c r="AG38" s="31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32">
        <v>3700046</v>
      </c>
      <c r="B39" s="33" t="s">
        <v>171</v>
      </c>
      <c r="C39" s="32" t="s">
        <v>172</v>
      </c>
      <c r="D39" s="32" t="s">
        <v>173</v>
      </c>
      <c r="E39" s="32" t="s">
        <v>174</v>
      </c>
      <c r="F39" s="32">
        <v>27560</v>
      </c>
      <c r="G39" s="34">
        <v>9300</v>
      </c>
      <c r="H39" s="32">
        <v>9194628889</v>
      </c>
      <c r="I39" s="29">
        <v>8</v>
      </c>
      <c r="J39" s="29" t="s">
        <v>65</v>
      </c>
      <c r="K39" s="25" t="s">
        <v>43</v>
      </c>
      <c r="L39" s="26">
        <v>378</v>
      </c>
      <c r="M39" s="27" t="s">
        <v>42</v>
      </c>
      <c r="N39" s="27" t="s">
        <v>65</v>
      </c>
      <c r="O39" s="27" t="s">
        <v>65</v>
      </c>
      <c r="P39" s="29">
        <v>2.5</v>
      </c>
      <c r="Q39" s="29" t="s">
        <v>42</v>
      </c>
      <c r="R39" s="29" t="s">
        <v>65</v>
      </c>
      <c r="S39" s="27" t="s">
        <v>42</v>
      </c>
      <c r="T39" s="35">
        <v>974</v>
      </c>
      <c r="U39" s="35">
        <v>1295</v>
      </c>
      <c r="V39" s="35">
        <v>1447</v>
      </c>
      <c r="W39" s="35">
        <v>2811</v>
      </c>
      <c r="X39" s="31">
        <f t="shared" si="0"/>
        <v>1</v>
      </c>
      <c r="Y39" s="31">
        <f t="shared" si="1"/>
        <v>1</v>
      </c>
      <c r="Z39" s="31" t="str">
        <f t="shared" si="2"/>
        <v>ELIGIBLE</v>
      </c>
      <c r="AA39" s="31" t="str">
        <f t="shared" si="3"/>
        <v>OKAY</v>
      </c>
      <c r="AB39" s="31">
        <f t="shared" si="4"/>
        <v>0</v>
      </c>
      <c r="AC39" s="31">
        <f t="shared" si="5"/>
        <v>1</v>
      </c>
      <c r="AD39" s="31">
        <f t="shared" si="6"/>
        <v>0</v>
      </c>
      <c r="AE39" s="31">
        <f t="shared" si="7"/>
        <v>0</v>
      </c>
      <c r="AF39" s="31">
        <f t="shared" si="8"/>
        <v>0</v>
      </c>
      <c r="AG39" s="31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32">
        <v>3700047</v>
      </c>
      <c r="B40" s="33" t="s">
        <v>175</v>
      </c>
      <c r="C40" s="32" t="s">
        <v>176</v>
      </c>
      <c r="D40" s="32" t="s">
        <v>177</v>
      </c>
      <c r="E40" s="32" t="s">
        <v>178</v>
      </c>
      <c r="F40" s="32">
        <v>27534</v>
      </c>
      <c r="G40" s="34">
        <v>4508</v>
      </c>
      <c r="H40" s="32">
        <v>9197599000</v>
      </c>
      <c r="I40" s="29">
        <v>2</v>
      </c>
      <c r="J40" s="29" t="s">
        <v>42</v>
      </c>
      <c r="K40" s="25" t="s">
        <v>43</v>
      </c>
      <c r="L40" s="26" t="s">
        <v>75</v>
      </c>
      <c r="M40" s="27" t="s">
        <v>42</v>
      </c>
      <c r="N40" s="27" t="s">
        <v>42</v>
      </c>
      <c r="O40" s="27" t="s">
        <v>42</v>
      </c>
      <c r="P40" s="29" t="s">
        <v>47</v>
      </c>
      <c r="Q40" s="29" t="s">
        <v>42</v>
      </c>
      <c r="R40" s="29" t="s">
        <v>42</v>
      </c>
      <c r="S40" s="27" t="s">
        <v>42</v>
      </c>
      <c r="T40" s="35">
        <v>0</v>
      </c>
      <c r="U40" s="35">
        <v>0</v>
      </c>
      <c r="V40" s="35">
        <v>0</v>
      </c>
      <c r="W40" s="35">
        <v>0</v>
      </c>
      <c r="X40" s="31">
        <f t="shared" si="0"/>
        <v>0</v>
      </c>
      <c r="Y40" s="31">
        <f t="shared" si="1"/>
        <v>0</v>
      </c>
      <c r="Z40" s="31">
        <f t="shared" si="2"/>
        <v>0</v>
      </c>
      <c r="AA40" s="31">
        <f t="shared" si="3"/>
        <v>0</v>
      </c>
      <c r="AB40" s="31">
        <f t="shared" si="4"/>
        <v>0</v>
      </c>
      <c r="AC40" s="31">
        <f t="shared" si="5"/>
        <v>0</v>
      </c>
      <c r="AD40" s="31">
        <f t="shared" si="6"/>
        <v>0</v>
      </c>
      <c r="AE40" s="31">
        <f t="shared" si="7"/>
        <v>0</v>
      </c>
      <c r="AF40" s="31">
        <f t="shared" si="8"/>
        <v>0</v>
      </c>
      <c r="AG40" s="31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32">
        <v>3700048</v>
      </c>
      <c r="B41" s="33" t="s">
        <v>179</v>
      </c>
      <c r="C41" s="32" t="s">
        <v>180</v>
      </c>
      <c r="D41" s="32" t="s">
        <v>181</v>
      </c>
      <c r="E41" s="32" t="s">
        <v>182</v>
      </c>
      <c r="F41" s="32">
        <v>28697</v>
      </c>
      <c r="G41" s="34" t="s">
        <v>80</v>
      </c>
      <c r="H41" s="32">
        <v>3366678270</v>
      </c>
      <c r="I41" s="29">
        <v>6</v>
      </c>
      <c r="J41" s="29" t="s">
        <v>42</v>
      </c>
      <c r="K41" s="25" t="s">
        <v>43</v>
      </c>
      <c r="L41" s="26" t="s">
        <v>75</v>
      </c>
      <c r="M41" s="27" t="s">
        <v>42</v>
      </c>
      <c r="N41" s="27" t="s">
        <v>42</v>
      </c>
      <c r="O41" s="27" t="s">
        <v>42</v>
      </c>
      <c r="P41" s="29" t="s">
        <v>47</v>
      </c>
      <c r="Q41" s="29" t="s">
        <v>42</v>
      </c>
      <c r="R41" s="29" t="s">
        <v>65</v>
      </c>
      <c r="S41" s="27" t="s">
        <v>42</v>
      </c>
      <c r="T41" s="35">
        <v>0</v>
      </c>
      <c r="U41" s="35">
        <v>0</v>
      </c>
      <c r="V41" s="35">
        <v>0</v>
      </c>
      <c r="W41" s="35">
        <v>0</v>
      </c>
      <c r="X41" s="31">
        <f t="shared" si="0"/>
        <v>0</v>
      </c>
      <c r="Y41" s="31">
        <f t="shared" si="1"/>
        <v>0</v>
      </c>
      <c r="Z41" s="31">
        <f t="shared" si="2"/>
        <v>0</v>
      </c>
      <c r="AA41" s="31">
        <f t="shared" si="3"/>
        <v>0</v>
      </c>
      <c r="AB41" s="31">
        <f t="shared" si="4"/>
        <v>0</v>
      </c>
      <c r="AC41" s="31">
        <f t="shared" si="5"/>
        <v>1</v>
      </c>
      <c r="AD41" s="31">
        <f t="shared" si="6"/>
        <v>0</v>
      </c>
      <c r="AE41" s="31">
        <f t="shared" si="7"/>
        <v>0</v>
      </c>
      <c r="AF41" s="31">
        <f t="shared" si="8"/>
        <v>0</v>
      </c>
      <c r="AG41" s="31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32">
        <v>3700049</v>
      </c>
      <c r="B42" s="33" t="s">
        <v>183</v>
      </c>
      <c r="C42" s="32" t="s">
        <v>184</v>
      </c>
      <c r="D42" s="32" t="s">
        <v>185</v>
      </c>
      <c r="E42" s="32" t="s">
        <v>186</v>
      </c>
      <c r="F42" s="32">
        <v>27893</v>
      </c>
      <c r="G42" s="34">
        <v>5617</v>
      </c>
      <c r="H42" s="32">
        <v>2522919677</v>
      </c>
      <c r="I42" s="29">
        <v>5</v>
      </c>
      <c r="J42" s="29" t="s">
        <v>42</v>
      </c>
      <c r="K42" s="25" t="s">
        <v>43</v>
      </c>
      <c r="L42" s="26">
        <v>428</v>
      </c>
      <c r="M42" s="27" t="s">
        <v>42</v>
      </c>
      <c r="N42" s="27" t="s">
        <v>42</v>
      </c>
      <c r="O42" s="27" t="s">
        <v>42</v>
      </c>
      <c r="P42" s="29">
        <v>41.9</v>
      </c>
      <c r="Q42" s="29" t="s">
        <v>65</v>
      </c>
      <c r="R42" s="29" t="s">
        <v>42</v>
      </c>
      <c r="S42" s="27" t="s">
        <v>42</v>
      </c>
      <c r="T42" s="35">
        <v>3488</v>
      </c>
      <c r="U42" s="35">
        <v>1539</v>
      </c>
      <c r="V42" s="35">
        <v>4511</v>
      </c>
      <c r="W42" s="35">
        <v>22384</v>
      </c>
      <c r="X42" s="31">
        <f t="shared" si="0"/>
        <v>0</v>
      </c>
      <c r="Y42" s="31">
        <f t="shared" si="1"/>
        <v>1</v>
      </c>
      <c r="Z42" s="31">
        <f t="shared" si="2"/>
        <v>0</v>
      </c>
      <c r="AA42" s="31">
        <f t="shared" si="3"/>
        <v>0</v>
      </c>
      <c r="AB42" s="31">
        <f t="shared" si="4"/>
        <v>1</v>
      </c>
      <c r="AC42" s="31">
        <f t="shared" si="5"/>
        <v>0</v>
      </c>
      <c r="AD42" s="31">
        <f t="shared" si="6"/>
        <v>0</v>
      </c>
      <c r="AE42" s="31">
        <f t="shared" si="7"/>
        <v>0</v>
      </c>
      <c r="AF42" s="31">
        <f t="shared" si="8"/>
        <v>0</v>
      </c>
      <c r="AG42" s="31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32">
        <v>3700050</v>
      </c>
      <c r="B43" s="33" t="s">
        <v>187</v>
      </c>
      <c r="C43" s="32" t="s">
        <v>188</v>
      </c>
      <c r="D43" s="32" t="s">
        <v>189</v>
      </c>
      <c r="E43" s="32" t="s">
        <v>190</v>
      </c>
      <c r="F43" s="32">
        <v>27340</v>
      </c>
      <c r="G43" s="34" t="s">
        <v>80</v>
      </c>
      <c r="H43" s="32">
        <v>3363766310</v>
      </c>
      <c r="I43" s="29">
        <v>8</v>
      </c>
      <c r="J43" s="29" t="s">
        <v>65</v>
      </c>
      <c r="K43" s="25" t="s">
        <v>43</v>
      </c>
      <c r="L43" s="26">
        <v>255</v>
      </c>
      <c r="M43" s="27" t="s">
        <v>42</v>
      </c>
      <c r="N43" s="27" t="s">
        <v>65</v>
      </c>
      <c r="O43" s="27" t="s">
        <v>65</v>
      </c>
      <c r="P43" s="29">
        <v>7.4</v>
      </c>
      <c r="Q43" s="29" t="s">
        <v>42</v>
      </c>
      <c r="R43" s="29" t="s">
        <v>65</v>
      </c>
      <c r="S43" s="27" t="s">
        <v>42</v>
      </c>
      <c r="T43" s="35">
        <v>1213</v>
      </c>
      <c r="U43" s="35">
        <v>1138</v>
      </c>
      <c r="V43" s="35">
        <v>1272</v>
      </c>
      <c r="W43" s="35">
        <v>4199</v>
      </c>
      <c r="X43" s="31">
        <f t="shared" si="0"/>
        <v>1</v>
      </c>
      <c r="Y43" s="31">
        <f t="shared" si="1"/>
        <v>1</v>
      </c>
      <c r="Z43" s="31" t="str">
        <f t="shared" si="2"/>
        <v>ELIGIBLE</v>
      </c>
      <c r="AA43" s="31" t="str">
        <f t="shared" si="3"/>
        <v>OKAY</v>
      </c>
      <c r="AB43" s="31">
        <f t="shared" si="4"/>
        <v>0</v>
      </c>
      <c r="AC43" s="31">
        <f t="shared" si="5"/>
        <v>1</v>
      </c>
      <c r="AD43" s="31">
        <f t="shared" si="6"/>
        <v>0</v>
      </c>
      <c r="AE43" s="31">
        <f t="shared" si="7"/>
        <v>0</v>
      </c>
      <c r="AF43" s="31">
        <f t="shared" si="8"/>
        <v>0</v>
      </c>
      <c r="AG43" s="31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32">
        <v>3700051</v>
      </c>
      <c r="B44" s="33" t="s">
        <v>191</v>
      </c>
      <c r="C44" s="32" t="s">
        <v>192</v>
      </c>
      <c r="D44" s="32" t="s">
        <v>193</v>
      </c>
      <c r="E44" s="32" t="s">
        <v>194</v>
      </c>
      <c r="F44" s="32">
        <v>28577</v>
      </c>
      <c r="G44" s="34" t="s">
        <v>80</v>
      </c>
      <c r="H44" s="32">
        <v>2527265246</v>
      </c>
      <c r="I44" s="29">
        <v>6</v>
      </c>
      <c r="J44" s="29" t="s">
        <v>42</v>
      </c>
      <c r="K44" s="25" t="s">
        <v>43</v>
      </c>
      <c r="L44" s="26">
        <v>89</v>
      </c>
      <c r="M44" s="27" t="s">
        <v>42</v>
      </c>
      <c r="N44" s="27" t="s">
        <v>42</v>
      </c>
      <c r="O44" s="27" t="s">
        <v>42</v>
      </c>
      <c r="P44" s="29">
        <v>15.8</v>
      </c>
      <c r="Q44" s="29" t="s">
        <v>42</v>
      </c>
      <c r="R44" s="29" t="s">
        <v>65</v>
      </c>
      <c r="S44" s="27" t="s">
        <v>42</v>
      </c>
      <c r="T44" s="35">
        <v>615</v>
      </c>
      <c r="U44" s="35">
        <v>438</v>
      </c>
      <c r="V44" s="35">
        <v>796</v>
      </c>
      <c r="W44" s="35">
        <v>2778</v>
      </c>
      <c r="X44" s="31">
        <f t="shared" si="0"/>
        <v>0</v>
      </c>
      <c r="Y44" s="31">
        <f t="shared" si="1"/>
        <v>1</v>
      </c>
      <c r="Z44" s="31">
        <f t="shared" si="2"/>
        <v>0</v>
      </c>
      <c r="AA44" s="31">
        <f t="shared" si="3"/>
        <v>0</v>
      </c>
      <c r="AB44" s="31">
        <f t="shared" si="4"/>
        <v>0</v>
      </c>
      <c r="AC44" s="31">
        <f t="shared" si="5"/>
        <v>1</v>
      </c>
      <c r="AD44" s="31">
        <f t="shared" si="6"/>
        <v>0</v>
      </c>
      <c r="AE44" s="31">
        <f t="shared" si="7"/>
        <v>0</v>
      </c>
      <c r="AF44" s="31">
        <f t="shared" si="8"/>
        <v>0</v>
      </c>
      <c r="AG44" s="31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32">
        <v>3700052</v>
      </c>
      <c r="B45" s="33" t="s">
        <v>195</v>
      </c>
      <c r="C45" s="32" t="s">
        <v>196</v>
      </c>
      <c r="D45" s="32" t="s">
        <v>197</v>
      </c>
      <c r="E45" s="32" t="s">
        <v>198</v>
      </c>
      <c r="F45" s="32">
        <v>28516</v>
      </c>
      <c r="G45" s="34" t="s">
        <v>80</v>
      </c>
      <c r="H45" s="32">
        <v>2527281995</v>
      </c>
      <c r="I45" s="29">
        <v>6</v>
      </c>
      <c r="J45" s="29" t="s">
        <v>42</v>
      </c>
      <c r="K45" s="25" t="s">
        <v>43</v>
      </c>
      <c r="L45" s="26">
        <v>101</v>
      </c>
      <c r="M45" s="27" t="s">
        <v>42</v>
      </c>
      <c r="N45" s="27" t="s">
        <v>42</v>
      </c>
      <c r="O45" s="27" t="s">
        <v>42</v>
      </c>
      <c r="P45" s="29" t="s">
        <v>47</v>
      </c>
      <c r="Q45" s="29" t="s">
        <v>42</v>
      </c>
      <c r="R45" s="29" t="s">
        <v>65</v>
      </c>
      <c r="S45" s="27" t="s">
        <v>42</v>
      </c>
      <c r="T45" s="35">
        <v>313</v>
      </c>
      <c r="U45" s="35">
        <v>416</v>
      </c>
      <c r="V45" s="35">
        <v>465</v>
      </c>
      <c r="W45" s="35">
        <v>572</v>
      </c>
      <c r="X45" s="31">
        <f t="shared" si="0"/>
        <v>0</v>
      </c>
      <c r="Y45" s="31">
        <f t="shared" si="1"/>
        <v>1</v>
      </c>
      <c r="Z45" s="31">
        <f t="shared" si="2"/>
        <v>0</v>
      </c>
      <c r="AA45" s="31">
        <f t="shared" si="3"/>
        <v>0</v>
      </c>
      <c r="AB45" s="31">
        <f t="shared" si="4"/>
        <v>0</v>
      </c>
      <c r="AC45" s="31">
        <f t="shared" si="5"/>
        <v>1</v>
      </c>
      <c r="AD45" s="31">
        <f t="shared" si="6"/>
        <v>0</v>
      </c>
      <c r="AE45" s="31">
        <f t="shared" si="7"/>
        <v>0</v>
      </c>
      <c r="AF45" s="31">
        <f t="shared" si="8"/>
        <v>0</v>
      </c>
      <c r="AG45" s="31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32">
        <v>3700053</v>
      </c>
      <c r="B46" s="33" t="s">
        <v>199</v>
      </c>
      <c r="C46" s="32" t="s">
        <v>200</v>
      </c>
      <c r="D46" s="32" t="s">
        <v>201</v>
      </c>
      <c r="E46" s="32" t="s">
        <v>142</v>
      </c>
      <c r="F46" s="32">
        <v>27514</v>
      </c>
      <c r="G46" s="34" t="s">
        <v>80</v>
      </c>
      <c r="H46" s="32">
        <v>9199608353</v>
      </c>
      <c r="I46" s="29">
        <v>4</v>
      </c>
      <c r="J46" s="29" t="s">
        <v>42</v>
      </c>
      <c r="K46" s="25" t="s">
        <v>43</v>
      </c>
      <c r="L46" s="26">
        <v>92</v>
      </c>
      <c r="M46" s="27" t="s">
        <v>42</v>
      </c>
      <c r="N46" s="27" t="s">
        <v>42</v>
      </c>
      <c r="O46" s="27" t="s">
        <v>42</v>
      </c>
      <c r="P46" s="29" t="s">
        <v>47</v>
      </c>
      <c r="Q46" s="29" t="s">
        <v>42</v>
      </c>
      <c r="R46" s="29" t="s">
        <v>42</v>
      </c>
      <c r="S46" s="27" t="s">
        <v>42</v>
      </c>
      <c r="T46" s="35">
        <v>304</v>
      </c>
      <c r="U46" s="35">
        <v>405</v>
      </c>
      <c r="V46" s="35">
        <v>452</v>
      </c>
      <c r="W46" s="35">
        <v>557</v>
      </c>
      <c r="X46" s="31">
        <f t="shared" si="0"/>
        <v>0</v>
      </c>
      <c r="Y46" s="31">
        <f t="shared" si="1"/>
        <v>1</v>
      </c>
      <c r="Z46" s="31">
        <f t="shared" si="2"/>
        <v>0</v>
      </c>
      <c r="AA46" s="31">
        <f t="shared" si="3"/>
        <v>0</v>
      </c>
      <c r="AB46" s="31">
        <f t="shared" si="4"/>
        <v>0</v>
      </c>
      <c r="AC46" s="31">
        <f t="shared" si="5"/>
        <v>0</v>
      </c>
      <c r="AD46" s="31">
        <f t="shared" si="6"/>
        <v>0</v>
      </c>
      <c r="AE46" s="31">
        <f t="shared" si="7"/>
        <v>0</v>
      </c>
      <c r="AF46" s="31">
        <f t="shared" si="8"/>
        <v>0</v>
      </c>
      <c r="AG46" s="31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32">
        <v>3700054</v>
      </c>
      <c r="B47" s="33" t="s">
        <v>202</v>
      </c>
      <c r="C47" s="32" t="s">
        <v>203</v>
      </c>
      <c r="D47" s="32" t="s">
        <v>204</v>
      </c>
      <c r="E47" s="32" t="s">
        <v>46</v>
      </c>
      <c r="F47" s="32">
        <v>27705</v>
      </c>
      <c r="G47" s="34" t="s">
        <v>80</v>
      </c>
      <c r="H47" s="32">
        <v>9199567384</v>
      </c>
      <c r="I47" s="29">
        <v>2</v>
      </c>
      <c r="J47" s="29" t="s">
        <v>42</v>
      </c>
      <c r="K47" s="25" t="s">
        <v>43</v>
      </c>
      <c r="L47" s="26">
        <v>163</v>
      </c>
      <c r="M47" s="27" t="s">
        <v>42</v>
      </c>
      <c r="N47" s="27" t="s">
        <v>42</v>
      </c>
      <c r="O47" s="27" t="s">
        <v>42</v>
      </c>
      <c r="P47" s="29">
        <v>37.1</v>
      </c>
      <c r="Q47" s="29" t="s">
        <v>65</v>
      </c>
      <c r="R47" s="29" t="s">
        <v>42</v>
      </c>
      <c r="S47" s="27" t="s">
        <v>42</v>
      </c>
      <c r="T47" s="35">
        <v>1282</v>
      </c>
      <c r="U47" s="35">
        <v>766</v>
      </c>
      <c r="V47" s="35">
        <v>2084</v>
      </c>
      <c r="W47" s="35">
        <v>9985</v>
      </c>
      <c r="X47" s="31">
        <f t="shared" si="0"/>
        <v>0</v>
      </c>
      <c r="Y47" s="31">
        <f t="shared" si="1"/>
        <v>1</v>
      </c>
      <c r="Z47" s="31">
        <f t="shared" si="2"/>
        <v>0</v>
      </c>
      <c r="AA47" s="31">
        <f t="shared" si="3"/>
        <v>0</v>
      </c>
      <c r="AB47" s="31">
        <f t="shared" si="4"/>
        <v>1</v>
      </c>
      <c r="AC47" s="31">
        <f t="shared" si="5"/>
        <v>0</v>
      </c>
      <c r="AD47" s="31">
        <f t="shared" si="6"/>
        <v>0</v>
      </c>
      <c r="AE47" s="31">
        <f t="shared" si="7"/>
        <v>0</v>
      </c>
      <c r="AF47" s="31">
        <f t="shared" si="8"/>
        <v>0</v>
      </c>
      <c r="AG47" s="31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32">
        <v>3700055</v>
      </c>
      <c r="B48" s="33" t="s">
        <v>205</v>
      </c>
      <c r="C48" s="32" t="s">
        <v>206</v>
      </c>
      <c r="D48" s="32" t="s">
        <v>207</v>
      </c>
      <c r="E48" s="32" t="s">
        <v>46</v>
      </c>
      <c r="F48" s="32">
        <v>27707</v>
      </c>
      <c r="G48" s="34" t="s">
        <v>80</v>
      </c>
      <c r="H48" s="32">
        <v>9194039194</v>
      </c>
      <c r="I48" s="29">
        <v>2</v>
      </c>
      <c r="J48" s="29" t="s">
        <v>42</v>
      </c>
      <c r="K48" s="25" t="s">
        <v>43</v>
      </c>
      <c r="L48" s="26">
        <v>176</v>
      </c>
      <c r="M48" s="27" t="s">
        <v>42</v>
      </c>
      <c r="N48" s="27" t="s">
        <v>42</v>
      </c>
      <c r="O48" s="27" t="s">
        <v>42</v>
      </c>
      <c r="P48" s="29">
        <v>3.9</v>
      </c>
      <c r="Q48" s="29" t="s">
        <v>42</v>
      </c>
      <c r="R48" s="29" t="s">
        <v>42</v>
      </c>
      <c r="S48" s="27" t="s">
        <v>42</v>
      </c>
      <c r="T48" s="35">
        <v>637</v>
      </c>
      <c r="U48" s="35">
        <v>664</v>
      </c>
      <c r="V48" s="35">
        <v>742</v>
      </c>
      <c r="W48" s="35">
        <v>1715</v>
      </c>
      <c r="X48" s="31">
        <f t="shared" si="0"/>
        <v>0</v>
      </c>
      <c r="Y48" s="31">
        <f t="shared" si="1"/>
        <v>1</v>
      </c>
      <c r="Z48" s="31">
        <f t="shared" si="2"/>
        <v>0</v>
      </c>
      <c r="AA48" s="31">
        <f t="shared" si="3"/>
        <v>0</v>
      </c>
      <c r="AB48" s="31">
        <f t="shared" si="4"/>
        <v>0</v>
      </c>
      <c r="AC48" s="31">
        <f t="shared" si="5"/>
        <v>0</v>
      </c>
      <c r="AD48" s="31">
        <f t="shared" si="6"/>
        <v>0</v>
      </c>
      <c r="AE48" s="31">
        <f t="shared" si="7"/>
        <v>0</v>
      </c>
      <c r="AF48" s="31">
        <f t="shared" si="8"/>
        <v>0</v>
      </c>
      <c r="AG48" s="31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32">
        <v>3700056</v>
      </c>
      <c r="B49" s="33" t="s">
        <v>208</v>
      </c>
      <c r="C49" s="32" t="s">
        <v>209</v>
      </c>
      <c r="D49" s="32" t="s">
        <v>210</v>
      </c>
      <c r="E49" s="32" t="s">
        <v>46</v>
      </c>
      <c r="F49" s="32">
        <v>27703</v>
      </c>
      <c r="G49" s="34" t="s">
        <v>80</v>
      </c>
      <c r="H49" s="32">
        <v>9193615738</v>
      </c>
      <c r="I49" s="29">
        <v>2</v>
      </c>
      <c r="J49" s="29" t="s">
        <v>42</v>
      </c>
      <c r="K49" s="25" t="s">
        <v>43</v>
      </c>
      <c r="L49" s="26">
        <v>146</v>
      </c>
      <c r="M49" s="27" t="s">
        <v>42</v>
      </c>
      <c r="N49" s="27" t="s">
        <v>42</v>
      </c>
      <c r="O49" s="27" t="s">
        <v>42</v>
      </c>
      <c r="P49" s="36">
        <v>24</v>
      </c>
      <c r="Q49" s="29" t="s">
        <v>65</v>
      </c>
      <c r="R49" s="29" t="s">
        <v>42</v>
      </c>
      <c r="S49" s="27" t="s">
        <v>42</v>
      </c>
      <c r="T49" s="35">
        <v>1138</v>
      </c>
      <c r="U49" s="35">
        <v>638</v>
      </c>
      <c r="V49" s="35">
        <v>1372</v>
      </c>
      <c r="W49" s="35">
        <v>5687</v>
      </c>
      <c r="X49" s="31">
        <f t="shared" si="0"/>
        <v>0</v>
      </c>
      <c r="Y49" s="31">
        <f t="shared" si="1"/>
        <v>1</v>
      </c>
      <c r="Z49" s="31">
        <f t="shared" si="2"/>
        <v>0</v>
      </c>
      <c r="AA49" s="31">
        <f t="shared" si="3"/>
        <v>0</v>
      </c>
      <c r="AB49" s="31">
        <f t="shared" si="4"/>
        <v>1</v>
      </c>
      <c r="AC49" s="31">
        <f t="shared" si="5"/>
        <v>0</v>
      </c>
      <c r="AD49" s="31">
        <f t="shared" si="6"/>
        <v>0</v>
      </c>
      <c r="AE49" s="31">
        <f t="shared" si="7"/>
        <v>0</v>
      </c>
      <c r="AF49" s="31">
        <f t="shared" si="8"/>
        <v>0</v>
      </c>
      <c r="AG49" s="31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32">
        <v>3700057</v>
      </c>
      <c r="B50" s="33" t="s">
        <v>211</v>
      </c>
      <c r="C50" s="32" t="s">
        <v>212</v>
      </c>
      <c r="D50" s="32" t="s">
        <v>213</v>
      </c>
      <c r="E50" s="32" t="s">
        <v>98</v>
      </c>
      <c r="F50" s="32">
        <v>27105</v>
      </c>
      <c r="G50" s="34" t="s">
        <v>80</v>
      </c>
      <c r="H50" s="32">
        <v>3367257507</v>
      </c>
      <c r="I50" s="29">
        <v>2</v>
      </c>
      <c r="J50" s="29" t="s">
        <v>42</v>
      </c>
      <c r="K50" s="25" t="s">
        <v>43</v>
      </c>
      <c r="L50" s="26">
        <v>97</v>
      </c>
      <c r="M50" s="27" t="s">
        <v>42</v>
      </c>
      <c r="N50" s="27" t="s">
        <v>42</v>
      </c>
      <c r="O50" s="27" t="s">
        <v>42</v>
      </c>
      <c r="P50" s="29">
        <v>34.2</v>
      </c>
      <c r="Q50" s="29" t="s">
        <v>65</v>
      </c>
      <c r="R50" s="29" t="s">
        <v>42</v>
      </c>
      <c r="S50" s="27" t="s">
        <v>42</v>
      </c>
      <c r="T50" s="35">
        <v>1475</v>
      </c>
      <c r="U50" s="35">
        <v>405</v>
      </c>
      <c r="V50" s="35">
        <v>1057</v>
      </c>
      <c r="W50" s="35">
        <v>4908</v>
      </c>
      <c r="X50" s="31">
        <f t="shared" si="0"/>
        <v>0</v>
      </c>
      <c r="Y50" s="31">
        <f t="shared" si="1"/>
        <v>1</v>
      </c>
      <c r="Z50" s="31">
        <f t="shared" si="2"/>
        <v>0</v>
      </c>
      <c r="AA50" s="31">
        <f t="shared" si="3"/>
        <v>0</v>
      </c>
      <c r="AB50" s="31">
        <f t="shared" si="4"/>
        <v>1</v>
      </c>
      <c r="AC50" s="31">
        <f t="shared" si="5"/>
        <v>0</v>
      </c>
      <c r="AD50" s="31">
        <f t="shared" si="6"/>
        <v>0</v>
      </c>
      <c r="AE50" s="31">
        <f t="shared" si="7"/>
        <v>0</v>
      </c>
      <c r="AF50" s="31">
        <f t="shared" si="8"/>
        <v>0</v>
      </c>
      <c r="AG50" s="31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32">
        <v>3700058</v>
      </c>
      <c r="B51" s="33" t="s">
        <v>214</v>
      </c>
      <c r="C51" s="32" t="s">
        <v>215</v>
      </c>
      <c r="D51" s="32" t="s">
        <v>216</v>
      </c>
      <c r="E51" s="32" t="s">
        <v>217</v>
      </c>
      <c r="F51" s="32">
        <v>27401</v>
      </c>
      <c r="G51" s="34" t="s">
        <v>80</v>
      </c>
      <c r="H51" s="32">
        <v>3363339484</v>
      </c>
      <c r="I51" s="29">
        <v>2</v>
      </c>
      <c r="J51" s="29" t="s">
        <v>42</v>
      </c>
      <c r="K51" s="25" t="s">
        <v>43</v>
      </c>
      <c r="L51" s="26">
        <v>81</v>
      </c>
      <c r="M51" s="27" t="s">
        <v>42</v>
      </c>
      <c r="N51" s="27" t="s">
        <v>42</v>
      </c>
      <c r="O51" s="27" t="s">
        <v>42</v>
      </c>
      <c r="P51" s="29">
        <v>12.4</v>
      </c>
      <c r="Q51" s="29" t="s">
        <v>42</v>
      </c>
      <c r="R51" s="29" t="s">
        <v>42</v>
      </c>
      <c r="S51" s="27" t="s">
        <v>42</v>
      </c>
      <c r="T51" s="35">
        <v>589</v>
      </c>
      <c r="U51" s="35">
        <v>470</v>
      </c>
      <c r="V51" s="35">
        <v>779</v>
      </c>
      <c r="W51" s="35">
        <v>2479</v>
      </c>
      <c r="X51" s="31">
        <f t="shared" si="0"/>
        <v>0</v>
      </c>
      <c r="Y51" s="31">
        <f t="shared" si="1"/>
        <v>1</v>
      </c>
      <c r="Z51" s="31">
        <f t="shared" si="2"/>
        <v>0</v>
      </c>
      <c r="AA51" s="31">
        <f t="shared" si="3"/>
        <v>0</v>
      </c>
      <c r="AB51" s="31">
        <f t="shared" si="4"/>
        <v>0</v>
      </c>
      <c r="AC51" s="31">
        <f t="shared" si="5"/>
        <v>0</v>
      </c>
      <c r="AD51" s="31">
        <f t="shared" si="6"/>
        <v>0</v>
      </c>
      <c r="AE51" s="31">
        <f t="shared" si="7"/>
        <v>0</v>
      </c>
      <c r="AF51" s="31">
        <f t="shared" si="8"/>
        <v>0</v>
      </c>
      <c r="AG51" s="31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32">
        <v>3700059</v>
      </c>
      <c r="B52" s="33" t="s">
        <v>218</v>
      </c>
      <c r="C52" s="32" t="s">
        <v>219</v>
      </c>
      <c r="D52" s="32" t="s">
        <v>220</v>
      </c>
      <c r="E52" s="32" t="s">
        <v>221</v>
      </c>
      <c r="F52" s="32">
        <v>28335</v>
      </c>
      <c r="G52" s="34" t="s">
        <v>80</v>
      </c>
      <c r="H52" s="32">
        <v>9108923162</v>
      </c>
      <c r="I52" s="29">
        <v>7</v>
      </c>
      <c r="J52" s="29" t="s">
        <v>65</v>
      </c>
      <c r="K52" s="25" t="s">
        <v>43</v>
      </c>
      <c r="L52" s="26" t="s">
        <v>222</v>
      </c>
      <c r="M52" s="27" t="s">
        <v>42</v>
      </c>
      <c r="N52" s="27" t="s">
        <v>42</v>
      </c>
      <c r="O52" s="27" t="s">
        <v>42</v>
      </c>
      <c r="P52" s="29" t="s">
        <v>47</v>
      </c>
      <c r="Q52" s="29" t="s">
        <v>42</v>
      </c>
      <c r="R52" s="29" t="s">
        <v>42</v>
      </c>
      <c r="S52" s="27" t="s">
        <v>42</v>
      </c>
      <c r="T52" s="35">
        <v>0</v>
      </c>
      <c r="U52" s="35">
        <v>0</v>
      </c>
      <c r="V52" s="35">
        <v>0</v>
      </c>
      <c r="W52" s="35">
        <v>0</v>
      </c>
      <c r="X52" s="31">
        <f t="shared" si="0"/>
        <v>1</v>
      </c>
      <c r="Y52" s="31">
        <f t="shared" si="1"/>
        <v>0</v>
      </c>
      <c r="Z52" s="31">
        <f t="shared" si="2"/>
        <v>0</v>
      </c>
      <c r="AA52" s="31">
        <f t="shared" si="3"/>
        <v>0</v>
      </c>
      <c r="AB52" s="31">
        <f t="shared" si="4"/>
        <v>0</v>
      </c>
      <c r="AC52" s="31">
        <f t="shared" si="5"/>
        <v>0</v>
      </c>
      <c r="AD52" s="31">
        <f t="shared" si="6"/>
        <v>0</v>
      </c>
      <c r="AE52" s="31">
        <f t="shared" si="7"/>
        <v>0</v>
      </c>
      <c r="AF52" s="31">
        <f t="shared" si="8"/>
        <v>0</v>
      </c>
      <c r="AG52" s="31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32">
        <v>3700061</v>
      </c>
      <c r="B53" s="33" t="s">
        <v>223</v>
      </c>
      <c r="C53" s="32" t="s">
        <v>224</v>
      </c>
      <c r="D53" s="32" t="s">
        <v>225</v>
      </c>
      <c r="E53" s="32" t="s">
        <v>226</v>
      </c>
      <c r="F53" s="32">
        <v>28677</v>
      </c>
      <c r="G53" s="34" t="s">
        <v>80</v>
      </c>
      <c r="H53" s="32">
        <v>7049248870</v>
      </c>
      <c r="I53" s="29">
        <v>6</v>
      </c>
      <c r="J53" s="29" t="s">
        <v>42</v>
      </c>
      <c r="K53" s="25" t="s">
        <v>43</v>
      </c>
      <c r="L53" s="26">
        <v>280</v>
      </c>
      <c r="M53" s="27" t="s">
        <v>42</v>
      </c>
      <c r="N53" s="27" t="s">
        <v>42</v>
      </c>
      <c r="O53" s="27" t="s">
        <v>42</v>
      </c>
      <c r="P53" s="29" t="s">
        <v>47</v>
      </c>
      <c r="Q53" s="29" t="s">
        <v>42</v>
      </c>
      <c r="R53" s="29" t="s">
        <v>65</v>
      </c>
      <c r="S53" s="27" t="s">
        <v>42</v>
      </c>
      <c r="T53" s="35">
        <v>823</v>
      </c>
      <c r="U53" s="35">
        <v>1095</v>
      </c>
      <c r="V53" s="35">
        <v>1223</v>
      </c>
      <c r="W53" s="35">
        <v>1505</v>
      </c>
      <c r="X53" s="31">
        <f t="shared" si="0"/>
        <v>0</v>
      </c>
      <c r="Y53" s="31">
        <f t="shared" si="1"/>
        <v>1</v>
      </c>
      <c r="Z53" s="31">
        <f t="shared" si="2"/>
        <v>0</v>
      </c>
      <c r="AA53" s="31">
        <f t="shared" si="3"/>
        <v>0</v>
      </c>
      <c r="AB53" s="31">
        <f t="shared" si="4"/>
        <v>0</v>
      </c>
      <c r="AC53" s="31">
        <f t="shared" si="5"/>
        <v>1</v>
      </c>
      <c r="AD53" s="31">
        <f t="shared" si="6"/>
        <v>0</v>
      </c>
      <c r="AE53" s="31">
        <f t="shared" si="7"/>
        <v>0</v>
      </c>
      <c r="AF53" s="31">
        <f t="shared" si="8"/>
        <v>0</v>
      </c>
      <c r="AG53" s="31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32">
        <v>3700062</v>
      </c>
      <c r="B54" s="33" t="s">
        <v>227</v>
      </c>
      <c r="C54" s="32" t="s">
        <v>228</v>
      </c>
      <c r="D54" s="32" t="s">
        <v>229</v>
      </c>
      <c r="E54" s="32" t="s">
        <v>230</v>
      </c>
      <c r="F54" s="32">
        <v>28093</v>
      </c>
      <c r="G54" s="34">
        <v>205</v>
      </c>
      <c r="H54" s="32">
        <v>7047369888</v>
      </c>
      <c r="I54" s="29">
        <v>3</v>
      </c>
      <c r="J54" s="29" t="s">
        <v>42</v>
      </c>
      <c r="K54" s="25" t="s">
        <v>43</v>
      </c>
      <c r="L54" s="26">
        <v>374</v>
      </c>
      <c r="M54" s="27" t="s">
        <v>42</v>
      </c>
      <c r="N54" s="27" t="s">
        <v>42</v>
      </c>
      <c r="O54" s="27" t="s">
        <v>42</v>
      </c>
      <c r="P54" s="29" t="s">
        <v>47</v>
      </c>
      <c r="Q54" s="29" t="s">
        <v>42</v>
      </c>
      <c r="R54" s="29" t="s">
        <v>42</v>
      </c>
      <c r="S54" s="27" t="s">
        <v>42</v>
      </c>
      <c r="T54" s="35">
        <v>993</v>
      </c>
      <c r="U54" s="35">
        <v>1321</v>
      </c>
      <c r="V54" s="35">
        <v>1475</v>
      </c>
      <c r="W54" s="35">
        <v>1816</v>
      </c>
      <c r="X54" s="31">
        <f t="shared" si="0"/>
        <v>0</v>
      </c>
      <c r="Y54" s="31">
        <f t="shared" si="1"/>
        <v>1</v>
      </c>
      <c r="Z54" s="31">
        <f t="shared" si="2"/>
        <v>0</v>
      </c>
      <c r="AA54" s="31">
        <f t="shared" si="3"/>
        <v>0</v>
      </c>
      <c r="AB54" s="31">
        <f t="shared" si="4"/>
        <v>0</v>
      </c>
      <c r="AC54" s="31">
        <f t="shared" si="5"/>
        <v>0</v>
      </c>
      <c r="AD54" s="31">
        <f t="shared" si="6"/>
        <v>0</v>
      </c>
      <c r="AE54" s="31">
        <f t="shared" si="7"/>
        <v>0</v>
      </c>
      <c r="AF54" s="31">
        <f t="shared" si="8"/>
        <v>0</v>
      </c>
      <c r="AG54" s="31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32">
        <v>3700063</v>
      </c>
      <c r="B55" s="33" t="s">
        <v>231</v>
      </c>
      <c r="C55" s="32" t="s">
        <v>232</v>
      </c>
      <c r="D55" s="32" t="s">
        <v>233</v>
      </c>
      <c r="E55" s="32" t="s">
        <v>126</v>
      </c>
      <c r="F55" s="32">
        <v>28247</v>
      </c>
      <c r="G55" s="34" t="s">
        <v>80</v>
      </c>
      <c r="H55" s="32">
        <v>7045423310</v>
      </c>
      <c r="I55" s="29">
        <v>8</v>
      </c>
      <c r="J55" s="29" t="s">
        <v>65</v>
      </c>
      <c r="K55" s="25" t="s">
        <v>43</v>
      </c>
      <c r="L55" s="26">
        <v>35</v>
      </c>
      <c r="M55" s="27" t="s">
        <v>42</v>
      </c>
      <c r="N55" s="27" t="s">
        <v>65</v>
      </c>
      <c r="O55" s="27" t="s">
        <v>65</v>
      </c>
      <c r="P55" s="36">
        <v>100</v>
      </c>
      <c r="Q55" s="29" t="s">
        <v>65</v>
      </c>
      <c r="R55" s="29" t="s">
        <v>65</v>
      </c>
      <c r="S55" s="27" t="s">
        <v>66</v>
      </c>
      <c r="T55" s="35">
        <v>777</v>
      </c>
      <c r="U55" s="35">
        <v>127</v>
      </c>
      <c r="V55" s="35">
        <v>315</v>
      </c>
      <c r="W55" s="35">
        <v>1436</v>
      </c>
      <c r="X55" s="31">
        <f t="shared" si="0"/>
        <v>1</v>
      </c>
      <c r="Y55" s="31">
        <f t="shared" si="1"/>
        <v>1</v>
      </c>
      <c r="Z55" s="31" t="str">
        <f t="shared" si="2"/>
        <v>ELIGIBLE</v>
      </c>
      <c r="AA55" s="31" t="str">
        <f t="shared" si="3"/>
        <v>OKAY</v>
      </c>
      <c r="AB55" s="31">
        <f t="shared" si="4"/>
        <v>1</v>
      </c>
      <c r="AC55" s="31">
        <f t="shared" si="5"/>
        <v>1</v>
      </c>
      <c r="AD55" s="31" t="str">
        <f t="shared" si="6"/>
        <v>CHECK</v>
      </c>
      <c r="AE55" s="31" t="str">
        <f t="shared" si="7"/>
        <v>SRSA</v>
      </c>
      <c r="AF55" s="31">
        <f t="shared" si="8"/>
        <v>0</v>
      </c>
      <c r="AG55" s="31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32">
        <v>3700064</v>
      </c>
      <c r="B56" s="33" t="s">
        <v>234</v>
      </c>
      <c r="C56" s="32" t="s">
        <v>235</v>
      </c>
      <c r="D56" s="32" t="s">
        <v>236</v>
      </c>
      <c r="E56" s="32" t="s">
        <v>237</v>
      </c>
      <c r="F56" s="32">
        <v>28070</v>
      </c>
      <c r="G56" s="34">
        <v>312</v>
      </c>
      <c r="H56" s="32">
        <v>7049477790</v>
      </c>
      <c r="I56" s="29">
        <v>8</v>
      </c>
      <c r="J56" s="29" t="s">
        <v>65</v>
      </c>
      <c r="K56" s="25" t="s">
        <v>43</v>
      </c>
      <c r="L56" s="26">
        <v>531</v>
      </c>
      <c r="M56" s="27" t="s">
        <v>42</v>
      </c>
      <c r="N56" s="27" t="s">
        <v>65</v>
      </c>
      <c r="O56" s="27" t="s">
        <v>65</v>
      </c>
      <c r="P56" s="29" t="s">
        <v>47</v>
      </c>
      <c r="Q56" s="29" t="s">
        <v>42</v>
      </c>
      <c r="R56" s="29" t="s">
        <v>65</v>
      </c>
      <c r="S56" s="27" t="s">
        <v>42</v>
      </c>
      <c r="T56" s="35">
        <v>1453</v>
      </c>
      <c r="U56" s="35">
        <v>1933</v>
      </c>
      <c r="V56" s="35">
        <v>2160</v>
      </c>
      <c r="W56" s="35">
        <v>2658</v>
      </c>
      <c r="X56" s="31">
        <f t="shared" si="0"/>
        <v>1</v>
      </c>
      <c r="Y56" s="31">
        <f t="shared" si="1"/>
        <v>1</v>
      </c>
      <c r="Z56" s="31" t="str">
        <f t="shared" si="2"/>
        <v>ELIGIBLE</v>
      </c>
      <c r="AA56" s="31" t="str">
        <f t="shared" si="3"/>
        <v>OKAY</v>
      </c>
      <c r="AB56" s="31">
        <f t="shared" si="4"/>
        <v>0</v>
      </c>
      <c r="AC56" s="31">
        <f t="shared" si="5"/>
        <v>1</v>
      </c>
      <c r="AD56" s="31">
        <f t="shared" si="6"/>
        <v>0</v>
      </c>
      <c r="AE56" s="31">
        <f t="shared" si="7"/>
        <v>0</v>
      </c>
      <c r="AF56" s="31">
        <f t="shared" si="8"/>
        <v>0</v>
      </c>
      <c r="AG56" s="31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32">
        <v>3700065</v>
      </c>
      <c r="B57" s="33" t="s">
        <v>238</v>
      </c>
      <c r="C57" s="32" t="s">
        <v>239</v>
      </c>
      <c r="D57" s="32" t="s">
        <v>240</v>
      </c>
      <c r="E57" s="32" t="s">
        <v>241</v>
      </c>
      <c r="F57" s="32">
        <v>28546</v>
      </c>
      <c r="G57" s="34">
        <v>4565</v>
      </c>
      <c r="H57" s="32">
        <v>9103465254</v>
      </c>
      <c r="I57" s="29">
        <v>2</v>
      </c>
      <c r="J57" s="29" t="s">
        <v>42</v>
      </c>
      <c r="K57" s="25" t="s">
        <v>43</v>
      </c>
      <c r="L57" s="26" t="s">
        <v>75</v>
      </c>
      <c r="M57" s="27" t="s">
        <v>42</v>
      </c>
      <c r="N57" s="27" t="s">
        <v>42</v>
      </c>
      <c r="O57" s="27" t="s">
        <v>42</v>
      </c>
      <c r="P57" s="29" t="s">
        <v>47</v>
      </c>
      <c r="Q57" s="29" t="s">
        <v>42</v>
      </c>
      <c r="R57" s="29" t="s">
        <v>42</v>
      </c>
      <c r="S57" s="27" t="s">
        <v>42</v>
      </c>
      <c r="T57" s="35">
        <v>0</v>
      </c>
      <c r="U57" s="35">
        <v>0</v>
      </c>
      <c r="V57" s="35">
        <v>0</v>
      </c>
      <c r="W57" s="35">
        <v>0</v>
      </c>
      <c r="X57" s="31">
        <f t="shared" si="0"/>
        <v>0</v>
      </c>
      <c r="Y57" s="31">
        <f t="shared" si="1"/>
        <v>0</v>
      </c>
      <c r="Z57" s="31">
        <f t="shared" si="2"/>
        <v>0</v>
      </c>
      <c r="AA57" s="31">
        <f t="shared" si="3"/>
        <v>0</v>
      </c>
      <c r="AB57" s="31">
        <f t="shared" si="4"/>
        <v>0</v>
      </c>
      <c r="AC57" s="31">
        <f t="shared" si="5"/>
        <v>0</v>
      </c>
      <c r="AD57" s="31">
        <f t="shared" si="6"/>
        <v>0</v>
      </c>
      <c r="AE57" s="31">
        <f t="shared" si="7"/>
        <v>0</v>
      </c>
      <c r="AF57" s="31">
        <f t="shared" si="8"/>
        <v>0</v>
      </c>
      <c r="AG57" s="31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32">
        <v>3700066</v>
      </c>
      <c r="B58" s="33" t="s">
        <v>242</v>
      </c>
      <c r="C58" s="32" t="s">
        <v>243</v>
      </c>
      <c r="D58" s="32" t="s">
        <v>244</v>
      </c>
      <c r="E58" s="32" t="s">
        <v>142</v>
      </c>
      <c r="F58" s="32">
        <v>27516</v>
      </c>
      <c r="G58" s="34" t="s">
        <v>80</v>
      </c>
      <c r="H58" s="32">
        <v>9199427722</v>
      </c>
      <c r="I58" s="29">
        <v>8</v>
      </c>
      <c r="J58" s="29" t="s">
        <v>65</v>
      </c>
      <c r="K58" s="25" t="s">
        <v>43</v>
      </c>
      <c r="L58" s="26">
        <v>78</v>
      </c>
      <c r="M58" s="27" t="s">
        <v>42</v>
      </c>
      <c r="N58" s="27" t="s">
        <v>65</v>
      </c>
      <c r="O58" s="27" t="s">
        <v>65</v>
      </c>
      <c r="P58" s="29">
        <v>6.5</v>
      </c>
      <c r="Q58" s="29" t="s">
        <v>42</v>
      </c>
      <c r="R58" s="29" t="s">
        <v>65</v>
      </c>
      <c r="S58" s="27" t="s">
        <v>42</v>
      </c>
      <c r="T58" s="35">
        <v>247</v>
      </c>
      <c r="U58" s="35">
        <v>329</v>
      </c>
      <c r="V58" s="35">
        <v>367</v>
      </c>
      <c r="W58" s="35">
        <v>451</v>
      </c>
      <c r="X58" s="31">
        <f t="shared" si="0"/>
        <v>1</v>
      </c>
      <c r="Y58" s="31">
        <f t="shared" si="1"/>
        <v>1</v>
      </c>
      <c r="Z58" s="31" t="str">
        <f t="shared" si="2"/>
        <v>ELIGIBLE</v>
      </c>
      <c r="AA58" s="31" t="str">
        <f t="shared" si="3"/>
        <v>OKAY</v>
      </c>
      <c r="AB58" s="31">
        <f t="shared" si="4"/>
        <v>0</v>
      </c>
      <c r="AC58" s="31">
        <f t="shared" si="5"/>
        <v>1</v>
      </c>
      <c r="AD58" s="31">
        <f t="shared" si="6"/>
        <v>0</v>
      </c>
      <c r="AE58" s="31">
        <f t="shared" si="7"/>
        <v>0</v>
      </c>
      <c r="AF58" s="31">
        <f t="shared" si="8"/>
        <v>0</v>
      </c>
      <c r="AG58" s="31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32">
        <v>3700067</v>
      </c>
      <c r="B59" s="33" t="s">
        <v>245</v>
      </c>
      <c r="C59" s="32" t="s">
        <v>246</v>
      </c>
      <c r="D59" s="32" t="s">
        <v>247</v>
      </c>
      <c r="E59" s="32" t="s">
        <v>248</v>
      </c>
      <c r="F59" s="32">
        <v>28353</v>
      </c>
      <c r="G59" s="34" t="s">
        <v>80</v>
      </c>
      <c r="H59" s="32">
        <v>9102766635</v>
      </c>
      <c r="I59" s="29">
        <v>6</v>
      </c>
      <c r="J59" s="29" t="s">
        <v>42</v>
      </c>
      <c r="K59" s="25" t="s">
        <v>43</v>
      </c>
      <c r="L59" s="26">
        <v>144</v>
      </c>
      <c r="M59" s="27" t="s">
        <v>42</v>
      </c>
      <c r="N59" s="27" t="s">
        <v>42</v>
      </c>
      <c r="O59" s="27" t="s">
        <v>42</v>
      </c>
      <c r="P59" s="29">
        <v>16.5</v>
      </c>
      <c r="Q59" s="29" t="s">
        <v>42</v>
      </c>
      <c r="R59" s="29" t="s">
        <v>65</v>
      </c>
      <c r="S59" s="27" t="s">
        <v>42</v>
      </c>
      <c r="T59" s="35">
        <v>1198</v>
      </c>
      <c r="U59" s="35">
        <v>730</v>
      </c>
      <c r="V59" s="35">
        <v>1330</v>
      </c>
      <c r="W59" s="35">
        <v>4782</v>
      </c>
      <c r="X59" s="31">
        <f t="shared" si="0"/>
        <v>0</v>
      </c>
      <c r="Y59" s="31">
        <f t="shared" si="1"/>
        <v>1</v>
      </c>
      <c r="Z59" s="31">
        <f t="shared" si="2"/>
        <v>0</v>
      </c>
      <c r="AA59" s="31">
        <f t="shared" si="3"/>
        <v>0</v>
      </c>
      <c r="AB59" s="31">
        <f t="shared" si="4"/>
        <v>0</v>
      </c>
      <c r="AC59" s="31">
        <f t="shared" si="5"/>
        <v>1</v>
      </c>
      <c r="AD59" s="31">
        <f t="shared" si="6"/>
        <v>0</v>
      </c>
      <c r="AE59" s="31">
        <f t="shared" si="7"/>
        <v>0</v>
      </c>
      <c r="AF59" s="31">
        <f t="shared" si="8"/>
        <v>0</v>
      </c>
      <c r="AG59" s="31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32">
        <v>3700068</v>
      </c>
      <c r="B60" s="33" t="s">
        <v>249</v>
      </c>
      <c r="C60" s="32" t="s">
        <v>250</v>
      </c>
      <c r="D60" s="32" t="s">
        <v>251</v>
      </c>
      <c r="E60" s="32" t="s">
        <v>252</v>
      </c>
      <c r="F60" s="32">
        <v>28712</v>
      </c>
      <c r="G60" s="34" t="s">
        <v>80</v>
      </c>
      <c r="H60" s="32">
        <v>8288852665</v>
      </c>
      <c r="I60" s="29">
        <v>6</v>
      </c>
      <c r="J60" s="29" t="s">
        <v>42</v>
      </c>
      <c r="K60" s="25" t="s">
        <v>43</v>
      </c>
      <c r="L60" s="26">
        <v>206</v>
      </c>
      <c r="M60" s="27" t="s">
        <v>42</v>
      </c>
      <c r="N60" s="27" t="s">
        <v>42</v>
      </c>
      <c r="O60" s="27" t="s">
        <v>42</v>
      </c>
      <c r="P60" s="29">
        <v>8.7</v>
      </c>
      <c r="Q60" s="29" t="s">
        <v>42</v>
      </c>
      <c r="R60" s="29" t="s">
        <v>65</v>
      </c>
      <c r="S60" s="27" t="s">
        <v>42</v>
      </c>
      <c r="T60" s="35">
        <v>631</v>
      </c>
      <c r="U60" s="35">
        <v>839</v>
      </c>
      <c r="V60" s="35">
        <v>1253</v>
      </c>
      <c r="W60" s="35">
        <v>3444</v>
      </c>
      <c r="X60" s="31">
        <f t="shared" si="0"/>
        <v>0</v>
      </c>
      <c r="Y60" s="31">
        <f t="shared" si="1"/>
        <v>1</v>
      </c>
      <c r="Z60" s="31">
        <f t="shared" si="2"/>
        <v>0</v>
      </c>
      <c r="AA60" s="31">
        <f t="shared" si="3"/>
        <v>0</v>
      </c>
      <c r="AB60" s="31">
        <f t="shared" si="4"/>
        <v>0</v>
      </c>
      <c r="AC60" s="31">
        <f t="shared" si="5"/>
        <v>1</v>
      </c>
      <c r="AD60" s="31">
        <f t="shared" si="6"/>
        <v>0</v>
      </c>
      <c r="AE60" s="31">
        <f t="shared" si="7"/>
        <v>0</v>
      </c>
      <c r="AF60" s="31">
        <f t="shared" si="8"/>
        <v>0</v>
      </c>
      <c r="AG60" s="31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32">
        <v>3700069</v>
      </c>
      <c r="B61" s="33" t="s">
        <v>253</v>
      </c>
      <c r="C61" s="32" t="s">
        <v>254</v>
      </c>
      <c r="D61" s="32" t="s">
        <v>255</v>
      </c>
      <c r="E61" s="32" t="s">
        <v>256</v>
      </c>
      <c r="F61" s="32">
        <v>27587</v>
      </c>
      <c r="G61" s="34" t="s">
        <v>80</v>
      </c>
      <c r="H61" s="32">
        <v>9195544911</v>
      </c>
      <c r="I61" s="29">
        <v>4</v>
      </c>
      <c r="J61" s="29" t="s">
        <v>42</v>
      </c>
      <c r="K61" s="25" t="s">
        <v>43</v>
      </c>
      <c r="L61" s="26">
        <v>400</v>
      </c>
      <c r="M61" s="27" t="s">
        <v>42</v>
      </c>
      <c r="N61" s="27" t="s">
        <v>42</v>
      </c>
      <c r="O61" s="27" t="s">
        <v>42</v>
      </c>
      <c r="P61" s="29" t="s">
        <v>47</v>
      </c>
      <c r="Q61" s="29" t="s">
        <v>42</v>
      </c>
      <c r="R61" s="29" t="s">
        <v>42</v>
      </c>
      <c r="S61" s="27" t="s">
        <v>42</v>
      </c>
      <c r="T61" s="35">
        <v>1061</v>
      </c>
      <c r="U61" s="35">
        <v>1412</v>
      </c>
      <c r="V61" s="35">
        <v>1577</v>
      </c>
      <c r="W61" s="35">
        <v>1941</v>
      </c>
      <c r="X61" s="31">
        <f t="shared" si="0"/>
        <v>0</v>
      </c>
      <c r="Y61" s="31">
        <f t="shared" si="1"/>
        <v>1</v>
      </c>
      <c r="Z61" s="31">
        <f t="shared" si="2"/>
        <v>0</v>
      </c>
      <c r="AA61" s="31">
        <f t="shared" si="3"/>
        <v>0</v>
      </c>
      <c r="AB61" s="31">
        <f t="shared" si="4"/>
        <v>0</v>
      </c>
      <c r="AC61" s="31">
        <f t="shared" si="5"/>
        <v>0</v>
      </c>
      <c r="AD61" s="31">
        <f t="shared" si="6"/>
        <v>0</v>
      </c>
      <c r="AE61" s="31">
        <f t="shared" si="7"/>
        <v>0</v>
      </c>
      <c r="AF61" s="31">
        <f t="shared" si="8"/>
        <v>0</v>
      </c>
      <c r="AG61" s="31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32">
        <v>3700070</v>
      </c>
      <c r="B62" s="33" t="s">
        <v>257</v>
      </c>
      <c r="C62" s="32" t="s">
        <v>258</v>
      </c>
      <c r="D62" s="32" t="s">
        <v>259</v>
      </c>
      <c r="E62" s="32" t="s">
        <v>260</v>
      </c>
      <c r="F62" s="32">
        <v>27597</v>
      </c>
      <c r="G62" s="34" t="s">
        <v>80</v>
      </c>
      <c r="H62" s="32">
        <v>9192175921</v>
      </c>
      <c r="I62" s="29">
        <v>4</v>
      </c>
      <c r="J62" s="29" t="s">
        <v>42</v>
      </c>
      <c r="K62" s="25" t="s">
        <v>43</v>
      </c>
      <c r="L62" s="26">
        <v>407</v>
      </c>
      <c r="M62" s="27" t="s">
        <v>42</v>
      </c>
      <c r="N62" s="27" t="s">
        <v>42</v>
      </c>
      <c r="O62" s="27" t="s">
        <v>42</v>
      </c>
      <c r="P62" s="29">
        <v>1.5</v>
      </c>
      <c r="Q62" s="29" t="s">
        <v>42</v>
      </c>
      <c r="R62" s="29" t="s">
        <v>42</v>
      </c>
      <c r="S62" s="27" t="s">
        <v>42</v>
      </c>
      <c r="T62" s="35">
        <v>930</v>
      </c>
      <c r="U62" s="35">
        <v>1236</v>
      </c>
      <c r="V62" s="35">
        <v>1382</v>
      </c>
      <c r="W62" s="35">
        <v>2273</v>
      </c>
      <c r="X62" s="31">
        <f t="shared" si="0"/>
        <v>0</v>
      </c>
      <c r="Y62" s="31">
        <f t="shared" si="1"/>
        <v>1</v>
      </c>
      <c r="Z62" s="31">
        <f t="shared" si="2"/>
        <v>0</v>
      </c>
      <c r="AA62" s="31">
        <f t="shared" si="3"/>
        <v>0</v>
      </c>
      <c r="AB62" s="31">
        <f t="shared" si="4"/>
        <v>0</v>
      </c>
      <c r="AC62" s="31">
        <f t="shared" si="5"/>
        <v>0</v>
      </c>
      <c r="AD62" s="31">
        <f t="shared" si="6"/>
        <v>0</v>
      </c>
      <c r="AE62" s="31">
        <f t="shared" si="7"/>
        <v>0</v>
      </c>
      <c r="AF62" s="31">
        <f t="shared" si="8"/>
        <v>0</v>
      </c>
      <c r="AG62" s="31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32">
        <v>3700071</v>
      </c>
      <c r="B63" s="33" t="s">
        <v>261</v>
      </c>
      <c r="C63" s="32" t="s">
        <v>262</v>
      </c>
      <c r="D63" s="32" t="s">
        <v>263</v>
      </c>
      <c r="E63" s="32" t="s">
        <v>40</v>
      </c>
      <c r="F63" s="32">
        <v>27602</v>
      </c>
      <c r="G63" s="34" t="s">
        <v>80</v>
      </c>
      <c r="H63" s="32">
        <v>9198342780</v>
      </c>
      <c r="I63" s="29">
        <v>2</v>
      </c>
      <c r="J63" s="29" t="s">
        <v>42</v>
      </c>
      <c r="K63" s="25" t="s">
        <v>43</v>
      </c>
      <c r="L63" s="26" t="s">
        <v>75</v>
      </c>
      <c r="M63" s="27" t="s">
        <v>42</v>
      </c>
      <c r="N63" s="27" t="s">
        <v>42</v>
      </c>
      <c r="O63" s="27" t="s">
        <v>42</v>
      </c>
      <c r="P63" s="29" t="s">
        <v>47</v>
      </c>
      <c r="Q63" s="29" t="s">
        <v>42</v>
      </c>
      <c r="R63" s="29" t="s">
        <v>42</v>
      </c>
      <c r="S63" s="27" t="s">
        <v>42</v>
      </c>
      <c r="T63" s="35">
        <v>0</v>
      </c>
      <c r="U63" s="35">
        <v>0</v>
      </c>
      <c r="V63" s="35">
        <v>0</v>
      </c>
      <c r="W63" s="35">
        <v>0</v>
      </c>
      <c r="X63" s="31">
        <f t="shared" si="0"/>
        <v>0</v>
      </c>
      <c r="Y63" s="31">
        <f t="shared" si="1"/>
        <v>0</v>
      </c>
      <c r="Z63" s="31">
        <f t="shared" si="2"/>
        <v>0</v>
      </c>
      <c r="AA63" s="31">
        <f t="shared" si="3"/>
        <v>0</v>
      </c>
      <c r="AB63" s="31">
        <f t="shared" si="4"/>
        <v>0</v>
      </c>
      <c r="AC63" s="31">
        <f t="shared" si="5"/>
        <v>0</v>
      </c>
      <c r="AD63" s="31">
        <f t="shared" si="6"/>
        <v>0</v>
      </c>
      <c r="AE63" s="31">
        <f t="shared" si="7"/>
        <v>0</v>
      </c>
      <c r="AF63" s="31">
        <f t="shared" si="8"/>
        <v>0</v>
      </c>
      <c r="AG63" s="31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32">
        <v>3700072</v>
      </c>
      <c r="B64" s="33" t="s">
        <v>264</v>
      </c>
      <c r="C64" s="32" t="s">
        <v>265</v>
      </c>
      <c r="D64" s="32" t="s">
        <v>266</v>
      </c>
      <c r="E64" s="32" t="s">
        <v>40</v>
      </c>
      <c r="F64" s="32">
        <v>27611</v>
      </c>
      <c r="G64" s="34" t="s">
        <v>80</v>
      </c>
      <c r="H64" s="32">
        <v>9198157008</v>
      </c>
      <c r="I64" s="29">
        <v>2</v>
      </c>
      <c r="J64" s="29" t="s">
        <v>42</v>
      </c>
      <c r="K64" s="25" t="s">
        <v>43</v>
      </c>
      <c r="L64" s="26">
        <v>237</v>
      </c>
      <c r="M64" s="27" t="s">
        <v>42</v>
      </c>
      <c r="N64" s="27" t="s">
        <v>42</v>
      </c>
      <c r="O64" s="27" t="s">
        <v>42</v>
      </c>
      <c r="P64" s="29">
        <v>21.4</v>
      </c>
      <c r="Q64" s="29" t="s">
        <v>65</v>
      </c>
      <c r="R64" s="29" t="s">
        <v>42</v>
      </c>
      <c r="S64" s="27" t="s">
        <v>42</v>
      </c>
      <c r="T64" s="35">
        <v>666</v>
      </c>
      <c r="U64" s="35">
        <v>886</v>
      </c>
      <c r="V64" s="35">
        <v>1803</v>
      </c>
      <c r="W64" s="35">
        <v>7059</v>
      </c>
      <c r="X64" s="31">
        <f t="shared" si="0"/>
        <v>0</v>
      </c>
      <c r="Y64" s="31">
        <f t="shared" si="1"/>
        <v>1</v>
      </c>
      <c r="Z64" s="31">
        <f t="shared" si="2"/>
        <v>0</v>
      </c>
      <c r="AA64" s="31">
        <f t="shared" si="3"/>
        <v>0</v>
      </c>
      <c r="AB64" s="31">
        <f t="shared" si="4"/>
        <v>1</v>
      </c>
      <c r="AC64" s="31">
        <f t="shared" si="5"/>
        <v>0</v>
      </c>
      <c r="AD64" s="31">
        <f t="shared" si="6"/>
        <v>0</v>
      </c>
      <c r="AE64" s="31">
        <f t="shared" si="7"/>
        <v>0</v>
      </c>
      <c r="AF64" s="31">
        <f t="shared" si="8"/>
        <v>0</v>
      </c>
      <c r="AG64" s="31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32">
        <v>3700073</v>
      </c>
      <c r="B65" s="33" t="s">
        <v>267</v>
      </c>
      <c r="C65" s="32" t="s">
        <v>268</v>
      </c>
      <c r="D65" s="32" t="s">
        <v>269</v>
      </c>
      <c r="E65" s="32" t="s">
        <v>178</v>
      </c>
      <c r="F65" s="32">
        <v>27534</v>
      </c>
      <c r="G65" s="34" t="s">
        <v>80</v>
      </c>
      <c r="H65" s="32">
        <v>9197360260</v>
      </c>
      <c r="I65" s="29">
        <v>2</v>
      </c>
      <c r="J65" s="29" t="s">
        <v>42</v>
      </c>
      <c r="K65" s="25" t="s">
        <v>43</v>
      </c>
      <c r="L65" s="26" t="s">
        <v>75</v>
      </c>
      <c r="M65" s="27" t="s">
        <v>42</v>
      </c>
      <c r="N65" s="27" t="s">
        <v>42</v>
      </c>
      <c r="O65" s="27" t="s">
        <v>42</v>
      </c>
      <c r="P65" s="29" t="s">
        <v>47</v>
      </c>
      <c r="Q65" s="29" t="s">
        <v>42</v>
      </c>
      <c r="R65" s="29" t="s">
        <v>42</v>
      </c>
      <c r="S65" s="27" t="s">
        <v>42</v>
      </c>
      <c r="T65" s="35">
        <v>0</v>
      </c>
      <c r="U65" s="35">
        <v>0</v>
      </c>
      <c r="V65" s="35">
        <v>0</v>
      </c>
      <c r="W65" s="35">
        <v>0</v>
      </c>
      <c r="X65" s="31">
        <f t="shared" si="0"/>
        <v>0</v>
      </c>
      <c r="Y65" s="31">
        <f t="shared" si="1"/>
        <v>0</v>
      </c>
      <c r="Z65" s="31">
        <f t="shared" si="2"/>
        <v>0</v>
      </c>
      <c r="AA65" s="31">
        <f t="shared" si="3"/>
        <v>0</v>
      </c>
      <c r="AB65" s="31">
        <f t="shared" si="4"/>
        <v>0</v>
      </c>
      <c r="AC65" s="31">
        <f t="shared" si="5"/>
        <v>0</v>
      </c>
      <c r="AD65" s="31">
        <f t="shared" si="6"/>
        <v>0</v>
      </c>
      <c r="AE65" s="31">
        <f t="shared" si="7"/>
        <v>0</v>
      </c>
      <c r="AF65" s="31">
        <f t="shared" si="8"/>
        <v>0</v>
      </c>
      <c r="AG65" s="31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32">
        <v>3700074</v>
      </c>
      <c r="B66" s="33" t="s">
        <v>270</v>
      </c>
      <c r="C66" s="32" t="s">
        <v>271</v>
      </c>
      <c r="D66" s="32" t="s">
        <v>272</v>
      </c>
      <c r="E66" s="32" t="s">
        <v>178</v>
      </c>
      <c r="F66" s="32">
        <v>27580</v>
      </c>
      <c r="G66" s="34" t="s">
        <v>80</v>
      </c>
      <c r="H66" s="32">
        <v>9197351170</v>
      </c>
      <c r="I66" s="29">
        <v>2</v>
      </c>
      <c r="J66" s="29" t="s">
        <v>42</v>
      </c>
      <c r="K66" s="25" t="s">
        <v>43</v>
      </c>
      <c r="L66" s="26">
        <v>87</v>
      </c>
      <c r="M66" s="27" t="s">
        <v>42</v>
      </c>
      <c r="N66" s="27" t="s">
        <v>42</v>
      </c>
      <c r="O66" s="27" t="s">
        <v>42</v>
      </c>
      <c r="P66" s="29">
        <v>36.7</v>
      </c>
      <c r="Q66" s="29" t="s">
        <v>65</v>
      </c>
      <c r="R66" s="29" t="s">
        <v>42</v>
      </c>
      <c r="S66" s="27" t="s">
        <v>42</v>
      </c>
      <c r="T66" s="35">
        <v>1382</v>
      </c>
      <c r="U66" s="35">
        <v>438</v>
      </c>
      <c r="V66" s="35">
        <v>1184</v>
      </c>
      <c r="W66" s="35">
        <v>5640</v>
      </c>
      <c r="X66" s="31">
        <f t="shared" si="0"/>
        <v>0</v>
      </c>
      <c r="Y66" s="31">
        <f t="shared" si="1"/>
        <v>1</v>
      </c>
      <c r="Z66" s="31">
        <f t="shared" si="2"/>
        <v>0</v>
      </c>
      <c r="AA66" s="31">
        <f t="shared" si="3"/>
        <v>0</v>
      </c>
      <c r="AB66" s="31">
        <f t="shared" si="4"/>
        <v>1</v>
      </c>
      <c r="AC66" s="31">
        <f t="shared" si="5"/>
        <v>0</v>
      </c>
      <c r="AD66" s="31">
        <f t="shared" si="6"/>
        <v>0</v>
      </c>
      <c r="AE66" s="31">
        <f t="shared" si="7"/>
        <v>0</v>
      </c>
      <c r="AF66" s="31">
        <f t="shared" si="8"/>
        <v>0</v>
      </c>
      <c r="AG66" s="31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32">
        <v>3700075</v>
      </c>
      <c r="B67" s="33" t="s">
        <v>273</v>
      </c>
      <c r="C67" s="32" t="s">
        <v>274</v>
      </c>
      <c r="D67" s="32" t="s">
        <v>275</v>
      </c>
      <c r="E67" s="32" t="s">
        <v>276</v>
      </c>
      <c r="F67" s="32">
        <v>28659</v>
      </c>
      <c r="G67" s="34" t="s">
        <v>80</v>
      </c>
      <c r="H67" s="32">
        <v>3368380103</v>
      </c>
      <c r="I67" s="29">
        <v>6</v>
      </c>
      <c r="J67" s="29" t="s">
        <v>42</v>
      </c>
      <c r="K67" s="25" t="s">
        <v>43</v>
      </c>
      <c r="L67" s="26" t="s">
        <v>75</v>
      </c>
      <c r="M67" s="27" t="s">
        <v>42</v>
      </c>
      <c r="N67" s="27" t="s">
        <v>42</v>
      </c>
      <c r="O67" s="27" t="s">
        <v>42</v>
      </c>
      <c r="P67" s="29" t="s">
        <v>47</v>
      </c>
      <c r="Q67" s="29" t="s">
        <v>42</v>
      </c>
      <c r="R67" s="29" t="s">
        <v>65</v>
      </c>
      <c r="S67" s="27" t="s">
        <v>42</v>
      </c>
      <c r="T67" s="35">
        <v>0</v>
      </c>
      <c r="U67" s="35">
        <v>0</v>
      </c>
      <c r="V67" s="35">
        <v>0</v>
      </c>
      <c r="W67" s="35">
        <v>0</v>
      </c>
      <c r="X67" s="31">
        <f t="shared" si="0"/>
        <v>0</v>
      </c>
      <c r="Y67" s="31">
        <f t="shared" si="1"/>
        <v>0</v>
      </c>
      <c r="Z67" s="31">
        <f t="shared" si="2"/>
        <v>0</v>
      </c>
      <c r="AA67" s="31">
        <f t="shared" si="3"/>
        <v>0</v>
      </c>
      <c r="AB67" s="31">
        <f t="shared" si="4"/>
        <v>0</v>
      </c>
      <c r="AC67" s="31">
        <f t="shared" si="5"/>
        <v>1</v>
      </c>
      <c r="AD67" s="31">
        <f t="shared" si="6"/>
        <v>0</v>
      </c>
      <c r="AE67" s="31">
        <f t="shared" si="7"/>
        <v>0</v>
      </c>
      <c r="AF67" s="31">
        <f t="shared" si="8"/>
        <v>0</v>
      </c>
      <c r="AG67" s="31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32">
        <v>3700076</v>
      </c>
      <c r="B68" s="33" t="s">
        <v>277</v>
      </c>
      <c r="C68" s="32" t="s">
        <v>278</v>
      </c>
      <c r="D68" s="32" t="s">
        <v>279</v>
      </c>
      <c r="E68" s="32" t="s">
        <v>280</v>
      </c>
      <c r="F68" s="32">
        <v>28669</v>
      </c>
      <c r="G68" s="34" t="s">
        <v>80</v>
      </c>
      <c r="H68" s="32">
        <v>3364688023</v>
      </c>
      <c r="I68" s="29">
        <v>7</v>
      </c>
      <c r="J68" s="29" t="s">
        <v>65</v>
      </c>
      <c r="K68" s="25" t="s">
        <v>43</v>
      </c>
      <c r="L68" s="26" t="s">
        <v>75</v>
      </c>
      <c r="M68" s="27" t="s">
        <v>42</v>
      </c>
      <c r="N68" s="27" t="s">
        <v>42</v>
      </c>
      <c r="O68" s="27" t="s">
        <v>42</v>
      </c>
      <c r="P68" s="29" t="s">
        <v>47</v>
      </c>
      <c r="Q68" s="29" t="s">
        <v>42</v>
      </c>
      <c r="R68" s="29" t="s">
        <v>65</v>
      </c>
      <c r="S68" s="27" t="s">
        <v>42</v>
      </c>
      <c r="T68" s="35">
        <v>0</v>
      </c>
      <c r="U68" s="35">
        <v>0</v>
      </c>
      <c r="V68" s="35">
        <v>0</v>
      </c>
      <c r="W68" s="35">
        <v>0</v>
      </c>
      <c r="X68" s="31">
        <f t="shared" si="0"/>
        <v>1</v>
      </c>
      <c r="Y68" s="31">
        <f t="shared" si="1"/>
        <v>0</v>
      </c>
      <c r="Z68" s="31">
        <f t="shared" si="2"/>
        <v>0</v>
      </c>
      <c r="AA68" s="31">
        <f t="shared" si="3"/>
        <v>0</v>
      </c>
      <c r="AB68" s="31">
        <f t="shared" si="4"/>
        <v>0</v>
      </c>
      <c r="AC68" s="31">
        <f t="shared" si="5"/>
        <v>1</v>
      </c>
      <c r="AD68" s="31">
        <f t="shared" si="6"/>
        <v>0</v>
      </c>
      <c r="AE68" s="31">
        <f t="shared" si="7"/>
        <v>0</v>
      </c>
      <c r="AF68" s="31">
        <f t="shared" si="8"/>
        <v>0</v>
      </c>
      <c r="AG68" s="31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32">
        <v>3700077</v>
      </c>
      <c r="B69" s="33" t="s">
        <v>281</v>
      </c>
      <c r="C69" s="32" t="s">
        <v>282</v>
      </c>
      <c r="D69" s="32" t="s">
        <v>283</v>
      </c>
      <c r="E69" s="32" t="s">
        <v>284</v>
      </c>
      <c r="F69" s="32">
        <v>28616</v>
      </c>
      <c r="G69" s="34">
        <v>309</v>
      </c>
      <c r="H69" s="32">
        <v>8287335241</v>
      </c>
      <c r="I69" s="29">
        <v>7</v>
      </c>
      <c r="J69" s="29" t="s">
        <v>65</v>
      </c>
      <c r="K69" s="25" t="s">
        <v>43</v>
      </c>
      <c r="L69" s="26">
        <v>52</v>
      </c>
      <c r="M69" s="27" t="s">
        <v>42</v>
      </c>
      <c r="N69" s="27" t="s">
        <v>65</v>
      </c>
      <c r="O69" s="27" t="s">
        <v>65</v>
      </c>
      <c r="P69" s="36">
        <v>55.2</v>
      </c>
      <c r="Q69" s="29" t="s">
        <v>65</v>
      </c>
      <c r="R69" s="29" t="s">
        <v>65</v>
      </c>
      <c r="S69" s="27" t="s">
        <v>66</v>
      </c>
      <c r="T69" s="35">
        <v>626</v>
      </c>
      <c r="U69" s="35">
        <v>212</v>
      </c>
      <c r="V69" s="35">
        <v>733</v>
      </c>
      <c r="W69" s="35">
        <v>3841</v>
      </c>
      <c r="X69" s="31">
        <f t="shared" si="0"/>
        <v>1</v>
      </c>
      <c r="Y69" s="31">
        <f t="shared" si="1"/>
        <v>1</v>
      </c>
      <c r="Z69" s="31" t="str">
        <f t="shared" si="2"/>
        <v>ELIGIBLE</v>
      </c>
      <c r="AA69" s="31" t="str">
        <f t="shared" si="3"/>
        <v>OKAY</v>
      </c>
      <c r="AB69" s="31">
        <f t="shared" si="4"/>
        <v>1</v>
      </c>
      <c r="AC69" s="31">
        <f t="shared" si="5"/>
        <v>1</v>
      </c>
      <c r="AD69" s="31" t="str">
        <f t="shared" si="6"/>
        <v>CHECK</v>
      </c>
      <c r="AE69" s="31" t="str">
        <f t="shared" si="7"/>
        <v>SRSA</v>
      </c>
      <c r="AF69" s="31">
        <f t="shared" si="8"/>
        <v>0</v>
      </c>
      <c r="AG69" s="31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32">
        <v>3700078</v>
      </c>
      <c r="B70" s="33" t="s">
        <v>285</v>
      </c>
      <c r="C70" s="32" t="s">
        <v>286</v>
      </c>
      <c r="D70" s="32" t="s">
        <v>287</v>
      </c>
      <c r="E70" s="32" t="s">
        <v>70</v>
      </c>
      <c r="F70" s="32">
        <v>28806</v>
      </c>
      <c r="G70" s="34" t="s">
        <v>80</v>
      </c>
      <c r="H70" s="32">
        <v>8282321771</v>
      </c>
      <c r="I70" s="29">
        <v>2</v>
      </c>
      <c r="J70" s="29" t="s">
        <v>42</v>
      </c>
      <c r="K70" s="25" t="s">
        <v>43</v>
      </c>
      <c r="L70" s="26">
        <v>223</v>
      </c>
      <c r="M70" s="27" t="s">
        <v>42</v>
      </c>
      <c r="N70" s="27" t="s">
        <v>42</v>
      </c>
      <c r="O70" s="27" t="s">
        <v>42</v>
      </c>
      <c r="P70" s="36">
        <v>15</v>
      </c>
      <c r="Q70" s="29" t="s">
        <v>42</v>
      </c>
      <c r="R70" s="29" t="s">
        <v>42</v>
      </c>
      <c r="S70" s="27" t="s">
        <v>42</v>
      </c>
      <c r="T70" s="35">
        <v>965</v>
      </c>
      <c r="U70" s="35">
        <v>825</v>
      </c>
      <c r="V70" s="35">
        <v>1463</v>
      </c>
      <c r="W70" s="35">
        <v>5026</v>
      </c>
      <c r="X70" s="31">
        <f aca="true" t="shared" si="13" ref="X70:X133">IF(OR(J70="YES",K70="YES"),1,0)</f>
        <v>0</v>
      </c>
      <c r="Y70" s="31">
        <f aca="true" t="shared" si="14" ref="Y70:Y133">IF(OR(L70&lt;600,M70="YES"),1,0)</f>
        <v>1</v>
      </c>
      <c r="Z70" s="31">
        <f aca="true" t="shared" si="15" ref="Z70:Z133">IF(AND(X70=1,Y70=1),"ELIGIBLE",0)</f>
        <v>0</v>
      </c>
      <c r="AA70" s="31">
        <f aca="true" t="shared" si="16" ref="AA70:AA133">IF(AND(Z70="ELIGIBLE",N70="YES"),"OKAY",0)</f>
        <v>0</v>
      </c>
      <c r="AB70" s="31">
        <f aca="true" t="shared" si="17" ref="AB70:AB133">IF(AND(P70&gt;=20,Q70="YES"),1,0)</f>
        <v>0</v>
      </c>
      <c r="AC70" s="31">
        <f aca="true" t="shared" si="18" ref="AC70:AC133">IF(R70="YES",1,0)</f>
        <v>0</v>
      </c>
      <c r="AD70" s="31">
        <f aca="true" t="shared" si="19" ref="AD70:AD133">IF(AND(AB70=1,AC70=1),"CHECK",0)</f>
        <v>0</v>
      </c>
      <c r="AE70" s="31">
        <f aca="true" t="shared" si="20" ref="AE70:AE133">IF(AND(Z70="ELIGIBLE",AD70="CHECK"),"SRSA",0)</f>
        <v>0</v>
      </c>
      <c r="AF70" s="31">
        <f aca="true" t="shared" si="21" ref="AF70:AF133">IF(AND(AD70="CHECK",AE70=0),"RLISP",0)</f>
        <v>0</v>
      </c>
      <c r="AG70" s="31">
        <f aca="true" t="shared" si="22" ref="AG70:AG133">IF(AND(AA70="OKAY",AF70="RLISP"),"NO",0)</f>
        <v>0</v>
      </c>
      <c r="AH70">
        <f aca="true" t="shared" si="23" ref="AH70:AH133">IF(AND(OR(X70=0,Y70=0),(N70="YES")),"TROUBLE",0)</f>
        <v>0</v>
      </c>
      <c r="AI70">
        <f aca="true" t="shared" si="24" ref="AI70:AI133">IF(AND(OR(AB70=0,AC70=0),(S70="YES")),"TROUBLE",0)</f>
        <v>0</v>
      </c>
      <c r="AJ70">
        <f aca="true" t="shared" si="25" ref="AJ70:AJ133">IF(AND(AND(AD70=0,P70&gt;=19.95),(S70=1)),"PROBLEM",0)</f>
        <v>0</v>
      </c>
    </row>
    <row r="71" spans="1:36" ht="12.75">
      <c r="A71" s="32">
        <v>3700079</v>
      </c>
      <c r="B71" s="33" t="s">
        <v>288</v>
      </c>
      <c r="C71" s="32" t="s">
        <v>289</v>
      </c>
      <c r="D71" s="32" t="s">
        <v>290</v>
      </c>
      <c r="E71" s="32" t="s">
        <v>50</v>
      </c>
      <c r="F71" s="32">
        <v>28311</v>
      </c>
      <c r="G71" s="34">
        <v>9234</v>
      </c>
      <c r="H71" s="32">
        <v>9103231432</v>
      </c>
      <c r="I71" s="29">
        <v>2</v>
      </c>
      <c r="J71" s="29" t="s">
        <v>42</v>
      </c>
      <c r="K71" s="25" t="s">
        <v>43</v>
      </c>
      <c r="L71" s="26" t="s">
        <v>75</v>
      </c>
      <c r="M71" s="27" t="s">
        <v>42</v>
      </c>
      <c r="N71" s="27" t="s">
        <v>42</v>
      </c>
      <c r="O71" s="27" t="s">
        <v>42</v>
      </c>
      <c r="P71" s="29" t="s">
        <v>47</v>
      </c>
      <c r="Q71" s="29" t="s">
        <v>42</v>
      </c>
      <c r="R71" s="29" t="s">
        <v>42</v>
      </c>
      <c r="S71" s="27" t="s">
        <v>42</v>
      </c>
      <c r="T71" s="35">
        <v>0</v>
      </c>
      <c r="U71" s="35">
        <v>0</v>
      </c>
      <c r="V71" s="35">
        <v>0</v>
      </c>
      <c r="W71" s="35">
        <v>0</v>
      </c>
      <c r="X71" s="31">
        <f t="shared" si="13"/>
        <v>0</v>
      </c>
      <c r="Y71" s="31">
        <f t="shared" si="14"/>
        <v>0</v>
      </c>
      <c r="Z71" s="31">
        <f t="shared" si="15"/>
        <v>0</v>
      </c>
      <c r="AA71" s="31">
        <f t="shared" si="16"/>
        <v>0</v>
      </c>
      <c r="AB71" s="31">
        <f t="shared" si="17"/>
        <v>0</v>
      </c>
      <c r="AC71" s="31">
        <f t="shared" si="18"/>
        <v>0</v>
      </c>
      <c r="AD71" s="31">
        <f t="shared" si="19"/>
        <v>0</v>
      </c>
      <c r="AE71" s="31">
        <f t="shared" si="20"/>
        <v>0</v>
      </c>
      <c r="AF71" s="31">
        <f t="shared" si="21"/>
        <v>0</v>
      </c>
      <c r="AG71" s="31">
        <f t="shared" si="22"/>
        <v>0</v>
      </c>
      <c r="AH71">
        <f t="shared" si="23"/>
        <v>0</v>
      </c>
      <c r="AI71">
        <f t="shared" si="24"/>
        <v>0</v>
      </c>
      <c r="AJ71">
        <f t="shared" si="25"/>
        <v>0</v>
      </c>
    </row>
    <row r="72" spans="1:36" ht="12.75">
      <c r="A72" s="32">
        <v>3700080</v>
      </c>
      <c r="B72" s="33" t="s">
        <v>291</v>
      </c>
      <c r="C72" s="32" t="s">
        <v>292</v>
      </c>
      <c r="D72" s="32" t="s">
        <v>293</v>
      </c>
      <c r="E72" s="32" t="s">
        <v>46</v>
      </c>
      <c r="F72" s="32">
        <v>27717</v>
      </c>
      <c r="G72" s="34">
        <v>2072</v>
      </c>
      <c r="H72" s="32">
        <v>9196870870</v>
      </c>
      <c r="I72" s="29">
        <v>2</v>
      </c>
      <c r="J72" s="29" t="s">
        <v>42</v>
      </c>
      <c r="K72" s="25" t="s">
        <v>43</v>
      </c>
      <c r="L72" s="26">
        <v>93</v>
      </c>
      <c r="M72" s="27" t="s">
        <v>42</v>
      </c>
      <c r="N72" s="27" t="s">
        <v>42</v>
      </c>
      <c r="O72" s="27" t="s">
        <v>42</v>
      </c>
      <c r="P72" s="29">
        <v>22.8</v>
      </c>
      <c r="Q72" s="29" t="s">
        <v>65</v>
      </c>
      <c r="R72" s="29" t="s">
        <v>42</v>
      </c>
      <c r="S72" s="27" t="s">
        <v>42</v>
      </c>
      <c r="T72" s="35">
        <v>631</v>
      </c>
      <c r="U72" s="35">
        <v>369</v>
      </c>
      <c r="V72" s="35">
        <v>773</v>
      </c>
      <c r="W72" s="35">
        <v>3141</v>
      </c>
      <c r="X72" s="31">
        <f t="shared" si="13"/>
        <v>0</v>
      </c>
      <c r="Y72" s="31">
        <f t="shared" si="14"/>
        <v>1</v>
      </c>
      <c r="Z72" s="31">
        <f t="shared" si="15"/>
        <v>0</v>
      </c>
      <c r="AA72" s="31">
        <f t="shared" si="16"/>
        <v>0</v>
      </c>
      <c r="AB72" s="31">
        <f t="shared" si="17"/>
        <v>1</v>
      </c>
      <c r="AC72" s="31">
        <f t="shared" si="18"/>
        <v>0</v>
      </c>
      <c r="AD72" s="31">
        <f t="shared" si="19"/>
        <v>0</v>
      </c>
      <c r="AE72" s="31">
        <f t="shared" si="20"/>
        <v>0</v>
      </c>
      <c r="AF72" s="31">
        <f t="shared" si="21"/>
        <v>0</v>
      </c>
      <c r="AG72" s="31">
        <f t="shared" si="22"/>
        <v>0</v>
      </c>
      <c r="AH72">
        <f t="shared" si="23"/>
        <v>0</v>
      </c>
      <c r="AI72">
        <f t="shared" si="24"/>
        <v>0</v>
      </c>
      <c r="AJ72">
        <f t="shared" si="25"/>
        <v>0</v>
      </c>
    </row>
    <row r="73" spans="1:36" ht="12.75">
      <c r="A73" s="32">
        <v>3700081</v>
      </c>
      <c r="B73" s="33" t="s">
        <v>294</v>
      </c>
      <c r="C73" s="32" t="s">
        <v>295</v>
      </c>
      <c r="D73" s="32" t="s">
        <v>296</v>
      </c>
      <c r="E73" s="32" t="s">
        <v>46</v>
      </c>
      <c r="F73" s="32">
        <v>27713</v>
      </c>
      <c r="G73" s="34" t="s">
        <v>80</v>
      </c>
      <c r="H73" s="32">
        <v>9199578770</v>
      </c>
      <c r="I73" s="29">
        <v>2</v>
      </c>
      <c r="J73" s="29" t="s">
        <v>42</v>
      </c>
      <c r="K73" s="25" t="s">
        <v>43</v>
      </c>
      <c r="L73" s="26">
        <v>111</v>
      </c>
      <c r="M73" s="27" t="s">
        <v>42</v>
      </c>
      <c r="N73" s="27" t="s">
        <v>42</v>
      </c>
      <c r="O73" s="27" t="s">
        <v>42</v>
      </c>
      <c r="P73" s="29" t="s">
        <v>47</v>
      </c>
      <c r="Q73" s="29" t="s">
        <v>42</v>
      </c>
      <c r="R73" s="29" t="s">
        <v>42</v>
      </c>
      <c r="S73" s="27" t="s">
        <v>42</v>
      </c>
      <c r="T73" s="35">
        <v>645</v>
      </c>
      <c r="U73" s="35">
        <v>558</v>
      </c>
      <c r="V73" s="35">
        <v>624</v>
      </c>
      <c r="W73" s="35">
        <v>767</v>
      </c>
      <c r="X73" s="31">
        <f t="shared" si="13"/>
        <v>0</v>
      </c>
      <c r="Y73" s="31">
        <f t="shared" si="14"/>
        <v>1</v>
      </c>
      <c r="Z73" s="31">
        <f t="shared" si="15"/>
        <v>0</v>
      </c>
      <c r="AA73" s="31">
        <f t="shared" si="16"/>
        <v>0</v>
      </c>
      <c r="AB73" s="31">
        <f t="shared" si="17"/>
        <v>0</v>
      </c>
      <c r="AC73" s="31">
        <f t="shared" si="18"/>
        <v>0</v>
      </c>
      <c r="AD73" s="31">
        <f t="shared" si="19"/>
        <v>0</v>
      </c>
      <c r="AE73" s="31">
        <f t="shared" si="20"/>
        <v>0</v>
      </c>
      <c r="AF73" s="31">
        <f t="shared" si="21"/>
        <v>0</v>
      </c>
      <c r="AG73" s="31">
        <f t="shared" si="22"/>
        <v>0</v>
      </c>
      <c r="AH73">
        <f t="shared" si="23"/>
        <v>0</v>
      </c>
      <c r="AI73">
        <f t="shared" si="24"/>
        <v>0</v>
      </c>
      <c r="AJ73">
        <f t="shared" si="25"/>
        <v>0</v>
      </c>
    </row>
    <row r="74" spans="1:36" ht="12.75">
      <c r="A74" s="32">
        <v>3700082</v>
      </c>
      <c r="B74" s="33" t="s">
        <v>297</v>
      </c>
      <c r="C74" s="32" t="s">
        <v>298</v>
      </c>
      <c r="D74" s="32" t="s">
        <v>210</v>
      </c>
      <c r="E74" s="32" t="s">
        <v>46</v>
      </c>
      <c r="F74" s="32">
        <v>27703</v>
      </c>
      <c r="G74" s="34" t="s">
        <v>80</v>
      </c>
      <c r="H74" s="32">
        <v>9196808076</v>
      </c>
      <c r="I74" s="29">
        <v>2</v>
      </c>
      <c r="J74" s="29" t="s">
        <v>42</v>
      </c>
      <c r="K74" s="25" t="s">
        <v>43</v>
      </c>
      <c r="L74" s="26">
        <v>21</v>
      </c>
      <c r="M74" s="27" t="s">
        <v>42</v>
      </c>
      <c r="N74" s="27" t="s">
        <v>42</v>
      </c>
      <c r="O74" s="27" t="s">
        <v>42</v>
      </c>
      <c r="P74" s="29">
        <v>23.3</v>
      </c>
      <c r="Q74" s="29" t="s">
        <v>65</v>
      </c>
      <c r="R74" s="29" t="s">
        <v>42</v>
      </c>
      <c r="S74" s="27" t="s">
        <v>42</v>
      </c>
      <c r="T74" s="35">
        <v>82</v>
      </c>
      <c r="U74" s="35">
        <v>109</v>
      </c>
      <c r="V74" s="35">
        <v>230</v>
      </c>
      <c r="W74" s="35">
        <v>952</v>
      </c>
      <c r="X74" s="31">
        <f t="shared" si="13"/>
        <v>0</v>
      </c>
      <c r="Y74" s="31">
        <f t="shared" si="14"/>
        <v>1</v>
      </c>
      <c r="Z74" s="31">
        <f t="shared" si="15"/>
        <v>0</v>
      </c>
      <c r="AA74" s="31">
        <f t="shared" si="16"/>
        <v>0</v>
      </c>
      <c r="AB74" s="31">
        <f t="shared" si="17"/>
        <v>1</v>
      </c>
      <c r="AC74" s="31">
        <f t="shared" si="18"/>
        <v>0</v>
      </c>
      <c r="AD74" s="31">
        <f t="shared" si="19"/>
        <v>0</v>
      </c>
      <c r="AE74" s="31">
        <f t="shared" si="20"/>
        <v>0</v>
      </c>
      <c r="AF74" s="31">
        <f t="shared" si="21"/>
        <v>0</v>
      </c>
      <c r="AG74" s="31">
        <f t="shared" si="22"/>
        <v>0</v>
      </c>
      <c r="AH74">
        <f t="shared" si="23"/>
        <v>0</v>
      </c>
      <c r="AI74">
        <f t="shared" si="24"/>
        <v>0</v>
      </c>
      <c r="AJ74">
        <f t="shared" si="25"/>
        <v>0</v>
      </c>
    </row>
    <row r="75" spans="1:36" ht="12.75">
      <c r="A75" s="32">
        <v>3700083</v>
      </c>
      <c r="B75" s="33" t="s">
        <v>299</v>
      </c>
      <c r="C75" s="32" t="s">
        <v>300</v>
      </c>
      <c r="D75" s="32" t="s">
        <v>301</v>
      </c>
      <c r="E75" s="32" t="s">
        <v>98</v>
      </c>
      <c r="F75" s="32">
        <v>27106</v>
      </c>
      <c r="G75" s="34" t="s">
        <v>80</v>
      </c>
      <c r="H75" s="32">
        <v>3369221121</v>
      </c>
      <c r="I75" s="29">
        <v>2</v>
      </c>
      <c r="J75" s="29" t="s">
        <v>42</v>
      </c>
      <c r="K75" s="25" t="s">
        <v>43</v>
      </c>
      <c r="L75" s="26">
        <v>571</v>
      </c>
      <c r="M75" s="27" t="s">
        <v>42</v>
      </c>
      <c r="N75" s="27" t="s">
        <v>42</v>
      </c>
      <c r="O75" s="27" t="s">
        <v>42</v>
      </c>
      <c r="P75" s="29">
        <v>8.1</v>
      </c>
      <c r="Q75" s="29" t="s">
        <v>42</v>
      </c>
      <c r="R75" s="29" t="s">
        <v>42</v>
      </c>
      <c r="S75" s="27" t="s">
        <v>42</v>
      </c>
      <c r="T75" s="35">
        <v>2233</v>
      </c>
      <c r="U75" s="35">
        <v>2163</v>
      </c>
      <c r="V75" s="35">
        <v>2417</v>
      </c>
      <c r="W75" s="35">
        <v>8356</v>
      </c>
      <c r="X75" s="31">
        <f t="shared" si="13"/>
        <v>0</v>
      </c>
      <c r="Y75" s="31">
        <f t="shared" si="14"/>
        <v>1</v>
      </c>
      <c r="Z75" s="31">
        <f t="shared" si="15"/>
        <v>0</v>
      </c>
      <c r="AA75" s="31">
        <f t="shared" si="16"/>
        <v>0</v>
      </c>
      <c r="AB75" s="31">
        <f t="shared" si="17"/>
        <v>0</v>
      </c>
      <c r="AC75" s="31">
        <f t="shared" si="18"/>
        <v>0</v>
      </c>
      <c r="AD75" s="31">
        <f t="shared" si="19"/>
        <v>0</v>
      </c>
      <c r="AE75" s="31">
        <f t="shared" si="20"/>
        <v>0</v>
      </c>
      <c r="AF75" s="31">
        <f t="shared" si="21"/>
        <v>0</v>
      </c>
      <c r="AG75" s="31">
        <f t="shared" si="22"/>
        <v>0</v>
      </c>
      <c r="AH75">
        <f t="shared" si="23"/>
        <v>0</v>
      </c>
      <c r="AI75">
        <f t="shared" si="24"/>
        <v>0</v>
      </c>
      <c r="AJ75">
        <f t="shared" si="25"/>
        <v>0</v>
      </c>
    </row>
    <row r="76" spans="1:36" ht="12.75">
      <c r="A76" s="32">
        <v>3700084</v>
      </c>
      <c r="B76" s="33" t="s">
        <v>302</v>
      </c>
      <c r="C76" s="32" t="s">
        <v>303</v>
      </c>
      <c r="D76" s="32" t="s">
        <v>304</v>
      </c>
      <c r="E76" s="32" t="s">
        <v>217</v>
      </c>
      <c r="F76" s="32">
        <v>27410</v>
      </c>
      <c r="G76" s="34" t="s">
        <v>80</v>
      </c>
      <c r="H76" s="32">
        <v>3362868404</v>
      </c>
      <c r="I76" s="29">
        <v>8</v>
      </c>
      <c r="J76" s="29" t="s">
        <v>65</v>
      </c>
      <c r="K76" s="25" t="s">
        <v>43</v>
      </c>
      <c r="L76" s="26">
        <v>606</v>
      </c>
      <c r="M76" s="27" t="s">
        <v>42</v>
      </c>
      <c r="N76" s="27" t="s">
        <v>42</v>
      </c>
      <c r="O76" s="27" t="s">
        <v>42</v>
      </c>
      <c r="P76" s="29" t="s">
        <v>47</v>
      </c>
      <c r="Q76" s="29" t="s">
        <v>42</v>
      </c>
      <c r="R76" s="29" t="s">
        <v>65</v>
      </c>
      <c r="S76" s="27" t="s">
        <v>42</v>
      </c>
      <c r="T76" s="35">
        <v>1706</v>
      </c>
      <c r="U76" s="35">
        <v>2269</v>
      </c>
      <c r="V76" s="35">
        <v>2535</v>
      </c>
      <c r="W76" s="35">
        <v>3119</v>
      </c>
      <c r="X76" s="31">
        <f t="shared" si="13"/>
        <v>1</v>
      </c>
      <c r="Y76" s="31">
        <f t="shared" si="14"/>
        <v>0</v>
      </c>
      <c r="Z76" s="31">
        <f t="shared" si="15"/>
        <v>0</v>
      </c>
      <c r="AA76" s="31">
        <f t="shared" si="16"/>
        <v>0</v>
      </c>
      <c r="AB76" s="31">
        <f t="shared" si="17"/>
        <v>0</v>
      </c>
      <c r="AC76" s="31">
        <f t="shared" si="18"/>
        <v>1</v>
      </c>
      <c r="AD76" s="31">
        <f t="shared" si="19"/>
        <v>0</v>
      </c>
      <c r="AE76" s="31">
        <f t="shared" si="20"/>
        <v>0</v>
      </c>
      <c r="AF76" s="31">
        <f t="shared" si="21"/>
        <v>0</v>
      </c>
      <c r="AG76" s="31">
        <f t="shared" si="22"/>
        <v>0</v>
      </c>
      <c r="AH76">
        <f t="shared" si="23"/>
        <v>0</v>
      </c>
      <c r="AI76">
        <f t="shared" si="24"/>
        <v>0</v>
      </c>
      <c r="AJ76">
        <f t="shared" si="25"/>
        <v>0</v>
      </c>
    </row>
    <row r="77" spans="1:36" ht="12.75">
      <c r="A77" s="32">
        <v>3700085</v>
      </c>
      <c r="B77" s="33" t="s">
        <v>305</v>
      </c>
      <c r="C77" s="32" t="s">
        <v>306</v>
      </c>
      <c r="D77" s="32" t="s">
        <v>307</v>
      </c>
      <c r="E77" s="32" t="s">
        <v>308</v>
      </c>
      <c r="F77" s="32">
        <v>28793</v>
      </c>
      <c r="G77" s="34" t="s">
        <v>80</v>
      </c>
      <c r="H77" s="32">
        <v>8286968480</v>
      </c>
      <c r="I77" s="29">
        <v>6</v>
      </c>
      <c r="J77" s="29" t="s">
        <v>42</v>
      </c>
      <c r="K77" s="25" t="s">
        <v>43</v>
      </c>
      <c r="L77" s="26">
        <v>141</v>
      </c>
      <c r="M77" s="27" t="s">
        <v>42</v>
      </c>
      <c r="N77" s="27" t="s">
        <v>42</v>
      </c>
      <c r="O77" s="27" t="s">
        <v>42</v>
      </c>
      <c r="P77" s="29">
        <v>6.2</v>
      </c>
      <c r="Q77" s="29" t="s">
        <v>42</v>
      </c>
      <c r="R77" s="29" t="s">
        <v>65</v>
      </c>
      <c r="S77" s="27" t="s">
        <v>42</v>
      </c>
      <c r="T77" s="35">
        <v>564</v>
      </c>
      <c r="U77" s="35">
        <v>529</v>
      </c>
      <c r="V77" s="35">
        <v>591</v>
      </c>
      <c r="W77" s="35">
        <v>1758</v>
      </c>
      <c r="X77" s="31">
        <f t="shared" si="13"/>
        <v>0</v>
      </c>
      <c r="Y77" s="31">
        <f t="shared" si="14"/>
        <v>1</v>
      </c>
      <c r="Z77" s="31">
        <f t="shared" si="15"/>
        <v>0</v>
      </c>
      <c r="AA77" s="31">
        <f t="shared" si="16"/>
        <v>0</v>
      </c>
      <c r="AB77" s="31">
        <f t="shared" si="17"/>
        <v>0</v>
      </c>
      <c r="AC77" s="31">
        <f t="shared" si="18"/>
        <v>1</v>
      </c>
      <c r="AD77" s="31">
        <f t="shared" si="19"/>
        <v>0</v>
      </c>
      <c r="AE77" s="31">
        <f t="shared" si="20"/>
        <v>0</v>
      </c>
      <c r="AF77" s="31">
        <f t="shared" si="21"/>
        <v>0</v>
      </c>
      <c r="AG77" s="31">
        <f t="shared" si="22"/>
        <v>0</v>
      </c>
      <c r="AH77">
        <f t="shared" si="23"/>
        <v>0</v>
      </c>
      <c r="AI77">
        <f t="shared" si="24"/>
        <v>0</v>
      </c>
      <c r="AJ77">
        <f t="shared" si="25"/>
        <v>0</v>
      </c>
    </row>
    <row r="78" spans="1:36" ht="12.75">
      <c r="A78" s="32">
        <v>3700086</v>
      </c>
      <c r="B78" s="33" t="s">
        <v>309</v>
      </c>
      <c r="C78" s="32" t="s">
        <v>310</v>
      </c>
      <c r="D78" s="32" t="s">
        <v>311</v>
      </c>
      <c r="E78" s="32" t="s">
        <v>226</v>
      </c>
      <c r="F78" s="32">
        <v>28677</v>
      </c>
      <c r="G78" s="34" t="s">
        <v>80</v>
      </c>
      <c r="H78" s="32">
        <v>7048786009</v>
      </c>
      <c r="I78" s="29">
        <v>6</v>
      </c>
      <c r="J78" s="29" t="s">
        <v>42</v>
      </c>
      <c r="K78" s="25" t="s">
        <v>43</v>
      </c>
      <c r="L78" s="26">
        <v>164</v>
      </c>
      <c r="M78" s="27" t="s">
        <v>42</v>
      </c>
      <c r="N78" s="27" t="s">
        <v>42</v>
      </c>
      <c r="O78" s="27" t="s">
        <v>42</v>
      </c>
      <c r="P78" s="29">
        <v>5.3</v>
      </c>
      <c r="Q78" s="29" t="s">
        <v>42</v>
      </c>
      <c r="R78" s="29" t="s">
        <v>65</v>
      </c>
      <c r="S78" s="27" t="s">
        <v>42</v>
      </c>
      <c r="T78" s="35">
        <v>463</v>
      </c>
      <c r="U78" s="35">
        <v>617</v>
      </c>
      <c r="V78" s="35">
        <v>689</v>
      </c>
      <c r="W78" s="35">
        <v>1879</v>
      </c>
      <c r="X78" s="31">
        <f t="shared" si="13"/>
        <v>0</v>
      </c>
      <c r="Y78" s="31">
        <f t="shared" si="14"/>
        <v>1</v>
      </c>
      <c r="Z78" s="31">
        <f t="shared" si="15"/>
        <v>0</v>
      </c>
      <c r="AA78" s="31">
        <f t="shared" si="16"/>
        <v>0</v>
      </c>
      <c r="AB78" s="31">
        <f t="shared" si="17"/>
        <v>0</v>
      </c>
      <c r="AC78" s="31">
        <f t="shared" si="18"/>
        <v>1</v>
      </c>
      <c r="AD78" s="31">
        <f t="shared" si="19"/>
        <v>0</v>
      </c>
      <c r="AE78" s="31">
        <f t="shared" si="20"/>
        <v>0</v>
      </c>
      <c r="AF78" s="31">
        <f t="shared" si="21"/>
        <v>0</v>
      </c>
      <c r="AG78" s="31">
        <f t="shared" si="22"/>
        <v>0</v>
      </c>
      <c r="AH78">
        <f t="shared" si="23"/>
        <v>0</v>
      </c>
      <c r="AI78">
        <f t="shared" si="24"/>
        <v>0</v>
      </c>
      <c r="AJ78">
        <f t="shared" si="25"/>
        <v>0</v>
      </c>
    </row>
    <row r="79" spans="1:36" ht="12.75">
      <c r="A79" s="32">
        <v>3700087</v>
      </c>
      <c r="B79" s="33" t="s">
        <v>312</v>
      </c>
      <c r="C79" s="32" t="s">
        <v>313</v>
      </c>
      <c r="D79" s="32" t="s">
        <v>314</v>
      </c>
      <c r="E79" s="32" t="s">
        <v>226</v>
      </c>
      <c r="F79" s="32">
        <v>28687</v>
      </c>
      <c r="G79" s="34" t="s">
        <v>80</v>
      </c>
      <c r="H79" s="32">
        <v>7048830228</v>
      </c>
      <c r="I79" s="29">
        <v>6</v>
      </c>
      <c r="J79" s="29" t="s">
        <v>42</v>
      </c>
      <c r="K79" s="25" t="s">
        <v>43</v>
      </c>
      <c r="L79" s="26">
        <v>10</v>
      </c>
      <c r="M79" s="27" t="s">
        <v>42</v>
      </c>
      <c r="N79" s="27" t="s">
        <v>42</v>
      </c>
      <c r="O79" s="27" t="s">
        <v>42</v>
      </c>
      <c r="P79" s="29">
        <v>17.7</v>
      </c>
      <c r="Q79" s="29" t="s">
        <v>42</v>
      </c>
      <c r="R79" s="29" t="s">
        <v>65</v>
      </c>
      <c r="S79" s="27" t="s">
        <v>42</v>
      </c>
      <c r="T79" s="35">
        <v>47</v>
      </c>
      <c r="U79" s="35">
        <v>62</v>
      </c>
      <c r="V79" s="35">
        <v>123</v>
      </c>
      <c r="W79" s="35">
        <v>429</v>
      </c>
      <c r="X79" s="31">
        <f t="shared" si="13"/>
        <v>0</v>
      </c>
      <c r="Y79" s="31">
        <f t="shared" si="14"/>
        <v>1</v>
      </c>
      <c r="Z79" s="31">
        <f t="shared" si="15"/>
        <v>0</v>
      </c>
      <c r="AA79" s="31">
        <f t="shared" si="16"/>
        <v>0</v>
      </c>
      <c r="AB79" s="31">
        <f t="shared" si="17"/>
        <v>0</v>
      </c>
      <c r="AC79" s="31">
        <f t="shared" si="18"/>
        <v>1</v>
      </c>
      <c r="AD79" s="31">
        <f t="shared" si="19"/>
        <v>0</v>
      </c>
      <c r="AE79" s="31">
        <f t="shared" si="20"/>
        <v>0</v>
      </c>
      <c r="AF79" s="31">
        <f t="shared" si="21"/>
        <v>0</v>
      </c>
      <c r="AG79" s="31">
        <f t="shared" si="22"/>
        <v>0</v>
      </c>
      <c r="AH79">
        <f t="shared" si="23"/>
        <v>0</v>
      </c>
      <c r="AI79">
        <f t="shared" si="24"/>
        <v>0</v>
      </c>
      <c r="AJ79">
        <f t="shared" si="25"/>
        <v>0</v>
      </c>
    </row>
    <row r="80" spans="1:36" ht="12.75">
      <c r="A80" s="32">
        <v>3700088</v>
      </c>
      <c r="B80" s="33" t="s">
        <v>315</v>
      </c>
      <c r="C80" s="32" t="s">
        <v>316</v>
      </c>
      <c r="D80" s="32" t="s">
        <v>156</v>
      </c>
      <c r="E80" s="32" t="s">
        <v>317</v>
      </c>
      <c r="F80" s="32">
        <v>27330</v>
      </c>
      <c r="G80" s="34" t="s">
        <v>80</v>
      </c>
      <c r="H80" s="32">
        <v>9197757800</v>
      </c>
      <c r="I80" s="29">
        <v>6</v>
      </c>
      <c r="J80" s="29" t="s">
        <v>42</v>
      </c>
      <c r="K80" s="25" t="s">
        <v>43</v>
      </c>
      <c r="L80" s="26">
        <v>75</v>
      </c>
      <c r="M80" s="27" t="s">
        <v>42</v>
      </c>
      <c r="N80" s="27" t="s">
        <v>42</v>
      </c>
      <c r="O80" s="27" t="s">
        <v>42</v>
      </c>
      <c r="P80" s="36">
        <v>13</v>
      </c>
      <c r="Q80" s="29" t="s">
        <v>42</v>
      </c>
      <c r="R80" s="29" t="s">
        <v>65</v>
      </c>
      <c r="S80" s="27" t="s">
        <v>42</v>
      </c>
      <c r="T80" s="35">
        <v>633</v>
      </c>
      <c r="U80" s="35">
        <v>365</v>
      </c>
      <c r="V80" s="35">
        <v>607</v>
      </c>
      <c r="W80" s="35">
        <v>1991</v>
      </c>
      <c r="X80" s="31">
        <f t="shared" si="13"/>
        <v>0</v>
      </c>
      <c r="Y80" s="31">
        <f t="shared" si="14"/>
        <v>1</v>
      </c>
      <c r="Z80" s="31">
        <f t="shared" si="15"/>
        <v>0</v>
      </c>
      <c r="AA80" s="31">
        <f t="shared" si="16"/>
        <v>0</v>
      </c>
      <c r="AB80" s="31">
        <f t="shared" si="17"/>
        <v>0</v>
      </c>
      <c r="AC80" s="31">
        <f t="shared" si="18"/>
        <v>1</v>
      </c>
      <c r="AD80" s="31">
        <f t="shared" si="19"/>
        <v>0</v>
      </c>
      <c r="AE80" s="31">
        <f t="shared" si="20"/>
        <v>0</v>
      </c>
      <c r="AF80" s="31">
        <f t="shared" si="21"/>
        <v>0</v>
      </c>
      <c r="AG80" s="31">
        <f t="shared" si="22"/>
        <v>0</v>
      </c>
      <c r="AH80">
        <f t="shared" si="23"/>
        <v>0</v>
      </c>
      <c r="AI80">
        <f t="shared" si="24"/>
        <v>0</v>
      </c>
      <c r="AJ80">
        <f t="shared" si="25"/>
        <v>0</v>
      </c>
    </row>
    <row r="81" spans="1:36" ht="12.75">
      <c r="A81" s="32">
        <v>3700089</v>
      </c>
      <c r="B81" s="33" t="s">
        <v>318</v>
      </c>
      <c r="C81" s="32" t="s">
        <v>319</v>
      </c>
      <c r="D81" s="32" t="s">
        <v>320</v>
      </c>
      <c r="E81" s="32" t="s">
        <v>126</v>
      </c>
      <c r="F81" s="32">
        <v>28206</v>
      </c>
      <c r="G81" s="34" t="s">
        <v>80</v>
      </c>
      <c r="H81" s="32">
        <v>7045095470</v>
      </c>
      <c r="I81" s="29">
        <v>1</v>
      </c>
      <c r="J81" s="29" t="s">
        <v>42</v>
      </c>
      <c r="K81" s="25" t="s">
        <v>43</v>
      </c>
      <c r="L81" s="26">
        <v>590</v>
      </c>
      <c r="M81" s="27" t="s">
        <v>42</v>
      </c>
      <c r="N81" s="27" t="s">
        <v>42</v>
      </c>
      <c r="O81" s="27" t="s">
        <v>42</v>
      </c>
      <c r="P81" s="29">
        <v>24.6</v>
      </c>
      <c r="Q81" s="29" t="s">
        <v>65</v>
      </c>
      <c r="R81" s="29" t="s">
        <v>42</v>
      </c>
      <c r="S81" s="27" t="s">
        <v>42</v>
      </c>
      <c r="T81" s="35">
        <v>3099</v>
      </c>
      <c r="U81" s="35">
        <v>2451</v>
      </c>
      <c r="V81" s="35">
        <v>5340</v>
      </c>
      <c r="W81" s="35">
        <v>22264</v>
      </c>
      <c r="X81" s="31">
        <f t="shared" si="13"/>
        <v>0</v>
      </c>
      <c r="Y81" s="31">
        <f t="shared" si="14"/>
        <v>1</v>
      </c>
      <c r="Z81" s="31">
        <f t="shared" si="15"/>
        <v>0</v>
      </c>
      <c r="AA81" s="31">
        <f t="shared" si="16"/>
        <v>0</v>
      </c>
      <c r="AB81" s="31">
        <f t="shared" si="17"/>
        <v>1</v>
      </c>
      <c r="AC81" s="31">
        <f t="shared" si="18"/>
        <v>0</v>
      </c>
      <c r="AD81" s="31">
        <f t="shared" si="19"/>
        <v>0</v>
      </c>
      <c r="AE81" s="31">
        <f t="shared" si="20"/>
        <v>0</v>
      </c>
      <c r="AF81" s="31">
        <f t="shared" si="21"/>
        <v>0</v>
      </c>
      <c r="AG81" s="31">
        <f t="shared" si="22"/>
        <v>0</v>
      </c>
      <c r="AH81">
        <f t="shared" si="23"/>
        <v>0</v>
      </c>
      <c r="AI81">
        <f t="shared" si="24"/>
        <v>0</v>
      </c>
      <c r="AJ81">
        <f t="shared" si="25"/>
        <v>0</v>
      </c>
    </row>
    <row r="82" spans="1:36" ht="12.75">
      <c r="A82" s="32">
        <v>3700090</v>
      </c>
      <c r="B82" s="33">
        <v>20</v>
      </c>
      <c r="C82" s="32" t="s">
        <v>321</v>
      </c>
      <c r="D82" s="32" t="s">
        <v>322</v>
      </c>
      <c r="E82" s="32" t="s">
        <v>323</v>
      </c>
      <c r="F82" s="32">
        <v>28681</v>
      </c>
      <c r="G82" s="34">
        <v>128</v>
      </c>
      <c r="H82" s="32">
        <v>8286327001</v>
      </c>
      <c r="I82" s="29" t="s">
        <v>324</v>
      </c>
      <c r="J82" s="29" t="s">
        <v>42</v>
      </c>
      <c r="K82" s="25" t="s">
        <v>43</v>
      </c>
      <c r="L82" s="26">
        <v>5336</v>
      </c>
      <c r="M82" s="27" t="s">
        <v>42</v>
      </c>
      <c r="N82" s="27" t="s">
        <v>42</v>
      </c>
      <c r="O82" s="27" t="s">
        <v>42</v>
      </c>
      <c r="P82" s="36">
        <v>13.841574334380685</v>
      </c>
      <c r="Q82" s="29" t="s">
        <v>42</v>
      </c>
      <c r="R82" s="29" t="s">
        <v>42</v>
      </c>
      <c r="S82" s="27" t="s">
        <v>42</v>
      </c>
      <c r="T82" s="35">
        <v>23846</v>
      </c>
      <c r="U82" s="35">
        <v>19915</v>
      </c>
      <c r="V82" s="35">
        <v>31564</v>
      </c>
      <c r="W82" s="35">
        <v>123228</v>
      </c>
      <c r="X82" s="31">
        <f t="shared" si="13"/>
        <v>0</v>
      </c>
      <c r="Y82" s="31">
        <f t="shared" si="14"/>
        <v>0</v>
      </c>
      <c r="Z82" s="31">
        <f t="shared" si="15"/>
        <v>0</v>
      </c>
      <c r="AA82" s="31">
        <f t="shared" si="16"/>
        <v>0</v>
      </c>
      <c r="AB82" s="31">
        <f t="shared" si="17"/>
        <v>0</v>
      </c>
      <c r="AC82" s="31">
        <f t="shared" si="18"/>
        <v>0</v>
      </c>
      <c r="AD82" s="31">
        <f t="shared" si="19"/>
        <v>0</v>
      </c>
      <c r="AE82" s="31">
        <f t="shared" si="20"/>
        <v>0</v>
      </c>
      <c r="AF82" s="31">
        <f t="shared" si="21"/>
        <v>0</v>
      </c>
      <c r="AG82" s="31">
        <f t="shared" si="22"/>
        <v>0</v>
      </c>
      <c r="AH82">
        <f t="shared" si="23"/>
        <v>0</v>
      </c>
      <c r="AI82">
        <f t="shared" si="24"/>
        <v>0</v>
      </c>
      <c r="AJ82">
        <f t="shared" si="25"/>
        <v>0</v>
      </c>
    </row>
    <row r="83" spans="1:36" ht="12.75">
      <c r="A83" s="32">
        <v>3700091</v>
      </c>
      <c r="B83" s="33" t="s">
        <v>325</v>
      </c>
      <c r="C83" s="32" t="s">
        <v>326</v>
      </c>
      <c r="D83" s="32" t="s">
        <v>327</v>
      </c>
      <c r="E83" s="32" t="s">
        <v>130</v>
      </c>
      <c r="F83" s="32">
        <v>28388</v>
      </c>
      <c r="G83" s="34" t="s">
        <v>80</v>
      </c>
      <c r="H83" s="32">
        <v>9106951004</v>
      </c>
      <c r="I83" s="29">
        <v>6</v>
      </c>
      <c r="J83" s="29" t="s">
        <v>42</v>
      </c>
      <c r="K83" s="25" t="s">
        <v>43</v>
      </c>
      <c r="L83" s="26">
        <v>98</v>
      </c>
      <c r="M83" s="27" t="s">
        <v>42</v>
      </c>
      <c r="N83" s="27" t="s">
        <v>42</v>
      </c>
      <c r="O83" s="27" t="s">
        <v>42</v>
      </c>
      <c r="P83" s="29">
        <v>17.1</v>
      </c>
      <c r="Q83" s="29" t="s">
        <v>42</v>
      </c>
      <c r="R83" s="29" t="s">
        <v>65</v>
      </c>
      <c r="S83" s="27" t="s">
        <v>42</v>
      </c>
      <c r="T83" s="35">
        <v>642</v>
      </c>
      <c r="U83" s="35">
        <v>405</v>
      </c>
      <c r="V83" s="35">
        <v>750</v>
      </c>
      <c r="W83" s="35">
        <v>2733</v>
      </c>
      <c r="X83" s="31">
        <f t="shared" si="13"/>
        <v>0</v>
      </c>
      <c r="Y83" s="31">
        <f t="shared" si="14"/>
        <v>1</v>
      </c>
      <c r="Z83" s="31">
        <f t="shared" si="15"/>
        <v>0</v>
      </c>
      <c r="AA83" s="31">
        <f t="shared" si="16"/>
        <v>0</v>
      </c>
      <c r="AB83" s="31">
        <f t="shared" si="17"/>
        <v>0</v>
      </c>
      <c r="AC83" s="31">
        <f t="shared" si="18"/>
        <v>1</v>
      </c>
      <c r="AD83" s="31">
        <f t="shared" si="19"/>
        <v>0</v>
      </c>
      <c r="AE83" s="31">
        <f t="shared" si="20"/>
        <v>0</v>
      </c>
      <c r="AF83" s="31">
        <f t="shared" si="21"/>
        <v>0</v>
      </c>
      <c r="AG83" s="31">
        <f t="shared" si="22"/>
        <v>0</v>
      </c>
      <c r="AH83">
        <f t="shared" si="23"/>
        <v>0</v>
      </c>
      <c r="AI83">
        <f t="shared" si="24"/>
        <v>0</v>
      </c>
      <c r="AJ83">
        <f t="shared" si="25"/>
        <v>0</v>
      </c>
    </row>
    <row r="84" spans="1:36" ht="12.75">
      <c r="A84" s="32">
        <v>3700092</v>
      </c>
      <c r="B84" s="33" t="s">
        <v>328</v>
      </c>
      <c r="C84" s="32" t="s">
        <v>329</v>
      </c>
      <c r="D84" s="32" t="s">
        <v>330</v>
      </c>
      <c r="E84" s="32" t="s">
        <v>331</v>
      </c>
      <c r="F84" s="32">
        <v>28147</v>
      </c>
      <c r="G84" s="34" t="s">
        <v>80</v>
      </c>
      <c r="H84" s="32">
        <v>7046309200</v>
      </c>
      <c r="I84" s="29">
        <v>8</v>
      </c>
      <c r="J84" s="29" t="s">
        <v>65</v>
      </c>
      <c r="K84" s="25" t="s">
        <v>43</v>
      </c>
      <c r="L84" s="26">
        <v>83</v>
      </c>
      <c r="M84" s="27" t="s">
        <v>42</v>
      </c>
      <c r="N84" s="27" t="s">
        <v>65</v>
      </c>
      <c r="O84" s="27" t="s">
        <v>65</v>
      </c>
      <c r="P84" s="29" t="s">
        <v>47</v>
      </c>
      <c r="Q84" s="29" t="s">
        <v>42</v>
      </c>
      <c r="R84" s="29" t="s">
        <v>65</v>
      </c>
      <c r="S84" s="27" t="s">
        <v>42</v>
      </c>
      <c r="T84" s="35">
        <v>452</v>
      </c>
      <c r="U84" s="35">
        <v>601</v>
      </c>
      <c r="V84" s="35">
        <v>672</v>
      </c>
      <c r="W84" s="35">
        <v>828</v>
      </c>
      <c r="X84" s="31">
        <f t="shared" si="13"/>
        <v>1</v>
      </c>
      <c r="Y84" s="31">
        <f t="shared" si="14"/>
        <v>1</v>
      </c>
      <c r="Z84" s="31" t="str">
        <f t="shared" si="15"/>
        <v>ELIGIBLE</v>
      </c>
      <c r="AA84" s="31" t="str">
        <f t="shared" si="16"/>
        <v>OKAY</v>
      </c>
      <c r="AB84" s="31">
        <f t="shared" si="17"/>
        <v>0</v>
      </c>
      <c r="AC84" s="31">
        <f t="shared" si="18"/>
        <v>1</v>
      </c>
      <c r="AD84" s="31">
        <f t="shared" si="19"/>
        <v>0</v>
      </c>
      <c r="AE84" s="31">
        <f t="shared" si="20"/>
        <v>0</v>
      </c>
      <c r="AF84" s="31">
        <f t="shared" si="21"/>
        <v>0</v>
      </c>
      <c r="AG84" s="31">
        <f t="shared" si="22"/>
        <v>0</v>
      </c>
      <c r="AH84">
        <f t="shared" si="23"/>
        <v>0</v>
      </c>
      <c r="AI84">
        <f t="shared" si="24"/>
        <v>0</v>
      </c>
      <c r="AJ84">
        <f t="shared" si="25"/>
        <v>0</v>
      </c>
    </row>
    <row r="85" spans="1:36" ht="12.75">
      <c r="A85" s="32">
        <v>3700093</v>
      </c>
      <c r="B85" s="33" t="s">
        <v>332</v>
      </c>
      <c r="C85" s="32" t="s">
        <v>333</v>
      </c>
      <c r="D85" s="32" t="s">
        <v>334</v>
      </c>
      <c r="E85" s="32" t="s">
        <v>335</v>
      </c>
      <c r="F85" s="32">
        <v>28114</v>
      </c>
      <c r="G85" s="34">
        <v>7698</v>
      </c>
      <c r="H85" s="32">
        <v>8286579998</v>
      </c>
      <c r="I85" s="29">
        <v>7</v>
      </c>
      <c r="J85" s="29" t="s">
        <v>65</v>
      </c>
      <c r="K85" s="25" t="s">
        <v>43</v>
      </c>
      <c r="L85" s="26">
        <v>167</v>
      </c>
      <c r="M85" s="27" t="s">
        <v>42</v>
      </c>
      <c r="N85" s="27" t="s">
        <v>65</v>
      </c>
      <c r="O85" s="27" t="s">
        <v>65</v>
      </c>
      <c r="P85" s="29" t="s">
        <v>47</v>
      </c>
      <c r="Q85" s="29" t="s">
        <v>42</v>
      </c>
      <c r="R85" s="29" t="s">
        <v>65</v>
      </c>
      <c r="S85" s="27" t="s">
        <v>42</v>
      </c>
      <c r="T85" s="35">
        <v>516</v>
      </c>
      <c r="U85" s="35">
        <v>686</v>
      </c>
      <c r="V85" s="35">
        <v>766</v>
      </c>
      <c r="W85" s="35">
        <v>943</v>
      </c>
      <c r="X85" s="31">
        <f t="shared" si="13"/>
        <v>1</v>
      </c>
      <c r="Y85" s="31">
        <f t="shared" si="14"/>
        <v>1</v>
      </c>
      <c r="Z85" s="31" t="str">
        <f t="shared" si="15"/>
        <v>ELIGIBLE</v>
      </c>
      <c r="AA85" s="31" t="str">
        <f t="shared" si="16"/>
        <v>OKAY</v>
      </c>
      <c r="AB85" s="31">
        <f t="shared" si="17"/>
        <v>0</v>
      </c>
      <c r="AC85" s="31">
        <f t="shared" si="18"/>
        <v>1</v>
      </c>
      <c r="AD85" s="31">
        <f t="shared" si="19"/>
        <v>0</v>
      </c>
      <c r="AE85" s="31">
        <f t="shared" si="20"/>
        <v>0</v>
      </c>
      <c r="AF85" s="31">
        <f t="shared" si="21"/>
        <v>0</v>
      </c>
      <c r="AG85" s="31">
        <f t="shared" si="22"/>
        <v>0</v>
      </c>
      <c r="AH85">
        <f t="shared" si="23"/>
        <v>0</v>
      </c>
      <c r="AI85">
        <f t="shared" si="24"/>
        <v>0</v>
      </c>
      <c r="AJ85">
        <f t="shared" si="25"/>
        <v>0</v>
      </c>
    </row>
    <row r="86" spans="1:36" ht="12.75">
      <c r="A86" s="32">
        <v>3700094</v>
      </c>
      <c r="B86" s="33" t="s">
        <v>336</v>
      </c>
      <c r="C86" s="32" t="s">
        <v>337</v>
      </c>
      <c r="D86" s="32" t="s">
        <v>338</v>
      </c>
      <c r="E86" s="32" t="s">
        <v>248</v>
      </c>
      <c r="F86" s="32">
        <v>28353</v>
      </c>
      <c r="G86" s="34" t="s">
        <v>80</v>
      </c>
      <c r="H86" s="32">
        <v>9102778010</v>
      </c>
      <c r="I86" s="29">
        <v>6</v>
      </c>
      <c r="J86" s="29" t="s">
        <v>42</v>
      </c>
      <c r="K86" s="25" t="s">
        <v>43</v>
      </c>
      <c r="L86" s="26">
        <v>82</v>
      </c>
      <c r="M86" s="27" t="s">
        <v>42</v>
      </c>
      <c r="N86" s="27" t="s">
        <v>42</v>
      </c>
      <c r="O86" s="27" t="s">
        <v>42</v>
      </c>
      <c r="P86" s="36">
        <v>27</v>
      </c>
      <c r="Q86" s="29" t="s">
        <v>65</v>
      </c>
      <c r="R86" s="29" t="s">
        <v>65</v>
      </c>
      <c r="S86" s="27" t="s">
        <v>65</v>
      </c>
      <c r="T86" s="35">
        <v>812</v>
      </c>
      <c r="U86" s="35">
        <v>365</v>
      </c>
      <c r="V86" s="35">
        <v>832</v>
      </c>
      <c r="W86" s="35">
        <v>3594</v>
      </c>
      <c r="X86" s="31">
        <f t="shared" si="13"/>
        <v>0</v>
      </c>
      <c r="Y86" s="31">
        <f t="shared" si="14"/>
        <v>1</v>
      </c>
      <c r="Z86" s="31">
        <f t="shared" si="15"/>
        <v>0</v>
      </c>
      <c r="AA86" s="31">
        <f t="shared" si="16"/>
        <v>0</v>
      </c>
      <c r="AB86" s="31">
        <f t="shared" si="17"/>
        <v>1</v>
      </c>
      <c r="AC86" s="31">
        <f t="shared" si="18"/>
        <v>1</v>
      </c>
      <c r="AD86" s="31" t="str">
        <f t="shared" si="19"/>
        <v>CHECK</v>
      </c>
      <c r="AE86" s="31">
        <f t="shared" si="20"/>
        <v>0</v>
      </c>
      <c r="AF86" s="31" t="str">
        <f t="shared" si="21"/>
        <v>RLISP</v>
      </c>
      <c r="AG86" s="31">
        <f t="shared" si="22"/>
        <v>0</v>
      </c>
      <c r="AH86">
        <f t="shared" si="23"/>
        <v>0</v>
      </c>
      <c r="AI86">
        <f t="shared" si="24"/>
        <v>0</v>
      </c>
      <c r="AJ86">
        <f t="shared" si="25"/>
        <v>0</v>
      </c>
    </row>
    <row r="87" spans="1:36" ht="12.75">
      <c r="A87" s="32">
        <v>3700095</v>
      </c>
      <c r="B87" s="33" t="s">
        <v>339</v>
      </c>
      <c r="C87" s="32" t="s">
        <v>340</v>
      </c>
      <c r="D87" s="32" t="s">
        <v>341</v>
      </c>
      <c r="E87" s="32" t="s">
        <v>342</v>
      </c>
      <c r="F87" s="32">
        <v>28009</v>
      </c>
      <c r="G87" s="34" t="s">
        <v>80</v>
      </c>
      <c r="H87" s="32">
        <v>7049845278</v>
      </c>
      <c r="I87" s="29">
        <v>6</v>
      </c>
      <c r="J87" s="29" t="s">
        <v>42</v>
      </c>
      <c r="K87" s="25" t="s">
        <v>43</v>
      </c>
      <c r="L87" s="26">
        <v>81</v>
      </c>
      <c r="M87" s="27" t="s">
        <v>42</v>
      </c>
      <c r="N87" s="27" t="s">
        <v>42</v>
      </c>
      <c r="O87" s="27" t="s">
        <v>42</v>
      </c>
      <c r="P87" s="36">
        <v>37.8</v>
      </c>
      <c r="Q87" s="29" t="s">
        <v>65</v>
      </c>
      <c r="R87" s="29" t="s">
        <v>65</v>
      </c>
      <c r="S87" s="27" t="s">
        <v>65</v>
      </c>
      <c r="T87" s="35">
        <v>691</v>
      </c>
      <c r="U87" s="35">
        <v>405</v>
      </c>
      <c r="V87" s="35">
        <v>1111</v>
      </c>
      <c r="W87" s="35">
        <v>5366</v>
      </c>
      <c r="X87" s="31">
        <f t="shared" si="13"/>
        <v>0</v>
      </c>
      <c r="Y87" s="31">
        <f t="shared" si="14"/>
        <v>1</v>
      </c>
      <c r="Z87" s="31">
        <f t="shared" si="15"/>
        <v>0</v>
      </c>
      <c r="AA87" s="31">
        <f t="shared" si="16"/>
        <v>0</v>
      </c>
      <c r="AB87" s="31">
        <f t="shared" si="17"/>
        <v>1</v>
      </c>
      <c r="AC87" s="31">
        <f t="shared" si="18"/>
        <v>1</v>
      </c>
      <c r="AD87" s="31" t="str">
        <f t="shared" si="19"/>
        <v>CHECK</v>
      </c>
      <c r="AE87" s="31">
        <f t="shared" si="20"/>
        <v>0</v>
      </c>
      <c r="AF87" s="31" t="str">
        <f t="shared" si="21"/>
        <v>RLISP</v>
      </c>
      <c r="AG87" s="31">
        <f t="shared" si="22"/>
        <v>0</v>
      </c>
      <c r="AH87">
        <f t="shared" si="23"/>
        <v>0</v>
      </c>
      <c r="AI87">
        <f t="shared" si="24"/>
        <v>0</v>
      </c>
      <c r="AJ87">
        <f t="shared" si="25"/>
        <v>0</v>
      </c>
    </row>
    <row r="88" spans="1:36" ht="12.75">
      <c r="A88" s="32">
        <v>3700096</v>
      </c>
      <c r="B88" s="33" t="s">
        <v>343</v>
      </c>
      <c r="C88" s="32" t="s">
        <v>344</v>
      </c>
      <c r="D88" s="32" t="s">
        <v>345</v>
      </c>
      <c r="E88" s="32" t="s">
        <v>346</v>
      </c>
      <c r="F88" s="32">
        <v>27536</v>
      </c>
      <c r="G88" s="34" t="s">
        <v>80</v>
      </c>
      <c r="H88" s="32">
        <v>2524310641</v>
      </c>
      <c r="I88" s="29">
        <v>6</v>
      </c>
      <c r="J88" s="29" t="s">
        <v>42</v>
      </c>
      <c r="K88" s="25" t="s">
        <v>43</v>
      </c>
      <c r="L88" s="26">
        <v>276</v>
      </c>
      <c r="M88" s="27" t="s">
        <v>42</v>
      </c>
      <c r="N88" s="27" t="s">
        <v>42</v>
      </c>
      <c r="O88" s="27" t="s">
        <v>42</v>
      </c>
      <c r="P88" s="29">
        <v>3.6</v>
      </c>
      <c r="Q88" s="29" t="s">
        <v>42</v>
      </c>
      <c r="R88" s="29" t="s">
        <v>65</v>
      </c>
      <c r="S88" s="27" t="s">
        <v>42</v>
      </c>
      <c r="T88" s="35">
        <v>961</v>
      </c>
      <c r="U88" s="35">
        <v>1003</v>
      </c>
      <c r="V88" s="35">
        <v>1121</v>
      </c>
      <c r="W88" s="35">
        <v>2524</v>
      </c>
      <c r="X88" s="31">
        <f t="shared" si="13"/>
        <v>0</v>
      </c>
      <c r="Y88" s="31">
        <f t="shared" si="14"/>
        <v>1</v>
      </c>
      <c r="Z88" s="31">
        <f t="shared" si="15"/>
        <v>0</v>
      </c>
      <c r="AA88" s="31">
        <f t="shared" si="16"/>
        <v>0</v>
      </c>
      <c r="AB88" s="31">
        <f t="shared" si="17"/>
        <v>0</v>
      </c>
      <c r="AC88" s="31">
        <f t="shared" si="18"/>
        <v>1</v>
      </c>
      <c r="AD88" s="31">
        <f t="shared" si="19"/>
        <v>0</v>
      </c>
      <c r="AE88" s="31">
        <f t="shared" si="20"/>
        <v>0</v>
      </c>
      <c r="AF88" s="31">
        <f t="shared" si="21"/>
        <v>0</v>
      </c>
      <c r="AG88" s="31">
        <f t="shared" si="22"/>
        <v>0</v>
      </c>
      <c r="AH88">
        <f t="shared" si="23"/>
        <v>0</v>
      </c>
      <c r="AI88">
        <f t="shared" si="24"/>
        <v>0</v>
      </c>
      <c r="AJ88">
        <f t="shared" si="25"/>
        <v>0</v>
      </c>
    </row>
    <row r="89" spans="1:36" ht="12.75">
      <c r="A89" s="32">
        <v>3700097</v>
      </c>
      <c r="B89" s="33" t="s">
        <v>347</v>
      </c>
      <c r="C89" s="32" t="s">
        <v>348</v>
      </c>
      <c r="D89" s="32" t="s">
        <v>349</v>
      </c>
      <c r="E89" s="32" t="s">
        <v>40</v>
      </c>
      <c r="F89" s="32">
        <v>27605</v>
      </c>
      <c r="G89" s="34" t="s">
        <v>80</v>
      </c>
      <c r="H89" s="32">
        <v>9198390600</v>
      </c>
      <c r="I89" s="29">
        <v>2</v>
      </c>
      <c r="J89" s="29" t="s">
        <v>42</v>
      </c>
      <c r="K89" s="25" t="s">
        <v>43</v>
      </c>
      <c r="L89" s="26">
        <v>394</v>
      </c>
      <c r="M89" s="27" t="s">
        <v>42</v>
      </c>
      <c r="N89" s="27" t="s">
        <v>42</v>
      </c>
      <c r="O89" s="27" t="s">
        <v>42</v>
      </c>
      <c r="P89" s="29" t="s">
        <v>47</v>
      </c>
      <c r="Q89" s="29" t="s">
        <v>42</v>
      </c>
      <c r="R89" s="29" t="s">
        <v>42</v>
      </c>
      <c r="S89" s="27" t="s">
        <v>42</v>
      </c>
      <c r="T89" s="35">
        <v>1124</v>
      </c>
      <c r="U89" s="35">
        <v>1495</v>
      </c>
      <c r="V89" s="35">
        <v>1671</v>
      </c>
      <c r="W89" s="35">
        <v>2056</v>
      </c>
      <c r="X89" s="31">
        <f t="shared" si="13"/>
        <v>0</v>
      </c>
      <c r="Y89" s="31">
        <f t="shared" si="14"/>
        <v>1</v>
      </c>
      <c r="Z89" s="31">
        <f t="shared" si="15"/>
        <v>0</v>
      </c>
      <c r="AA89" s="31">
        <f t="shared" si="16"/>
        <v>0</v>
      </c>
      <c r="AB89" s="31">
        <f t="shared" si="17"/>
        <v>0</v>
      </c>
      <c r="AC89" s="31">
        <f t="shared" si="18"/>
        <v>0</v>
      </c>
      <c r="AD89" s="31">
        <f t="shared" si="19"/>
        <v>0</v>
      </c>
      <c r="AE89" s="31">
        <f t="shared" si="20"/>
        <v>0</v>
      </c>
      <c r="AF89" s="31">
        <f t="shared" si="21"/>
        <v>0</v>
      </c>
      <c r="AG89" s="31">
        <f t="shared" si="22"/>
        <v>0</v>
      </c>
      <c r="AH89">
        <f t="shared" si="23"/>
        <v>0</v>
      </c>
      <c r="AI89">
        <f t="shared" si="24"/>
        <v>0</v>
      </c>
      <c r="AJ89">
        <f t="shared" si="25"/>
        <v>0</v>
      </c>
    </row>
    <row r="90" spans="1:36" ht="12.75">
      <c r="A90" s="32">
        <v>3700098</v>
      </c>
      <c r="B90" s="33" t="s">
        <v>350</v>
      </c>
      <c r="C90" s="32" t="s">
        <v>351</v>
      </c>
      <c r="D90" s="32" t="s">
        <v>352</v>
      </c>
      <c r="E90" s="32" t="s">
        <v>40</v>
      </c>
      <c r="F90" s="32">
        <v>27661</v>
      </c>
      <c r="G90" s="34" t="s">
        <v>80</v>
      </c>
      <c r="H90" s="32">
        <v>9197130997</v>
      </c>
      <c r="I90" s="29">
        <v>2</v>
      </c>
      <c r="J90" s="29" t="s">
        <v>42</v>
      </c>
      <c r="K90" s="25" t="s">
        <v>43</v>
      </c>
      <c r="L90" s="26">
        <v>79</v>
      </c>
      <c r="M90" s="27" t="s">
        <v>42</v>
      </c>
      <c r="N90" s="27" t="s">
        <v>42</v>
      </c>
      <c r="O90" s="27" t="s">
        <v>42</v>
      </c>
      <c r="P90" s="29">
        <v>15.6</v>
      </c>
      <c r="Q90" s="29" t="s">
        <v>42</v>
      </c>
      <c r="R90" s="29" t="s">
        <v>42</v>
      </c>
      <c r="S90" s="27" t="s">
        <v>42</v>
      </c>
      <c r="T90" s="35">
        <v>440</v>
      </c>
      <c r="U90" s="35">
        <v>329</v>
      </c>
      <c r="V90" s="35">
        <v>593</v>
      </c>
      <c r="W90" s="35">
        <v>2054</v>
      </c>
      <c r="X90" s="31">
        <f t="shared" si="13"/>
        <v>0</v>
      </c>
      <c r="Y90" s="31">
        <f t="shared" si="14"/>
        <v>1</v>
      </c>
      <c r="Z90" s="31">
        <f t="shared" si="15"/>
        <v>0</v>
      </c>
      <c r="AA90" s="31">
        <f t="shared" si="16"/>
        <v>0</v>
      </c>
      <c r="AB90" s="31">
        <f t="shared" si="17"/>
        <v>0</v>
      </c>
      <c r="AC90" s="31">
        <f t="shared" si="18"/>
        <v>0</v>
      </c>
      <c r="AD90" s="31">
        <f t="shared" si="19"/>
        <v>0</v>
      </c>
      <c r="AE90" s="31">
        <f t="shared" si="20"/>
        <v>0</v>
      </c>
      <c r="AF90" s="31">
        <f t="shared" si="21"/>
        <v>0</v>
      </c>
      <c r="AG90" s="31">
        <f t="shared" si="22"/>
        <v>0</v>
      </c>
      <c r="AH90">
        <f t="shared" si="23"/>
        <v>0</v>
      </c>
      <c r="AI90">
        <f t="shared" si="24"/>
        <v>0</v>
      </c>
      <c r="AJ90">
        <f t="shared" si="25"/>
        <v>0</v>
      </c>
    </row>
    <row r="91" spans="1:36" ht="12.75">
      <c r="A91" s="32">
        <v>3700099</v>
      </c>
      <c r="B91" s="33" t="s">
        <v>353</v>
      </c>
      <c r="C91" s="32" t="s">
        <v>354</v>
      </c>
      <c r="D91" s="32" t="s">
        <v>355</v>
      </c>
      <c r="E91" s="32" t="s">
        <v>40</v>
      </c>
      <c r="F91" s="32">
        <v>27675</v>
      </c>
      <c r="G91" s="34">
        <v>548</v>
      </c>
      <c r="H91" s="32">
        <v>9198410441</v>
      </c>
      <c r="I91" s="29">
        <v>2</v>
      </c>
      <c r="J91" s="29" t="s">
        <v>42</v>
      </c>
      <c r="K91" s="25" t="s">
        <v>43</v>
      </c>
      <c r="L91" s="26">
        <v>105</v>
      </c>
      <c r="M91" s="27" t="s">
        <v>42</v>
      </c>
      <c r="N91" s="27" t="s">
        <v>42</v>
      </c>
      <c r="O91" s="27" t="s">
        <v>42</v>
      </c>
      <c r="P91" s="29" t="s">
        <v>47</v>
      </c>
      <c r="Q91" s="29" t="s">
        <v>42</v>
      </c>
      <c r="R91" s="29" t="s">
        <v>42</v>
      </c>
      <c r="S91" s="27" t="s">
        <v>42</v>
      </c>
      <c r="T91" s="35">
        <v>274</v>
      </c>
      <c r="U91" s="35">
        <v>365</v>
      </c>
      <c r="V91" s="35">
        <v>408</v>
      </c>
      <c r="W91" s="35">
        <v>502</v>
      </c>
      <c r="X91" s="31">
        <f t="shared" si="13"/>
        <v>0</v>
      </c>
      <c r="Y91" s="31">
        <f t="shared" si="14"/>
        <v>1</v>
      </c>
      <c r="Z91" s="31">
        <f t="shared" si="15"/>
        <v>0</v>
      </c>
      <c r="AA91" s="31">
        <f t="shared" si="16"/>
        <v>0</v>
      </c>
      <c r="AB91" s="31">
        <f t="shared" si="17"/>
        <v>0</v>
      </c>
      <c r="AC91" s="31">
        <f t="shared" si="18"/>
        <v>0</v>
      </c>
      <c r="AD91" s="31">
        <f t="shared" si="19"/>
        <v>0</v>
      </c>
      <c r="AE91" s="31">
        <f t="shared" si="20"/>
        <v>0</v>
      </c>
      <c r="AF91" s="31">
        <f t="shared" si="21"/>
        <v>0</v>
      </c>
      <c r="AG91" s="31">
        <f t="shared" si="22"/>
        <v>0</v>
      </c>
      <c r="AH91">
        <f t="shared" si="23"/>
        <v>0</v>
      </c>
      <c r="AI91">
        <f t="shared" si="24"/>
        <v>0</v>
      </c>
      <c r="AJ91">
        <f t="shared" si="25"/>
        <v>0</v>
      </c>
    </row>
    <row r="92" spans="1:36" ht="12.75">
      <c r="A92" s="32">
        <v>3700100</v>
      </c>
      <c r="B92" s="33" t="s">
        <v>356</v>
      </c>
      <c r="C92" s="32" t="s">
        <v>357</v>
      </c>
      <c r="D92" s="32" t="s">
        <v>358</v>
      </c>
      <c r="E92" s="32" t="s">
        <v>178</v>
      </c>
      <c r="F92" s="32">
        <v>27533</v>
      </c>
      <c r="G92" s="34" t="s">
        <v>80</v>
      </c>
      <c r="H92" s="32">
        <v>9197359988</v>
      </c>
      <c r="I92" s="29">
        <v>2</v>
      </c>
      <c r="J92" s="29" t="s">
        <v>42</v>
      </c>
      <c r="K92" s="25" t="s">
        <v>43</v>
      </c>
      <c r="L92" s="26">
        <v>98</v>
      </c>
      <c r="M92" s="27" t="s">
        <v>42</v>
      </c>
      <c r="N92" s="27" t="s">
        <v>42</v>
      </c>
      <c r="O92" s="27" t="s">
        <v>42</v>
      </c>
      <c r="P92" s="29">
        <v>35.4</v>
      </c>
      <c r="Q92" s="29" t="s">
        <v>65</v>
      </c>
      <c r="R92" s="29" t="s">
        <v>42</v>
      </c>
      <c r="S92" s="27" t="s">
        <v>42</v>
      </c>
      <c r="T92" s="35">
        <v>1175</v>
      </c>
      <c r="U92" s="35">
        <v>474</v>
      </c>
      <c r="V92" s="35">
        <v>1262</v>
      </c>
      <c r="W92" s="35">
        <v>5919</v>
      </c>
      <c r="X92" s="31">
        <f t="shared" si="13"/>
        <v>0</v>
      </c>
      <c r="Y92" s="31">
        <f t="shared" si="14"/>
        <v>1</v>
      </c>
      <c r="Z92" s="31">
        <f t="shared" si="15"/>
        <v>0</v>
      </c>
      <c r="AA92" s="31">
        <f t="shared" si="16"/>
        <v>0</v>
      </c>
      <c r="AB92" s="31">
        <f t="shared" si="17"/>
        <v>1</v>
      </c>
      <c r="AC92" s="31">
        <f t="shared" si="18"/>
        <v>0</v>
      </c>
      <c r="AD92" s="31">
        <f t="shared" si="19"/>
        <v>0</v>
      </c>
      <c r="AE92" s="31">
        <f t="shared" si="20"/>
        <v>0</v>
      </c>
      <c r="AF92" s="31">
        <f t="shared" si="21"/>
        <v>0</v>
      </c>
      <c r="AG92" s="31">
        <f t="shared" si="22"/>
        <v>0</v>
      </c>
      <c r="AH92">
        <f t="shared" si="23"/>
        <v>0</v>
      </c>
      <c r="AI92">
        <f t="shared" si="24"/>
        <v>0</v>
      </c>
      <c r="AJ92">
        <f t="shared" si="25"/>
        <v>0</v>
      </c>
    </row>
    <row r="93" spans="1:36" ht="12.75">
      <c r="A93" s="32">
        <v>3700120</v>
      </c>
      <c r="B93" s="33">
        <v>30</v>
      </c>
      <c r="C93" s="32" t="s">
        <v>359</v>
      </c>
      <c r="D93" s="32" t="s">
        <v>360</v>
      </c>
      <c r="E93" s="32" t="s">
        <v>361</v>
      </c>
      <c r="F93" s="32">
        <v>28675</v>
      </c>
      <c r="G93" s="34">
        <v>9210</v>
      </c>
      <c r="H93" s="32">
        <v>3363724345</v>
      </c>
      <c r="I93" s="29">
        <v>7</v>
      </c>
      <c r="J93" s="29" t="s">
        <v>65</v>
      </c>
      <c r="K93" s="25" t="s">
        <v>43</v>
      </c>
      <c r="L93" s="26">
        <v>1360</v>
      </c>
      <c r="M93" s="27" t="s">
        <v>42</v>
      </c>
      <c r="N93" s="27" t="s">
        <v>42</v>
      </c>
      <c r="O93" s="27" t="s">
        <v>42</v>
      </c>
      <c r="P93" s="36">
        <v>20.036429872495447</v>
      </c>
      <c r="Q93" s="29" t="str">
        <f aca="true" t="shared" si="26" ref="Q93:Q156">IF(P93&lt;20,"NO","YES")</f>
        <v>YES</v>
      </c>
      <c r="R93" s="29" t="s">
        <v>65</v>
      </c>
      <c r="S93" s="27" t="s">
        <v>65</v>
      </c>
      <c r="T93" s="35">
        <v>11454</v>
      </c>
      <c r="U93" s="35">
        <v>5187</v>
      </c>
      <c r="V93" s="35">
        <v>9932</v>
      </c>
      <c r="W93" s="35">
        <v>44920</v>
      </c>
      <c r="X93" s="31">
        <f t="shared" si="13"/>
        <v>1</v>
      </c>
      <c r="Y93" s="31">
        <f t="shared" si="14"/>
        <v>0</v>
      </c>
      <c r="Z93" s="31">
        <f t="shared" si="15"/>
        <v>0</v>
      </c>
      <c r="AA93" s="31">
        <f t="shared" si="16"/>
        <v>0</v>
      </c>
      <c r="AB93" s="31">
        <f t="shared" si="17"/>
        <v>1</v>
      </c>
      <c r="AC93" s="31">
        <f t="shared" si="18"/>
        <v>1</v>
      </c>
      <c r="AD93" s="31" t="str">
        <f t="shared" si="19"/>
        <v>CHECK</v>
      </c>
      <c r="AE93" s="31">
        <f t="shared" si="20"/>
        <v>0</v>
      </c>
      <c r="AF93" s="31" t="str">
        <f t="shared" si="21"/>
        <v>RLISP</v>
      </c>
      <c r="AG93" s="31">
        <f t="shared" si="22"/>
        <v>0</v>
      </c>
      <c r="AH93">
        <f t="shared" si="23"/>
        <v>0</v>
      </c>
      <c r="AI93">
        <f t="shared" si="24"/>
        <v>0</v>
      </c>
      <c r="AJ93">
        <f t="shared" si="25"/>
        <v>0</v>
      </c>
    </row>
    <row r="94" spans="1:36" ht="12.75">
      <c r="A94" s="32">
        <v>3700180</v>
      </c>
      <c r="B94" s="33">
        <v>40</v>
      </c>
      <c r="C94" s="32" t="s">
        <v>362</v>
      </c>
      <c r="D94" s="32" t="s">
        <v>363</v>
      </c>
      <c r="E94" s="32" t="s">
        <v>364</v>
      </c>
      <c r="F94" s="32">
        <v>28170</v>
      </c>
      <c r="G94" s="34">
        <v>719</v>
      </c>
      <c r="H94" s="32">
        <v>7046944417</v>
      </c>
      <c r="I94" s="29" t="s">
        <v>365</v>
      </c>
      <c r="J94" s="29" t="s">
        <v>42</v>
      </c>
      <c r="K94" s="25" t="s">
        <v>43</v>
      </c>
      <c r="L94" s="26">
        <v>4310</v>
      </c>
      <c r="M94" s="27" t="s">
        <v>42</v>
      </c>
      <c r="N94" s="27" t="s">
        <v>42</v>
      </c>
      <c r="O94" s="27" t="s">
        <v>42</v>
      </c>
      <c r="P94" s="36">
        <v>21.842105263157897</v>
      </c>
      <c r="Q94" s="29" t="str">
        <f t="shared" si="26"/>
        <v>YES</v>
      </c>
      <c r="R94" s="29" t="s">
        <v>65</v>
      </c>
      <c r="S94" s="27" t="s">
        <v>65</v>
      </c>
      <c r="T94" s="35">
        <v>32053</v>
      </c>
      <c r="U94" s="35">
        <v>16344</v>
      </c>
      <c r="V94" s="35">
        <v>40254</v>
      </c>
      <c r="W94" s="35">
        <v>146029</v>
      </c>
      <c r="X94" s="31">
        <f t="shared" si="13"/>
        <v>0</v>
      </c>
      <c r="Y94" s="31">
        <f t="shared" si="14"/>
        <v>0</v>
      </c>
      <c r="Z94" s="31">
        <f t="shared" si="15"/>
        <v>0</v>
      </c>
      <c r="AA94" s="31">
        <f t="shared" si="16"/>
        <v>0</v>
      </c>
      <c r="AB94" s="31">
        <f t="shared" si="17"/>
        <v>1</v>
      </c>
      <c r="AC94" s="31">
        <f t="shared" si="18"/>
        <v>1</v>
      </c>
      <c r="AD94" s="31" t="str">
        <f t="shared" si="19"/>
        <v>CHECK</v>
      </c>
      <c r="AE94" s="31">
        <f t="shared" si="20"/>
        <v>0</v>
      </c>
      <c r="AF94" s="31" t="str">
        <f t="shared" si="21"/>
        <v>RLISP</v>
      </c>
      <c r="AG94" s="31">
        <f t="shared" si="22"/>
        <v>0</v>
      </c>
      <c r="AH94">
        <f t="shared" si="23"/>
        <v>0</v>
      </c>
      <c r="AI94">
        <f t="shared" si="24"/>
        <v>0</v>
      </c>
      <c r="AJ94">
        <f t="shared" si="25"/>
        <v>0</v>
      </c>
    </row>
    <row r="95" spans="1:36" ht="12.75">
      <c r="A95" s="32">
        <v>3700210</v>
      </c>
      <c r="B95" s="33">
        <v>50</v>
      </c>
      <c r="C95" s="32" t="s">
        <v>366</v>
      </c>
      <c r="D95" s="32" t="s">
        <v>367</v>
      </c>
      <c r="E95" s="32" t="s">
        <v>368</v>
      </c>
      <c r="F95" s="32">
        <v>28640</v>
      </c>
      <c r="G95" s="34">
        <v>604</v>
      </c>
      <c r="H95" s="32">
        <v>3362467175</v>
      </c>
      <c r="I95" s="29">
        <v>7</v>
      </c>
      <c r="J95" s="29" t="s">
        <v>65</v>
      </c>
      <c r="K95" s="25" t="s">
        <v>43</v>
      </c>
      <c r="L95" s="26">
        <v>3022</v>
      </c>
      <c r="M95" s="27" t="s">
        <v>42</v>
      </c>
      <c r="N95" s="27" t="s">
        <v>42</v>
      </c>
      <c r="O95" s="27" t="s">
        <v>42</v>
      </c>
      <c r="P95" s="36">
        <v>20.43425814234017</v>
      </c>
      <c r="Q95" s="29" t="str">
        <f t="shared" si="26"/>
        <v>YES</v>
      </c>
      <c r="R95" s="29" t="s">
        <v>65</v>
      </c>
      <c r="S95" s="27" t="s">
        <v>65</v>
      </c>
      <c r="T95" s="35">
        <v>21925</v>
      </c>
      <c r="U95" s="35">
        <v>11781</v>
      </c>
      <c r="V95" s="35">
        <v>23113</v>
      </c>
      <c r="W95" s="35">
        <v>113129</v>
      </c>
      <c r="X95" s="31">
        <f t="shared" si="13"/>
        <v>1</v>
      </c>
      <c r="Y95" s="31">
        <f t="shared" si="14"/>
        <v>0</v>
      </c>
      <c r="Z95" s="31">
        <f t="shared" si="15"/>
        <v>0</v>
      </c>
      <c r="AA95" s="31">
        <f t="shared" si="16"/>
        <v>0</v>
      </c>
      <c r="AB95" s="31">
        <f t="shared" si="17"/>
        <v>1</v>
      </c>
      <c r="AC95" s="31">
        <f t="shared" si="18"/>
        <v>1</v>
      </c>
      <c r="AD95" s="31" t="str">
        <f t="shared" si="19"/>
        <v>CHECK</v>
      </c>
      <c r="AE95" s="31">
        <f t="shared" si="20"/>
        <v>0</v>
      </c>
      <c r="AF95" s="31" t="str">
        <f t="shared" si="21"/>
        <v>RLISP</v>
      </c>
      <c r="AG95" s="31">
        <f t="shared" si="22"/>
        <v>0</v>
      </c>
      <c r="AH95">
        <f t="shared" si="23"/>
        <v>0</v>
      </c>
      <c r="AI95">
        <f t="shared" si="24"/>
        <v>0</v>
      </c>
      <c r="AJ95">
        <f t="shared" si="25"/>
        <v>0</v>
      </c>
    </row>
    <row r="96" spans="1:36" ht="12.75">
      <c r="A96" s="32">
        <v>3700240</v>
      </c>
      <c r="B96" s="33">
        <v>761</v>
      </c>
      <c r="C96" s="32" t="s">
        <v>369</v>
      </c>
      <c r="D96" s="32" t="s">
        <v>370</v>
      </c>
      <c r="E96" s="32" t="s">
        <v>371</v>
      </c>
      <c r="F96" s="32">
        <v>27204</v>
      </c>
      <c r="G96" s="34">
        <v>1103</v>
      </c>
      <c r="H96" s="32">
        <v>3366255104</v>
      </c>
      <c r="I96" s="29" t="s">
        <v>324</v>
      </c>
      <c r="J96" s="29" t="s">
        <v>42</v>
      </c>
      <c r="K96" s="25" t="s">
        <v>43</v>
      </c>
      <c r="L96" s="26">
        <v>4162</v>
      </c>
      <c r="M96" s="27" t="s">
        <v>42</v>
      </c>
      <c r="N96" s="27" t="s">
        <v>42</v>
      </c>
      <c r="O96" s="27" t="s">
        <v>42</v>
      </c>
      <c r="P96" s="36">
        <v>15.979754157628346</v>
      </c>
      <c r="Q96" s="29" t="str">
        <f t="shared" si="26"/>
        <v>NO</v>
      </c>
      <c r="R96" s="29" t="s">
        <v>42</v>
      </c>
      <c r="S96" s="27" t="s">
        <v>42</v>
      </c>
      <c r="T96" s="35">
        <v>22502</v>
      </c>
      <c r="U96" s="35">
        <v>17136</v>
      </c>
      <c r="V96" s="35">
        <v>31449</v>
      </c>
      <c r="W96" s="35">
        <v>97516</v>
      </c>
      <c r="X96" s="31">
        <f t="shared" si="13"/>
        <v>0</v>
      </c>
      <c r="Y96" s="31">
        <f t="shared" si="14"/>
        <v>0</v>
      </c>
      <c r="Z96" s="31">
        <f t="shared" si="15"/>
        <v>0</v>
      </c>
      <c r="AA96" s="31">
        <f t="shared" si="16"/>
        <v>0</v>
      </c>
      <c r="AB96" s="31">
        <f t="shared" si="17"/>
        <v>0</v>
      </c>
      <c r="AC96" s="31">
        <f t="shared" si="18"/>
        <v>0</v>
      </c>
      <c r="AD96" s="31">
        <f t="shared" si="19"/>
        <v>0</v>
      </c>
      <c r="AE96" s="31">
        <f t="shared" si="20"/>
        <v>0</v>
      </c>
      <c r="AF96" s="31">
        <f t="shared" si="21"/>
        <v>0</v>
      </c>
      <c r="AG96" s="31">
        <f t="shared" si="22"/>
        <v>0</v>
      </c>
      <c r="AH96">
        <f t="shared" si="23"/>
        <v>0</v>
      </c>
      <c r="AI96">
        <f t="shared" si="24"/>
        <v>0</v>
      </c>
      <c r="AJ96">
        <f t="shared" si="25"/>
        <v>0</v>
      </c>
    </row>
    <row r="97" spans="1:36" ht="12.75">
      <c r="A97" s="32">
        <v>3700270</v>
      </c>
      <c r="B97" s="33">
        <v>111</v>
      </c>
      <c r="C97" s="32" t="s">
        <v>372</v>
      </c>
      <c r="D97" s="32" t="s">
        <v>373</v>
      </c>
      <c r="E97" s="32" t="s">
        <v>70</v>
      </c>
      <c r="F97" s="32">
        <v>28802</v>
      </c>
      <c r="G97" s="34">
        <v>7347</v>
      </c>
      <c r="H97" s="32">
        <v>8282555304</v>
      </c>
      <c r="I97" s="29">
        <v>2</v>
      </c>
      <c r="J97" s="29" t="s">
        <v>42</v>
      </c>
      <c r="K97" s="25" t="s">
        <v>43</v>
      </c>
      <c r="L97" s="26">
        <v>3757</v>
      </c>
      <c r="M97" s="27" t="s">
        <v>42</v>
      </c>
      <c r="N97" s="27" t="s">
        <v>42</v>
      </c>
      <c r="O97" s="27" t="s">
        <v>42</v>
      </c>
      <c r="P97" s="36">
        <v>27.719821162444113</v>
      </c>
      <c r="Q97" s="29" t="str">
        <f t="shared" si="26"/>
        <v>YES</v>
      </c>
      <c r="R97" s="29" t="s">
        <v>42</v>
      </c>
      <c r="S97" s="27" t="s">
        <v>42</v>
      </c>
      <c r="T97" s="35">
        <v>40240</v>
      </c>
      <c r="U97" s="35">
        <v>19594</v>
      </c>
      <c r="V97" s="35">
        <v>32257</v>
      </c>
      <c r="W97" s="35">
        <v>213545</v>
      </c>
      <c r="X97" s="31">
        <f t="shared" si="13"/>
        <v>0</v>
      </c>
      <c r="Y97" s="31">
        <f t="shared" si="14"/>
        <v>0</v>
      </c>
      <c r="Z97" s="31">
        <f t="shared" si="15"/>
        <v>0</v>
      </c>
      <c r="AA97" s="31">
        <f t="shared" si="16"/>
        <v>0</v>
      </c>
      <c r="AB97" s="31">
        <f t="shared" si="17"/>
        <v>1</v>
      </c>
      <c r="AC97" s="31">
        <f t="shared" si="18"/>
        <v>0</v>
      </c>
      <c r="AD97" s="31">
        <f t="shared" si="19"/>
        <v>0</v>
      </c>
      <c r="AE97" s="31">
        <f t="shared" si="20"/>
        <v>0</v>
      </c>
      <c r="AF97" s="31">
        <f t="shared" si="21"/>
        <v>0</v>
      </c>
      <c r="AG97" s="31">
        <f t="shared" si="22"/>
        <v>0</v>
      </c>
      <c r="AH97">
        <f t="shared" si="23"/>
        <v>0</v>
      </c>
      <c r="AI97">
        <f t="shared" si="24"/>
        <v>0</v>
      </c>
      <c r="AJ97">
        <f t="shared" si="25"/>
        <v>0</v>
      </c>
    </row>
    <row r="98" spans="1:36" ht="12.75">
      <c r="A98" s="32">
        <v>3700300</v>
      </c>
      <c r="B98" s="33">
        <v>60</v>
      </c>
      <c r="C98" s="32" t="s">
        <v>374</v>
      </c>
      <c r="D98" s="32" t="s">
        <v>375</v>
      </c>
      <c r="E98" s="32" t="s">
        <v>376</v>
      </c>
      <c r="F98" s="32">
        <v>28657</v>
      </c>
      <c r="G98" s="34">
        <v>1360</v>
      </c>
      <c r="H98" s="32">
        <v>8287336006</v>
      </c>
      <c r="I98" s="29">
        <v>7</v>
      </c>
      <c r="J98" s="29" t="s">
        <v>65</v>
      </c>
      <c r="K98" s="25" t="s">
        <v>43</v>
      </c>
      <c r="L98" s="26">
        <v>2224</v>
      </c>
      <c r="M98" s="27" t="s">
        <v>42</v>
      </c>
      <c r="N98" s="27" t="s">
        <v>42</v>
      </c>
      <c r="O98" s="27" t="s">
        <v>42</v>
      </c>
      <c r="P98" s="36">
        <v>20.754039497307</v>
      </c>
      <c r="Q98" s="29" t="str">
        <f t="shared" si="26"/>
        <v>YES</v>
      </c>
      <c r="R98" s="29" t="s">
        <v>65</v>
      </c>
      <c r="S98" s="27" t="s">
        <v>65</v>
      </c>
      <c r="T98" s="35">
        <v>15996</v>
      </c>
      <c r="U98" s="35">
        <v>8619</v>
      </c>
      <c r="V98" s="35">
        <v>16376</v>
      </c>
      <c r="W98" s="35">
        <v>77948</v>
      </c>
      <c r="X98" s="31">
        <f t="shared" si="13"/>
        <v>1</v>
      </c>
      <c r="Y98" s="31">
        <f t="shared" si="14"/>
        <v>0</v>
      </c>
      <c r="Z98" s="31">
        <f t="shared" si="15"/>
        <v>0</v>
      </c>
      <c r="AA98" s="31">
        <f t="shared" si="16"/>
        <v>0</v>
      </c>
      <c r="AB98" s="31">
        <f t="shared" si="17"/>
        <v>1</v>
      </c>
      <c r="AC98" s="31">
        <f t="shared" si="18"/>
        <v>1</v>
      </c>
      <c r="AD98" s="31" t="str">
        <f t="shared" si="19"/>
        <v>CHECK</v>
      </c>
      <c r="AE98" s="31">
        <f t="shared" si="20"/>
        <v>0</v>
      </c>
      <c r="AF98" s="31" t="str">
        <f t="shared" si="21"/>
        <v>RLISP</v>
      </c>
      <c r="AG98" s="31">
        <f t="shared" si="22"/>
        <v>0</v>
      </c>
      <c r="AH98">
        <f t="shared" si="23"/>
        <v>0</v>
      </c>
      <c r="AI98">
        <f t="shared" si="24"/>
        <v>0</v>
      </c>
      <c r="AJ98">
        <f t="shared" si="25"/>
        <v>0</v>
      </c>
    </row>
    <row r="99" spans="1:36" ht="12.75">
      <c r="A99" s="32">
        <v>3700330</v>
      </c>
      <c r="B99" s="33">
        <v>70</v>
      </c>
      <c r="C99" s="32" t="s">
        <v>377</v>
      </c>
      <c r="D99" s="32" t="s">
        <v>378</v>
      </c>
      <c r="E99" s="32" t="s">
        <v>379</v>
      </c>
      <c r="F99" s="32">
        <v>27889</v>
      </c>
      <c r="G99" s="34">
        <v>3937</v>
      </c>
      <c r="H99" s="32">
        <v>2529466593</v>
      </c>
      <c r="I99" s="29" t="s">
        <v>365</v>
      </c>
      <c r="J99" s="29" t="s">
        <v>42</v>
      </c>
      <c r="K99" s="25" t="s">
        <v>43</v>
      </c>
      <c r="L99" s="26">
        <v>6951</v>
      </c>
      <c r="M99" s="27" t="s">
        <v>42</v>
      </c>
      <c r="N99" s="27" t="s">
        <v>42</v>
      </c>
      <c r="O99" s="27" t="s">
        <v>42</v>
      </c>
      <c r="P99" s="36">
        <v>22.201180795365936</v>
      </c>
      <c r="Q99" s="29" t="str">
        <f t="shared" si="26"/>
        <v>YES</v>
      </c>
      <c r="R99" s="29" t="s">
        <v>65</v>
      </c>
      <c r="S99" s="27" t="s">
        <v>65</v>
      </c>
      <c r="T99" s="35">
        <v>56052</v>
      </c>
      <c r="U99" s="35">
        <v>28261</v>
      </c>
      <c r="V99" s="35">
        <v>61238</v>
      </c>
      <c r="W99" s="35">
        <v>265933</v>
      </c>
      <c r="X99" s="31">
        <f t="shared" si="13"/>
        <v>0</v>
      </c>
      <c r="Y99" s="31">
        <f t="shared" si="14"/>
        <v>0</v>
      </c>
      <c r="Z99" s="31">
        <f t="shared" si="15"/>
        <v>0</v>
      </c>
      <c r="AA99" s="31">
        <f t="shared" si="16"/>
        <v>0</v>
      </c>
      <c r="AB99" s="31">
        <f t="shared" si="17"/>
        <v>1</v>
      </c>
      <c r="AC99" s="31">
        <f t="shared" si="18"/>
        <v>1</v>
      </c>
      <c r="AD99" s="31" t="str">
        <f t="shared" si="19"/>
        <v>CHECK</v>
      </c>
      <c r="AE99" s="31">
        <f t="shared" si="20"/>
        <v>0</v>
      </c>
      <c r="AF99" s="31" t="str">
        <f t="shared" si="21"/>
        <v>RLISP</v>
      </c>
      <c r="AG99" s="31">
        <f t="shared" si="22"/>
        <v>0</v>
      </c>
      <c r="AH99">
        <f t="shared" si="23"/>
        <v>0</v>
      </c>
      <c r="AI99">
        <f t="shared" si="24"/>
        <v>0</v>
      </c>
      <c r="AJ99">
        <f t="shared" si="25"/>
        <v>0</v>
      </c>
    </row>
    <row r="100" spans="1:36" ht="12.75">
      <c r="A100" s="32">
        <v>3700360</v>
      </c>
      <c r="B100" s="33">
        <v>80</v>
      </c>
      <c r="C100" s="32" t="s">
        <v>380</v>
      </c>
      <c r="D100" s="32" t="s">
        <v>381</v>
      </c>
      <c r="E100" s="32" t="s">
        <v>382</v>
      </c>
      <c r="F100" s="32">
        <v>27983</v>
      </c>
      <c r="G100" s="34">
        <v>10</v>
      </c>
      <c r="H100" s="32">
        <v>2527943173</v>
      </c>
      <c r="I100" s="29">
        <v>7</v>
      </c>
      <c r="J100" s="29" t="s">
        <v>65</v>
      </c>
      <c r="K100" s="25" t="s">
        <v>43</v>
      </c>
      <c r="L100" s="26">
        <v>3392</v>
      </c>
      <c r="M100" s="27" t="s">
        <v>42</v>
      </c>
      <c r="N100" s="27" t="s">
        <v>42</v>
      </c>
      <c r="O100" s="27" t="s">
        <v>42</v>
      </c>
      <c r="P100" s="36">
        <v>27.921225382932167</v>
      </c>
      <c r="Q100" s="29" t="str">
        <f t="shared" si="26"/>
        <v>YES</v>
      </c>
      <c r="R100" s="29" t="s">
        <v>65</v>
      </c>
      <c r="S100" s="27" t="s">
        <v>65</v>
      </c>
      <c r="T100" s="35">
        <v>37984</v>
      </c>
      <c r="U100" s="35">
        <v>14962</v>
      </c>
      <c r="V100" s="35">
        <v>36537</v>
      </c>
      <c r="W100" s="35">
        <v>164234</v>
      </c>
      <c r="X100" s="31">
        <f t="shared" si="13"/>
        <v>1</v>
      </c>
      <c r="Y100" s="31">
        <f t="shared" si="14"/>
        <v>0</v>
      </c>
      <c r="Z100" s="31">
        <f t="shared" si="15"/>
        <v>0</v>
      </c>
      <c r="AA100" s="31">
        <f t="shared" si="16"/>
        <v>0</v>
      </c>
      <c r="AB100" s="31">
        <f t="shared" si="17"/>
        <v>1</v>
      </c>
      <c r="AC100" s="31">
        <f t="shared" si="18"/>
        <v>1</v>
      </c>
      <c r="AD100" s="31" t="str">
        <f t="shared" si="19"/>
        <v>CHECK</v>
      </c>
      <c r="AE100" s="31">
        <f t="shared" si="20"/>
        <v>0</v>
      </c>
      <c r="AF100" s="31" t="str">
        <f t="shared" si="21"/>
        <v>RLISP</v>
      </c>
      <c r="AG100" s="31">
        <f t="shared" si="22"/>
        <v>0</v>
      </c>
      <c r="AH100">
        <f t="shared" si="23"/>
        <v>0</v>
      </c>
      <c r="AI100">
        <f t="shared" si="24"/>
        <v>0</v>
      </c>
      <c r="AJ100">
        <f t="shared" si="25"/>
        <v>0</v>
      </c>
    </row>
    <row r="101" spans="1:36" ht="12.75">
      <c r="A101" s="32">
        <v>3700390</v>
      </c>
      <c r="B101" s="33">
        <v>90</v>
      </c>
      <c r="C101" s="32" t="s">
        <v>383</v>
      </c>
      <c r="D101" s="32" t="s">
        <v>384</v>
      </c>
      <c r="E101" s="32" t="s">
        <v>385</v>
      </c>
      <c r="F101" s="32">
        <v>28337</v>
      </c>
      <c r="G101" s="34">
        <v>37</v>
      </c>
      <c r="H101" s="32">
        <v>9108624136</v>
      </c>
      <c r="I101" s="29" t="s">
        <v>365</v>
      </c>
      <c r="J101" s="29" t="s">
        <v>42</v>
      </c>
      <c r="K101" s="25" t="s">
        <v>43</v>
      </c>
      <c r="L101" s="26">
        <v>5380</v>
      </c>
      <c r="M101" s="27" t="s">
        <v>42</v>
      </c>
      <c r="N101" s="27" t="s">
        <v>42</v>
      </c>
      <c r="O101" s="27" t="s">
        <v>42</v>
      </c>
      <c r="P101" s="36">
        <v>22.639751552795033</v>
      </c>
      <c r="Q101" s="29" t="str">
        <f t="shared" si="26"/>
        <v>YES</v>
      </c>
      <c r="R101" s="29" t="s">
        <v>65</v>
      </c>
      <c r="S101" s="27" t="s">
        <v>65</v>
      </c>
      <c r="T101" s="35">
        <v>45271</v>
      </c>
      <c r="U101" s="35">
        <v>20990</v>
      </c>
      <c r="V101" s="35">
        <v>50598</v>
      </c>
      <c r="W101" s="35">
        <v>195567</v>
      </c>
      <c r="X101" s="31">
        <f t="shared" si="13"/>
        <v>0</v>
      </c>
      <c r="Y101" s="31">
        <f t="shared" si="14"/>
        <v>0</v>
      </c>
      <c r="Z101" s="31">
        <f t="shared" si="15"/>
        <v>0</v>
      </c>
      <c r="AA101" s="31">
        <f t="shared" si="16"/>
        <v>0</v>
      </c>
      <c r="AB101" s="31">
        <f t="shared" si="17"/>
        <v>1</v>
      </c>
      <c r="AC101" s="31">
        <f t="shared" si="18"/>
        <v>1</v>
      </c>
      <c r="AD101" s="31" t="str">
        <f t="shared" si="19"/>
        <v>CHECK</v>
      </c>
      <c r="AE101" s="31">
        <f t="shared" si="20"/>
        <v>0</v>
      </c>
      <c r="AF101" s="31" t="str">
        <f t="shared" si="21"/>
        <v>RLISP</v>
      </c>
      <c r="AG101" s="31">
        <f t="shared" si="22"/>
        <v>0</v>
      </c>
      <c r="AH101">
        <f t="shared" si="23"/>
        <v>0</v>
      </c>
      <c r="AI101">
        <f t="shared" si="24"/>
        <v>0</v>
      </c>
      <c r="AJ101">
        <f t="shared" si="25"/>
        <v>0</v>
      </c>
    </row>
    <row r="102" spans="1:36" ht="12.75">
      <c r="A102" s="32">
        <v>3700420</v>
      </c>
      <c r="B102" s="33">
        <v>100</v>
      </c>
      <c r="C102" s="32" t="s">
        <v>386</v>
      </c>
      <c r="D102" s="32" t="s">
        <v>387</v>
      </c>
      <c r="E102" s="32" t="s">
        <v>388</v>
      </c>
      <c r="F102" s="32">
        <v>28422</v>
      </c>
      <c r="G102" s="34">
        <v>189</v>
      </c>
      <c r="H102" s="32">
        <v>9102532900</v>
      </c>
      <c r="I102" s="29" t="s">
        <v>324</v>
      </c>
      <c r="J102" s="29" t="s">
        <v>42</v>
      </c>
      <c r="K102" s="25" t="s">
        <v>43</v>
      </c>
      <c r="L102" s="26">
        <v>9909</v>
      </c>
      <c r="M102" s="27" t="s">
        <v>42</v>
      </c>
      <c r="N102" s="27" t="s">
        <v>42</v>
      </c>
      <c r="O102" s="27" t="s">
        <v>42</v>
      </c>
      <c r="P102" s="36">
        <v>20.56316844919786</v>
      </c>
      <c r="Q102" s="29" t="str">
        <f t="shared" si="26"/>
        <v>YES</v>
      </c>
      <c r="R102" s="29" t="s">
        <v>42</v>
      </c>
      <c r="S102" s="27" t="s">
        <v>42</v>
      </c>
      <c r="T102" s="35">
        <v>68183</v>
      </c>
      <c r="U102" s="35">
        <v>38735</v>
      </c>
      <c r="V102" s="35">
        <v>74711</v>
      </c>
      <c r="W102" s="35">
        <v>333234</v>
      </c>
      <c r="X102" s="31">
        <f t="shared" si="13"/>
        <v>0</v>
      </c>
      <c r="Y102" s="31">
        <f t="shared" si="14"/>
        <v>0</v>
      </c>
      <c r="Z102" s="31">
        <f t="shared" si="15"/>
        <v>0</v>
      </c>
      <c r="AA102" s="31">
        <f t="shared" si="16"/>
        <v>0</v>
      </c>
      <c r="AB102" s="31">
        <f t="shared" si="17"/>
        <v>1</v>
      </c>
      <c r="AC102" s="31">
        <f t="shared" si="18"/>
        <v>0</v>
      </c>
      <c r="AD102" s="31">
        <f t="shared" si="19"/>
        <v>0</v>
      </c>
      <c r="AE102" s="31">
        <f t="shared" si="20"/>
        <v>0</v>
      </c>
      <c r="AF102" s="31">
        <f t="shared" si="21"/>
        <v>0</v>
      </c>
      <c r="AG102" s="31">
        <f t="shared" si="22"/>
        <v>0</v>
      </c>
      <c r="AH102">
        <f t="shared" si="23"/>
        <v>0</v>
      </c>
      <c r="AI102">
        <f t="shared" si="24"/>
        <v>0</v>
      </c>
      <c r="AJ102">
        <f t="shared" si="25"/>
        <v>0</v>
      </c>
    </row>
    <row r="103" spans="1:36" ht="12.75">
      <c r="A103" s="32">
        <v>3700450</v>
      </c>
      <c r="B103" s="33">
        <v>110</v>
      </c>
      <c r="C103" s="32" t="s">
        <v>389</v>
      </c>
      <c r="D103" s="32" t="s">
        <v>390</v>
      </c>
      <c r="E103" s="32" t="s">
        <v>70</v>
      </c>
      <c r="F103" s="32">
        <v>28806</v>
      </c>
      <c r="G103" s="34">
        <v>3800</v>
      </c>
      <c r="H103" s="32">
        <v>8282555921</v>
      </c>
      <c r="I103" s="29" t="s">
        <v>55</v>
      </c>
      <c r="J103" s="29" t="s">
        <v>42</v>
      </c>
      <c r="K103" s="25" t="s">
        <v>43</v>
      </c>
      <c r="L103" s="26">
        <v>23602</v>
      </c>
      <c r="M103" s="27" t="s">
        <v>42</v>
      </c>
      <c r="N103" s="27" t="s">
        <v>42</v>
      </c>
      <c r="O103" s="27" t="s">
        <v>42</v>
      </c>
      <c r="P103" s="36">
        <v>13.65953856875619</v>
      </c>
      <c r="Q103" s="29" t="str">
        <f t="shared" si="26"/>
        <v>NO</v>
      </c>
      <c r="R103" s="29" t="s">
        <v>42</v>
      </c>
      <c r="S103" s="27" t="s">
        <v>42</v>
      </c>
      <c r="T103" s="35">
        <v>132852</v>
      </c>
      <c r="U103" s="35">
        <v>96565</v>
      </c>
      <c r="V103" s="35">
        <v>155828</v>
      </c>
      <c r="W103" s="35">
        <v>556710</v>
      </c>
      <c r="X103" s="31">
        <f t="shared" si="13"/>
        <v>0</v>
      </c>
      <c r="Y103" s="31">
        <f t="shared" si="14"/>
        <v>0</v>
      </c>
      <c r="Z103" s="31">
        <f t="shared" si="15"/>
        <v>0</v>
      </c>
      <c r="AA103" s="31">
        <f t="shared" si="16"/>
        <v>0</v>
      </c>
      <c r="AB103" s="31">
        <f t="shared" si="17"/>
        <v>0</v>
      </c>
      <c r="AC103" s="31">
        <f t="shared" si="18"/>
        <v>0</v>
      </c>
      <c r="AD103" s="31">
        <f t="shared" si="19"/>
        <v>0</v>
      </c>
      <c r="AE103" s="31">
        <f t="shared" si="20"/>
        <v>0</v>
      </c>
      <c r="AF103" s="31">
        <f t="shared" si="21"/>
        <v>0</v>
      </c>
      <c r="AG103" s="31">
        <f t="shared" si="22"/>
        <v>0</v>
      </c>
      <c r="AH103">
        <f t="shared" si="23"/>
        <v>0</v>
      </c>
      <c r="AI103">
        <f t="shared" si="24"/>
        <v>0</v>
      </c>
      <c r="AJ103">
        <f t="shared" si="25"/>
        <v>0</v>
      </c>
    </row>
    <row r="104" spans="1:36" ht="12.75">
      <c r="A104" s="32">
        <v>3700480</v>
      </c>
      <c r="B104" s="33">
        <v>120</v>
      </c>
      <c r="C104" s="32" t="s">
        <v>391</v>
      </c>
      <c r="D104" s="32" t="s">
        <v>392</v>
      </c>
      <c r="E104" s="32" t="s">
        <v>393</v>
      </c>
      <c r="F104" s="32">
        <v>28680</v>
      </c>
      <c r="G104" s="34">
        <v>989</v>
      </c>
      <c r="H104" s="32">
        <v>8284394321</v>
      </c>
      <c r="I104" s="29" t="s">
        <v>55</v>
      </c>
      <c r="J104" s="29" t="s">
        <v>42</v>
      </c>
      <c r="K104" s="25" t="s">
        <v>43</v>
      </c>
      <c r="L104" s="26">
        <v>13951</v>
      </c>
      <c r="M104" s="27" t="s">
        <v>42</v>
      </c>
      <c r="N104" s="27" t="s">
        <v>42</v>
      </c>
      <c r="O104" s="27" t="s">
        <v>42</v>
      </c>
      <c r="P104" s="36">
        <v>15.459352280237937</v>
      </c>
      <c r="Q104" s="29" t="str">
        <f t="shared" si="26"/>
        <v>NO</v>
      </c>
      <c r="R104" s="29" t="s">
        <v>42</v>
      </c>
      <c r="S104" s="27" t="s">
        <v>42</v>
      </c>
      <c r="T104" s="35">
        <v>71117</v>
      </c>
      <c r="U104" s="35">
        <v>54543</v>
      </c>
      <c r="V104" s="35">
        <v>94885</v>
      </c>
      <c r="W104" s="35">
        <v>342079</v>
      </c>
      <c r="X104" s="31">
        <f t="shared" si="13"/>
        <v>0</v>
      </c>
      <c r="Y104" s="31">
        <f t="shared" si="14"/>
        <v>0</v>
      </c>
      <c r="Z104" s="31">
        <f t="shared" si="15"/>
        <v>0</v>
      </c>
      <c r="AA104" s="31">
        <f t="shared" si="16"/>
        <v>0</v>
      </c>
      <c r="AB104" s="31">
        <f t="shared" si="17"/>
        <v>0</v>
      </c>
      <c r="AC104" s="31">
        <f t="shared" si="18"/>
        <v>0</v>
      </c>
      <c r="AD104" s="31">
        <f t="shared" si="19"/>
        <v>0</v>
      </c>
      <c r="AE104" s="31">
        <f t="shared" si="20"/>
        <v>0</v>
      </c>
      <c r="AF104" s="31">
        <f t="shared" si="21"/>
        <v>0</v>
      </c>
      <c r="AG104" s="31">
        <f t="shared" si="22"/>
        <v>0</v>
      </c>
      <c r="AH104">
        <f t="shared" si="23"/>
        <v>0</v>
      </c>
      <c r="AI104">
        <f t="shared" si="24"/>
        <v>0</v>
      </c>
      <c r="AJ104">
        <f t="shared" si="25"/>
        <v>0</v>
      </c>
    </row>
    <row r="105" spans="1:36" ht="12.75">
      <c r="A105" s="32">
        <v>3700530</v>
      </c>
      <c r="B105" s="33">
        <v>130</v>
      </c>
      <c r="C105" s="32" t="s">
        <v>394</v>
      </c>
      <c r="D105" s="32" t="s">
        <v>395</v>
      </c>
      <c r="E105" s="32" t="s">
        <v>396</v>
      </c>
      <c r="F105" s="32">
        <v>28026</v>
      </c>
      <c r="G105" s="34">
        <v>388</v>
      </c>
      <c r="H105" s="32">
        <v>7047866191</v>
      </c>
      <c r="I105" s="29" t="s">
        <v>397</v>
      </c>
      <c r="J105" s="29" t="s">
        <v>42</v>
      </c>
      <c r="K105" s="25" t="s">
        <v>43</v>
      </c>
      <c r="L105" s="26">
        <v>19344</v>
      </c>
      <c r="M105" s="27" t="s">
        <v>42</v>
      </c>
      <c r="N105" s="27" t="s">
        <v>42</v>
      </c>
      <c r="O105" s="27" t="s">
        <v>42</v>
      </c>
      <c r="P105" s="36">
        <v>9.446701064880887</v>
      </c>
      <c r="Q105" s="29" t="str">
        <f t="shared" si="26"/>
        <v>NO</v>
      </c>
      <c r="R105" s="29" t="s">
        <v>42</v>
      </c>
      <c r="S105" s="27" t="s">
        <v>42</v>
      </c>
      <c r="T105" s="35">
        <v>79996</v>
      </c>
      <c r="U105" s="35">
        <v>78281</v>
      </c>
      <c r="V105" s="35">
        <v>109328</v>
      </c>
      <c r="W105" s="35">
        <v>296032</v>
      </c>
      <c r="X105" s="31">
        <f t="shared" si="13"/>
        <v>0</v>
      </c>
      <c r="Y105" s="31">
        <f t="shared" si="14"/>
        <v>0</v>
      </c>
      <c r="Z105" s="31">
        <f t="shared" si="15"/>
        <v>0</v>
      </c>
      <c r="AA105" s="31">
        <f t="shared" si="16"/>
        <v>0</v>
      </c>
      <c r="AB105" s="31">
        <f t="shared" si="17"/>
        <v>0</v>
      </c>
      <c r="AC105" s="31">
        <f t="shared" si="18"/>
        <v>0</v>
      </c>
      <c r="AD105" s="31">
        <f t="shared" si="19"/>
        <v>0</v>
      </c>
      <c r="AE105" s="31">
        <f t="shared" si="20"/>
        <v>0</v>
      </c>
      <c r="AF105" s="31">
        <f t="shared" si="21"/>
        <v>0</v>
      </c>
      <c r="AG105" s="31">
        <f t="shared" si="22"/>
        <v>0</v>
      </c>
      <c r="AH105">
        <f t="shared" si="23"/>
        <v>0</v>
      </c>
      <c r="AI105">
        <f t="shared" si="24"/>
        <v>0</v>
      </c>
      <c r="AJ105">
        <f t="shared" si="25"/>
        <v>0</v>
      </c>
    </row>
    <row r="106" spans="1:36" ht="12.75">
      <c r="A106" s="32">
        <v>3700580</v>
      </c>
      <c r="B106" s="33">
        <v>140</v>
      </c>
      <c r="C106" s="32" t="s">
        <v>398</v>
      </c>
      <c r="D106" s="32" t="s">
        <v>399</v>
      </c>
      <c r="E106" s="32" t="s">
        <v>74</v>
      </c>
      <c r="F106" s="32">
        <v>28645</v>
      </c>
      <c r="G106" s="34">
        <v>6404</v>
      </c>
      <c r="H106" s="32">
        <v>8287288407</v>
      </c>
      <c r="I106" s="29" t="s">
        <v>55</v>
      </c>
      <c r="J106" s="29" t="s">
        <v>42</v>
      </c>
      <c r="K106" s="25" t="s">
        <v>43</v>
      </c>
      <c r="L106" s="26">
        <v>12233</v>
      </c>
      <c r="M106" s="27" t="s">
        <v>42</v>
      </c>
      <c r="N106" s="27" t="s">
        <v>42</v>
      </c>
      <c r="O106" s="27" t="s">
        <v>42</v>
      </c>
      <c r="P106" s="36">
        <v>15.527995890511484</v>
      </c>
      <c r="Q106" s="29" t="str">
        <f t="shared" si="26"/>
        <v>NO</v>
      </c>
      <c r="R106" s="29" t="s">
        <v>42</v>
      </c>
      <c r="S106" s="27" t="s">
        <v>42</v>
      </c>
      <c r="T106" s="35">
        <v>70372</v>
      </c>
      <c r="U106" s="35">
        <v>48073</v>
      </c>
      <c r="V106" s="35">
        <v>81481</v>
      </c>
      <c r="W106" s="35">
        <v>306261</v>
      </c>
      <c r="X106" s="31">
        <f t="shared" si="13"/>
        <v>0</v>
      </c>
      <c r="Y106" s="31">
        <f t="shared" si="14"/>
        <v>0</v>
      </c>
      <c r="Z106" s="31">
        <f t="shared" si="15"/>
        <v>0</v>
      </c>
      <c r="AA106" s="31">
        <f t="shared" si="16"/>
        <v>0</v>
      </c>
      <c r="AB106" s="31">
        <f t="shared" si="17"/>
        <v>0</v>
      </c>
      <c r="AC106" s="31">
        <f t="shared" si="18"/>
        <v>0</v>
      </c>
      <c r="AD106" s="31">
        <f t="shared" si="19"/>
        <v>0</v>
      </c>
      <c r="AE106" s="31">
        <f t="shared" si="20"/>
        <v>0</v>
      </c>
      <c r="AF106" s="31">
        <f t="shared" si="21"/>
        <v>0</v>
      </c>
      <c r="AG106" s="31">
        <f t="shared" si="22"/>
        <v>0</v>
      </c>
      <c r="AH106">
        <f t="shared" si="23"/>
        <v>0</v>
      </c>
      <c r="AI106">
        <f t="shared" si="24"/>
        <v>0</v>
      </c>
      <c r="AJ106">
        <f t="shared" si="25"/>
        <v>0</v>
      </c>
    </row>
    <row r="107" spans="1:36" ht="12.75">
      <c r="A107" s="32">
        <v>3700600</v>
      </c>
      <c r="B107" s="33">
        <v>150</v>
      </c>
      <c r="C107" s="32" t="s">
        <v>400</v>
      </c>
      <c r="D107" s="32" t="s">
        <v>401</v>
      </c>
      <c r="E107" s="32" t="s">
        <v>402</v>
      </c>
      <c r="F107" s="32">
        <v>27921</v>
      </c>
      <c r="G107" s="34">
        <v>9614</v>
      </c>
      <c r="H107" s="32">
        <v>2523350831</v>
      </c>
      <c r="I107" s="29">
        <v>7</v>
      </c>
      <c r="J107" s="29" t="s">
        <v>65</v>
      </c>
      <c r="K107" s="25" t="s">
        <v>43</v>
      </c>
      <c r="L107" s="26">
        <v>1295</v>
      </c>
      <c r="M107" s="27" t="s">
        <v>42</v>
      </c>
      <c r="N107" s="27" t="s">
        <v>42</v>
      </c>
      <c r="O107" s="27" t="s">
        <v>42</v>
      </c>
      <c r="P107" s="36">
        <v>16.732751784298173</v>
      </c>
      <c r="Q107" s="29" t="str">
        <f t="shared" si="26"/>
        <v>NO</v>
      </c>
      <c r="R107" s="29" t="s">
        <v>65</v>
      </c>
      <c r="S107" s="27" t="s">
        <v>42</v>
      </c>
      <c r="T107" s="35">
        <v>6555</v>
      </c>
      <c r="U107" s="35">
        <v>4698</v>
      </c>
      <c r="V107" s="35">
        <v>7381</v>
      </c>
      <c r="W107" s="35">
        <v>30622</v>
      </c>
      <c r="X107" s="31">
        <f t="shared" si="13"/>
        <v>1</v>
      </c>
      <c r="Y107" s="31">
        <f t="shared" si="14"/>
        <v>0</v>
      </c>
      <c r="Z107" s="31">
        <f t="shared" si="15"/>
        <v>0</v>
      </c>
      <c r="AA107" s="31">
        <f t="shared" si="16"/>
        <v>0</v>
      </c>
      <c r="AB107" s="31">
        <f t="shared" si="17"/>
        <v>0</v>
      </c>
      <c r="AC107" s="31">
        <f t="shared" si="18"/>
        <v>1</v>
      </c>
      <c r="AD107" s="31">
        <f t="shared" si="19"/>
        <v>0</v>
      </c>
      <c r="AE107" s="31">
        <f t="shared" si="20"/>
        <v>0</v>
      </c>
      <c r="AF107" s="31">
        <f t="shared" si="21"/>
        <v>0</v>
      </c>
      <c r="AG107" s="31">
        <f t="shared" si="22"/>
        <v>0</v>
      </c>
      <c r="AH107">
        <f t="shared" si="23"/>
        <v>0</v>
      </c>
      <c r="AI107">
        <f t="shared" si="24"/>
        <v>0</v>
      </c>
      <c r="AJ107">
        <f t="shared" si="25"/>
        <v>0</v>
      </c>
    </row>
    <row r="108" spans="1:36" ht="12.75">
      <c r="A108" s="32">
        <v>3700630</v>
      </c>
      <c r="B108" s="33">
        <v>160</v>
      </c>
      <c r="C108" s="32" t="s">
        <v>403</v>
      </c>
      <c r="D108" s="32" t="s">
        <v>404</v>
      </c>
      <c r="E108" s="32" t="s">
        <v>198</v>
      </c>
      <c r="F108" s="32">
        <v>28516</v>
      </c>
      <c r="G108" s="34">
        <v>600</v>
      </c>
      <c r="H108" s="32">
        <v>2527284583</v>
      </c>
      <c r="I108" s="29" t="s">
        <v>405</v>
      </c>
      <c r="J108" s="29" t="s">
        <v>42</v>
      </c>
      <c r="K108" s="25" t="s">
        <v>43</v>
      </c>
      <c r="L108" s="26">
        <v>7775</v>
      </c>
      <c r="M108" s="27" t="s">
        <v>42</v>
      </c>
      <c r="N108" s="27" t="s">
        <v>42</v>
      </c>
      <c r="O108" s="27" t="s">
        <v>42</v>
      </c>
      <c r="P108" s="36">
        <v>17.39864864864865</v>
      </c>
      <c r="Q108" s="29" t="str">
        <f t="shared" si="26"/>
        <v>NO</v>
      </c>
      <c r="R108" s="29" t="s">
        <v>65</v>
      </c>
      <c r="S108" s="27" t="s">
        <v>42</v>
      </c>
      <c r="T108" s="35">
        <v>53650</v>
      </c>
      <c r="U108" s="35">
        <v>32156</v>
      </c>
      <c r="V108" s="35">
        <v>53415</v>
      </c>
      <c r="W108" s="35">
        <v>242865</v>
      </c>
      <c r="X108" s="31">
        <f t="shared" si="13"/>
        <v>0</v>
      </c>
      <c r="Y108" s="31">
        <f t="shared" si="14"/>
        <v>0</v>
      </c>
      <c r="Z108" s="31">
        <f t="shared" si="15"/>
        <v>0</v>
      </c>
      <c r="AA108" s="31">
        <f t="shared" si="16"/>
        <v>0</v>
      </c>
      <c r="AB108" s="31">
        <f t="shared" si="17"/>
        <v>0</v>
      </c>
      <c r="AC108" s="31">
        <f t="shared" si="18"/>
        <v>1</v>
      </c>
      <c r="AD108" s="31">
        <f t="shared" si="19"/>
        <v>0</v>
      </c>
      <c r="AE108" s="31">
        <f t="shared" si="20"/>
        <v>0</v>
      </c>
      <c r="AF108" s="31">
        <f t="shared" si="21"/>
        <v>0</v>
      </c>
      <c r="AG108" s="31">
        <f t="shared" si="22"/>
        <v>0</v>
      </c>
      <c r="AH108">
        <f t="shared" si="23"/>
        <v>0</v>
      </c>
      <c r="AI108">
        <f t="shared" si="24"/>
        <v>0</v>
      </c>
      <c r="AJ108">
        <f t="shared" si="25"/>
        <v>0</v>
      </c>
    </row>
    <row r="109" spans="1:36" ht="12.75">
      <c r="A109" s="32">
        <v>3700660</v>
      </c>
      <c r="B109" s="33">
        <v>170</v>
      </c>
      <c r="C109" s="32" t="s">
        <v>406</v>
      </c>
      <c r="D109" s="32" t="s">
        <v>407</v>
      </c>
      <c r="E109" s="32" t="s">
        <v>408</v>
      </c>
      <c r="F109" s="32">
        <v>27379</v>
      </c>
      <c r="G109" s="34">
        <v>160</v>
      </c>
      <c r="H109" s="32">
        <v>3366944116</v>
      </c>
      <c r="I109" s="29">
        <v>7</v>
      </c>
      <c r="J109" s="29" t="s">
        <v>65</v>
      </c>
      <c r="K109" s="25" t="s">
        <v>43</v>
      </c>
      <c r="L109" s="26">
        <v>3329</v>
      </c>
      <c r="M109" s="27" t="s">
        <v>42</v>
      </c>
      <c r="N109" s="27" t="s">
        <v>42</v>
      </c>
      <c r="O109" s="27" t="s">
        <v>42</v>
      </c>
      <c r="P109" s="36">
        <v>17.992376111817027</v>
      </c>
      <c r="Q109" s="29" t="str">
        <f t="shared" si="26"/>
        <v>NO</v>
      </c>
      <c r="R109" s="29" t="s">
        <v>65</v>
      </c>
      <c r="S109" s="27" t="s">
        <v>42</v>
      </c>
      <c r="T109" s="35">
        <v>21359</v>
      </c>
      <c r="U109" s="35">
        <v>13108</v>
      </c>
      <c r="V109" s="35">
        <v>24850</v>
      </c>
      <c r="W109" s="35">
        <v>98972</v>
      </c>
      <c r="X109" s="31">
        <f t="shared" si="13"/>
        <v>1</v>
      </c>
      <c r="Y109" s="31">
        <f t="shared" si="14"/>
        <v>0</v>
      </c>
      <c r="Z109" s="31">
        <f t="shared" si="15"/>
        <v>0</v>
      </c>
      <c r="AA109" s="31">
        <f t="shared" si="16"/>
        <v>0</v>
      </c>
      <c r="AB109" s="31">
        <f t="shared" si="17"/>
        <v>0</v>
      </c>
      <c r="AC109" s="31">
        <f t="shared" si="18"/>
        <v>1</v>
      </c>
      <c r="AD109" s="31">
        <f t="shared" si="19"/>
        <v>0</v>
      </c>
      <c r="AE109" s="31">
        <f t="shared" si="20"/>
        <v>0</v>
      </c>
      <c r="AF109" s="31">
        <f t="shared" si="21"/>
        <v>0</v>
      </c>
      <c r="AG109" s="31">
        <f t="shared" si="22"/>
        <v>0</v>
      </c>
      <c r="AH109">
        <f t="shared" si="23"/>
        <v>0</v>
      </c>
      <c r="AI109">
        <f t="shared" si="24"/>
        <v>0</v>
      </c>
      <c r="AJ109">
        <f t="shared" si="25"/>
        <v>0</v>
      </c>
    </row>
    <row r="110" spans="1:36" ht="12.75">
      <c r="A110" s="32">
        <v>3700690</v>
      </c>
      <c r="B110" s="33">
        <v>180</v>
      </c>
      <c r="C110" s="32" t="s">
        <v>409</v>
      </c>
      <c r="D110" s="32" t="s">
        <v>410</v>
      </c>
      <c r="E110" s="32" t="s">
        <v>411</v>
      </c>
      <c r="F110" s="32">
        <v>28658</v>
      </c>
      <c r="G110" s="34">
        <v>1000</v>
      </c>
      <c r="H110" s="32">
        <v>8284648333</v>
      </c>
      <c r="I110" s="29" t="s">
        <v>55</v>
      </c>
      <c r="J110" s="29" t="s">
        <v>42</v>
      </c>
      <c r="K110" s="25" t="s">
        <v>43</v>
      </c>
      <c r="L110" s="26">
        <v>15709</v>
      </c>
      <c r="M110" s="27" t="s">
        <v>42</v>
      </c>
      <c r="N110" s="27" t="s">
        <v>42</v>
      </c>
      <c r="O110" s="27" t="s">
        <v>42</v>
      </c>
      <c r="P110" s="36">
        <v>10.947522756429837</v>
      </c>
      <c r="Q110" s="29" t="str">
        <f t="shared" si="26"/>
        <v>NO</v>
      </c>
      <c r="R110" s="29" t="s">
        <v>42</v>
      </c>
      <c r="S110" s="27" t="s">
        <v>42</v>
      </c>
      <c r="T110" s="35">
        <v>69967</v>
      </c>
      <c r="U110" s="35">
        <v>62728</v>
      </c>
      <c r="V110" s="35">
        <v>92826</v>
      </c>
      <c r="W110" s="35">
        <v>287767</v>
      </c>
      <c r="X110" s="31">
        <f t="shared" si="13"/>
        <v>0</v>
      </c>
      <c r="Y110" s="31">
        <f t="shared" si="14"/>
        <v>0</v>
      </c>
      <c r="Z110" s="31">
        <f t="shared" si="15"/>
        <v>0</v>
      </c>
      <c r="AA110" s="31">
        <f t="shared" si="16"/>
        <v>0</v>
      </c>
      <c r="AB110" s="31">
        <f t="shared" si="17"/>
        <v>0</v>
      </c>
      <c r="AC110" s="31">
        <f t="shared" si="18"/>
        <v>0</v>
      </c>
      <c r="AD110" s="31">
        <f t="shared" si="19"/>
        <v>0</v>
      </c>
      <c r="AE110" s="31">
        <f t="shared" si="20"/>
        <v>0</v>
      </c>
      <c r="AF110" s="31">
        <f t="shared" si="21"/>
        <v>0</v>
      </c>
      <c r="AG110" s="31">
        <f t="shared" si="22"/>
        <v>0</v>
      </c>
      <c r="AH110">
        <f t="shared" si="23"/>
        <v>0</v>
      </c>
      <c r="AI110">
        <f t="shared" si="24"/>
        <v>0</v>
      </c>
      <c r="AJ110">
        <f t="shared" si="25"/>
        <v>0</v>
      </c>
    </row>
    <row r="111" spans="1:36" ht="12.75">
      <c r="A111" s="32">
        <v>3700720</v>
      </c>
      <c r="B111" s="33">
        <v>681</v>
      </c>
      <c r="C111" s="32" t="s">
        <v>412</v>
      </c>
      <c r="D111" s="32" t="s">
        <v>413</v>
      </c>
      <c r="E111" s="32" t="s">
        <v>142</v>
      </c>
      <c r="F111" s="32">
        <v>27516</v>
      </c>
      <c r="G111" s="34">
        <v>2878</v>
      </c>
      <c r="H111" s="32">
        <v>9199678211</v>
      </c>
      <c r="I111" s="29" t="s">
        <v>55</v>
      </c>
      <c r="J111" s="29" t="s">
        <v>42</v>
      </c>
      <c r="K111" s="25" t="s">
        <v>43</v>
      </c>
      <c r="L111" s="26">
        <v>9672</v>
      </c>
      <c r="M111" s="27" t="s">
        <v>42</v>
      </c>
      <c r="N111" s="27" t="s">
        <v>42</v>
      </c>
      <c r="O111" s="27" t="s">
        <v>42</v>
      </c>
      <c r="P111" s="36">
        <v>12.73945234457633</v>
      </c>
      <c r="Q111" s="29" t="str">
        <f t="shared" si="26"/>
        <v>NO</v>
      </c>
      <c r="R111" s="29" t="s">
        <v>42</v>
      </c>
      <c r="S111" s="27" t="s">
        <v>42</v>
      </c>
      <c r="T111" s="35">
        <v>42429</v>
      </c>
      <c r="U111" s="35">
        <v>38568</v>
      </c>
      <c r="V111" s="35">
        <v>43078</v>
      </c>
      <c r="W111" s="35">
        <v>177139</v>
      </c>
      <c r="X111" s="31">
        <f t="shared" si="13"/>
        <v>0</v>
      </c>
      <c r="Y111" s="31">
        <f t="shared" si="14"/>
        <v>0</v>
      </c>
      <c r="Z111" s="31">
        <f t="shared" si="15"/>
        <v>0</v>
      </c>
      <c r="AA111" s="31">
        <f t="shared" si="16"/>
        <v>0</v>
      </c>
      <c r="AB111" s="31">
        <f t="shared" si="17"/>
        <v>0</v>
      </c>
      <c r="AC111" s="31">
        <f t="shared" si="18"/>
        <v>0</v>
      </c>
      <c r="AD111" s="31">
        <f t="shared" si="19"/>
        <v>0</v>
      </c>
      <c r="AE111" s="31">
        <f t="shared" si="20"/>
        <v>0</v>
      </c>
      <c r="AF111" s="31">
        <f t="shared" si="21"/>
        <v>0</v>
      </c>
      <c r="AG111" s="31">
        <f t="shared" si="22"/>
        <v>0</v>
      </c>
      <c r="AH111">
        <f t="shared" si="23"/>
        <v>0</v>
      </c>
      <c r="AI111">
        <f t="shared" si="24"/>
        <v>0</v>
      </c>
      <c r="AJ111">
        <f t="shared" si="25"/>
        <v>0</v>
      </c>
    </row>
    <row r="112" spans="1:36" ht="12.75">
      <c r="A112" s="32">
        <v>3700750</v>
      </c>
      <c r="B112" s="33">
        <v>190</v>
      </c>
      <c r="C112" s="32" t="s">
        <v>414</v>
      </c>
      <c r="D112" s="32" t="s">
        <v>322</v>
      </c>
      <c r="E112" s="32" t="s">
        <v>415</v>
      </c>
      <c r="F112" s="32">
        <v>27312</v>
      </c>
      <c r="G112" s="34">
        <v>128</v>
      </c>
      <c r="H112" s="32">
        <v>9195423626</v>
      </c>
      <c r="I112" s="29" t="s">
        <v>324</v>
      </c>
      <c r="J112" s="29" t="s">
        <v>42</v>
      </c>
      <c r="K112" s="25" t="s">
        <v>43</v>
      </c>
      <c r="L112" s="26">
        <v>6797</v>
      </c>
      <c r="M112" s="27" t="s">
        <v>42</v>
      </c>
      <c r="N112" s="27" t="s">
        <v>42</v>
      </c>
      <c r="O112" s="27" t="s">
        <v>42</v>
      </c>
      <c r="P112" s="36">
        <v>11.274969835098538</v>
      </c>
      <c r="Q112" s="29" t="str">
        <f t="shared" si="26"/>
        <v>NO</v>
      </c>
      <c r="R112" s="29" t="s">
        <v>42</v>
      </c>
      <c r="S112" s="27" t="s">
        <v>42</v>
      </c>
      <c r="T112" s="35">
        <v>33887</v>
      </c>
      <c r="U112" s="35">
        <v>26243</v>
      </c>
      <c r="V112" s="35">
        <v>44915</v>
      </c>
      <c r="W112" s="35">
        <v>132092</v>
      </c>
      <c r="X112" s="31">
        <f t="shared" si="13"/>
        <v>0</v>
      </c>
      <c r="Y112" s="31">
        <f t="shared" si="14"/>
        <v>0</v>
      </c>
      <c r="Z112" s="31">
        <f t="shared" si="15"/>
        <v>0</v>
      </c>
      <c r="AA112" s="31">
        <f t="shared" si="16"/>
        <v>0</v>
      </c>
      <c r="AB112" s="31">
        <f t="shared" si="17"/>
        <v>0</v>
      </c>
      <c r="AC112" s="31">
        <f t="shared" si="18"/>
        <v>0</v>
      </c>
      <c r="AD112" s="31">
        <f t="shared" si="19"/>
        <v>0</v>
      </c>
      <c r="AE112" s="31">
        <f t="shared" si="20"/>
        <v>0</v>
      </c>
      <c r="AF112" s="31">
        <f t="shared" si="21"/>
        <v>0</v>
      </c>
      <c r="AG112" s="31">
        <f t="shared" si="22"/>
        <v>0</v>
      </c>
      <c r="AH112">
        <f t="shared" si="23"/>
        <v>0</v>
      </c>
      <c r="AI112">
        <f t="shared" si="24"/>
        <v>0</v>
      </c>
      <c r="AJ112">
        <f t="shared" si="25"/>
        <v>0</v>
      </c>
    </row>
    <row r="113" spans="1:36" ht="12.75">
      <c r="A113" s="32">
        <v>3700780</v>
      </c>
      <c r="B113" s="33">
        <v>200</v>
      </c>
      <c r="C113" s="32" t="s">
        <v>416</v>
      </c>
      <c r="D113" s="32" t="s">
        <v>417</v>
      </c>
      <c r="E113" s="32" t="s">
        <v>88</v>
      </c>
      <c r="F113" s="32">
        <v>28906</v>
      </c>
      <c r="G113" s="34">
        <v>2730</v>
      </c>
      <c r="H113" s="32">
        <v>8288372722</v>
      </c>
      <c r="I113" s="29" t="s">
        <v>365</v>
      </c>
      <c r="J113" s="29" t="s">
        <v>42</v>
      </c>
      <c r="K113" s="25" t="s">
        <v>43</v>
      </c>
      <c r="L113" s="26">
        <v>3394</v>
      </c>
      <c r="M113" s="27" t="s">
        <v>42</v>
      </c>
      <c r="N113" s="27" t="s">
        <v>42</v>
      </c>
      <c r="O113" s="27" t="s">
        <v>42</v>
      </c>
      <c r="P113" s="36">
        <v>22.796934865900383</v>
      </c>
      <c r="Q113" s="29" t="str">
        <f t="shared" si="26"/>
        <v>YES</v>
      </c>
      <c r="R113" s="29" t="s">
        <v>65</v>
      </c>
      <c r="S113" s="27" t="s">
        <v>65</v>
      </c>
      <c r="T113" s="35">
        <v>26126</v>
      </c>
      <c r="U113" s="35">
        <v>13237</v>
      </c>
      <c r="V113" s="35">
        <v>26190</v>
      </c>
      <c r="W113" s="35">
        <v>126993</v>
      </c>
      <c r="X113" s="31">
        <f t="shared" si="13"/>
        <v>0</v>
      </c>
      <c r="Y113" s="31">
        <f t="shared" si="14"/>
        <v>0</v>
      </c>
      <c r="Z113" s="31">
        <f t="shared" si="15"/>
        <v>0</v>
      </c>
      <c r="AA113" s="31">
        <f t="shared" si="16"/>
        <v>0</v>
      </c>
      <c r="AB113" s="31">
        <f t="shared" si="17"/>
        <v>1</v>
      </c>
      <c r="AC113" s="31">
        <f t="shared" si="18"/>
        <v>1</v>
      </c>
      <c r="AD113" s="31" t="str">
        <f t="shared" si="19"/>
        <v>CHECK</v>
      </c>
      <c r="AE113" s="31">
        <f t="shared" si="20"/>
        <v>0</v>
      </c>
      <c r="AF113" s="31" t="str">
        <f t="shared" si="21"/>
        <v>RLISP</v>
      </c>
      <c r="AG113" s="31">
        <f t="shared" si="22"/>
        <v>0</v>
      </c>
      <c r="AH113">
        <f t="shared" si="23"/>
        <v>0</v>
      </c>
      <c r="AI113">
        <f t="shared" si="24"/>
        <v>0</v>
      </c>
      <c r="AJ113">
        <f t="shared" si="25"/>
        <v>0</v>
      </c>
    </row>
    <row r="114" spans="1:36" ht="12.75">
      <c r="A114" s="32">
        <v>3700840</v>
      </c>
      <c r="B114" s="33">
        <v>210</v>
      </c>
      <c r="C114" s="32" t="s">
        <v>418</v>
      </c>
      <c r="D114" s="32" t="s">
        <v>419</v>
      </c>
      <c r="E114" s="32" t="s">
        <v>420</v>
      </c>
      <c r="F114" s="32">
        <v>27932</v>
      </c>
      <c r="G114" s="34">
        <v>206</v>
      </c>
      <c r="H114" s="32">
        <v>2524824436</v>
      </c>
      <c r="I114" s="29" t="s">
        <v>365</v>
      </c>
      <c r="J114" s="29" t="s">
        <v>42</v>
      </c>
      <c r="K114" s="25" t="s">
        <v>43</v>
      </c>
      <c r="L114" s="26">
        <v>2348</v>
      </c>
      <c r="M114" s="27" t="s">
        <v>42</v>
      </c>
      <c r="N114" s="27" t="s">
        <v>42</v>
      </c>
      <c r="O114" s="27" t="s">
        <v>42</v>
      </c>
      <c r="P114" s="36">
        <v>25.43798177995795</v>
      </c>
      <c r="Q114" s="29" t="str">
        <f t="shared" si="26"/>
        <v>YES</v>
      </c>
      <c r="R114" s="29" t="s">
        <v>65</v>
      </c>
      <c r="S114" s="27" t="s">
        <v>65</v>
      </c>
      <c r="T114" s="35">
        <v>18747</v>
      </c>
      <c r="U114" s="35">
        <v>9129</v>
      </c>
      <c r="V114" s="35">
        <v>20088</v>
      </c>
      <c r="W114" s="35">
        <v>95562</v>
      </c>
      <c r="X114" s="31">
        <f t="shared" si="13"/>
        <v>0</v>
      </c>
      <c r="Y114" s="31">
        <f t="shared" si="14"/>
        <v>0</v>
      </c>
      <c r="Z114" s="31">
        <f t="shared" si="15"/>
        <v>0</v>
      </c>
      <c r="AA114" s="31">
        <f t="shared" si="16"/>
        <v>0</v>
      </c>
      <c r="AB114" s="31">
        <f t="shared" si="17"/>
        <v>1</v>
      </c>
      <c r="AC114" s="31">
        <f t="shared" si="18"/>
        <v>1</v>
      </c>
      <c r="AD114" s="31" t="str">
        <f t="shared" si="19"/>
        <v>CHECK</v>
      </c>
      <c r="AE114" s="31">
        <f t="shared" si="20"/>
        <v>0</v>
      </c>
      <c r="AF114" s="31" t="str">
        <f t="shared" si="21"/>
        <v>RLISP</v>
      </c>
      <c r="AG114" s="31">
        <f t="shared" si="22"/>
        <v>0</v>
      </c>
      <c r="AH114">
        <f t="shared" si="23"/>
        <v>0</v>
      </c>
      <c r="AI114">
        <f t="shared" si="24"/>
        <v>0</v>
      </c>
      <c r="AJ114">
        <f t="shared" si="25"/>
        <v>0</v>
      </c>
    </row>
    <row r="115" spans="1:36" ht="12.75">
      <c r="A115" s="32">
        <v>3700870</v>
      </c>
      <c r="B115" s="33">
        <v>220</v>
      </c>
      <c r="C115" s="32" t="s">
        <v>421</v>
      </c>
      <c r="D115" s="32" t="s">
        <v>422</v>
      </c>
      <c r="E115" s="32" t="s">
        <v>423</v>
      </c>
      <c r="F115" s="32">
        <v>28904</v>
      </c>
      <c r="G115" s="34">
        <v>178</v>
      </c>
      <c r="H115" s="32">
        <v>8283898513</v>
      </c>
      <c r="I115" s="29">
        <v>7</v>
      </c>
      <c r="J115" s="29" t="s">
        <v>65</v>
      </c>
      <c r="K115" s="25" t="s">
        <v>43</v>
      </c>
      <c r="L115" s="26">
        <v>1190</v>
      </c>
      <c r="M115" s="27" t="s">
        <v>42</v>
      </c>
      <c r="N115" s="27" t="s">
        <v>42</v>
      </c>
      <c r="O115" s="27" t="s">
        <v>42</v>
      </c>
      <c r="P115" s="36">
        <v>20.479704797047972</v>
      </c>
      <c r="Q115" s="29" t="str">
        <f t="shared" si="26"/>
        <v>YES</v>
      </c>
      <c r="R115" s="29" t="s">
        <v>65</v>
      </c>
      <c r="S115" s="27" t="s">
        <v>65</v>
      </c>
      <c r="T115" s="35">
        <v>8487</v>
      </c>
      <c r="U115" s="35">
        <v>4610</v>
      </c>
      <c r="V115" s="35">
        <v>8267</v>
      </c>
      <c r="W115" s="35">
        <v>44471</v>
      </c>
      <c r="X115" s="31">
        <f t="shared" si="13"/>
        <v>1</v>
      </c>
      <c r="Y115" s="31">
        <f t="shared" si="14"/>
        <v>0</v>
      </c>
      <c r="Z115" s="31">
        <f t="shared" si="15"/>
        <v>0</v>
      </c>
      <c r="AA115" s="31">
        <f t="shared" si="16"/>
        <v>0</v>
      </c>
      <c r="AB115" s="31">
        <f t="shared" si="17"/>
        <v>1</v>
      </c>
      <c r="AC115" s="31">
        <f t="shared" si="18"/>
        <v>1</v>
      </c>
      <c r="AD115" s="31" t="str">
        <f t="shared" si="19"/>
        <v>CHECK</v>
      </c>
      <c r="AE115" s="31">
        <f t="shared" si="20"/>
        <v>0</v>
      </c>
      <c r="AF115" s="31" t="str">
        <f t="shared" si="21"/>
        <v>RLISP</v>
      </c>
      <c r="AG115" s="31">
        <f t="shared" si="22"/>
        <v>0</v>
      </c>
      <c r="AH115">
        <f t="shared" si="23"/>
        <v>0</v>
      </c>
      <c r="AI115">
        <f t="shared" si="24"/>
        <v>0</v>
      </c>
      <c r="AJ115">
        <f t="shared" si="25"/>
        <v>0</v>
      </c>
    </row>
    <row r="116" spans="1:36" ht="12.75">
      <c r="A116" s="32">
        <v>3700900</v>
      </c>
      <c r="B116" s="33">
        <v>230</v>
      </c>
      <c r="C116" s="32" t="s">
        <v>424</v>
      </c>
      <c r="D116" s="32" t="s">
        <v>425</v>
      </c>
      <c r="E116" s="32" t="s">
        <v>426</v>
      </c>
      <c r="F116" s="32">
        <v>28152</v>
      </c>
      <c r="G116" s="34">
        <v>6297</v>
      </c>
      <c r="H116" s="32">
        <v>7044878581</v>
      </c>
      <c r="I116" s="29" t="s">
        <v>365</v>
      </c>
      <c r="J116" s="29" t="s">
        <v>42</v>
      </c>
      <c r="K116" s="25" t="s">
        <v>43</v>
      </c>
      <c r="L116" s="26">
        <v>9140</v>
      </c>
      <c r="M116" s="27" t="s">
        <v>42</v>
      </c>
      <c r="N116" s="27" t="s">
        <v>42</v>
      </c>
      <c r="O116" s="27" t="s">
        <v>42</v>
      </c>
      <c r="P116" s="36">
        <v>13.425973229794625</v>
      </c>
      <c r="Q116" s="29" t="str">
        <f t="shared" si="26"/>
        <v>NO</v>
      </c>
      <c r="R116" s="29" t="s">
        <v>65</v>
      </c>
      <c r="S116" s="27" t="s">
        <v>42</v>
      </c>
      <c r="T116" s="35">
        <v>46244</v>
      </c>
      <c r="U116" s="35">
        <v>35511</v>
      </c>
      <c r="V116" s="35">
        <v>61849</v>
      </c>
      <c r="W116" s="35">
        <v>198968</v>
      </c>
      <c r="X116" s="31">
        <f t="shared" si="13"/>
        <v>0</v>
      </c>
      <c r="Y116" s="31">
        <f t="shared" si="14"/>
        <v>0</v>
      </c>
      <c r="Z116" s="31">
        <f t="shared" si="15"/>
        <v>0</v>
      </c>
      <c r="AA116" s="31">
        <f t="shared" si="16"/>
        <v>0</v>
      </c>
      <c r="AB116" s="31">
        <f t="shared" si="17"/>
        <v>0</v>
      </c>
      <c r="AC116" s="31">
        <f t="shared" si="18"/>
        <v>1</v>
      </c>
      <c r="AD116" s="31">
        <f t="shared" si="19"/>
        <v>0</v>
      </c>
      <c r="AE116" s="31">
        <f t="shared" si="20"/>
        <v>0</v>
      </c>
      <c r="AF116" s="31">
        <f t="shared" si="21"/>
        <v>0</v>
      </c>
      <c r="AG116" s="31">
        <f t="shared" si="22"/>
        <v>0</v>
      </c>
      <c r="AH116">
        <f t="shared" si="23"/>
        <v>0</v>
      </c>
      <c r="AI116">
        <f t="shared" si="24"/>
        <v>0</v>
      </c>
      <c r="AJ116">
        <f t="shared" si="25"/>
        <v>0</v>
      </c>
    </row>
    <row r="117" spans="1:36" ht="12.75">
      <c r="A117" s="32">
        <v>3700930</v>
      </c>
      <c r="B117" s="33">
        <v>821</v>
      </c>
      <c r="C117" s="32" t="s">
        <v>427</v>
      </c>
      <c r="D117" s="32" t="s">
        <v>428</v>
      </c>
      <c r="E117" s="32" t="s">
        <v>429</v>
      </c>
      <c r="F117" s="32">
        <v>28328</v>
      </c>
      <c r="G117" s="34">
        <v>4118</v>
      </c>
      <c r="H117" s="32">
        <v>9105923132</v>
      </c>
      <c r="I117" s="29">
        <v>6</v>
      </c>
      <c r="J117" s="29" t="s">
        <v>42</v>
      </c>
      <c r="K117" s="25" t="s">
        <v>43</v>
      </c>
      <c r="L117" s="26">
        <v>2551</v>
      </c>
      <c r="M117" s="27" t="s">
        <v>42</v>
      </c>
      <c r="N117" s="27" t="s">
        <v>42</v>
      </c>
      <c r="O117" s="27" t="s">
        <v>42</v>
      </c>
      <c r="P117" s="36">
        <v>26.792085630879015</v>
      </c>
      <c r="Q117" s="29" t="str">
        <f t="shared" si="26"/>
        <v>YES</v>
      </c>
      <c r="R117" s="29" t="s">
        <v>65</v>
      </c>
      <c r="S117" s="27" t="s">
        <v>65</v>
      </c>
      <c r="T117" s="35">
        <v>21165</v>
      </c>
      <c r="U117" s="35">
        <v>9665</v>
      </c>
      <c r="V117" s="35">
        <v>22505</v>
      </c>
      <c r="W117" s="35">
        <v>107875</v>
      </c>
      <c r="X117" s="31">
        <f t="shared" si="13"/>
        <v>0</v>
      </c>
      <c r="Y117" s="31">
        <f t="shared" si="14"/>
        <v>0</v>
      </c>
      <c r="Z117" s="31">
        <f t="shared" si="15"/>
        <v>0</v>
      </c>
      <c r="AA117" s="31">
        <f t="shared" si="16"/>
        <v>0</v>
      </c>
      <c r="AB117" s="31">
        <f t="shared" si="17"/>
        <v>1</v>
      </c>
      <c r="AC117" s="31">
        <f t="shared" si="18"/>
        <v>1</v>
      </c>
      <c r="AD117" s="31" t="str">
        <f t="shared" si="19"/>
        <v>CHECK</v>
      </c>
      <c r="AE117" s="31">
        <f t="shared" si="20"/>
        <v>0</v>
      </c>
      <c r="AF117" s="31" t="str">
        <f t="shared" si="21"/>
        <v>RLISP</v>
      </c>
      <c r="AG117" s="31">
        <f t="shared" si="22"/>
        <v>0</v>
      </c>
      <c r="AH117">
        <f t="shared" si="23"/>
        <v>0</v>
      </c>
      <c r="AI117">
        <f t="shared" si="24"/>
        <v>0</v>
      </c>
      <c r="AJ117">
        <f t="shared" si="25"/>
        <v>0</v>
      </c>
    </row>
    <row r="118" spans="1:36" ht="12.75">
      <c r="A118" s="32">
        <v>3700960</v>
      </c>
      <c r="B118" s="33">
        <v>240</v>
      </c>
      <c r="C118" s="32" t="s">
        <v>430</v>
      </c>
      <c r="D118" s="32" t="s">
        <v>431</v>
      </c>
      <c r="E118" s="32" t="s">
        <v>432</v>
      </c>
      <c r="F118" s="32">
        <v>28472</v>
      </c>
      <c r="G118" s="34">
        <v>729</v>
      </c>
      <c r="H118" s="32">
        <v>9106425168</v>
      </c>
      <c r="I118" s="29" t="s">
        <v>365</v>
      </c>
      <c r="J118" s="29" t="s">
        <v>42</v>
      </c>
      <c r="K118" s="25" t="s">
        <v>43</v>
      </c>
      <c r="L118" s="26">
        <v>6796</v>
      </c>
      <c r="M118" s="27" t="s">
        <v>42</v>
      </c>
      <c r="N118" s="27" t="s">
        <v>42</v>
      </c>
      <c r="O118" s="27" t="s">
        <v>42</v>
      </c>
      <c r="P118" s="36">
        <v>24.96096096096096</v>
      </c>
      <c r="Q118" s="29" t="str">
        <f t="shared" si="26"/>
        <v>YES</v>
      </c>
      <c r="R118" s="29" t="s">
        <v>65</v>
      </c>
      <c r="S118" s="27" t="s">
        <v>65</v>
      </c>
      <c r="T118" s="35">
        <v>59322</v>
      </c>
      <c r="U118" s="35">
        <v>27016</v>
      </c>
      <c r="V118" s="35">
        <v>64916</v>
      </c>
      <c r="W118" s="35">
        <v>274567</v>
      </c>
      <c r="X118" s="31">
        <f t="shared" si="13"/>
        <v>0</v>
      </c>
      <c r="Y118" s="31">
        <f t="shared" si="14"/>
        <v>0</v>
      </c>
      <c r="Z118" s="31">
        <f t="shared" si="15"/>
        <v>0</v>
      </c>
      <c r="AA118" s="31">
        <f t="shared" si="16"/>
        <v>0</v>
      </c>
      <c r="AB118" s="31">
        <f t="shared" si="17"/>
        <v>1</v>
      </c>
      <c r="AC118" s="31">
        <f t="shared" si="18"/>
        <v>1</v>
      </c>
      <c r="AD118" s="31" t="str">
        <f t="shared" si="19"/>
        <v>CHECK</v>
      </c>
      <c r="AE118" s="31">
        <f t="shared" si="20"/>
        <v>0</v>
      </c>
      <c r="AF118" s="31" t="str">
        <f t="shared" si="21"/>
        <v>RLISP</v>
      </c>
      <c r="AG118" s="31">
        <f t="shared" si="22"/>
        <v>0</v>
      </c>
      <c r="AH118">
        <f t="shared" si="23"/>
        <v>0</v>
      </c>
      <c r="AI118">
        <f t="shared" si="24"/>
        <v>0</v>
      </c>
      <c r="AJ118">
        <f t="shared" si="25"/>
        <v>0</v>
      </c>
    </row>
    <row r="119" spans="1:36" ht="12.75">
      <c r="A119" s="32">
        <v>3701080</v>
      </c>
      <c r="B119" s="33">
        <v>270</v>
      </c>
      <c r="C119" s="32" t="s">
        <v>433</v>
      </c>
      <c r="D119" s="32" t="s">
        <v>434</v>
      </c>
      <c r="E119" s="32" t="s">
        <v>435</v>
      </c>
      <c r="F119" s="32">
        <v>27929</v>
      </c>
      <c r="G119" s="34">
        <v>40</v>
      </c>
      <c r="H119" s="32">
        <v>2522322223</v>
      </c>
      <c r="I119" s="29" t="s">
        <v>436</v>
      </c>
      <c r="J119" s="29" t="s">
        <v>42</v>
      </c>
      <c r="K119" s="25" t="s">
        <v>43</v>
      </c>
      <c r="L119" s="26">
        <v>3134</v>
      </c>
      <c r="M119" s="27" t="s">
        <v>42</v>
      </c>
      <c r="N119" s="27" t="s">
        <v>42</v>
      </c>
      <c r="O119" s="27" t="s">
        <v>42</v>
      </c>
      <c r="P119" s="36">
        <v>16.144646924829157</v>
      </c>
      <c r="Q119" s="29" t="str">
        <f t="shared" si="26"/>
        <v>NO</v>
      </c>
      <c r="R119" s="29" t="s">
        <v>42</v>
      </c>
      <c r="S119" s="27" t="s">
        <v>42</v>
      </c>
      <c r="T119" s="35">
        <v>17037</v>
      </c>
      <c r="U119" s="35">
        <v>11737</v>
      </c>
      <c r="V119" s="35">
        <v>18561</v>
      </c>
      <c r="W119" s="35">
        <v>81066</v>
      </c>
      <c r="X119" s="31">
        <f t="shared" si="13"/>
        <v>0</v>
      </c>
      <c r="Y119" s="31">
        <f t="shared" si="14"/>
        <v>0</v>
      </c>
      <c r="Z119" s="31">
        <f t="shared" si="15"/>
        <v>0</v>
      </c>
      <c r="AA119" s="31">
        <f t="shared" si="16"/>
        <v>0</v>
      </c>
      <c r="AB119" s="31">
        <f t="shared" si="17"/>
        <v>0</v>
      </c>
      <c r="AC119" s="31">
        <f t="shared" si="18"/>
        <v>0</v>
      </c>
      <c r="AD119" s="31">
        <f t="shared" si="19"/>
        <v>0</v>
      </c>
      <c r="AE119" s="31">
        <f t="shared" si="20"/>
        <v>0</v>
      </c>
      <c r="AF119" s="31">
        <f t="shared" si="21"/>
        <v>0</v>
      </c>
      <c r="AG119" s="31">
        <f t="shared" si="22"/>
        <v>0</v>
      </c>
      <c r="AH119">
        <f t="shared" si="23"/>
        <v>0</v>
      </c>
      <c r="AI119">
        <f t="shared" si="24"/>
        <v>0</v>
      </c>
      <c r="AJ119">
        <f t="shared" si="25"/>
        <v>0</v>
      </c>
    </row>
    <row r="120" spans="1:36" ht="12.75">
      <c r="A120" s="32">
        <v>3701110</v>
      </c>
      <c r="B120" s="33">
        <v>280</v>
      </c>
      <c r="C120" s="32" t="s">
        <v>437</v>
      </c>
      <c r="D120" s="32" t="s">
        <v>438</v>
      </c>
      <c r="E120" s="32" t="s">
        <v>439</v>
      </c>
      <c r="F120" s="32">
        <v>27954</v>
      </c>
      <c r="G120" s="34">
        <v>640</v>
      </c>
      <c r="H120" s="32">
        <v>2524731151</v>
      </c>
      <c r="I120" s="29" t="s">
        <v>365</v>
      </c>
      <c r="J120" s="29" t="s">
        <v>42</v>
      </c>
      <c r="K120" s="25" t="s">
        <v>43</v>
      </c>
      <c r="L120" s="26">
        <v>4474</v>
      </c>
      <c r="M120" s="27" t="s">
        <v>42</v>
      </c>
      <c r="N120" s="27" t="s">
        <v>42</v>
      </c>
      <c r="O120" s="27" t="s">
        <v>42</v>
      </c>
      <c r="P120" s="36">
        <v>12.4547583563977</v>
      </c>
      <c r="Q120" s="29" t="str">
        <f t="shared" si="26"/>
        <v>NO</v>
      </c>
      <c r="R120" s="29" t="s">
        <v>65</v>
      </c>
      <c r="S120" s="27" t="s">
        <v>42</v>
      </c>
      <c r="T120" s="35">
        <v>19837</v>
      </c>
      <c r="U120" s="35">
        <v>17767</v>
      </c>
      <c r="V120" s="35">
        <v>19432</v>
      </c>
      <c r="W120" s="35">
        <v>90901</v>
      </c>
      <c r="X120" s="31">
        <f t="shared" si="13"/>
        <v>0</v>
      </c>
      <c r="Y120" s="31">
        <f t="shared" si="14"/>
        <v>0</v>
      </c>
      <c r="Z120" s="31">
        <f t="shared" si="15"/>
        <v>0</v>
      </c>
      <c r="AA120" s="31">
        <f t="shared" si="16"/>
        <v>0</v>
      </c>
      <c r="AB120" s="31">
        <f t="shared" si="17"/>
        <v>0</v>
      </c>
      <c r="AC120" s="31">
        <f t="shared" si="18"/>
        <v>1</v>
      </c>
      <c r="AD120" s="31">
        <f t="shared" si="19"/>
        <v>0</v>
      </c>
      <c r="AE120" s="31">
        <f t="shared" si="20"/>
        <v>0</v>
      </c>
      <c r="AF120" s="31">
        <f t="shared" si="21"/>
        <v>0</v>
      </c>
      <c r="AG120" s="31">
        <f t="shared" si="22"/>
        <v>0</v>
      </c>
      <c r="AH120">
        <f t="shared" si="23"/>
        <v>0</v>
      </c>
      <c r="AI120">
        <f t="shared" si="24"/>
        <v>0</v>
      </c>
      <c r="AJ120">
        <f t="shared" si="25"/>
        <v>0</v>
      </c>
    </row>
    <row r="121" spans="1:36" ht="12.75">
      <c r="A121" s="32">
        <v>3701140</v>
      </c>
      <c r="B121" s="33">
        <v>290</v>
      </c>
      <c r="C121" s="32" t="s">
        <v>440</v>
      </c>
      <c r="D121" s="32" t="s">
        <v>441</v>
      </c>
      <c r="E121" s="32" t="s">
        <v>442</v>
      </c>
      <c r="F121" s="32">
        <v>27293</v>
      </c>
      <c r="G121" s="34">
        <v>2057</v>
      </c>
      <c r="H121" s="32">
        <v>3362498182</v>
      </c>
      <c r="I121" s="29" t="s">
        <v>324</v>
      </c>
      <c r="J121" s="29" t="s">
        <v>42</v>
      </c>
      <c r="K121" s="25" t="s">
        <v>43</v>
      </c>
      <c r="L121" s="26">
        <v>18401</v>
      </c>
      <c r="M121" s="27" t="s">
        <v>42</v>
      </c>
      <c r="N121" s="27" t="s">
        <v>42</v>
      </c>
      <c r="O121" s="27" t="s">
        <v>42</v>
      </c>
      <c r="P121" s="36">
        <v>10.218654857459175</v>
      </c>
      <c r="Q121" s="29" t="str">
        <f t="shared" si="26"/>
        <v>NO</v>
      </c>
      <c r="R121" s="29" t="s">
        <v>42</v>
      </c>
      <c r="S121" s="27" t="s">
        <v>42</v>
      </c>
      <c r="T121" s="35">
        <v>80082</v>
      </c>
      <c r="U121" s="35">
        <v>73141</v>
      </c>
      <c r="V121" s="35">
        <v>105017</v>
      </c>
      <c r="W121" s="35">
        <v>308109</v>
      </c>
      <c r="X121" s="31">
        <f t="shared" si="13"/>
        <v>0</v>
      </c>
      <c r="Y121" s="31">
        <f t="shared" si="14"/>
        <v>0</v>
      </c>
      <c r="Z121" s="31">
        <f t="shared" si="15"/>
        <v>0</v>
      </c>
      <c r="AA121" s="31">
        <f t="shared" si="16"/>
        <v>0</v>
      </c>
      <c r="AB121" s="31">
        <f t="shared" si="17"/>
        <v>0</v>
      </c>
      <c r="AC121" s="31">
        <f t="shared" si="18"/>
        <v>0</v>
      </c>
      <c r="AD121" s="31">
        <f t="shared" si="19"/>
        <v>0</v>
      </c>
      <c r="AE121" s="31">
        <f t="shared" si="20"/>
        <v>0</v>
      </c>
      <c r="AF121" s="31">
        <f t="shared" si="21"/>
        <v>0</v>
      </c>
      <c r="AG121" s="31">
        <f t="shared" si="22"/>
        <v>0</v>
      </c>
      <c r="AH121">
        <f t="shared" si="23"/>
        <v>0</v>
      </c>
      <c r="AI121">
        <f t="shared" si="24"/>
        <v>0</v>
      </c>
      <c r="AJ121">
        <f t="shared" si="25"/>
        <v>0</v>
      </c>
    </row>
    <row r="122" spans="1:36" ht="12.75">
      <c r="A122" s="32">
        <v>3701170</v>
      </c>
      <c r="B122" s="33">
        <v>300</v>
      </c>
      <c r="C122" s="32" t="s">
        <v>443</v>
      </c>
      <c r="D122" s="32" t="s">
        <v>444</v>
      </c>
      <c r="E122" s="32" t="s">
        <v>445</v>
      </c>
      <c r="F122" s="32">
        <v>27028</v>
      </c>
      <c r="G122" s="34">
        <v>2206</v>
      </c>
      <c r="H122" s="32">
        <v>3367515921</v>
      </c>
      <c r="I122" s="29" t="s">
        <v>324</v>
      </c>
      <c r="J122" s="29" t="s">
        <v>42</v>
      </c>
      <c r="K122" s="25" t="s">
        <v>43</v>
      </c>
      <c r="L122" s="26">
        <v>5662</v>
      </c>
      <c r="M122" s="27" t="s">
        <v>42</v>
      </c>
      <c r="N122" s="27" t="s">
        <v>42</v>
      </c>
      <c r="O122" s="27" t="s">
        <v>42</v>
      </c>
      <c r="P122" s="36">
        <v>10.103540414161657</v>
      </c>
      <c r="Q122" s="29" t="str">
        <f t="shared" si="26"/>
        <v>NO</v>
      </c>
      <c r="R122" s="29" t="s">
        <v>42</v>
      </c>
      <c r="S122" s="27" t="s">
        <v>42</v>
      </c>
      <c r="T122" s="35">
        <v>22727</v>
      </c>
      <c r="U122" s="35">
        <v>21807</v>
      </c>
      <c r="V122" s="35">
        <v>33531</v>
      </c>
      <c r="W122" s="35">
        <v>98938</v>
      </c>
      <c r="X122" s="31">
        <f t="shared" si="13"/>
        <v>0</v>
      </c>
      <c r="Y122" s="31">
        <f t="shared" si="14"/>
        <v>0</v>
      </c>
      <c r="Z122" s="31">
        <f t="shared" si="15"/>
        <v>0</v>
      </c>
      <c r="AA122" s="31">
        <f t="shared" si="16"/>
        <v>0</v>
      </c>
      <c r="AB122" s="31">
        <f t="shared" si="17"/>
        <v>0</v>
      </c>
      <c r="AC122" s="31">
        <f t="shared" si="18"/>
        <v>0</v>
      </c>
      <c r="AD122" s="31">
        <f t="shared" si="19"/>
        <v>0</v>
      </c>
      <c r="AE122" s="31">
        <f t="shared" si="20"/>
        <v>0</v>
      </c>
      <c r="AF122" s="31">
        <f t="shared" si="21"/>
        <v>0</v>
      </c>
      <c r="AG122" s="31">
        <f t="shared" si="22"/>
        <v>0</v>
      </c>
      <c r="AH122">
        <f t="shared" si="23"/>
        <v>0</v>
      </c>
      <c r="AI122">
        <f t="shared" si="24"/>
        <v>0</v>
      </c>
      <c r="AJ122">
        <f t="shared" si="25"/>
        <v>0</v>
      </c>
    </row>
    <row r="123" spans="1:36" ht="12.75">
      <c r="A123" s="32">
        <v>3701200</v>
      </c>
      <c r="B123" s="33">
        <v>310</v>
      </c>
      <c r="C123" s="32" t="s">
        <v>446</v>
      </c>
      <c r="D123" s="32" t="s">
        <v>322</v>
      </c>
      <c r="E123" s="32" t="s">
        <v>447</v>
      </c>
      <c r="F123" s="32">
        <v>28349</v>
      </c>
      <c r="G123" s="34">
        <v>128</v>
      </c>
      <c r="H123" s="32">
        <v>9102961521</v>
      </c>
      <c r="I123" s="29" t="s">
        <v>365</v>
      </c>
      <c r="J123" s="29" t="s">
        <v>42</v>
      </c>
      <c r="K123" s="25" t="s">
        <v>43</v>
      </c>
      <c r="L123" s="26">
        <v>8298</v>
      </c>
      <c r="M123" s="27" t="s">
        <v>42</v>
      </c>
      <c r="N123" s="27" t="s">
        <v>42</v>
      </c>
      <c r="O123" s="27" t="s">
        <v>42</v>
      </c>
      <c r="P123" s="36">
        <v>21.660649819494584</v>
      </c>
      <c r="Q123" s="29" t="str">
        <f t="shared" si="26"/>
        <v>YES</v>
      </c>
      <c r="R123" s="29" t="s">
        <v>65</v>
      </c>
      <c r="S123" s="27" t="s">
        <v>65</v>
      </c>
      <c r="T123" s="35">
        <v>54946</v>
      </c>
      <c r="U123" s="35">
        <v>32017</v>
      </c>
      <c r="V123" s="35">
        <v>72222</v>
      </c>
      <c r="W123" s="35">
        <v>263155</v>
      </c>
      <c r="X123" s="31">
        <f t="shared" si="13"/>
        <v>0</v>
      </c>
      <c r="Y123" s="31">
        <f t="shared" si="14"/>
        <v>0</v>
      </c>
      <c r="Z123" s="31">
        <f t="shared" si="15"/>
        <v>0</v>
      </c>
      <c r="AA123" s="31">
        <f t="shared" si="16"/>
        <v>0</v>
      </c>
      <c r="AB123" s="31">
        <f t="shared" si="17"/>
        <v>1</v>
      </c>
      <c r="AC123" s="31">
        <f t="shared" si="18"/>
        <v>1</v>
      </c>
      <c r="AD123" s="31" t="str">
        <f t="shared" si="19"/>
        <v>CHECK</v>
      </c>
      <c r="AE123" s="31">
        <f t="shared" si="20"/>
        <v>0</v>
      </c>
      <c r="AF123" s="31" t="str">
        <f t="shared" si="21"/>
        <v>RLISP</v>
      </c>
      <c r="AG123" s="31">
        <f t="shared" si="22"/>
        <v>0</v>
      </c>
      <c r="AH123">
        <f t="shared" si="23"/>
        <v>0</v>
      </c>
      <c r="AI123">
        <f t="shared" si="24"/>
        <v>0</v>
      </c>
      <c r="AJ123">
        <f t="shared" si="25"/>
        <v>0</v>
      </c>
    </row>
    <row r="124" spans="1:36" ht="12.75">
      <c r="A124" s="32">
        <v>3701260</v>
      </c>
      <c r="B124" s="33">
        <v>320</v>
      </c>
      <c r="C124" s="32" t="s">
        <v>448</v>
      </c>
      <c r="D124" s="32" t="s">
        <v>449</v>
      </c>
      <c r="E124" s="32" t="s">
        <v>46</v>
      </c>
      <c r="F124" s="32">
        <v>27702</v>
      </c>
      <c r="G124" s="34">
        <v>3002</v>
      </c>
      <c r="H124" s="32">
        <v>9195602000</v>
      </c>
      <c r="I124" s="29" t="s">
        <v>397</v>
      </c>
      <c r="J124" s="29" t="s">
        <v>42</v>
      </c>
      <c r="K124" s="25" t="s">
        <v>43</v>
      </c>
      <c r="L124" s="26">
        <v>28536</v>
      </c>
      <c r="M124" s="27" t="s">
        <v>42</v>
      </c>
      <c r="N124" s="27" t="s">
        <v>42</v>
      </c>
      <c r="O124" s="27" t="s">
        <v>42</v>
      </c>
      <c r="P124" s="36">
        <v>17.02755617895444</v>
      </c>
      <c r="Q124" s="29" t="str">
        <f t="shared" si="26"/>
        <v>NO</v>
      </c>
      <c r="R124" s="29" t="s">
        <v>42</v>
      </c>
      <c r="S124" s="27" t="s">
        <v>42</v>
      </c>
      <c r="T124" s="35">
        <v>180483</v>
      </c>
      <c r="U124" s="35">
        <v>122155</v>
      </c>
      <c r="V124" s="35">
        <v>213705</v>
      </c>
      <c r="W124" s="35">
        <v>819721</v>
      </c>
      <c r="X124" s="31">
        <f t="shared" si="13"/>
        <v>0</v>
      </c>
      <c r="Y124" s="31">
        <f t="shared" si="14"/>
        <v>0</v>
      </c>
      <c r="Z124" s="31">
        <f t="shared" si="15"/>
        <v>0</v>
      </c>
      <c r="AA124" s="31">
        <f t="shared" si="16"/>
        <v>0</v>
      </c>
      <c r="AB124" s="31">
        <f t="shared" si="17"/>
        <v>0</v>
      </c>
      <c r="AC124" s="31">
        <f t="shared" si="18"/>
        <v>0</v>
      </c>
      <c r="AD124" s="31">
        <f t="shared" si="19"/>
        <v>0</v>
      </c>
      <c r="AE124" s="31">
        <f t="shared" si="20"/>
        <v>0</v>
      </c>
      <c r="AF124" s="31">
        <f t="shared" si="21"/>
        <v>0</v>
      </c>
      <c r="AG124" s="31">
        <f t="shared" si="22"/>
        <v>0</v>
      </c>
      <c r="AH124">
        <f t="shared" si="23"/>
        <v>0</v>
      </c>
      <c r="AI124">
        <f t="shared" si="24"/>
        <v>0</v>
      </c>
      <c r="AJ124">
        <f t="shared" si="25"/>
        <v>0</v>
      </c>
    </row>
    <row r="125" spans="1:36" ht="12.75">
      <c r="A125" s="32">
        <v>3701320</v>
      </c>
      <c r="B125" s="33">
        <v>330</v>
      </c>
      <c r="C125" s="32" t="s">
        <v>450</v>
      </c>
      <c r="D125" s="32" t="s">
        <v>451</v>
      </c>
      <c r="E125" s="32" t="s">
        <v>452</v>
      </c>
      <c r="F125" s="32">
        <v>27886</v>
      </c>
      <c r="G125" s="34">
        <v>7128</v>
      </c>
      <c r="H125" s="32">
        <v>2526412600</v>
      </c>
      <c r="I125" s="29" t="s">
        <v>55</v>
      </c>
      <c r="J125" s="29" t="s">
        <v>42</v>
      </c>
      <c r="K125" s="25" t="s">
        <v>43</v>
      </c>
      <c r="L125" s="26">
        <v>7233</v>
      </c>
      <c r="M125" s="27" t="s">
        <v>42</v>
      </c>
      <c r="N125" s="27" t="s">
        <v>42</v>
      </c>
      <c r="O125" s="27" t="s">
        <v>42</v>
      </c>
      <c r="P125" s="36">
        <v>22.914515203671833</v>
      </c>
      <c r="Q125" s="29" t="str">
        <f t="shared" si="26"/>
        <v>YES</v>
      </c>
      <c r="R125" s="29" t="s">
        <v>42</v>
      </c>
      <c r="S125" s="27" t="s">
        <v>42</v>
      </c>
      <c r="T125" s="35">
        <v>76801</v>
      </c>
      <c r="U125" s="35">
        <v>28103</v>
      </c>
      <c r="V125" s="35">
        <v>65208</v>
      </c>
      <c r="W125" s="35">
        <v>266541</v>
      </c>
      <c r="X125" s="31">
        <f t="shared" si="13"/>
        <v>0</v>
      </c>
      <c r="Y125" s="31">
        <f t="shared" si="14"/>
        <v>0</v>
      </c>
      <c r="Z125" s="31">
        <f t="shared" si="15"/>
        <v>0</v>
      </c>
      <c r="AA125" s="31">
        <f t="shared" si="16"/>
        <v>0</v>
      </c>
      <c r="AB125" s="31">
        <f t="shared" si="17"/>
        <v>1</v>
      </c>
      <c r="AC125" s="31">
        <f t="shared" si="18"/>
        <v>0</v>
      </c>
      <c r="AD125" s="31">
        <f t="shared" si="19"/>
        <v>0</v>
      </c>
      <c r="AE125" s="31">
        <f t="shared" si="20"/>
        <v>0</v>
      </c>
      <c r="AF125" s="31">
        <f t="shared" si="21"/>
        <v>0</v>
      </c>
      <c r="AG125" s="31">
        <f t="shared" si="22"/>
        <v>0</v>
      </c>
      <c r="AH125">
        <f t="shared" si="23"/>
        <v>0</v>
      </c>
      <c r="AI125">
        <f t="shared" si="24"/>
        <v>0</v>
      </c>
      <c r="AJ125">
        <f t="shared" si="25"/>
        <v>0</v>
      </c>
    </row>
    <row r="126" spans="1:36" ht="12.75">
      <c r="A126" s="32">
        <v>3701380</v>
      </c>
      <c r="B126" s="33">
        <v>861</v>
      </c>
      <c r="C126" s="32" t="s">
        <v>453</v>
      </c>
      <c r="D126" s="32" t="s">
        <v>454</v>
      </c>
      <c r="E126" s="32" t="s">
        <v>455</v>
      </c>
      <c r="F126" s="32">
        <v>28621</v>
      </c>
      <c r="G126" s="34">
        <v>3449</v>
      </c>
      <c r="H126" s="32">
        <v>3368353135</v>
      </c>
      <c r="I126" s="29">
        <v>6</v>
      </c>
      <c r="J126" s="29" t="s">
        <v>42</v>
      </c>
      <c r="K126" s="25" t="s">
        <v>43</v>
      </c>
      <c r="L126" s="26">
        <v>1087</v>
      </c>
      <c r="M126" s="27" t="s">
        <v>42</v>
      </c>
      <c r="N126" s="27" t="s">
        <v>42</v>
      </c>
      <c r="O126" s="27" t="s">
        <v>42</v>
      </c>
      <c r="P126" s="36">
        <v>17.151454363089268</v>
      </c>
      <c r="Q126" s="29" t="str">
        <f t="shared" si="26"/>
        <v>NO</v>
      </c>
      <c r="R126" s="29" t="s">
        <v>65</v>
      </c>
      <c r="S126" s="27" t="s">
        <v>42</v>
      </c>
      <c r="T126" s="35">
        <v>5804</v>
      </c>
      <c r="U126" s="35">
        <v>4198</v>
      </c>
      <c r="V126" s="35">
        <v>6543</v>
      </c>
      <c r="W126" s="35">
        <v>25354</v>
      </c>
      <c r="X126" s="31">
        <f t="shared" si="13"/>
        <v>0</v>
      </c>
      <c r="Y126" s="31">
        <f t="shared" si="14"/>
        <v>0</v>
      </c>
      <c r="Z126" s="31">
        <f t="shared" si="15"/>
        <v>0</v>
      </c>
      <c r="AA126" s="31">
        <f t="shared" si="16"/>
        <v>0</v>
      </c>
      <c r="AB126" s="31">
        <f t="shared" si="17"/>
        <v>0</v>
      </c>
      <c r="AC126" s="31">
        <f t="shared" si="18"/>
        <v>1</v>
      </c>
      <c r="AD126" s="31">
        <f t="shared" si="19"/>
        <v>0</v>
      </c>
      <c r="AE126" s="31">
        <f t="shared" si="20"/>
        <v>0</v>
      </c>
      <c r="AF126" s="31">
        <f t="shared" si="21"/>
        <v>0</v>
      </c>
      <c r="AG126" s="31">
        <f t="shared" si="22"/>
        <v>0</v>
      </c>
      <c r="AH126">
        <f t="shared" si="23"/>
        <v>0</v>
      </c>
      <c r="AI126">
        <f t="shared" si="24"/>
        <v>0</v>
      </c>
      <c r="AJ126">
        <f t="shared" si="25"/>
        <v>0</v>
      </c>
    </row>
    <row r="127" spans="1:36" ht="12.75">
      <c r="A127" s="32">
        <v>3701500</v>
      </c>
      <c r="B127" s="33">
        <v>340</v>
      </c>
      <c r="C127" s="32" t="s">
        <v>456</v>
      </c>
      <c r="D127" s="32" t="s">
        <v>457</v>
      </c>
      <c r="E127" s="32" t="s">
        <v>458</v>
      </c>
      <c r="F127" s="32">
        <v>27102</v>
      </c>
      <c r="G127" s="34">
        <v>2513</v>
      </c>
      <c r="H127" s="32">
        <v>3367272816</v>
      </c>
      <c r="I127" s="29" t="s">
        <v>55</v>
      </c>
      <c r="J127" s="29" t="s">
        <v>42</v>
      </c>
      <c r="K127" s="25" t="s">
        <v>43</v>
      </c>
      <c r="L127" s="26">
        <v>43212</v>
      </c>
      <c r="M127" s="27" t="s">
        <v>42</v>
      </c>
      <c r="N127" s="27" t="s">
        <v>42</v>
      </c>
      <c r="O127" s="27" t="s">
        <v>42</v>
      </c>
      <c r="P127" s="36">
        <v>14.550921962119157</v>
      </c>
      <c r="Q127" s="29" t="str">
        <f t="shared" si="26"/>
        <v>NO</v>
      </c>
      <c r="R127" s="29" t="s">
        <v>42</v>
      </c>
      <c r="S127" s="27" t="s">
        <v>42</v>
      </c>
      <c r="T127" s="35">
        <v>253405</v>
      </c>
      <c r="U127" s="35">
        <v>184712</v>
      </c>
      <c r="V127" s="35">
        <v>306958</v>
      </c>
      <c r="W127" s="35">
        <v>1029733</v>
      </c>
      <c r="X127" s="31">
        <f t="shared" si="13"/>
        <v>0</v>
      </c>
      <c r="Y127" s="31">
        <f t="shared" si="14"/>
        <v>0</v>
      </c>
      <c r="Z127" s="31">
        <f t="shared" si="15"/>
        <v>0</v>
      </c>
      <c r="AA127" s="31">
        <f t="shared" si="16"/>
        <v>0</v>
      </c>
      <c r="AB127" s="31">
        <f t="shared" si="17"/>
        <v>0</v>
      </c>
      <c r="AC127" s="31">
        <f t="shared" si="18"/>
        <v>0</v>
      </c>
      <c r="AD127" s="31">
        <f t="shared" si="19"/>
        <v>0</v>
      </c>
      <c r="AE127" s="31">
        <f t="shared" si="20"/>
        <v>0</v>
      </c>
      <c r="AF127" s="31">
        <f t="shared" si="21"/>
        <v>0</v>
      </c>
      <c r="AG127" s="31">
        <f t="shared" si="22"/>
        <v>0</v>
      </c>
      <c r="AH127">
        <f t="shared" si="23"/>
        <v>0</v>
      </c>
      <c r="AI127">
        <f t="shared" si="24"/>
        <v>0</v>
      </c>
      <c r="AJ127">
        <f t="shared" si="25"/>
        <v>0</v>
      </c>
    </row>
    <row r="128" spans="1:36" ht="12.75">
      <c r="A128" s="32">
        <v>3701530</v>
      </c>
      <c r="B128" s="33">
        <v>350</v>
      </c>
      <c r="C128" s="32" t="s">
        <v>459</v>
      </c>
      <c r="D128" s="32" t="s">
        <v>460</v>
      </c>
      <c r="E128" s="32" t="s">
        <v>461</v>
      </c>
      <c r="F128" s="32">
        <v>27549</v>
      </c>
      <c r="G128" s="34">
        <v>449</v>
      </c>
      <c r="H128" s="32">
        <v>9194964159</v>
      </c>
      <c r="I128" s="29" t="s">
        <v>324</v>
      </c>
      <c r="J128" s="29" t="s">
        <v>42</v>
      </c>
      <c r="K128" s="25" t="s">
        <v>43</v>
      </c>
      <c r="L128" s="26">
        <v>7403</v>
      </c>
      <c r="M128" s="27" t="s">
        <v>42</v>
      </c>
      <c r="N128" s="27" t="s">
        <v>42</v>
      </c>
      <c r="O128" s="27" t="s">
        <v>42</v>
      </c>
      <c r="P128" s="36">
        <v>17.764471057884233</v>
      </c>
      <c r="Q128" s="29" t="str">
        <f t="shared" si="26"/>
        <v>NO</v>
      </c>
      <c r="R128" s="29" t="s">
        <v>42</v>
      </c>
      <c r="S128" s="27" t="s">
        <v>42</v>
      </c>
      <c r="T128" s="35">
        <v>45277</v>
      </c>
      <c r="U128" s="35">
        <v>28511</v>
      </c>
      <c r="V128" s="35">
        <v>55595</v>
      </c>
      <c r="W128" s="35">
        <v>212227</v>
      </c>
      <c r="X128" s="31">
        <f t="shared" si="13"/>
        <v>0</v>
      </c>
      <c r="Y128" s="31">
        <f t="shared" si="14"/>
        <v>0</v>
      </c>
      <c r="Z128" s="31">
        <f t="shared" si="15"/>
        <v>0</v>
      </c>
      <c r="AA128" s="31">
        <f t="shared" si="16"/>
        <v>0</v>
      </c>
      <c r="AB128" s="31">
        <f t="shared" si="17"/>
        <v>0</v>
      </c>
      <c r="AC128" s="31">
        <f t="shared" si="18"/>
        <v>0</v>
      </c>
      <c r="AD128" s="31">
        <f t="shared" si="19"/>
        <v>0</v>
      </c>
      <c r="AE128" s="31">
        <f t="shared" si="20"/>
        <v>0</v>
      </c>
      <c r="AF128" s="31">
        <f t="shared" si="21"/>
        <v>0</v>
      </c>
      <c r="AG128" s="31">
        <f t="shared" si="22"/>
        <v>0</v>
      </c>
      <c r="AH128">
        <f t="shared" si="23"/>
        <v>0</v>
      </c>
      <c r="AI128">
        <f t="shared" si="24"/>
        <v>0</v>
      </c>
      <c r="AJ128">
        <f t="shared" si="25"/>
        <v>0</v>
      </c>
    </row>
    <row r="129" spans="1:36" ht="12.75">
      <c r="A129" s="32">
        <v>3701620</v>
      </c>
      <c r="B129" s="33">
        <v>360</v>
      </c>
      <c r="C129" s="32" t="s">
        <v>462</v>
      </c>
      <c r="D129" s="32" t="s">
        <v>463</v>
      </c>
      <c r="E129" s="32" t="s">
        <v>111</v>
      </c>
      <c r="F129" s="32">
        <v>28053</v>
      </c>
      <c r="G129" s="34">
        <v>1397</v>
      </c>
      <c r="H129" s="32">
        <v>7048666100</v>
      </c>
      <c r="I129" s="29" t="s">
        <v>464</v>
      </c>
      <c r="J129" s="29" t="s">
        <v>42</v>
      </c>
      <c r="K129" s="25" t="s">
        <v>43</v>
      </c>
      <c r="L129" s="26">
        <v>28943</v>
      </c>
      <c r="M129" s="27" t="s">
        <v>42</v>
      </c>
      <c r="N129" s="27" t="s">
        <v>42</v>
      </c>
      <c r="O129" s="27" t="s">
        <v>42</v>
      </c>
      <c r="P129" s="36">
        <v>15.793500127504037</v>
      </c>
      <c r="Q129" s="29" t="str">
        <f t="shared" si="26"/>
        <v>NO</v>
      </c>
      <c r="R129" s="29" t="s">
        <v>42</v>
      </c>
      <c r="S129" s="27" t="s">
        <v>42</v>
      </c>
      <c r="T129" s="35">
        <v>178744</v>
      </c>
      <c r="U129" s="35">
        <v>121911</v>
      </c>
      <c r="V129" s="35">
        <v>200559</v>
      </c>
      <c r="W129" s="35">
        <v>794667</v>
      </c>
      <c r="X129" s="31">
        <f t="shared" si="13"/>
        <v>0</v>
      </c>
      <c r="Y129" s="31">
        <f t="shared" si="14"/>
        <v>0</v>
      </c>
      <c r="Z129" s="31">
        <f t="shared" si="15"/>
        <v>0</v>
      </c>
      <c r="AA129" s="31">
        <f t="shared" si="16"/>
        <v>0</v>
      </c>
      <c r="AB129" s="31">
        <f t="shared" si="17"/>
        <v>0</v>
      </c>
      <c r="AC129" s="31">
        <f t="shared" si="18"/>
        <v>0</v>
      </c>
      <c r="AD129" s="31">
        <f t="shared" si="19"/>
        <v>0</v>
      </c>
      <c r="AE129" s="31">
        <f t="shared" si="20"/>
        <v>0</v>
      </c>
      <c r="AF129" s="31">
        <f t="shared" si="21"/>
        <v>0</v>
      </c>
      <c r="AG129" s="31">
        <f t="shared" si="22"/>
        <v>0</v>
      </c>
      <c r="AH129">
        <f t="shared" si="23"/>
        <v>0</v>
      </c>
      <c r="AI129">
        <f t="shared" si="24"/>
        <v>0</v>
      </c>
      <c r="AJ129">
        <f t="shared" si="25"/>
        <v>0</v>
      </c>
    </row>
    <row r="130" spans="1:36" ht="12.75">
      <c r="A130" s="32">
        <v>3701680</v>
      </c>
      <c r="B130" s="33">
        <v>370</v>
      </c>
      <c r="C130" s="32" t="s">
        <v>465</v>
      </c>
      <c r="D130" s="32" t="s">
        <v>466</v>
      </c>
      <c r="E130" s="32" t="s">
        <v>467</v>
      </c>
      <c r="F130" s="32">
        <v>27938</v>
      </c>
      <c r="G130" s="34">
        <v>125</v>
      </c>
      <c r="H130" s="32">
        <v>2523571113</v>
      </c>
      <c r="I130" s="29">
        <v>7</v>
      </c>
      <c r="J130" s="29" t="s">
        <v>65</v>
      </c>
      <c r="K130" s="25" t="s">
        <v>43</v>
      </c>
      <c r="L130" s="26">
        <v>1859</v>
      </c>
      <c r="M130" s="27" t="s">
        <v>42</v>
      </c>
      <c r="N130" s="27" t="s">
        <v>42</v>
      </c>
      <c r="O130" s="27" t="s">
        <v>42</v>
      </c>
      <c r="P130" s="36">
        <v>20.881321982974463</v>
      </c>
      <c r="Q130" s="29" t="str">
        <f t="shared" si="26"/>
        <v>YES</v>
      </c>
      <c r="R130" s="29" t="s">
        <v>65</v>
      </c>
      <c r="S130" s="27" t="s">
        <v>65</v>
      </c>
      <c r="T130" s="35">
        <v>11674</v>
      </c>
      <c r="U130" s="35">
        <v>7404</v>
      </c>
      <c r="V130" s="35">
        <v>15200</v>
      </c>
      <c r="W130" s="35">
        <v>57931</v>
      </c>
      <c r="X130" s="31">
        <f t="shared" si="13"/>
        <v>1</v>
      </c>
      <c r="Y130" s="31">
        <f t="shared" si="14"/>
        <v>0</v>
      </c>
      <c r="Z130" s="31">
        <f t="shared" si="15"/>
        <v>0</v>
      </c>
      <c r="AA130" s="31">
        <f t="shared" si="16"/>
        <v>0</v>
      </c>
      <c r="AB130" s="31">
        <f t="shared" si="17"/>
        <v>1</v>
      </c>
      <c r="AC130" s="31">
        <f t="shared" si="18"/>
        <v>1</v>
      </c>
      <c r="AD130" s="31" t="str">
        <f t="shared" si="19"/>
        <v>CHECK</v>
      </c>
      <c r="AE130" s="31">
        <f t="shared" si="20"/>
        <v>0</v>
      </c>
      <c r="AF130" s="31" t="str">
        <f t="shared" si="21"/>
        <v>RLISP</v>
      </c>
      <c r="AG130" s="31">
        <f t="shared" si="22"/>
        <v>0</v>
      </c>
      <c r="AH130">
        <f t="shared" si="23"/>
        <v>0</v>
      </c>
      <c r="AI130">
        <f t="shared" si="24"/>
        <v>0</v>
      </c>
      <c r="AJ130">
        <f t="shared" si="25"/>
        <v>0</v>
      </c>
    </row>
    <row r="131" spans="1:36" ht="12.75">
      <c r="A131" s="32">
        <v>3701770</v>
      </c>
      <c r="B131" s="33">
        <v>380</v>
      </c>
      <c r="C131" s="32" t="s">
        <v>468</v>
      </c>
      <c r="D131" s="32" t="s">
        <v>469</v>
      </c>
      <c r="E131" s="32" t="s">
        <v>470</v>
      </c>
      <c r="F131" s="32">
        <v>28771</v>
      </c>
      <c r="G131" s="34">
        <v>605</v>
      </c>
      <c r="H131" s="32">
        <v>8284793413</v>
      </c>
      <c r="I131" s="29">
        <v>7</v>
      </c>
      <c r="J131" s="29" t="s">
        <v>65</v>
      </c>
      <c r="K131" s="25" t="s">
        <v>43</v>
      </c>
      <c r="L131" s="26">
        <v>1145</v>
      </c>
      <c r="M131" s="27" t="s">
        <v>42</v>
      </c>
      <c r="N131" s="27" t="s">
        <v>42</v>
      </c>
      <c r="O131" s="27" t="s">
        <v>42</v>
      </c>
      <c r="P131" s="36">
        <v>24.742268041237114</v>
      </c>
      <c r="Q131" s="29" t="str">
        <f t="shared" si="26"/>
        <v>YES</v>
      </c>
      <c r="R131" s="29" t="s">
        <v>65</v>
      </c>
      <c r="S131" s="27" t="s">
        <v>65</v>
      </c>
      <c r="T131" s="35">
        <v>9967</v>
      </c>
      <c r="U131" s="35">
        <v>4501</v>
      </c>
      <c r="V131" s="35">
        <v>8506</v>
      </c>
      <c r="W131" s="35">
        <v>47412</v>
      </c>
      <c r="X131" s="31">
        <f t="shared" si="13"/>
        <v>1</v>
      </c>
      <c r="Y131" s="31">
        <f t="shared" si="14"/>
        <v>0</v>
      </c>
      <c r="Z131" s="31">
        <f t="shared" si="15"/>
        <v>0</v>
      </c>
      <c r="AA131" s="31">
        <f t="shared" si="16"/>
        <v>0</v>
      </c>
      <c r="AB131" s="31">
        <f t="shared" si="17"/>
        <v>1</v>
      </c>
      <c r="AC131" s="31">
        <f t="shared" si="18"/>
        <v>1</v>
      </c>
      <c r="AD131" s="31" t="str">
        <f t="shared" si="19"/>
        <v>CHECK</v>
      </c>
      <c r="AE131" s="31">
        <f t="shared" si="20"/>
        <v>0</v>
      </c>
      <c r="AF131" s="31" t="str">
        <f t="shared" si="21"/>
        <v>RLISP</v>
      </c>
      <c r="AG131" s="31">
        <f t="shared" si="22"/>
        <v>0</v>
      </c>
      <c r="AH131">
        <f t="shared" si="23"/>
        <v>0</v>
      </c>
      <c r="AI131">
        <f t="shared" si="24"/>
        <v>0</v>
      </c>
      <c r="AJ131">
        <f t="shared" si="25"/>
        <v>0</v>
      </c>
    </row>
    <row r="132" spans="1:36" ht="12.75">
      <c r="A132" s="32">
        <v>3701800</v>
      </c>
      <c r="B132" s="33">
        <v>390</v>
      </c>
      <c r="C132" s="32" t="s">
        <v>471</v>
      </c>
      <c r="D132" s="32" t="s">
        <v>472</v>
      </c>
      <c r="E132" s="32" t="s">
        <v>473</v>
      </c>
      <c r="F132" s="32">
        <v>27565</v>
      </c>
      <c r="G132" s="34">
        <v>927</v>
      </c>
      <c r="H132" s="32">
        <v>9196934613</v>
      </c>
      <c r="I132" s="29" t="s">
        <v>405</v>
      </c>
      <c r="J132" s="29" t="s">
        <v>42</v>
      </c>
      <c r="K132" s="25" t="s">
        <v>43</v>
      </c>
      <c r="L132" s="26">
        <v>7989</v>
      </c>
      <c r="M132" s="27" t="s">
        <v>42</v>
      </c>
      <c r="N132" s="27" t="s">
        <v>42</v>
      </c>
      <c r="O132" s="27" t="s">
        <v>42</v>
      </c>
      <c r="P132" s="36">
        <v>15.526940867608452</v>
      </c>
      <c r="Q132" s="29" t="str">
        <f t="shared" si="26"/>
        <v>NO</v>
      </c>
      <c r="R132" s="29" t="s">
        <v>65</v>
      </c>
      <c r="S132" s="27" t="s">
        <v>42</v>
      </c>
      <c r="T132" s="35">
        <v>46377</v>
      </c>
      <c r="U132" s="35">
        <v>31014</v>
      </c>
      <c r="V132" s="35">
        <v>57360</v>
      </c>
      <c r="W132" s="35">
        <v>183577</v>
      </c>
      <c r="X132" s="31">
        <f t="shared" si="13"/>
        <v>0</v>
      </c>
      <c r="Y132" s="31">
        <f t="shared" si="14"/>
        <v>0</v>
      </c>
      <c r="Z132" s="31">
        <f t="shared" si="15"/>
        <v>0</v>
      </c>
      <c r="AA132" s="31">
        <f t="shared" si="16"/>
        <v>0</v>
      </c>
      <c r="AB132" s="31">
        <f t="shared" si="17"/>
        <v>0</v>
      </c>
      <c r="AC132" s="31">
        <f t="shared" si="18"/>
        <v>1</v>
      </c>
      <c r="AD132" s="31">
        <f t="shared" si="19"/>
        <v>0</v>
      </c>
      <c r="AE132" s="31">
        <f t="shared" si="20"/>
        <v>0</v>
      </c>
      <c r="AF132" s="31">
        <f t="shared" si="21"/>
        <v>0</v>
      </c>
      <c r="AG132" s="31">
        <f t="shared" si="22"/>
        <v>0</v>
      </c>
      <c r="AH132">
        <f t="shared" si="23"/>
        <v>0</v>
      </c>
      <c r="AI132">
        <f t="shared" si="24"/>
        <v>0</v>
      </c>
      <c r="AJ132">
        <f t="shared" si="25"/>
        <v>0</v>
      </c>
    </row>
    <row r="133" spans="1:36" ht="12.75">
      <c r="A133" s="32">
        <v>3701830</v>
      </c>
      <c r="B133" s="33">
        <v>400</v>
      </c>
      <c r="C133" s="32" t="s">
        <v>474</v>
      </c>
      <c r="D133" s="32" t="s">
        <v>475</v>
      </c>
      <c r="E133" s="32" t="s">
        <v>476</v>
      </c>
      <c r="F133" s="32">
        <v>28580</v>
      </c>
      <c r="G133" s="34">
        <v>1393</v>
      </c>
      <c r="H133" s="32">
        <v>2527473425</v>
      </c>
      <c r="I133" s="29">
        <v>7</v>
      </c>
      <c r="J133" s="29" t="s">
        <v>65</v>
      </c>
      <c r="K133" s="25" t="s">
        <v>43</v>
      </c>
      <c r="L133" s="26">
        <v>2947</v>
      </c>
      <c r="M133" s="27" t="s">
        <v>42</v>
      </c>
      <c r="N133" s="27" t="s">
        <v>42</v>
      </c>
      <c r="O133" s="27" t="s">
        <v>42</v>
      </c>
      <c r="P133" s="36">
        <v>20.043395714673178</v>
      </c>
      <c r="Q133" s="29" t="str">
        <f t="shared" si="26"/>
        <v>YES</v>
      </c>
      <c r="R133" s="29" t="s">
        <v>65</v>
      </c>
      <c r="S133" s="27" t="s">
        <v>65</v>
      </c>
      <c r="T133" s="35">
        <v>23719</v>
      </c>
      <c r="U133" s="35">
        <v>11993</v>
      </c>
      <c r="V133" s="35">
        <v>27228</v>
      </c>
      <c r="W133" s="35">
        <v>100135</v>
      </c>
      <c r="X133" s="31">
        <f t="shared" si="13"/>
        <v>1</v>
      </c>
      <c r="Y133" s="31">
        <f t="shared" si="14"/>
        <v>0</v>
      </c>
      <c r="Z133" s="31">
        <f t="shared" si="15"/>
        <v>0</v>
      </c>
      <c r="AA133" s="31">
        <f t="shared" si="16"/>
        <v>0</v>
      </c>
      <c r="AB133" s="31">
        <f t="shared" si="17"/>
        <v>1</v>
      </c>
      <c r="AC133" s="31">
        <f t="shared" si="18"/>
        <v>1</v>
      </c>
      <c r="AD133" s="31" t="str">
        <f t="shared" si="19"/>
        <v>CHECK</v>
      </c>
      <c r="AE133" s="31">
        <f t="shared" si="20"/>
        <v>0</v>
      </c>
      <c r="AF133" s="31" t="str">
        <f t="shared" si="21"/>
        <v>RLISP</v>
      </c>
      <c r="AG133" s="31">
        <f t="shared" si="22"/>
        <v>0</v>
      </c>
      <c r="AH133">
        <f t="shared" si="23"/>
        <v>0</v>
      </c>
      <c r="AI133">
        <f t="shared" si="24"/>
        <v>0</v>
      </c>
      <c r="AJ133">
        <f t="shared" si="25"/>
        <v>0</v>
      </c>
    </row>
    <row r="134" spans="1:36" ht="12.75">
      <c r="A134" s="32">
        <v>3701920</v>
      </c>
      <c r="B134" s="33">
        <v>410</v>
      </c>
      <c r="C134" s="32" t="s">
        <v>477</v>
      </c>
      <c r="D134" s="32" t="s">
        <v>478</v>
      </c>
      <c r="E134" s="32" t="s">
        <v>217</v>
      </c>
      <c r="F134" s="32">
        <v>27402</v>
      </c>
      <c r="G134" s="34">
        <v>880</v>
      </c>
      <c r="H134" s="32">
        <v>3363708100</v>
      </c>
      <c r="I134" s="29" t="s">
        <v>55</v>
      </c>
      <c r="J134" s="29" t="s">
        <v>42</v>
      </c>
      <c r="K134" s="25" t="s">
        <v>43</v>
      </c>
      <c r="L134" s="26">
        <v>60306</v>
      </c>
      <c r="M134" s="27" t="s">
        <v>42</v>
      </c>
      <c r="N134" s="27" t="s">
        <v>42</v>
      </c>
      <c r="O134" s="27" t="s">
        <v>42</v>
      </c>
      <c r="P134" s="36">
        <v>14.761532686798118</v>
      </c>
      <c r="Q134" s="29" t="str">
        <f t="shared" si="26"/>
        <v>NO</v>
      </c>
      <c r="R134" s="29" t="s">
        <v>42</v>
      </c>
      <c r="S134" s="27" t="s">
        <v>42</v>
      </c>
      <c r="T134" s="35">
        <v>349132</v>
      </c>
      <c r="U134" s="35">
        <v>254293</v>
      </c>
      <c r="V134" s="35">
        <v>440911</v>
      </c>
      <c r="W134" s="35">
        <v>1427551</v>
      </c>
      <c r="X134" s="31">
        <f aca="true" t="shared" si="27" ref="X134:X197">IF(OR(J134="YES",K134="YES"),1,0)</f>
        <v>0</v>
      </c>
      <c r="Y134" s="31">
        <f aca="true" t="shared" si="28" ref="Y134:Y197">IF(OR(L134&lt;600,M134="YES"),1,0)</f>
        <v>0</v>
      </c>
      <c r="Z134" s="31">
        <f aca="true" t="shared" si="29" ref="Z134:Z197">IF(AND(X134=1,Y134=1),"ELIGIBLE",0)</f>
        <v>0</v>
      </c>
      <c r="AA134" s="31">
        <f aca="true" t="shared" si="30" ref="AA134:AA197">IF(AND(Z134="ELIGIBLE",N134="YES"),"OKAY",0)</f>
        <v>0</v>
      </c>
      <c r="AB134" s="31">
        <f aca="true" t="shared" si="31" ref="AB134:AB197">IF(AND(P134&gt;=20,Q134="YES"),1,0)</f>
        <v>0</v>
      </c>
      <c r="AC134" s="31">
        <f aca="true" t="shared" si="32" ref="AC134:AC197">IF(R134="YES",1,0)</f>
        <v>0</v>
      </c>
      <c r="AD134" s="31">
        <f aca="true" t="shared" si="33" ref="AD134:AD197">IF(AND(AB134=1,AC134=1),"CHECK",0)</f>
        <v>0</v>
      </c>
      <c r="AE134" s="31">
        <f aca="true" t="shared" si="34" ref="AE134:AE197">IF(AND(Z134="ELIGIBLE",AD134="CHECK"),"SRSA",0)</f>
        <v>0</v>
      </c>
      <c r="AF134" s="31">
        <f aca="true" t="shared" si="35" ref="AF134:AF197">IF(AND(AD134="CHECK",AE134=0),"RLISP",0)</f>
        <v>0</v>
      </c>
      <c r="AG134" s="31">
        <f aca="true" t="shared" si="36" ref="AG134:AG197">IF(AND(AA134="OKAY",AF134="RLISP"),"NO",0)</f>
        <v>0</v>
      </c>
      <c r="AH134">
        <f aca="true" t="shared" si="37" ref="AH134:AH197">IF(AND(OR(X134=0,Y134=0),(N134="YES")),"TROUBLE",0)</f>
        <v>0</v>
      </c>
      <c r="AI134">
        <f aca="true" t="shared" si="38" ref="AI134:AI197">IF(AND(OR(AB134=0,AC134=0),(S134="YES")),"TROUBLE",0)</f>
        <v>0</v>
      </c>
      <c r="AJ134">
        <f aca="true" t="shared" si="39" ref="AJ134:AJ197">IF(AND(AND(AD134=0,P134&gt;=19.95),(S134=1)),"PROBLEM",0)</f>
        <v>0</v>
      </c>
    </row>
    <row r="135" spans="1:36" ht="12.75">
      <c r="A135" s="32">
        <v>3701950</v>
      </c>
      <c r="B135" s="33">
        <v>420</v>
      </c>
      <c r="C135" s="32" t="s">
        <v>479</v>
      </c>
      <c r="D135" s="32" t="s">
        <v>480</v>
      </c>
      <c r="E135" s="32" t="s">
        <v>481</v>
      </c>
      <c r="F135" s="32">
        <v>27839</v>
      </c>
      <c r="G135" s="34">
        <v>468</v>
      </c>
      <c r="H135" s="32">
        <v>2525835111</v>
      </c>
      <c r="I135" s="29" t="s">
        <v>365</v>
      </c>
      <c r="J135" s="29" t="s">
        <v>42</v>
      </c>
      <c r="K135" s="25" t="s">
        <v>43</v>
      </c>
      <c r="L135" s="26">
        <v>5549</v>
      </c>
      <c r="M135" s="27" t="s">
        <v>42</v>
      </c>
      <c r="N135" s="27" t="s">
        <v>42</v>
      </c>
      <c r="O135" s="27" t="s">
        <v>42</v>
      </c>
      <c r="P135" s="36">
        <v>33.65229110512129</v>
      </c>
      <c r="Q135" s="29" t="str">
        <f t="shared" si="26"/>
        <v>YES</v>
      </c>
      <c r="R135" s="29" t="s">
        <v>65</v>
      </c>
      <c r="S135" s="27" t="s">
        <v>65</v>
      </c>
      <c r="T135" s="35">
        <v>70206</v>
      </c>
      <c r="U135" s="35">
        <v>23037</v>
      </c>
      <c r="V135" s="35">
        <v>62789</v>
      </c>
      <c r="W135" s="35">
        <v>316062</v>
      </c>
      <c r="X135" s="31">
        <f t="shared" si="27"/>
        <v>0</v>
      </c>
      <c r="Y135" s="31">
        <f t="shared" si="28"/>
        <v>0</v>
      </c>
      <c r="Z135" s="31">
        <f t="shared" si="29"/>
        <v>0</v>
      </c>
      <c r="AA135" s="31">
        <f t="shared" si="30"/>
        <v>0</v>
      </c>
      <c r="AB135" s="31">
        <f t="shared" si="31"/>
        <v>1</v>
      </c>
      <c r="AC135" s="31">
        <f t="shared" si="32"/>
        <v>1</v>
      </c>
      <c r="AD135" s="31" t="str">
        <f t="shared" si="33"/>
        <v>CHECK</v>
      </c>
      <c r="AE135" s="31">
        <f t="shared" si="34"/>
        <v>0</v>
      </c>
      <c r="AF135" s="31" t="str">
        <f t="shared" si="35"/>
        <v>RLISP</v>
      </c>
      <c r="AG135" s="31">
        <f t="shared" si="36"/>
        <v>0</v>
      </c>
      <c r="AH135">
        <f t="shared" si="37"/>
        <v>0</v>
      </c>
      <c r="AI135">
        <f t="shared" si="38"/>
        <v>0</v>
      </c>
      <c r="AJ135">
        <f t="shared" si="39"/>
        <v>0</v>
      </c>
    </row>
    <row r="136" spans="1:36" ht="12.75">
      <c r="A136" s="32">
        <v>3702010</v>
      </c>
      <c r="B136" s="33">
        <v>430</v>
      </c>
      <c r="C136" s="32" t="s">
        <v>482</v>
      </c>
      <c r="D136" s="32" t="s">
        <v>483</v>
      </c>
      <c r="E136" s="32" t="s">
        <v>484</v>
      </c>
      <c r="F136" s="32">
        <v>27546</v>
      </c>
      <c r="G136" s="34">
        <v>1029</v>
      </c>
      <c r="H136" s="32">
        <v>9108938151</v>
      </c>
      <c r="I136" s="29" t="s">
        <v>365</v>
      </c>
      <c r="J136" s="29" t="s">
        <v>42</v>
      </c>
      <c r="K136" s="25" t="s">
        <v>43</v>
      </c>
      <c r="L136" s="26">
        <v>15853</v>
      </c>
      <c r="M136" s="27" t="s">
        <v>42</v>
      </c>
      <c r="N136" s="27" t="s">
        <v>42</v>
      </c>
      <c r="O136" s="27" t="s">
        <v>42</v>
      </c>
      <c r="P136" s="36">
        <v>18.53795688847235</v>
      </c>
      <c r="Q136" s="29" t="str">
        <f t="shared" si="26"/>
        <v>NO</v>
      </c>
      <c r="R136" s="29" t="s">
        <v>65</v>
      </c>
      <c r="S136" s="27" t="s">
        <v>42</v>
      </c>
      <c r="T136" s="35">
        <v>93144</v>
      </c>
      <c r="U136" s="35">
        <v>60948</v>
      </c>
      <c r="V136" s="35">
        <v>119197</v>
      </c>
      <c r="W136" s="35">
        <v>422181</v>
      </c>
      <c r="X136" s="31">
        <f t="shared" si="27"/>
        <v>0</v>
      </c>
      <c r="Y136" s="31">
        <f t="shared" si="28"/>
        <v>0</v>
      </c>
      <c r="Z136" s="31">
        <f t="shared" si="29"/>
        <v>0</v>
      </c>
      <c r="AA136" s="31">
        <f t="shared" si="30"/>
        <v>0</v>
      </c>
      <c r="AB136" s="31">
        <f t="shared" si="31"/>
        <v>0</v>
      </c>
      <c r="AC136" s="31">
        <f t="shared" si="32"/>
        <v>1</v>
      </c>
      <c r="AD136" s="31">
        <f t="shared" si="33"/>
        <v>0</v>
      </c>
      <c r="AE136" s="31">
        <f t="shared" si="34"/>
        <v>0</v>
      </c>
      <c r="AF136" s="31">
        <f t="shared" si="35"/>
        <v>0</v>
      </c>
      <c r="AG136" s="31">
        <f t="shared" si="36"/>
        <v>0</v>
      </c>
      <c r="AH136">
        <f t="shared" si="37"/>
        <v>0</v>
      </c>
      <c r="AI136">
        <f t="shared" si="38"/>
        <v>0</v>
      </c>
      <c r="AJ136">
        <f t="shared" si="39"/>
        <v>0</v>
      </c>
    </row>
    <row r="137" spans="1:36" ht="12.75">
      <c r="A137" s="32">
        <v>3702040</v>
      </c>
      <c r="B137" s="33">
        <v>440</v>
      </c>
      <c r="C137" s="32" t="s">
        <v>485</v>
      </c>
      <c r="D137" s="32" t="s">
        <v>486</v>
      </c>
      <c r="E137" s="32" t="s">
        <v>487</v>
      </c>
      <c r="F137" s="32">
        <v>28786</v>
      </c>
      <c r="G137" s="34">
        <v>3461</v>
      </c>
      <c r="H137" s="32">
        <v>8284562400</v>
      </c>
      <c r="I137" s="29" t="s">
        <v>365</v>
      </c>
      <c r="J137" s="29" t="s">
        <v>42</v>
      </c>
      <c r="K137" s="25" t="s">
        <v>43</v>
      </c>
      <c r="L137" s="26">
        <v>7443</v>
      </c>
      <c r="M137" s="27" t="s">
        <v>42</v>
      </c>
      <c r="N137" s="27" t="s">
        <v>42</v>
      </c>
      <c r="O137" s="27" t="s">
        <v>42</v>
      </c>
      <c r="P137" s="36">
        <v>19.00502389413062</v>
      </c>
      <c r="Q137" s="29" t="str">
        <f t="shared" si="26"/>
        <v>NO</v>
      </c>
      <c r="R137" s="29" t="s">
        <v>65</v>
      </c>
      <c r="S137" s="27" t="s">
        <v>42</v>
      </c>
      <c r="T137" s="35">
        <v>45512</v>
      </c>
      <c r="U137" s="35">
        <v>29215</v>
      </c>
      <c r="V137" s="35">
        <v>51066</v>
      </c>
      <c r="W137" s="35">
        <v>217706</v>
      </c>
      <c r="X137" s="31">
        <f t="shared" si="27"/>
        <v>0</v>
      </c>
      <c r="Y137" s="31">
        <f t="shared" si="28"/>
        <v>0</v>
      </c>
      <c r="Z137" s="31">
        <f t="shared" si="29"/>
        <v>0</v>
      </c>
      <c r="AA137" s="31">
        <f t="shared" si="30"/>
        <v>0</v>
      </c>
      <c r="AB137" s="31">
        <f t="shared" si="31"/>
        <v>0</v>
      </c>
      <c r="AC137" s="31">
        <f t="shared" si="32"/>
        <v>1</v>
      </c>
      <c r="AD137" s="31">
        <f t="shared" si="33"/>
        <v>0</v>
      </c>
      <c r="AE137" s="31">
        <f t="shared" si="34"/>
        <v>0</v>
      </c>
      <c r="AF137" s="31">
        <f t="shared" si="35"/>
        <v>0</v>
      </c>
      <c r="AG137" s="31">
        <f t="shared" si="36"/>
        <v>0</v>
      </c>
      <c r="AH137">
        <f t="shared" si="37"/>
        <v>0</v>
      </c>
      <c r="AI137">
        <f t="shared" si="38"/>
        <v>0</v>
      </c>
      <c r="AJ137">
        <f t="shared" si="39"/>
        <v>0</v>
      </c>
    </row>
    <row r="138" spans="1:36" ht="12.75">
      <c r="A138" s="32">
        <v>3702100</v>
      </c>
      <c r="B138" s="33">
        <v>450</v>
      </c>
      <c r="C138" s="32" t="s">
        <v>488</v>
      </c>
      <c r="D138" s="32" t="s">
        <v>489</v>
      </c>
      <c r="E138" s="32" t="s">
        <v>308</v>
      </c>
      <c r="F138" s="32">
        <v>28739</v>
      </c>
      <c r="G138" s="34">
        <v>4261</v>
      </c>
      <c r="H138" s="32">
        <v>8286974733</v>
      </c>
      <c r="I138" s="29" t="s">
        <v>365</v>
      </c>
      <c r="J138" s="29" t="s">
        <v>42</v>
      </c>
      <c r="K138" s="25" t="s">
        <v>43</v>
      </c>
      <c r="L138" s="26">
        <v>11316</v>
      </c>
      <c r="M138" s="27" t="s">
        <v>42</v>
      </c>
      <c r="N138" s="27" t="s">
        <v>42</v>
      </c>
      <c r="O138" s="27" t="s">
        <v>42</v>
      </c>
      <c r="P138" s="36">
        <v>16.82699534044792</v>
      </c>
      <c r="Q138" s="29" t="str">
        <f t="shared" si="26"/>
        <v>NO</v>
      </c>
      <c r="R138" s="29" t="s">
        <v>65</v>
      </c>
      <c r="S138" s="27" t="s">
        <v>42</v>
      </c>
      <c r="T138" s="35">
        <v>69079</v>
      </c>
      <c r="U138" s="35">
        <v>45385</v>
      </c>
      <c r="V138" s="35">
        <v>74542</v>
      </c>
      <c r="W138" s="35">
        <v>317398</v>
      </c>
      <c r="X138" s="31">
        <f t="shared" si="27"/>
        <v>0</v>
      </c>
      <c r="Y138" s="31">
        <f t="shared" si="28"/>
        <v>0</v>
      </c>
      <c r="Z138" s="31">
        <f t="shared" si="29"/>
        <v>0</v>
      </c>
      <c r="AA138" s="31">
        <f t="shared" si="30"/>
        <v>0</v>
      </c>
      <c r="AB138" s="31">
        <f t="shared" si="31"/>
        <v>0</v>
      </c>
      <c r="AC138" s="31">
        <f t="shared" si="32"/>
        <v>1</v>
      </c>
      <c r="AD138" s="31">
        <f t="shared" si="33"/>
        <v>0</v>
      </c>
      <c r="AE138" s="31">
        <f t="shared" si="34"/>
        <v>0</v>
      </c>
      <c r="AF138" s="31">
        <f t="shared" si="35"/>
        <v>0</v>
      </c>
      <c r="AG138" s="31">
        <f t="shared" si="36"/>
        <v>0</v>
      </c>
      <c r="AH138">
        <f t="shared" si="37"/>
        <v>0</v>
      </c>
      <c r="AI138">
        <f t="shared" si="38"/>
        <v>0</v>
      </c>
      <c r="AJ138">
        <f t="shared" si="39"/>
        <v>0</v>
      </c>
    </row>
    <row r="139" spans="1:36" ht="12.75">
      <c r="A139" s="32">
        <v>3702160</v>
      </c>
      <c r="B139" s="33">
        <v>460</v>
      </c>
      <c r="C139" s="32" t="s">
        <v>490</v>
      </c>
      <c r="D139" s="32" t="s">
        <v>491</v>
      </c>
      <c r="E139" s="32" t="s">
        <v>492</v>
      </c>
      <c r="F139" s="32">
        <v>27986</v>
      </c>
      <c r="G139" s="34">
        <v>158</v>
      </c>
      <c r="H139" s="32">
        <v>2523581761</v>
      </c>
      <c r="I139" s="29" t="s">
        <v>365</v>
      </c>
      <c r="J139" s="29" t="s">
        <v>42</v>
      </c>
      <c r="K139" s="25" t="s">
        <v>43</v>
      </c>
      <c r="L139" s="26">
        <v>3622</v>
      </c>
      <c r="M139" s="27" t="s">
        <v>42</v>
      </c>
      <c r="N139" s="27" t="s">
        <v>42</v>
      </c>
      <c r="O139" s="27" t="s">
        <v>42</v>
      </c>
      <c r="P139" s="36">
        <v>28.847826086956523</v>
      </c>
      <c r="Q139" s="29" t="str">
        <f t="shared" si="26"/>
        <v>YES</v>
      </c>
      <c r="R139" s="29" t="s">
        <v>65</v>
      </c>
      <c r="S139" s="27" t="s">
        <v>65</v>
      </c>
      <c r="T139" s="35">
        <v>41232</v>
      </c>
      <c r="U139" s="35">
        <v>16238</v>
      </c>
      <c r="V139" s="35">
        <v>38456</v>
      </c>
      <c r="W139" s="35">
        <v>173515</v>
      </c>
      <c r="X139" s="31">
        <f t="shared" si="27"/>
        <v>0</v>
      </c>
      <c r="Y139" s="31">
        <f t="shared" si="28"/>
        <v>0</v>
      </c>
      <c r="Z139" s="31">
        <f t="shared" si="29"/>
        <v>0</v>
      </c>
      <c r="AA139" s="31">
        <f t="shared" si="30"/>
        <v>0</v>
      </c>
      <c r="AB139" s="31">
        <f t="shared" si="31"/>
        <v>1</v>
      </c>
      <c r="AC139" s="31">
        <f t="shared" si="32"/>
        <v>1</v>
      </c>
      <c r="AD139" s="31" t="str">
        <f t="shared" si="33"/>
        <v>CHECK</v>
      </c>
      <c r="AE139" s="31">
        <f t="shared" si="34"/>
        <v>0</v>
      </c>
      <c r="AF139" s="31" t="str">
        <f t="shared" si="35"/>
        <v>RLISP</v>
      </c>
      <c r="AG139" s="31">
        <f t="shared" si="36"/>
        <v>0</v>
      </c>
      <c r="AH139">
        <f t="shared" si="37"/>
        <v>0</v>
      </c>
      <c r="AI139">
        <f t="shared" si="38"/>
        <v>0</v>
      </c>
      <c r="AJ139">
        <f t="shared" si="39"/>
        <v>0</v>
      </c>
    </row>
    <row r="140" spans="1:36" ht="12.75">
      <c r="A140" s="32">
        <v>3702190</v>
      </c>
      <c r="B140" s="33">
        <v>181</v>
      </c>
      <c r="C140" s="32" t="s">
        <v>493</v>
      </c>
      <c r="D140" s="32" t="s">
        <v>494</v>
      </c>
      <c r="E140" s="32" t="s">
        <v>495</v>
      </c>
      <c r="F140" s="32">
        <v>28602</v>
      </c>
      <c r="G140" s="34">
        <v>2805</v>
      </c>
      <c r="H140" s="32">
        <v>8283222855</v>
      </c>
      <c r="I140" s="29" t="s">
        <v>496</v>
      </c>
      <c r="J140" s="29" t="s">
        <v>42</v>
      </c>
      <c r="K140" s="25" t="s">
        <v>43</v>
      </c>
      <c r="L140" s="26">
        <v>4302</v>
      </c>
      <c r="M140" s="27" t="s">
        <v>42</v>
      </c>
      <c r="N140" s="27" t="s">
        <v>42</v>
      </c>
      <c r="O140" s="27" t="s">
        <v>42</v>
      </c>
      <c r="P140" s="36">
        <v>17.602190494817133</v>
      </c>
      <c r="Q140" s="29" t="str">
        <f t="shared" si="26"/>
        <v>NO</v>
      </c>
      <c r="R140" s="29" t="s">
        <v>42</v>
      </c>
      <c r="S140" s="27" t="s">
        <v>42</v>
      </c>
      <c r="T140" s="35">
        <v>25720</v>
      </c>
      <c r="U140" s="35">
        <v>17664</v>
      </c>
      <c r="V140" s="35">
        <v>34568</v>
      </c>
      <c r="W140" s="35">
        <v>126626</v>
      </c>
      <c r="X140" s="31">
        <f t="shared" si="27"/>
        <v>0</v>
      </c>
      <c r="Y140" s="31">
        <f t="shared" si="28"/>
        <v>0</v>
      </c>
      <c r="Z140" s="31">
        <f t="shared" si="29"/>
        <v>0</v>
      </c>
      <c r="AA140" s="31">
        <f t="shared" si="30"/>
        <v>0</v>
      </c>
      <c r="AB140" s="31">
        <f t="shared" si="31"/>
        <v>0</v>
      </c>
      <c r="AC140" s="31">
        <f t="shared" si="32"/>
        <v>0</v>
      </c>
      <c r="AD140" s="31">
        <f t="shared" si="33"/>
        <v>0</v>
      </c>
      <c r="AE140" s="31">
        <f t="shared" si="34"/>
        <v>0</v>
      </c>
      <c r="AF140" s="31">
        <f t="shared" si="35"/>
        <v>0</v>
      </c>
      <c r="AG140" s="31">
        <f t="shared" si="36"/>
        <v>0</v>
      </c>
      <c r="AH140">
        <f t="shared" si="37"/>
        <v>0</v>
      </c>
      <c r="AI140">
        <f t="shared" si="38"/>
        <v>0</v>
      </c>
      <c r="AJ140">
        <f t="shared" si="39"/>
        <v>0</v>
      </c>
    </row>
    <row r="141" spans="1:36" ht="12.75">
      <c r="A141" s="32">
        <v>3702250</v>
      </c>
      <c r="B141" s="33">
        <v>470</v>
      </c>
      <c r="C141" s="32" t="s">
        <v>497</v>
      </c>
      <c r="D141" s="32" t="s">
        <v>498</v>
      </c>
      <c r="E141" s="32" t="s">
        <v>499</v>
      </c>
      <c r="F141" s="32">
        <v>28376</v>
      </c>
      <c r="G141" s="34">
        <v>370</v>
      </c>
      <c r="H141" s="32">
        <v>9108754106</v>
      </c>
      <c r="I141" s="29" t="s">
        <v>365</v>
      </c>
      <c r="J141" s="29" t="s">
        <v>42</v>
      </c>
      <c r="K141" s="25" t="s">
        <v>43</v>
      </c>
      <c r="L141" s="26">
        <v>5934</v>
      </c>
      <c r="M141" s="27" t="s">
        <v>42</v>
      </c>
      <c r="N141" s="27" t="s">
        <v>42</v>
      </c>
      <c r="O141" s="27" t="s">
        <v>42</v>
      </c>
      <c r="P141" s="36">
        <v>22.08149779735683</v>
      </c>
      <c r="Q141" s="29" t="str">
        <f t="shared" si="26"/>
        <v>YES</v>
      </c>
      <c r="R141" s="29" t="s">
        <v>65</v>
      </c>
      <c r="S141" s="27" t="s">
        <v>65</v>
      </c>
      <c r="T141" s="35">
        <v>43446</v>
      </c>
      <c r="U141" s="35">
        <v>22975</v>
      </c>
      <c r="V141" s="35">
        <v>50120</v>
      </c>
      <c r="W141" s="35">
        <v>215264</v>
      </c>
      <c r="X141" s="31">
        <f t="shared" si="27"/>
        <v>0</v>
      </c>
      <c r="Y141" s="31">
        <f t="shared" si="28"/>
        <v>0</v>
      </c>
      <c r="Z141" s="31">
        <f t="shared" si="29"/>
        <v>0</v>
      </c>
      <c r="AA141" s="31">
        <f t="shared" si="30"/>
        <v>0</v>
      </c>
      <c r="AB141" s="31">
        <f t="shared" si="31"/>
        <v>1</v>
      </c>
      <c r="AC141" s="31">
        <f t="shared" si="32"/>
        <v>1</v>
      </c>
      <c r="AD141" s="31" t="str">
        <f t="shared" si="33"/>
        <v>CHECK</v>
      </c>
      <c r="AE141" s="31">
        <f t="shared" si="34"/>
        <v>0</v>
      </c>
      <c r="AF141" s="31" t="str">
        <f t="shared" si="35"/>
        <v>RLISP</v>
      </c>
      <c r="AG141" s="31">
        <f t="shared" si="36"/>
        <v>0</v>
      </c>
      <c r="AH141">
        <f t="shared" si="37"/>
        <v>0</v>
      </c>
      <c r="AI141">
        <f t="shared" si="38"/>
        <v>0</v>
      </c>
      <c r="AJ141">
        <f t="shared" si="39"/>
        <v>0</v>
      </c>
    </row>
    <row r="142" spans="1:36" ht="12.75">
      <c r="A142" s="32">
        <v>3702280</v>
      </c>
      <c r="B142" s="33">
        <v>480</v>
      </c>
      <c r="C142" s="32" t="s">
        <v>500</v>
      </c>
      <c r="D142" s="32" t="s">
        <v>501</v>
      </c>
      <c r="E142" s="32" t="s">
        <v>502</v>
      </c>
      <c r="F142" s="32">
        <v>27885</v>
      </c>
      <c r="G142" s="34">
        <v>217</v>
      </c>
      <c r="H142" s="32">
        <v>2529263281</v>
      </c>
      <c r="I142" s="29">
        <v>7</v>
      </c>
      <c r="J142" s="29" t="s">
        <v>65</v>
      </c>
      <c r="K142" s="25" t="s">
        <v>43</v>
      </c>
      <c r="L142" s="26">
        <v>651</v>
      </c>
      <c r="M142" s="27" t="s">
        <v>65</v>
      </c>
      <c r="N142" s="27" t="s">
        <v>503</v>
      </c>
      <c r="O142" s="27" t="s">
        <v>503</v>
      </c>
      <c r="P142" s="36">
        <v>30.684931506849317</v>
      </c>
      <c r="Q142" s="29" t="str">
        <f t="shared" si="26"/>
        <v>YES</v>
      </c>
      <c r="R142" s="29" t="s">
        <v>65</v>
      </c>
      <c r="S142" s="27" t="s">
        <v>42</v>
      </c>
      <c r="T142" s="35">
        <v>9117</v>
      </c>
      <c r="U142" s="35">
        <v>2637</v>
      </c>
      <c r="V142" s="35">
        <v>5767</v>
      </c>
      <c r="W142" s="35">
        <v>41915</v>
      </c>
      <c r="X142" s="31">
        <f t="shared" si="27"/>
        <v>1</v>
      </c>
      <c r="Y142" s="31">
        <f t="shared" si="28"/>
        <v>1</v>
      </c>
      <c r="Z142" s="31" t="str">
        <f t="shared" si="29"/>
        <v>ELIGIBLE</v>
      </c>
      <c r="AA142" s="31" t="str">
        <f t="shared" si="30"/>
        <v>OKAY</v>
      </c>
      <c r="AB142" s="31">
        <f t="shared" si="31"/>
        <v>1</v>
      </c>
      <c r="AC142" s="31">
        <f t="shared" si="32"/>
        <v>1</v>
      </c>
      <c r="AD142" s="31" t="str">
        <f t="shared" si="33"/>
        <v>CHECK</v>
      </c>
      <c r="AE142" s="31" t="str">
        <f t="shared" si="34"/>
        <v>SRSA</v>
      </c>
      <c r="AF142" s="31">
        <f t="shared" si="35"/>
        <v>0</v>
      </c>
      <c r="AG142" s="31">
        <f t="shared" si="36"/>
        <v>0</v>
      </c>
      <c r="AH142">
        <f t="shared" si="37"/>
        <v>0</v>
      </c>
      <c r="AI142">
        <f t="shared" si="38"/>
        <v>0</v>
      </c>
      <c r="AJ142">
        <f t="shared" si="39"/>
        <v>0</v>
      </c>
    </row>
    <row r="143" spans="1:36" ht="12.75">
      <c r="A143" s="32">
        <v>3702310</v>
      </c>
      <c r="B143" s="33">
        <v>490</v>
      </c>
      <c r="C143" s="32" t="s">
        <v>504</v>
      </c>
      <c r="D143" s="32" t="s">
        <v>505</v>
      </c>
      <c r="E143" s="32" t="s">
        <v>226</v>
      </c>
      <c r="F143" s="32">
        <v>28687</v>
      </c>
      <c r="G143" s="34">
        <v>911</v>
      </c>
      <c r="H143" s="32">
        <v>7048728931</v>
      </c>
      <c r="I143" s="29" t="s">
        <v>365</v>
      </c>
      <c r="J143" s="29" t="s">
        <v>42</v>
      </c>
      <c r="K143" s="25" t="s">
        <v>43</v>
      </c>
      <c r="L143" s="26">
        <v>17042</v>
      </c>
      <c r="M143" s="27" t="s">
        <v>42</v>
      </c>
      <c r="N143" s="27" t="s">
        <v>42</v>
      </c>
      <c r="O143" s="27" t="s">
        <v>42</v>
      </c>
      <c r="P143" s="36">
        <v>12.148968845985081</v>
      </c>
      <c r="Q143" s="29" t="str">
        <f t="shared" si="26"/>
        <v>NO</v>
      </c>
      <c r="R143" s="29" t="s">
        <v>65</v>
      </c>
      <c r="S143" s="27" t="s">
        <v>42</v>
      </c>
      <c r="T143" s="35">
        <v>79397</v>
      </c>
      <c r="U143" s="35">
        <v>67769</v>
      </c>
      <c r="V143" s="35">
        <v>103185</v>
      </c>
      <c r="W143" s="35">
        <v>342951</v>
      </c>
      <c r="X143" s="31">
        <f t="shared" si="27"/>
        <v>0</v>
      </c>
      <c r="Y143" s="31">
        <f t="shared" si="28"/>
        <v>0</v>
      </c>
      <c r="Z143" s="31">
        <f t="shared" si="29"/>
        <v>0</v>
      </c>
      <c r="AA143" s="31">
        <f t="shared" si="30"/>
        <v>0</v>
      </c>
      <c r="AB143" s="31">
        <f t="shared" si="31"/>
        <v>0</v>
      </c>
      <c r="AC143" s="31">
        <f t="shared" si="32"/>
        <v>1</v>
      </c>
      <c r="AD143" s="31">
        <f t="shared" si="33"/>
        <v>0</v>
      </c>
      <c r="AE143" s="31">
        <f t="shared" si="34"/>
        <v>0</v>
      </c>
      <c r="AF143" s="31">
        <f t="shared" si="35"/>
        <v>0</v>
      </c>
      <c r="AG143" s="31">
        <f t="shared" si="36"/>
        <v>0</v>
      </c>
      <c r="AH143">
        <f t="shared" si="37"/>
        <v>0</v>
      </c>
      <c r="AI143">
        <f t="shared" si="38"/>
        <v>0</v>
      </c>
      <c r="AJ143">
        <f t="shared" si="39"/>
        <v>0</v>
      </c>
    </row>
    <row r="144" spans="1:36" ht="12.75">
      <c r="A144" s="32">
        <v>3702340</v>
      </c>
      <c r="B144" s="33">
        <v>500</v>
      </c>
      <c r="C144" s="32" t="s">
        <v>506</v>
      </c>
      <c r="D144" s="32" t="s">
        <v>507</v>
      </c>
      <c r="E144" s="32" t="s">
        <v>508</v>
      </c>
      <c r="F144" s="32">
        <v>28779</v>
      </c>
      <c r="G144" s="34">
        <v>2732</v>
      </c>
      <c r="H144" s="32">
        <v>8285862311</v>
      </c>
      <c r="I144" s="29">
        <v>7</v>
      </c>
      <c r="J144" s="29" t="s">
        <v>65</v>
      </c>
      <c r="K144" s="25" t="s">
        <v>43</v>
      </c>
      <c r="L144" s="26">
        <v>3390</v>
      </c>
      <c r="M144" s="27" t="s">
        <v>42</v>
      </c>
      <c r="N144" s="27" t="s">
        <v>42</v>
      </c>
      <c r="O144" s="27" t="s">
        <v>42</v>
      </c>
      <c r="P144" s="36">
        <v>17.683956574185768</v>
      </c>
      <c r="Q144" s="29" t="str">
        <f t="shared" si="26"/>
        <v>NO</v>
      </c>
      <c r="R144" s="29" t="s">
        <v>65</v>
      </c>
      <c r="S144" s="27" t="s">
        <v>42</v>
      </c>
      <c r="T144" s="35">
        <v>22986</v>
      </c>
      <c r="U144" s="35">
        <v>13576</v>
      </c>
      <c r="V144" s="35">
        <v>23705</v>
      </c>
      <c r="W144" s="35">
        <v>110427</v>
      </c>
      <c r="X144" s="31">
        <f t="shared" si="27"/>
        <v>1</v>
      </c>
      <c r="Y144" s="31">
        <f t="shared" si="28"/>
        <v>0</v>
      </c>
      <c r="Z144" s="31">
        <f t="shared" si="29"/>
        <v>0</v>
      </c>
      <c r="AA144" s="31">
        <f t="shared" si="30"/>
        <v>0</v>
      </c>
      <c r="AB144" s="31">
        <f t="shared" si="31"/>
        <v>0</v>
      </c>
      <c r="AC144" s="31">
        <f t="shared" si="32"/>
        <v>1</v>
      </c>
      <c r="AD144" s="31">
        <f t="shared" si="33"/>
        <v>0</v>
      </c>
      <c r="AE144" s="31">
        <f t="shared" si="34"/>
        <v>0</v>
      </c>
      <c r="AF144" s="31">
        <f t="shared" si="35"/>
        <v>0</v>
      </c>
      <c r="AG144" s="31">
        <f t="shared" si="36"/>
        <v>0</v>
      </c>
      <c r="AH144">
        <f t="shared" si="37"/>
        <v>0</v>
      </c>
      <c r="AI144">
        <f t="shared" si="38"/>
        <v>0</v>
      </c>
      <c r="AJ144">
        <f t="shared" si="39"/>
        <v>0</v>
      </c>
    </row>
    <row r="145" spans="1:36" ht="12.75">
      <c r="A145" s="32">
        <v>3702370</v>
      </c>
      <c r="B145" s="33">
        <v>510</v>
      </c>
      <c r="C145" s="32" t="s">
        <v>509</v>
      </c>
      <c r="D145" s="32" t="s">
        <v>510</v>
      </c>
      <c r="E145" s="32" t="s">
        <v>511</v>
      </c>
      <c r="F145" s="32">
        <v>27577</v>
      </c>
      <c r="G145" s="34">
        <v>1336</v>
      </c>
      <c r="H145" s="32">
        <v>9199346031</v>
      </c>
      <c r="I145" s="29" t="s">
        <v>324</v>
      </c>
      <c r="J145" s="29" t="s">
        <v>42</v>
      </c>
      <c r="K145" s="25" t="s">
        <v>43</v>
      </c>
      <c r="L145" s="26">
        <v>21405</v>
      </c>
      <c r="M145" s="27" t="s">
        <v>42</v>
      </c>
      <c r="N145" s="27" t="s">
        <v>42</v>
      </c>
      <c r="O145" s="27" t="s">
        <v>42</v>
      </c>
      <c r="P145" s="36">
        <v>15.700224149693012</v>
      </c>
      <c r="Q145" s="29" t="str">
        <f t="shared" si="26"/>
        <v>NO</v>
      </c>
      <c r="R145" s="29" t="s">
        <v>42</v>
      </c>
      <c r="S145" s="27" t="s">
        <v>42</v>
      </c>
      <c r="T145" s="35">
        <v>109189</v>
      </c>
      <c r="U145" s="35">
        <v>82256</v>
      </c>
      <c r="V145" s="35">
        <v>144468</v>
      </c>
      <c r="W145" s="35">
        <v>480946</v>
      </c>
      <c r="X145" s="31">
        <f t="shared" si="27"/>
        <v>0</v>
      </c>
      <c r="Y145" s="31">
        <f t="shared" si="28"/>
        <v>0</v>
      </c>
      <c r="Z145" s="31">
        <f t="shared" si="29"/>
        <v>0</v>
      </c>
      <c r="AA145" s="31">
        <f t="shared" si="30"/>
        <v>0</v>
      </c>
      <c r="AB145" s="31">
        <f t="shared" si="31"/>
        <v>0</v>
      </c>
      <c r="AC145" s="31">
        <f t="shared" si="32"/>
        <v>0</v>
      </c>
      <c r="AD145" s="31">
        <f t="shared" si="33"/>
        <v>0</v>
      </c>
      <c r="AE145" s="31">
        <f t="shared" si="34"/>
        <v>0</v>
      </c>
      <c r="AF145" s="31">
        <f t="shared" si="35"/>
        <v>0</v>
      </c>
      <c r="AG145" s="31">
        <f t="shared" si="36"/>
        <v>0</v>
      </c>
      <c r="AH145">
        <f t="shared" si="37"/>
        <v>0</v>
      </c>
      <c r="AI145">
        <f t="shared" si="38"/>
        <v>0</v>
      </c>
      <c r="AJ145">
        <f t="shared" si="39"/>
        <v>0</v>
      </c>
    </row>
    <row r="146" spans="1:36" ht="12.75">
      <c r="A146" s="32">
        <v>3702400</v>
      </c>
      <c r="B146" s="33">
        <v>520</v>
      </c>
      <c r="C146" s="32" t="s">
        <v>512</v>
      </c>
      <c r="D146" s="32" t="s">
        <v>513</v>
      </c>
      <c r="E146" s="32" t="s">
        <v>514</v>
      </c>
      <c r="F146" s="32">
        <v>28585</v>
      </c>
      <c r="G146" s="34">
        <v>187</v>
      </c>
      <c r="H146" s="32">
        <v>2524482531</v>
      </c>
      <c r="I146" s="29">
        <v>7</v>
      </c>
      <c r="J146" s="29" t="s">
        <v>65</v>
      </c>
      <c r="K146" s="25" t="s">
        <v>43</v>
      </c>
      <c r="L146" s="26">
        <v>1388</v>
      </c>
      <c r="M146" s="27" t="s">
        <v>42</v>
      </c>
      <c r="N146" s="27" t="s">
        <v>42</v>
      </c>
      <c r="O146" s="27" t="s">
        <v>42</v>
      </c>
      <c r="P146" s="36">
        <v>24.132321041214748</v>
      </c>
      <c r="Q146" s="29" t="str">
        <f t="shared" si="26"/>
        <v>YES</v>
      </c>
      <c r="R146" s="29" t="s">
        <v>65</v>
      </c>
      <c r="S146" s="27" t="s">
        <v>65</v>
      </c>
      <c r="T146" s="35">
        <v>11278</v>
      </c>
      <c r="U146" s="35">
        <v>5333</v>
      </c>
      <c r="V146" s="35">
        <v>13788</v>
      </c>
      <c r="W146" s="35">
        <v>58254</v>
      </c>
      <c r="X146" s="31">
        <f t="shared" si="27"/>
        <v>1</v>
      </c>
      <c r="Y146" s="31">
        <f t="shared" si="28"/>
        <v>0</v>
      </c>
      <c r="Z146" s="31">
        <f t="shared" si="29"/>
        <v>0</v>
      </c>
      <c r="AA146" s="31">
        <f t="shared" si="30"/>
        <v>0</v>
      </c>
      <c r="AB146" s="31">
        <f t="shared" si="31"/>
        <v>1</v>
      </c>
      <c r="AC146" s="31">
        <f t="shared" si="32"/>
        <v>1</v>
      </c>
      <c r="AD146" s="31" t="str">
        <f t="shared" si="33"/>
        <v>CHECK</v>
      </c>
      <c r="AE146" s="31">
        <f t="shared" si="34"/>
        <v>0</v>
      </c>
      <c r="AF146" s="31" t="str">
        <f t="shared" si="35"/>
        <v>RLISP</v>
      </c>
      <c r="AG146" s="31">
        <f t="shared" si="36"/>
        <v>0</v>
      </c>
      <c r="AH146">
        <f t="shared" si="37"/>
        <v>0</v>
      </c>
      <c r="AI146">
        <f t="shared" si="38"/>
        <v>0</v>
      </c>
      <c r="AJ146">
        <f t="shared" si="39"/>
        <v>0</v>
      </c>
    </row>
    <row r="147" spans="1:36" ht="12.75">
      <c r="A147" s="32">
        <v>3702430</v>
      </c>
      <c r="B147" s="33">
        <v>132</v>
      </c>
      <c r="C147" s="32" t="s">
        <v>515</v>
      </c>
      <c r="D147" s="32" t="s">
        <v>516</v>
      </c>
      <c r="E147" s="32" t="s">
        <v>517</v>
      </c>
      <c r="F147" s="32">
        <v>28083</v>
      </c>
      <c r="G147" s="34">
        <v>3609</v>
      </c>
      <c r="H147" s="32">
        <v>7049381131</v>
      </c>
      <c r="I147" s="29">
        <v>2</v>
      </c>
      <c r="J147" s="29" t="s">
        <v>42</v>
      </c>
      <c r="K147" s="25" t="s">
        <v>43</v>
      </c>
      <c r="L147" s="26">
        <v>4179</v>
      </c>
      <c r="M147" s="27" t="s">
        <v>42</v>
      </c>
      <c r="N147" s="27" t="s">
        <v>42</v>
      </c>
      <c r="O147" s="27" t="s">
        <v>42</v>
      </c>
      <c r="P147" s="36">
        <v>15.937731653076353</v>
      </c>
      <c r="Q147" s="29" t="str">
        <f t="shared" si="26"/>
        <v>NO</v>
      </c>
      <c r="R147" s="29" t="s">
        <v>42</v>
      </c>
      <c r="S147" s="27" t="s">
        <v>42</v>
      </c>
      <c r="T147" s="35">
        <v>23997</v>
      </c>
      <c r="U147" s="35">
        <v>15906</v>
      </c>
      <c r="V147" s="35">
        <v>34012</v>
      </c>
      <c r="W147" s="35">
        <v>120350</v>
      </c>
      <c r="X147" s="31">
        <f t="shared" si="27"/>
        <v>0</v>
      </c>
      <c r="Y147" s="31">
        <f t="shared" si="28"/>
        <v>0</v>
      </c>
      <c r="Z147" s="31">
        <f t="shared" si="29"/>
        <v>0</v>
      </c>
      <c r="AA147" s="31">
        <f t="shared" si="30"/>
        <v>0</v>
      </c>
      <c r="AB147" s="31">
        <f t="shared" si="31"/>
        <v>0</v>
      </c>
      <c r="AC147" s="31">
        <f t="shared" si="32"/>
        <v>0</v>
      </c>
      <c r="AD147" s="31">
        <f t="shared" si="33"/>
        <v>0</v>
      </c>
      <c r="AE147" s="31">
        <f t="shared" si="34"/>
        <v>0</v>
      </c>
      <c r="AF147" s="31">
        <f t="shared" si="35"/>
        <v>0</v>
      </c>
      <c r="AG147" s="31">
        <f t="shared" si="36"/>
        <v>0</v>
      </c>
      <c r="AH147">
        <f t="shared" si="37"/>
        <v>0</v>
      </c>
      <c r="AI147">
        <f t="shared" si="38"/>
        <v>0</v>
      </c>
      <c r="AJ147">
        <f t="shared" si="39"/>
        <v>0</v>
      </c>
    </row>
    <row r="148" spans="1:36" ht="12.75">
      <c r="A148" s="32">
        <v>3702460</v>
      </c>
      <c r="B148" s="33">
        <v>231</v>
      </c>
      <c r="C148" s="32" t="s">
        <v>518</v>
      </c>
      <c r="D148" s="32" t="s">
        <v>519</v>
      </c>
      <c r="E148" s="32" t="s">
        <v>520</v>
      </c>
      <c r="F148" s="32">
        <v>28086</v>
      </c>
      <c r="G148" s="34">
        <v>279</v>
      </c>
      <c r="H148" s="32">
        <v>7047345637</v>
      </c>
      <c r="I148" s="29" t="s">
        <v>365</v>
      </c>
      <c r="J148" s="29" t="s">
        <v>42</v>
      </c>
      <c r="K148" s="25" t="s">
        <v>43</v>
      </c>
      <c r="L148" s="26">
        <v>4356</v>
      </c>
      <c r="M148" s="27" t="s">
        <v>42</v>
      </c>
      <c r="N148" s="27" t="s">
        <v>42</v>
      </c>
      <c r="O148" s="27" t="s">
        <v>42</v>
      </c>
      <c r="P148" s="36">
        <v>15.485878410722833</v>
      </c>
      <c r="Q148" s="29" t="str">
        <f t="shared" si="26"/>
        <v>NO</v>
      </c>
      <c r="R148" s="29" t="s">
        <v>65</v>
      </c>
      <c r="S148" s="27" t="s">
        <v>42</v>
      </c>
      <c r="T148" s="35">
        <v>20979</v>
      </c>
      <c r="U148" s="35">
        <v>16231</v>
      </c>
      <c r="V148" s="35">
        <v>30221</v>
      </c>
      <c r="W148" s="35">
        <v>96406</v>
      </c>
      <c r="X148" s="31">
        <f t="shared" si="27"/>
        <v>0</v>
      </c>
      <c r="Y148" s="31">
        <f t="shared" si="28"/>
        <v>0</v>
      </c>
      <c r="Z148" s="31">
        <f t="shared" si="29"/>
        <v>0</v>
      </c>
      <c r="AA148" s="31">
        <f t="shared" si="30"/>
        <v>0</v>
      </c>
      <c r="AB148" s="31">
        <f t="shared" si="31"/>
        <v>0</v>
      </c>
      <c r="AC148" s="31">
        <f t="shared" si="32"/>
        <v>1</v>
      </c>
      <c r="AD148" s="31">
        <f t="shared" si="33"/>
        <v>0</v>
      </c>
      <c r="AE148" s="31">
        <f t="shared" si="34"/>
        <v>0</v>
      </c>
      <c r="AF148" s="31">
        <f t="shared" si="35"/>
        <v>0</v>
      </c>
      <c r="AG148" s="31">
        <f t="shared" si="36"/>
        <v>0</v>
      </c>
      <c r="AH148">
        <f t="shared" si="37"/>
        <v>0</v>
      </c>
      <c r="AI148">
        <f t="shared" si="38"/>
        <v>0</v>
      </c>
      <c r="AJ148">
        <f t="shared" si="39"/>
        <v>0</v>
      </c>
    </row>
    <row r="149" spans="1:36" ht="12.75">
      <c r="A149" s="32">
        <v>3702560</v>
      </c>
      <c r="B149" s="33">
        <v>530</v>
      </c>
      <c r="C149" s="32" t="s">
        <v>521</v>
      </c>
      <c r="D149" s="32" t="s">
        <v>522</v>
      </c>
      <c r="E149" s="32" t="s">
        <v>317</v>
      </c>
      <c r="F149" s="32">
        <v>27331</v>
      </c>
      <c r="G149" s="34">
        <v>1010</v>
      </c>
      <c r="H149" s="32">
        <v>9197746226</v>
      </c>
      <c r="I149" s="29" t="s">
        <v>365</v>
      </c>
      <c r="J149" s="29" t="s">
        <v>42</v>
      </c>
      <c r="K149" s="25" t="s">
        <v>43</v>
      </c>
      <c r="L149" s="26">
        <v>8583</v>
      </c>
      <c r="M149" s="27" t="s">
        <v>42</v>
      </c>
      <c r="N149" s="27" t="s">
        <v>42</v>
      </c>
      <c r="O149" s="27" t="s">
        <v>42</v>
      </c>
      <c r="P149" s="36">
        <v>17.62652705061082</v>
      </c>
      <c r="Q149" s="29" t="str">
        <f t="shared" si="26"/>
        <v>NO</v>
      </c>
      <c r="R149" s="29" t="s">
        <v>65</v>
      </c>
      <c r="S149" s="27" t="s">
        <v>42</v>
      </c>
      <c r="T149" s="35">
        <v>52800</v>
      </c>
      <c r="U149" s="35">
        <v>34753</v>
      </c>
      <c r="V149" s="35">
        <v>63779</v>
      </c>
      <c r="W149" s="35">
        <v>241344</v>
      </c>
      <c r="X149" s="31">
        <f t="shared" si="27"/>
        <v>0</v>
      </c>
      <c r="Y149" s="31">
        <f t="shared" si="28"/>
        <v>0</v>
      </c>
      <c r="Z149" s="31">
        <f t="shared" si="29"/>
        <v>0</v>
      </c>
      <c r="AA149" s="31">
        <f t="shared" si="30"/>
        <v>0</v>
      </c>
      <c r="AB149" s="31">
        <f t="shared" si="31"/>
        <v>0</v>
      </c>
      <c r="AC149" s="31">
        <f t="shared" si="32"/>
        <v>1</v>
      </c>
      <c r="AD149" s="31">
        <f t="shared" si="33"/>
        <v>0</v>
      </c>
      <c r="AE149" s="31">
        <f t="shared" si="34"/>
        <v>0</v>
      </c>
      <c r="AF149" s="31">
        <f t="shared" si="35"/>
        <v>0</v>
      </c>
      <c r="AG149" s="31">
        <f t="shared" si="36"/>
        <v>0</v>
      </c>
      <c r="AH149">
        <f t="shared" si="37"/>
        <v>0</v>
      </c>
      <c r="AI149">
        <f t="shared" si="38"/>
        <v>0</v>
      </c>
      <c r="AJ149">
        <f t="shared" si="39"/>
        <v>0</v>
      </c>
    </row>
    <row r="150" spans="1:36" ht="12.75">
      <c r="A150" s="32">
        <v>3702610</v>
      </c>
      <c r="B150" s="33">
        <v>540</v>
      </c>
      <c r="C150" s="32" t="s">
        <v>523</v>
      </c>
      <c r="D150" s="32" t="s">
        <v>431</v>
      </c>
      <c r="E150" s="32" t="s">
        <v>122</v>
      </c>
      <c r="F150" s="32">
        <v>28502</v>
      </c>
      <c r="G150" s="34">
        <v>729</v>
      </c>
      <c r="H150" s="32">
        <v>2525271109</v>
      </c>
      <c r="I150" s="29" t="s">
        <v>524</v>
      </c>
      <c r="J150" s="29" t="s">
        <v>42</v>
      </c>
      <c r="K150" s="25" t="s">
        <v>43</v>
      </c>
      <c r="L150" s="26">
        <v>9790</v>
      </c>
      <c r="M150" s="27" t="s">
        <v>42</v>
      </c>
      <c r="N150" s="27" t="s">
        <v>42</v>
      </c>
      <c r="O150" s="27" t="s">
        <v>42</v>
      </c>
      <c r="P150" s="36">
        <v>23.22338204592902</v>
      </c>
      <c r="Q150" s="29" t="str">
        <f t="shared" si="26"/>
        <v>YES</v>
      </c>
      <c r="R150" s="29" t="s">
        <v>42</v>
      </c>
      <c r="S150" s="27" t="s">
        <v>42</v>
      </c>
      <c r="T150" s="35">
        <v>85307</v>
      </c>
      <c r="U150" s="35">
        <v>41088</v>
      </c>
      <c r="V150" s="35">
        <v>86696</v>
      </c>
      <c r="W150" s="35">
        <v>369466</v>
      </c>
      <c r="X150" s="31">
        <f t="shared" si="27"/>
        <v>0</v>
      </c>
      <c r="Y150" s="31">
        <f t="shared" si="28"/>
        <v>0</v>
      </c>
      <c r="Z150" s="31">
        <f t="shared" si="29"/>
        <v>0</v>
      </c>
      <c r="AA150" s="31">
        <f t="shared" si="30"/>
        <v>0</v>
      </c>
      <c r="AB150" s="31">
        <f t="shared" si="31"/>
        <v>1</v>
      </c>
      <c r="AC150" s="31">
        <f t="shared" si="32"/>
        <v>0</v>
      </c>
      <c r="AD150" s="31">
        <f t="shared" si="33"/>
        <v>0</v>
      </c>
      <c r="AE150" s="31">
        <f t="shared" si="34"/>
        <v>0</v>
      </c>
      <c r="AF150" s="31">
        <f t="shared" si="35"/>
        <v>0</v>
      </c>
      <c r="AG150" s="31">
        <f t="shared" si="36"/>
        <v>0</v>
      </c>
      <c r="AH150">
        <f t="shared" si="37"/>
        <v>0</v>
      </c>
      <c r="AI150">
        <f t="shared" si="38"/>
        <v>0</v>
      </c>
      <c r="AJ150">
        <f t="shared" si="39"/>
        <v>0</v>
      </c>
    </row>
    <row r="151" spans="1:36" ht="12.75">
      <c r="A151" s="32">
        <v>3702640</v>
      </c>
      <c r="B151" s="33">
        <v>291</v>
      </c>
      <c r="C151" s="32" t="s">
        <v>525</v>
      </c>
      <c r="D151" s="32" t="s">
        <v>526</v>
      </c>
      <c r="E151" s="32" t="s">
        <v>442</v>
      </c>
      <c r="F151" s="32">
        <v>27292</v>
      </c>
      <c r="G151" s="34">
        <v>1665</v>
      </c>
      <c r="H151" s="32">
        <v>3362421527</v>
      </c>
      <c r="I151" s="29" t="s">
        <v>324</v>
      </c>
      <c r="J151" s="29" t="s">
        <v>42</v>
      </c>
      <c r="K151" s="25" t="s">
        <v>43</v>
      </c>
      <c r="L151" s="26">
        <v>3055</v>
      </c>
      <c r="M151" s="27" t="s">
        <v>42</v>
      </c>
      <c r="N151" s="27" t="s">
        <v>42</v>
      </c>
      <c r="O151" s="27" t="s">
        <v>42</v>
      </c>
      <c r="P151" s="36">
        <v>22.709372538724075</v>
      </c>
      <c r="Q151" s="29" t="str">
        <f t="shared" si="26"/>
        <v>YES</v>
      </c>
      <c r="R151" s="29" t="s">
        <v>42</v>
      </c>
      <c r="S151" s="27" t="s">
        <v>42</v>
      </c>
      <c r="T151" s="35">
        <v>23277</v>
      </c>
      <c r="U151" s="35">
        <v>13415</v>
      </c>
      <c r="V151" s="35">
        <v>32314</v>
      </c>
      <c r="W151" s="35">
        <v>115621</v>
      </c>
      <c r="X151" s="31">
        <f t="shared" si="27"/>
        <v>0</v>
      </c>
      <c r="Y151" s="31">
        <f t="shared" si="28"/>
        <v>0</v>
      </c>
      <c r="Z151" s="31">
        <f t="shared" si="29"/>
        <v>0</v>
      </c>
      <c r="AA151" s="31">
        <f t="shared" si="30"/>
        <v>0</v>
      </c>
      <c r="AB151" s="31">
        <f t="shared" si="31"/>
        <v>1</v>
      </c>
      <c r="AC151" s="31">
        <f t="shared" si="32"/>
        <v>0</v>
      </c>
      <c r="AD151" s="31">
        <f t="shared" si="33"/>
        <v>0</v>
      </c>
      <c r="AE151" s="31">
        <f t="shared" si="34"/>
        <v>0</v>
      </c>
      <c r="AF151" s="31">
        <f t="shared" si="35"/>
        <v>0</v>
      </c>
      <c r="AG151" s="31">
        <f t="shared" si="36"/>
        <v>0</v>
      </c>
      <c r="AH151">
        <f t="shared" si="37"/>
        <v>0</v>
      </c>
      <c r="AI151">
        <f t="shared" si="38"/>
        <v>0</v>
      </c>
      <c r="AJ151">
        <f t="shared" si="39"/>
        <v>0</v>
      </c>
    </row>
    <row r="152" spans="1:36" ht="12.75">
      <c r="A152" s="32">
        <v>3702680</v>
      </c>
      <c r="B152" s="33">
        <v>550</v>
      </c>
      <c r="C152" s="32" t="s">
        <v>527</v>
      </c>
      <c r="D152" s="32" t="s">
        <v>528</v>
      </c>
      <c r="E152" s="32" t="s">
        <v>230</v>
      </c>
      <c r="F152" s="32">
        <v>28093</v>
      </c>
      <c r="G152" s="34">
        <v>400</v>
      </c>
      <c r="H152" s="32">
        <v>7047322261</v>
      </c>
      <c r="I152" s="29" t="s">
        <v>436</v>
      </c>
      <c r="J152" s="29" t="s">
        <v>42</v>
      </c>
      <c r="K152" s="25" t="s">
        <v>43</v>
      </c>
      <c r="L152" s="26">
        <v>10430</v>
      </c>
      <c r="M152" s="27" t="s">
        <v>42</v>
      </c>
      <c r="N152" s="27" t="s">
        <v>42</v>
      </c>
      <c r="O152" s="27" t="s">
        <v>42</v>
      </c>
      <c r="P152" s="36">
        <v>15.262627188559904</v>
      </c>
      <c r="Q152" s="29" t="str">
        <f t="shared" si="26"/>
        <v>NO</v>
      </c>
      <c r="R152" s="29" t="s">
        <v>42</v>
      </c>
      <c r="S152" s="27" t="s">
        <v>42</v>
      </c>
      <c r="T152" s="35">
        <v>57488</v>
      </c>
      <c r="U152" s="35">
        <v>40895</v>
      </c>
      <c r="V152" s="35">
        <v>66072</v>
      </c>
      <c r="W152" s="35">
        <v>245891</v>
      </c>
      <c r="X152" s="31">
        <f t="shared" si="27"/>
        <v>0</v>
      </c>
      <c r="Y152" s="31">
        <f t="shared" si="28"/>
        <v>0</v>
      </c>
      <c r="Z152" s="31">
        <f t="shared" si="29"/>
        <v>0</v>
      </c>
      <c r="AA152" s="31">
        <f t="shared" si="30"/>
        <v>0</v>
      </c>
      <c r="AB152" s="31">
        <f t="shared" si="31"/>
        <v>0</v>
      </c>
      <c r="AC152" s="31">
        <f t="shared" si="32"/>
        <v>0</v>
      </c>
      <c r="AD152" s="31">
        <f t="shared" si="33"/>
        <v>0</v>
      </c>
      <c r="AE152" s="31">
        <f t="shared" si="34"/>
        <v>0</v>
      </c>
      <c r="AF152" s="31">
        <f t="shared" si="35"/>
        <v>0</v>
      </c>
      <c r="AG152" s="31">
        <f t="shared" si="36"/>
        <v>0</v>
      </c>
      <c r="AH152">
        <f t="shared" si="37"/>
        <v>0</v>
      </c>
      <c r="AI152">
        <f t="shared" si="38"/>
        <v>0</v>
      </c>
      <c r="AJ152">
        <f t="shared" si="39"/>
        <v>0</v>
      </c>
    </row>
    <row r="153" spans="1:36" ht="12.75">
      <c r="A153" s="32">
        <v>3702760</v>
      </c>
      <c r="B153" s="33">
        <v>560</v>
      </c>
      <c r="C153" s="32" t="s">
        <v>529</v>
      </c>
      <c r="D153" s="32" t="s">
        <v>483</v>
      </c>
      <c r="E153" s="32" t="s">
        <v>530</v>
      </c>
      <c r="F153" s="32">
        <v>28744</v>
      </c>
      <c r="G153" s="34">
        <v>1029</v>
      </c>
      <c r="H153" s="32">
        <v>8285243314</v>
      </c>
      <c r="I153" s="29" t="s">
        <v>365</v>
      </c>
      <c r="J153" s="29" t="s">
        <v>42</v>
      </c>
      <c r="K153" s="25" t="s">
        <v>43</v>
      </c>
      <c r="L153" s="26">
        <v>3903</v>
      </c>
      <c r="M153" s="27" t="s">
        <v>42</v>
      </c>
      <c r="N153" s="27" t="s">
        <v>42</v>
      </c>
      <c r="O153" s="27" t="s">
        <v>42</v>
      </c>
      <c r="P153" s="36">
        <v>18.629453142727478</v>
      </c>
      <c r="Q153" s="29" t="str">
        <f t="shared" si="26"/>
        <v>NO</v>
      </c>
      <c r="R153" s="29" t="s">
        <v>65</v>
      </c>
      <c r="S153" s="27" t="s">
        <v>42</v>
      </c>
      <c r="T153" s="35">
        <v>23537</v>
      </c>
      <c r="U153" s="35">
        <v>14798</v>
      </c>
      <c r="V153" s="35">
        <v>27121</v>
      </c>
      <c r="W153" s="35">
        <v>114183</v>
      </c>
      <c r="X153" s="31">
        <f t="shared" si="27"/>
        <v>0</v>
      </c>
      <c r="Y153" s="31">
        <f t="shared" si="28"/>
        <v>0</v>
      </c>
      <c r="Z153" s="31">
        <f t="shared" si="29"/>
        <v>0</v>
      </c>
      <c r="AA153" s="31">
        <f t="shared" si="30"/>
        <v>0</v>
      </c>
      <c r="AB153" s="31">
        <f t="shared" si="31"/>
        <v>0</v>
      </c>
      <c r="AC153" s="31">
        <f t="shared" si="32"/>
        <v>1</v>
      </c>
      <c r="AD153" s="31">
        <f t="shared" si="33"/>
        <v>0</v>
      </c>
      <c r="AE153" s="31">
        <f t="shared" si="34"/>
        <v>0</v>
      </c>
      <c r="AF153" s="31">
        <f t="shared" si="35"/>
        <v>0</v>
      </c>
      <c r="AG153" s="31">
        <f t="shared" si="36"/>
        <v>0</v>
      </c>
      <c r="AH153">
        <f t="shared" si="37"/>
        <v>0</v>
      </c>
      <c r="AI153">
        <f t="shared" si="38"/>
        <v>0</v>
      </c>
      <c r="AJ153">
        <f t="shared" si="39"/>
        <v>0</v>
      </c>
    </row>
    <row r="154" spans="1:36" ht="12.75">
      <c r="A154" s="32">
        <v>3702820</v>
      </c>
      <c r="B154" s="33">
        <v>570</v>
      </c>
      <c r="C154" s="32" t="s">
        <v>531</v>
      </c>
      <c r="D154" s="32" t="s">
        <v>532</v>
      </c>
      <c r="E154" s="32" t="s">
        <v>533</v>
      </c>
      <c r="F154" s="32">
        <v>28753</v>
      </c>
      <c r="G154" s="34">
        <v>9006</v>
      </c>
      <c r="H154" s="32">
        <v>8286499276</v>
      </c>
      <c r="I154" s="29">
        <v>8</v>
      </c>
      <c r="J154" s="29" t="s">
        <v>65</v>
      </c>
      <c r="K154" s="25" t="s">
        <v>43</v>
      </c>
      <c r="L154" s="26">
        <v>2394</v>
      </c>
      <c r="M154" s="27" t="s">
        <v>42</v>
      </c>
      <c r="N154" s="27" t="s">
        <v>42</v>
      </c>
      <c r="O154" s="27" t="s">
        <v>42</v>
      </c>
      <c r="P154" s="36">
        <v>21.636363636363637</v>
      </c>
      <c r="Q154" s="29" t="str">
        <f t="shared" si="26"/>
        <v>YES</v>
      </c>
      <c r="R154" s="29" t="s">
        <v>65</v>
      </c>
      <c r="S154" s="27" t="s">
        <v>65</v>
      </c>
      <c r="T154" s="35">
        <v>18692</v>
      </c>
      <c r="U154" s="35">
        <v>9272</v>
      </c>
      <c r="V154" s="35">
        <v>17333</v>
      </c>
      <c r="W154" s="35">
        <v>94509</v>
      </c>
      <c r="X154" s="31">
        <f t="shared" si="27"/>
        <v>1</v>
      </c>
      <c r="Y154" s="31">
        <f t="shared" si="28"/>
        <v>0</v>
      </c>
      <c r="Z154" s="31">
        <f t="shared" si="29"/>
        <v>0</v>
      </c>
      <c r="AA154" s="31">
        <f t="shared" si="30"/>
        <v>0</v>
      </c>
      <c r="AB154" s="31">
        <f t="shared" si="31"/>
        <v>1</v>
      </c>
      <c r="AC154" s="31">
        <f t="shared" si="32"/>
        <v>1</v>
      </c>
      <c r="AD154" s="31" t="str">
        <f t="shared" si="33"/>
        <v>CHECK</v>
      </c>
      <c r="AE154" s="31">
        <f t="shared" si="34"/>
        <v>0</v>
      </c>
      <c r="AF154" s="31" t="str">
        <f t="shared" si="35"/>
        <v>RLISP</v>
      </c>
      <c r="AG154" s="31">
        <f t="shared" si="36"/>
        <v>0</v>
      </c>
      <c r="AH154">
        <f t="shared" si="37"/>
        <v>0</v>
      </c>
      <c r="AI154">
        <f t="shared" si="38"/>
        <v>0</v>
      </c>
      <c r="AJ154">
        <f t="shared" si="39"/>
        <v>0</v>
      </c>
    </row>
    <row r="155" spans="1:36" ht="12.75">
      <c r="A155" s="32">
        <v>3702880</v>
      </c>
      <c r="B155" s="33">
        <v>580</v>
      </c>
      <c r="C155" s="32" t="s">
        <v>534</v>
      </c>
      <c r="D155" s="32" t="s">
        <v>535</v>
      </c>
      <c r="E155" s="32" t="s">
        <v>536</v>
      </c>
      <c r="F155" s="32">
        <v>27892</v>
      </c>
      <c r="G155" s="34">
        <v>2099</v>
      </c>
      <c r="H155" s="32">
        <v>2527921575</v>
      </c>
      <c r="I155" s="29" t="s">
        <v>365</v>
      </c>
      <c r="J155" s="29" t="s">
        <v>42</v>
      </c>
      <c r="K155" s="25" t="s">
        <v>43</v>
      </c>
      <c r="L155" s="26">
        <v>4444</v>
      </c>
      <c r="M155" s="27" t="s">
        <v>42</v>
      </c>
      <c r="N155" s="27" t="s">
        <v>42</v>
      </c>
      <c r="O155" s="27" t="s">
        <v>42</v>
      </c>
      <c r="P155" s="36">
        <v>25.620451576786714</v>
      </c>
      <c r="Q155" s="29" t="str">
        <f t="shared" si="26"/>
        <v>YES</v>
      </c>
      <c r="R155" s="29" t="s">
        <v>65</v>
      </c>
      <c r="S155" s="27" t="s">
        <v>65</v>
      </c>
      <c r="T155" s="35">
        <v>38229</v>
      </c>
      <c r="U155" s="35">
        <v>17733</v>
      </c>
      <c r="V155" s="35">
        <v>41231</v>
      </c>
      <c r="W155" s="35">
        <v>181130</v>
      </c>
      <c r="X155" s="31">
        <f t="shared" si="27"/>
        <v>0</v>
      </c>
      <c r="Y155" s="31">
        <f t="shared" si="28"/>
        <v>0</v>
      </c>
      <c r="Z155" s="31">
        <f t="shared" si="29"/>
        <v>0</v>
      </c>
      <c r="AA155" s="31">
        <f t="shared" si="30"/>
        <v>0</v>
      </c>
      <c r="AB155" s="31">
        <f t="shared" si="31"/>
        <v>1</v>
      </c>
      <c r="AC155" s="31">
        <f t="shared" si="32"/>
        <v>1</v>
      </c>
      <c r="AD155" s="31" t="str">
        <f t="shared" si="33"/>
        <v>CHECK</v>
      </c>
      <c r="AE155" s="31">
        <f t="shared" si="34"/>
        <v>0</v>
      </c>
      <c r="AF155" s="31" t="str">
        <f t="shared" si="35"/>
        <v>RLISP</v>
      </c>
      <c r="AG155" s="31">
        <f t="shared" si="36"/>
        <v>0</v>
      </c>
      <c r="AH155">
        <f t="shared" si="37"/>
        <v>0</v>
      </c>
      <c r="AI155">
        <f t="shared" si="38"/>
        <v>0</v>
      </c>
      <c r="AJ155">
        <f t="shared" si="39"/>
        <v>0</v>
      </c>
    </row>
    <row r="156" spans="1:36" ht="12.75">
      <c r="A156" s="32">
        <v>3702940</v>
      </c>
      <c r="B156" s="33">
        <v>590</v>
      </c>
      <c r="C156" s="32" t="s">
        <v>537</v>
      </c>
      <c r="D156" s="32" t="s">
        <v>538</v>
      </c>
      <c r="E156" s="32" t="s">
        <v>539</v>
      </c>
      <c r="F156" s="32">
        <v>28752</v>
      </c>
      <c r="G156" s="34">
        <v>130</v>
      </c>
      <c r="H156" s="32">
        <v>8286524535</v>
      </c>
      <c r="I156" s="29" t="s">
        <v>365</v>
      </c>
      <c r="J156" s="29" t="s">
        <v>42</v>
      </c>
      <c r="K156" s="25" t="s">
        <v>43</v>
      </c>
      <c r="L156" s="26">
        <v>6121</v>
      </c>
      <c r="M156" s="27" t="s">
        <v>42</v>
      </c>
      <c r="N156" s="27" t="s">
        <v>42</v>
      </c>
      <c r="O156" s="27" t="s">
        <v>42</v>
      </c>
      <c r="P156" s="36">
        <v>14.764183185235815</v>
      </c>
      <c r="Q156" s="29" t="str">
        <f t="shared" si="26"/>
        <v>NO</v>
      </c>
      <c r="R156" s="29" t="s">
        <v>65</v>
      </c>
      <c r="S156" s="27" t="s">
        <v>42</v>
      </c>
      <c r="T156" s="35">
        <v>32030</v>
      </c>
      <c r="U156" s="35">
        <v>24737</v>
      </c>
      <c r="V156" s="35">
        <v>41161</v>
      </c>
      <c r="W156" s="35">
        <v>156129</v>
      </c>
      <c r="X156" s="31">
        <f t="shared" si="27"/>
        <v>0</v>
      </c>
      <c r="Y156" s="31">
        <f t="shared" si="28"/>
        <v>0</v>
      </c>
      <c r="Z156" s="31">
        <f t="shared" si="29"/>
        <v>0</v>
      </c>
      <c r="AA156" s="31">
        <f t="shared" si="30"/>
        <v>0</v>
      </c>
      <c r="AB156" s="31">
        <f t="shared" si="31"/>
        <v>0</v>
      </c>
      <c r="AC156" s="31">
        <f t="shared" si="32"/>
        <v>1</v>
      </c>
      <c r="AD156" s="31">
        <f t="shared" si="33"/>
        <v>0</v>
      </c>
      <c r="AE156" s="31">
        <f t="shared" si="34"/>
        <v>0</v>
      </c>
      <c r="AF156" s="31">
        <f t="shared" si="35"/>
        <v>0</v>
      </c>
      <c r="AG156" s="31">
        <f t="shared" si="36"/>
        <v>0</v>
      </c>
      <c r="AH156">
        <f t="shared" si="37"/>
        <v>0</v>
      </c>
      <c r="AI156">
        <f t="shared" si="38"/>
        <v>0</v>
      </c>
      <c r="AJ156">
        <f t="shared" si="39"/>
        <v>0</v>
      </c>
    </row>
    <row r="157" spans="1:36" ht="12.75">
      <c r="A157" s="32">
        <v>3702970</v>
      </c>
      <c r="B157" s="33">
        <v>600</v>
      </c>
      <c r="C157" s="32" t="s">
        <v>540</v>
      </c>
      <c r="D157" s="32" t="s">
        <v>541</v>
      </c>
      <c r="E157" s="32" t="s">
        <v>126</v>
      </c>
      <c r="F157" s="32">
        <v>28230</v>
      </c>
      <c r="G157" s="34">
        <v>35</v>
      </c>
      <c r="H157" s="32">
        <v>7043797000</v>
      </c>
      <c r="I157" s="29" t="s">
        <v>542</v>
      </c>
      <c r="J157" s="29" t="s">
        <v>42</v>
      </c>
      <c r="K157" s="25" t="s">
        <v>43</v>
      </c>
      <c r="L157" s="26">
        <v>101191</v>
      </c>
      <c r="M157" s="27" t="s">
        <v>42</v>
      </c>
      <c r="N157" s="27" t="s">
        <v>42</v>
      </c>
      <c r="O157" s="27" t="s">
        <v>42</v>
      </c>
      <c r="P157" s="36">
        <v>13.053858328985879</v>
      </c>
      <c r="Q157" s="29" t="str">
        <f aca="true" t="shared" si="40" ref="Q157:Q205">IF(P157&lt;20,"NO","YES")</f>
        <v>NO</v>
      </c>
      <c r="R157" s="29" t="s">
        <v>42</v>
      </c>
      <c r="S157" s="27" t="s">
        <v>42</v>
      </c>
      <c r="T157" s="35">
        <v>593834</v>
      </c>
      <c r="U157" s="35">
        <v>444958</v>
      </c>
      <c r="V157" s="35">
        <v>756409</v>
      </c>
      <c r="W157" s="35">
        <v>2267098</v>
      </c>
      <c r="X157" s="31">
        <f t="shared" si="27"/>
        <v>0</v>
      </c>
      <c r="Y157" s="31">
        <f t="shared" si="28"/>
        <v>0</v>
      </c>
      <c r="Z157" s="31">
        <f t="shared" si="29"/>
        <v>0</v>
      </c>
      <c r="AA157" s="31">
        <f t="shared" si="30"/>
        <v>0</v>
      </c>
      <c r="AB157" s="31">
        <f t="shared" si="31"/>
        <v>0</v>
      </c>
      <c r="AC157" s="31">
        <f t="shared" si="32"/>
        <v>0</v>
      </c>
      <c r="AD157" s="31">
        <f t="shared" si="33"/>
        <v>0</v>
      </c>
      <c r="AE157" s="31">
        <f t="shared" si="34"/>
        <v>0</v>
      </c>
      <c r="AF157" s="31">
        <f t="shared" si="35"/>
        <v>0</v>
      </c>
      <c r="AG157" s="31">
        <f t="shared" si="36"/>
        <v>0</v>
      </c>
      <c r="AH157">
        <f t="shared" si="37"/>
        <v>0</v>
      </c>
      <c r="AI157">
        <f t="shared" si="38"/>
        <v>0</v>
      </c>
      <c r="AJ157">
        <f t="shared" si="39"/>
        <v>0</v>
      </c>
    </row>
    <row r="158" spans="1:36" ht="12.75">
      <c r="A158" s="32">
        <v>3703000</v>
      </c>
      <c r="B158" s="33">
        <v>610</v>
      </c>
      <c r="C158" s="32" t="s">
        <v>543</v>
      </c>
      <c r="D158" s="32" t="s">
        <v>544</v>
      </c>
      <c r="E158" s="32" t="s">
        <v>545</v>
      </c>
      <c r="F158" s="32">
        <v>28705</v>
      </c>
      <c r="G158" s="34">
        <v>9533</v>
      </c>
      <c r="H158" s="32">
        <v>8286884432</v>
      </c>
      <c r="I158" s="29">
        <v>7</v>
      </c>
      <c r="J158" s="29" t="s">
        <v>65</v>
      </c>
      <c r="K158" s="25" t="s">
        <v>43</v>
      </c>
      <c r="L158" s="26">
        <v>2278</v>
      </c>
      <c r="M158" s="27" t="s">
        <v>42</v>
      </c>
      <c r="N158" s="27" t="s">
        <v>42</v>
      </c>
      <c r="O158" s="27" t="s">
        <v>42</v>
      </c>
      <c r="P158" s="36">
        <v>17.878666130976296</v>
      </c>
      <c r="Q158" s="29" t="str">
        <f t="shared" si="40"/>
        <v>NO</v>
      </c>
      <c r="R158" s="29" t="s">
        <v>65</v>
      </c>
      <c r="S158" s="27" t="s">
        <v>42</v>
      </c>
      <c r="T158" s="35">
        <v>13812</v>
      </c>
      <c r="U158" s="35">
        <v>8900</v>
      </c>
      <c r="V158" s="35">
        <v>19243</v>
      </c>
      <c r="W158" s="35">
        <v>62878</v>
      </c>
      <c r="X158" s="31">
        <f t="shared" si="27"/>
        <v>1</v>
      </c>
      <c r="Y158" s="31">
        <f t="shared" si="28"/>
        <v>0</v>
      </c>
      <c r="Z158" s="31">
        <f t="shared" si="29"/>
        <v>0</v>
      </c>
      <c r="AA158" s="31">
        <f t="shared" si="30"/>
        <v>0</v>
      </c>
      <c r="AB158" s="31">
        <f t="shared" si="31"/>
        <v>0</v>
      </c>
      <c r="AC158" s="31">
        <f t="shared" si="32"/>
        <v>1</v>
      </c>
      <c r="AD158" s="31">
        <f t="shared" si="33"/>
        <v>0</v>
      </c>
      <c r="AE158" s="31">
        <f t="shared" si="34"/>
        <v>0</v>
      </c>
      <c r="AF158" s="31">
        <f t="shared" si="35"/>
        <v>0</v>
      </c>
      <c r="AG158" s="31">
        <f t="shared" si="36"/>
        <v>0</v>
      </c>
      <c r="AH158">
        <f t="shared" si="37"/>
        <v>0</v>
      </c>
      <c r="AI158">
        <f t="shared" si="38"/>
        <v>0</v>
      </c>
      <c r="AJ158">
        <f t="shared" si="39"/>
        <v>0</v>
      </c>
    </row>
    <row r="159" spans="1:36" ht="12.75">
      <c r="A159" s="32">
        <v>3703060</v>
      </c>
      <c r="B159" s="33">
        <v>620</v>
      </c>
      <c r="C159" s="32" t="s">
        <v>546</v>
      </c>
      <c r="D159" s="32" t="s">
        <v>547</v>
      </c>
      <c r="E159" s="32" t="s">
        <v>548</v>
      </c>
      <c r="F159" s="32">
        <v>27371</v>
      </c>
      <c r="G159" s="34">
        <v>427</v>
      </c>
      <c r="H159" s="32">
        <v>9105766511</v>
      </c>
      <c r="I159" s="29" t="s">
        <v>365</v>
      </c>
      <c r="J159" s="29" t="s">
        <v>42</v>
      </c>
      <c r="K159" s="25" t="s">
        <v>43</v>
      </c>
      <c r="L159" s="26">
        <v>4262</v>
      </c>
      <c r="M159" s="27" t="s">
        <v>42</v>
      </c>
      <c r="N159" s="27" t="s">
        <v>42</v>
      </c>
      <c r="O159" s="27" t="s">
        <v>42</v>
      </c>
      <c r="P159" s="36">
        <v>20.87227414330218</v>
      </c>
      <c r="Q159" s="29" t="str">
        <f t="shared" si="40"/>
        <v>YES</v>
      </c>
      <c r="R159" s="29" t="s">
        <v>65</v>
      </c>
      <c r="S159" s="27" t="s">
        <v>65</v>
      </c>
      <c r="T159" s="35">
        <v>30425</v>
      </c>
      <c r="U159" s="35">
        <v>16742</v>
      </c>
      <c r="V159" s="35">
        <v>36137</v>
      </c>
      <c r="W159" s="35">
        <v>137846</v>
      </c>
      <c r="X159" s="31">
        <f t="shared" si="27"/>
        <v>0</v>
      </c>
      <c r="Y159" s="31">
        <f t="shared" si="28"/>
        <v>0</v>
      </c>
      <c r="Z159" s="31">
        <f t="shared" si="29"/>
        <v>0</v>
      </c>
      <c r="AA159" s="31">
        <f t="shared" si="30"/>
        <v>0</v>
      </c>
      <c r="AB159" s="31">
        <f t="shared" si="31"/>
        <v>1</v>
      </c>
      <c r="AC159" s="31">
        <f t="shared" si="32"/>
        <v>1</v>
      </c>
      <c r="AD159" s="31" t="str">
        <f t="shared" si="33"/>
        <v>CHECK</v>
      </c>
      <c r="AE159" s="31">
        <f t="shared" si="34"/>
        <v>0</v>
      </c>
      <c r="AF159" s="31" t="str">
        <f t="shared" si="35"/>
        <v>RLISP</v>
      </c>
      <c r="AG159" s="31">
        <f t="shared" si="36"/>
        <v>0</v>
      </c>
      <c r="AH159">
        <f t="shared" si="37"/>
        <v>0</v>
      </c>
      <c r="AI159">
        <f t="shared" si="38"/>
        <v>0</v>
      </c>
      <c r="AJ159">
        <f t="shared" si="39"/>
        <v>0</v>
      </c>
    </row>
    <row r="160" spans="1:36" ht="12.75">
      <c r="A160" s="32">
        <v>3703090</v>
      </c>
      <c r="B160" s="33">
        <v>630</v>
      </c>
      <c r="C160" s="32" t="s">
        <v>549</v>
      </c>
      <c r="D160" s="32" t="s">
        <v>550</v>
      </c>
      <c r="E160" s="32" t="s">
        <v>551</v>
      </c>
      <c r="F160" s="32">
        <v>28327</v>
      </c>
      <c r="G160" s="34">
        <v>1180</v>
      </c>
      <c r="H160" s="32">
        <v>9109472976</v>
      </c>
      <c r="I160" s="29" t="s">
        <v>365</v>
      </c>
      <c r="J160" s="29" t="s">
        <v>42</v>
      </c>
      <c r="K160" s="25" t="s">
        <v>43</v>
      </c>
      <c r="L160" s="26">
        <v>10848</v>
      </c>
      <c r="M160" s="27" t="s">
        <v>42</v>
      </c>
      <c r="N160" s="27" t="s">
        <v>42</v>
      </c>
      <c r="O160" s="27" t="s">
        <v>42</v>
      </c>
      <c r="P160" s="36">
        <v>16.41113003975014</v>
      </c>
      <c r="Q160" s="29" t="str">
        <f t="shared" si="40"/>
        <v>NO</v>
      </c>
      <c r="R160" s="29" t="s">
        <v>65</v>
      </c>
      <c r="S160" s="27" t="s">
        <v>42</v>
      </c>
      <c r="T160" s="35">
        <v>64488</v>
      </c>
      <c r="U160" s="35">
        <v>43827</v>
      </c>
      <c r="V160" s="35">
        <v>78590</v>
      </c>
      <c r="W160" s="35">
        <v>291099</v>
      </c>
      <c r="X160" s="31">
        <f t="shared" si="27"/>
        <v>0</v>
      </c>
      <c r="Y160" s="31">
        <f t="shared" si="28"/>
        <v>0</v>
      </c>
      <c r="Z160" s="31">
        <f t="shared" si="29"/>
        <v>0</v>
      </c>
      <c r="AA160" s="31">
        <f t="shared" si="30"/>
        <v>0</v>
      </c>
      <c r="AB160" s="31">
        <f t="shared" si="31"/>
        <v>0</v>
      </c>
      <c r="AC160" s="31">
        <f t="shared" si="32"/>
        <v>1</v>
      </c>
      <c r="AD160" s="31">
        <f t="shared" si="33"/>
        <v>0</v>
      </c>
      <c r="AE160" s="31">
        <f t="shared" si="34"/>
        <v>0</v>
      </c>
      <c r="AF160" s="31">
        <f t="shared" si="35"/>
        <v>0</v>
      </c>
      <c r="AG160" s="31">
        <f t="shared" si="36"/>
        <v>0</v>
      </c>
      <c r="AH160">
        <f t="shared" si="37"/>
        <v>0</v>
      </c>
      <c r="AI160">
        <f t="shared" si="38"/>
        <v>0</v>
      </c>
      <c r="AJ160">
        <f t="shared" si="39"/>
        <v>0</v>
      </c>
    </row>
    <row r="161" spans="1:36" ht="12.75">
      <c r="A161" s="32">
        <v>3703120</v>
      </c>
      <c r="B161" s="33">
        <v>491</v>
      </c>
      <c r="C161" s="32" t="s">
        <v>552</v>
      </c>
      <c r="D161" s="32" t="s">
        <v>553</v>
      </c>
      <c r="E161" s="32" t="s">
        <v>554</v>
      </c>
      <c r="F161" s="32">
        <v>28115</v>
      </c>
      <c r="G161" s="34">
        <v>2453</v>
      </c>
      <c r="H161" s="32">
        <v>7046645553</v>
      </c>
      <c r="I161" s="29" t="s">
        <v>365</v>
      </c>
      <c r="J161" s="29" t="s">
        <v>42</v>
      </c>
      <c r="K161" s="25" t="s">
        <v>43</v>
      </c>
      <c r="L161" s="26">
        <v>3971</v>
      </c>
      <c r="M161" s="27" t="s">
        <v>42</v>
      </c>
      <c r="N161" s="27" t="s">
        <v>42</v>
      </c>
      <c r="O161" s="27" t="s">
        <v>42</v>
      </c>
      <c r="P161" s="36">
        <v>12.1498726809749</v>
      </c>
      <c r="Q161" s="29" t="str">
        <f t="shared" si="40"/>
        <v>NO</v>
      </c>
      <c r="R161" s="29" t="s">
        <v>65</v>
      </c>
      <c r="S161" s="27" t="s">
        <v>42</v>
      </c>
      <c r="T161" s="35">
        <v>15695</v>
      </c>
      <c r="U161" s="35">
        <v>15371</v>
      </c>
      <c r="V161" s="35">
        <v>23700</v>
      </c>
      <c r="W161" s="35">
        <v>59210</v>
      </c>
      <c r="X161" s="31">
        <f t="shared" si="27"/>
        <v>0</v>
      </c>
      <c r="Y161" s="31">
        <f t="shared" si="28"/>
        <v>0</v>
      </c>
      <c r="Z161" s="31">
        <f t="shared" si="29"/>
        <v>0</v>
      </c>
      <c r="AA161" s="31">
        <f t="shared" si="30"/>
        <v>0</v>
      </c>
      <c r="AB161" s="31">
        <f t="shared" si="31"/>
        <v>0</v>
      </c>
      <c r="AC161" s="31">
        <f t="shared" si="32"/>
        <v>1</v>
      </c>
      <c r="AD161" s="31">
        <f t="shared" si="33"/>
        <v>0</v>
      </c>
      <c r="AE161" s="31">
        <f t="shared" si="34"/>
        <v>0</v>
      </c>
      <c r="AF161" s="31">
        <f t="shared" si="35"/>
        <v>0</v>
      </c>
      <c r="AG161" s="31">
        <f t="shared" si="36"/>
        <v>0</v>
      </c>
      <c r="AH161">
        <f t="shared" si="37"/>
        <v>0</v>
      </c>
      <c r="AI161">
        <f t="shared" si="38"/>
        <v>0</v>
      </c>
      <c r="AJ161">
        <f t="shared" si="39"/>
        <v>0</v>
      </c>
    </row>
    <row r="162" spans="1:36" ht="12.75">
      <c r="A162" s="32">
        <v>3703210</v>
      </c>
      <c r="B162" s="33">
        <v>862</v>
      </c>
      <c r="C162" s="32" t="s">
        <v>555</v>
      </c>
      <c r="D162" s="32" t="s">
        <v>556</v>
      </c>
      <c r="E162" s="32" t="s">
        <v>557</v>
      </c>
      <c r="F162" s="32">
        <v>27030</v>
      </c>
      <c r="G162" s="34">
        <v>710</v>
      </c>
      <c r="H162" s="32">
        <v>9107868355</v>
      </c>
      <c r="I162" s="29">
        <v>6</v>
      </c>
      <c r="J162" s="29" t="s">
        <v>42</v>
      </c>
      <c r="K162" s="25" t="s">
        <v>43</v>
      </c>
      <c r="L162" s="26">
        <v>1783</v>
      </c>
      <c r="M162" s="27" t="s">
        <v>42</v>
      </c>
      <c r="N162" s="27" t="s">
        <v>42</v>
      </c>
      <c r="O162" s="27" t="s">
        <v>42</v>
      </c>
      <c r="P162" s="36">
        <v>16.2117903930131</v>
      </c>
      <c r="Q162" s="29" t="str">
        <f t="shared" si="40"/>
        <v>NO</v>
      </c>
      <c r="R162" s="29" t="s">
        <v>65</v>
      </c>
      <c r="S162" s="27" t="s">
        <v>42</v>
      </c>
      <c r="T162" s="35">
        <v>9799</v>
      </c>
      <c r="U162" s="35">
        <v>6948</v>
      </c>
      <c r="V162" s="35">
        <v>13310</v>
      </c>
      <c r="W162" s="35">
        <v>43563</v>
      </c>
      <c r="X162" s="31">
        <f t="shared" si="27"/>
        <v>0</v>
      </c>
      <c r="Y162" s="31">
        <f t="shared" si="28"/>
        <v>0</v>
      </c>
      <c r="Z162" s="31">
        <f t="shared" si="29"/>
        <v>0</v>
      </c>
      <c r="AA162" s="31">
        <f t="shared" si="30"/>
        <v>0</v>
      </c>
      <c r="AB162" s="31">
        <f t="shared" si="31"/>
        <v>0</v>
      </c>
      <c r="AC162" s="31">
        <f t="shared" si="32"/>
        <v>1</v>
      </c>
      <c r="AD162" s="31">
        <f t="shared" si="33"/>
        <v>0</v>
      </c>
      <c r="AE162" s="31">
        <f t="shared" si="34"/>
        <v>0</v>
      </c>
      <c r="AF162" s="31">
        <f t="shared" si="35"/>
        <v>0</v>
      </c>
      <c r="AG162" s="31">
        <f t="shared" si="36"/>
        <v>0</v>
      </c>
      <c r="AH162">
        <f t="shared" si="37"/>
        <v>0</v>
      </c>
      <c r="AI162">
        <f t="shared" si="38"/>
        <v>0</v>
      </c>
      <c r="AJ162">
        <f t="shared" si="39"/>
        <v>0</v>
      </c>
    </row>
    <row r="163" spans="1:36" ht="12.75">
      <c r="A163" s="32">
        <v>3703270</v>
      </c>
      <c r="B163" s="33">
        <v>640</v>
      </c>
      <c r="C163" s="32" t="s">
        <v>558</v>
      </c>
      <c r="D163" s="32" t="s">
        <v>559</v>
      </c>
      <c r="E163" s="32" t="s">
        <v>560</v>
      </c>
      <c r="F163" s="32">
        <v>27856</v>
      </c>
      <c r="G163" s="34">
        <v>1716</v>
      </c>
      <c r="H163" s="32">
        <v>2524595220</v>
      </c>
      <c r="I163" s="29" t="s">
        <v>55</v>
      </c>
      <c r="J163" s="29" t="s">
        <v>42</v>
      </c>
      <c r="K163" s="25" t="s">
        <v>43</v>
      </c>
      <c r="L163" s="26">
        <v>17058</v>
      </c>
      <c r="M163" s="27" t="s">
        <v>42</v>
      </c>
      <c r="N163" s="27" t="s">
        <v>42</v>
      </c>
      <c r="O163" s="27" t="s">
        <v>42</v>
      </c>
      <c r="P163" s="36">
        <v>20.33857315598549</v>
      </c>
      <c r="Q163" s="29" t="str">
        <f t="shared" si="40"/>
        <v>YES</v>
      </c>
      <c r="R163" s="29" t="s">
        <v>42</v>
      </c>
      <c r="S163" s="27" t="s">
        <v>42</v>
      </c>
      <c r="T163" s="35">
        <v>121913</v>
      </c>
      <c r="U163" s="35">
        <v>70866</v>
      </c>
      <c r="V163" s="35">
        <v>143971</v>
      </c>
      <c r="W163" s="35">
        <v>574746</v>
      </c>
      <c r="X163" s="31">
        <f t="shared" si="27"/>
        <v>0</v>
      </c>
      <c r="Y163" s="31">
        <f t="shared" si="28"/>
        <v>0</v>
      </c>
      <c r="Z163" s="31">
        <f t="shared" si="29"/>
        <v>0</v>
      </c>
      <c r="AA163" s="31">
        <f t="shared" si="30"/>
        <v>0</v>
      </c>
      <c r="AB163" s="31">
        <f t="shared" si="31"/>
        <v>1</v>
      </c>
      <c r="AC163" s="31">
        <f t="shared" si="32"/>
        <v>0</v>
      </c>
      <c r="AD163" s="31">
        <f t="shared" si="33"/>
        <v>0</v>
      </c>
      <c r="AE163" s="31">
        <f t="shared" si="34"/>
        <v>0</v>
      </c>
      <c r="AF163" s="31">
        <f t="shared" si="35"/>
        <v>0</v>
      </c>
      <c r="AG163" s="31">
        <f t="shared" si="36"/>
        <v>0</v>
      </c>
      <c r="AH163">
        <f t="shared" si="37"/>
        <v>0</v>
      </c>
      <c r="AI163">
        <f t="shared" si="38"/>
        <v>0</v>
      </c>
      <c r="AJ163">
        <f t="shared" si="39"/>
        <v>0</v>
      </c>
    </row>
    <row r="164" spans="1:36" ht="12.75">
      <c r="A164" s="32">
        <v>3703310</v>
      </c>
      <c r="B164" s="33">
        <v>250</v>
      </c>
      <c r="C164" s="32" t="s">
        <v>561</v>
      </c>
      <c r="D164" s="32" t="s">
        <v>562</v>
      </c>
      <c r="E164" s="32" t="s">
        <v>563</v>
      </c>
      <c r="F164" s="32">
        <v>28562</v>
      </c>
      <c r="G164" s="34">
        <v>2224</v>
      </c>
      <c r="H164" s="32">
        <v>2525146300</v>
      </c>
      <c r="I164" s="29" t="s">
        <v>365</v>
      </c>
      <c r="J164" s="29" t="s">
        <v>42</v>
      </c>
      <c r="K164" s="25" t="s">
        <v>43</v>
      </c>
      <c r="L164" s="26">
        <v>13906</v>
      </c>
      <c r="M164" s="27" t="s">
        <v>42</v>
      </c>
      <c r="N164" s="27" t="s">
        <v>42</v>
      </c>
      <c r="O164" s="27" t="s">
        <v>42</v>
      </c>
      <c r="P164" s="36">
        <v>19.181465365165234</v>
      </c>
      <c r="Q164" s="29" t="str">
        <f t="shared" si="40"/>
        <v>NO</v>
      </c>
      <c r="R164" s="29" t="s">
        <v>65</v>
      </c>
      <c r="S164" s="27" t="s">
        <v>42</v>
      </c>
      <c r="T164" s="35">
        <v>98356</v>
      </c>
      <c r="U164" s="35">
        <v>56779</v>
      </c>
      <c r="V164" s="35">
        <v>105873</v>
      </c>
      <c r="W164" s="35">
        <v>449857</v>
      </c>
      <c r="X164" s="31">
        <f t="shared" si="27"/>
        <v>0</v>
      </c>
      <c r="Y164" s="31">
        <f t="shared" si="28"/>
        <v>0</v>
      </c>
      <c r="Z164" s="31">
        <f t="shared" si="29"/>
        <v>0</v>
      </c>
      <c r="AA164" s="31">
        <f t="shared" si="30"/>
        <v>0</v>
      </c>
      <c r="AB164" s="31">
        <f t="shared" si="31"/>
        <v>0</v>
      </c>
      <c r="AC164" s="31">
        <f t="shared" si="32"/>
        <v>1</v>
      </c>
      <c r="AD164" s="31">
        <f t="shared" si="33"/>
        <v>0</v>
      </c>
      <c r="AE164" s="31">
        <f t="shared" si="34"/>
        <v>0</v>
      </c>
      <c r="AF164" s="31">
        <f t="shared" si="35"/>
        <v>0</v>
      </c>
      <c r="AG164" s="31">
        <f t="shared" si="36"/>
        <v>0</v>
      </c>
      <c r="AH164">
        <f t="shared" si="37"/>
        <v>0</v>
      </c>
      <c r="AI164">
        <f t="shared" si="38"/>
        <v>0</v>
      </c>
      <c r="AJ164">
        <f t="shared" si="39"/>
        <v>0</v>
      </c>
    </row>
    <row r="165" spans="1:36" ht="12.75">
      <c r="A165" s="32">
        <v>3703330</v>
      </c>
      <c r="B165" s="33">
        <v>650</v>
      </c>
      <c r="C165" s="32" t="s">
        <v>564</v>
      </c>
      <c r="D165" s="32" t="s">
        <v>565</v>
      </c>
      <c r="E165" s="32" t="s">
        <v>566</v>
      </c>
      <c r="F165" s="32">
        <v>28401</v>
      </c>
      <c r="G165" s="34">
        <v>6479</v>
      </c>
      <c r="H165" s="32">
        <v>9107635431</v>
      </c>
      <c r="I165" s="29" t="s">
        <v>55</v>
      </c>
      <c r="J165" s="29" t="s">
        <v>42</v>
      </c>
      <c r="K165" s="25" t="s">
        <v>43</v>
      </c>
      <c r="L165" s="26">
        <v>20747</v>
      </c>
      <c r="M165" s="27" t="s">
        <v>42</v>
      </c>
      <c r="N165" s="27" t="s">
        <v>42</v>
      </c>
      <c r="O165" s="27" t="s">
        <v>42</v>
      </c>
      <c r="P165" s="36">
        <v>17.431122933688012</v>
      </c>
      <c r="Q165" s="29" t="str">
        <f t="shared" si="40"/>
        <v>NO</v>
      </c>
      <c r="R165" s="29" t="s">
        <v>42</v>
      </c>
      <c r="S165" s="27" t="s">
        <v>42</v>
      </c>
      <c r="T165" s="35">
        <v>146358</v>
      </c>
      <c r="U165" s="35">
        <v>87447</v>
      </c>
      <c r="V165" s="35">
        <v>145325</v>
      </c>
      <c r="W165" s="35">
        <v>636338</v>
      </c>
      <c r="X165" s="31">
        <f t="shared" si="27"/>
        <v>0</v>
      </c>
      <c r="Y165" s="31">
        <f t="shared" si="28"/>
        <v>0</v>
      </c>
      <c r="Z165" s="31">
        <f t="shared" si="29"/>
        <v>0</v>
      </c>
      <c r="AA165" s="31">
        <f t="shared" si="30"/>
        <v>0</v>
      </c>
      <c r="AB165" s="31">
        <f t="shared" si="31"/>
        <v>0</v>
      </c>
      <c r="AC165" s="31">
        <f t="shared" si="32"/>
        <v>0</v>
      </c>
      <c r="AD165" s="31">
        <f t="shared" si="33"/>
        <v>0</v>
      </c>
      <c r="AE165" s="31">
        <f t="shared" si="34"/>
        <v>0</v>
      </c>
      <c r="AF165" s="31">
        <f t="shared" si="35"/>
        <v>0</v>
      </c>
      <c r="AG165" s="31">
        <f t="shared" si="36"/>
        <v>0</v>
      </c>
      <c r="AH165">
        <f t="shared" si="37"/>
        <v>0</v>
      </c>
      <c r="AI165">
        <f t="shared" si="38"/>
        <v>0</v>
      </c>
      <c r="AJ165">
        <f t="shared" si="39"/>
        <v>0</v>
      </c>
    </row>
    <row r="166" spans="1:36" ht="12.75">
      <c r="A166" s="32">
        <v>3703360</v>
      </c>
      <c r="B166" s="33">
        <v>182</v>
      </c>
      <c r="C166" s="32" t="s">
        <v>567</v>
      </c>
      <c r="D166" s="32" t="s">
        <v>568</v>
      </c>
      <c r="E166" s="32" t="s">
        <v>411</v>
      </c>
      <c r="F166" s="32">
        <v>28658</v>
      </c>
      <c r="G166" s="34">
        <v>3120</v>
      </c>
      <c r="H166" s="32">
        <v>8284643191</v>
      </c>
      <c r="I166" s="29" t="s">
        <v>324</v>
      </c>
      <c r="J166" s="29" t="s">
        <v>42</v>
      </c>
      <c r="K166" s="25" t="s">
        <v>43</v>
      </c>
      <c r="L166" s="26">
        <v>2655</v>
      </c>
      <c r="M166" s="27" t="s">
        <v>42</v>
      </c>
      <c r="N166" s="27" t="s">
        <v>42</v>
      </c>
      <c r="O166" s="27" t="s">
        <v>42</v>
      </c>
      <c r="P166" s="36">
        <v>13.570159857904084</v>
      </c>
      <c r="Q166" s="29" t="str">
        <f t="shared" si="40"/>
        <v>NO</v>
      </c>
      <c r="R166" s="29" t="s">
        <v>42</v>
      </c>
      <c r="S166" s="27" t="s">
        <v>42</v>
      </c>
      <c r="T166" s="35">
        <v>13257</v>
      </c>
      <c r="U166" s="35">
        <v>10760</v>
      </c>
      <c r="V166" s="35">
        <v>18848</v>
      </c>
      <c r="W166" s="35">
        <v>58678</v>
      </c>
      <c r="X166" s="31">
        <f t="shared" si="27"/>
        <v>0</v>
      </c>
      <c r="Y166" s="31">
        <f t="shared" si="28"/>
        <v>0</v>
      </c>
      <c r="Z166" s="31">
        <f t="shared" si="29"/>
        <v>0</v>
      </c>
      <c r="AA166" s="31">
        <f t="shared" si="30"/>
        <v>0</v>
      </c>
      <c r="AB166" s="31">
        <f t="shared" si="31"/>
        <v>0</v>
      </c>
      <c r="AC166" s="31">
        <f t="shared" si="32"/>
        <v>0</v>
      </c>
      <c r="AD166" s="31">
        <f t="shared" si="33"/>
        <v>0</v>
      </c>
      <c r="AE166" s="31">
        <f t="shared" si="34"/>
        <v>0</v>
      </c>
      <c r="AF166" s="31">
        <f t="shared" si="35"/>
        <v>0</v>
      </c>
      <c r="AG166" s="31">
        <f t="shared" si="36"/>
        <v>0</v>
      </c>
      <c r="AH166">
        <f t="shared" si="37"/>
        <v>0</v>
      </c>
      <c r="AI166">
        <f t="shared" si="38"/>
        <v>0</v>
      </c>
      <c r="AJ166">
        <f t="shared" si="39"/>
        <v>0</v>
      </c>
    </row>
    <row r="167" spans="1:36" ht="12.75">
      <c r="A167" s="32">
        <v>3703420</v>
      </c>
      <c r="B167" s="33">
        <v>660</v>
      </c>
      <c r="C167" s="32" t="s">
        <v>569</v>
      </c>
      <c r="D167" s="32" t="s">
        <v>491</v>
      </c>
      <c r="E167" s="32" t="s">
        <v>570</v>
      </c>
      <c r="F167" s="32">
        <v>27845</v>
      </c>
      <c r="G167" s="34">
        <v>158</v>
      </c>
      <c r="H167" s="32">
        <v>2525341371</v>
      </c>
      <c r="I167" s="29">
        <v>7</v>
      </c>
      <c r="J167" s="29" t="s">
        <v>65</v>
      </c>
      <c r="K167" s="25" t="s">
        <v>43</v>
      </c>
      <c r="L167" s="26">
        <v>3286</v>
      </c>
      <c r="M167" s="27" t="s">
        <v>42</v>
      </c>
      <c r="N167" s="27" t="s">
        <v>42</v>
      </c>
      <c r="O167" s="27" t="s">
        <v>42</v>
      </c>
      <c r="P167" s="36">
        <v>29.164643030597375</v>
      </c>
      <c r="Q167" s="29" t="str">
        <f t="shared" si="40"/>
        <v>YES</v>
      </c>
      <c r="R167" s="29" t="s">
        <v>65</v>
      </c>
      <c r="S167" s="27" t="s">
        <v>65</v>
      </c>
      <c r="T167" s="35">
        <v>33367</v>
      </c>
      <c r="U167" s="35">
        <v>13907</v>
      </c>
      <c r="V167" s="35">
        <v>35815</v>
      </c>
      <c r="W167" s="35">
        <v>155581</v>
      </c>
      <c r="X167" s="31">
        <f t="shared" si="27"/>
        <v>1</v>
      </c>
      <c r="Y167" s="31">
        <f t="shared" si="28"/>
        <v>0</v>
      </c>
      <c r="Z167" s="31">
        <f t="shared" si="29"/>
        <v>0</v>
      </c>
      <c r="AA167" s="31">
        <f t="shared" si="30"/>
        <v>0</v>
      </c>
      <c r="AB167" s="31">
        <f t="shared" si="31"/>
        <v>1</v>
      </c>
      <c r="AC167" s="31">
        <f t="shared" si="32"/>
        <v>1</v>
      </c>
      <c r="AD167" s="31" t="str">
        <f t="shared" si="33"/>
        <v>CHECK</v>
      </c>
      <c r="AE167" s="31">
        <f t="shared" si="34"/>
        <v>0</v>
      </c>
      <c r="AF167" s="31" t="str">
        <f t="shared" si="35"/>
        <v>RLISP</v>
      </c>
      <c r="AG167" s="31">
        <f t="shared" si="36"/>
        <v>0</v>
      </c>
      <c r="AH167">
        <f t="shared" si="37"/>
        <v>0</v>
      </c>
      <c r="AI167">
        <f t="shared" si="38"/>
        <v>0</v>
      </c>
      <c r="AJ167">
        <f t="shared" si="39"/>
        <v>0</v>
      </c>
    </row>
    <row r="168" spans="1:36" ht="12.75">
      <c r="A168" s="32">
        <v>3703450</v>
      </c>
      <c r="B168" s="33">
        <v>670</v>
      </c>
      <c r="C168" s="32" t="s">
        <v>571</v>
      </c>
      <c r="D168" s="32" t="s">
        <v>572</v>
      </c>
      <c r="E168" s="32" t="s">
        <v>241</v>
      </c>
      <c r="F168" s="32">
        <v>28541</v>
      </c>
      <c r="G168" s="34">
        <v>99</v>
      </c>
      <c r="H168" s="32">
        <v>9104552211</v>
      </c>
      <c r="I168" s="29" t="s">
        <v>55</v>
      </c>
      <c r="J168" s="29" t="s">
        <v>42</v>
      </c>
      <c r="K168" s="25" t="s">
        <v>43</v>
      </c>
      <c r="L168" s="26">
        <v>20229</v>
      </c>
      <c r="M168" s="27" t="s">
        <v>42</v>
      </c>
      <c r="N168" s="27" t="s">
        <v>42</v>
      </c>
      <c r="O168" s="27" t="s">
        <v>42</v>
      </c>
      <c r="P168" s="36">
        <v>19.072687756580535</v>
      </c>
      <c r="Q168" s="29" t="str">
        <f t="shared" si="40"/>
        <v>NO</v>
      </c>
      <c r="R168" s="29" t="s">
        <v>42</v>
      </c>
      <c r="S168" s="27" t="s">
        <v>42</v>
      </c>
      <c r="T168" s="35">
        <v>126050</v>
      </c>
      <c r="U168" s="35">
        <v>78234</v>
      </c>
      <c r="V168" s="35">
        <v>137303</v>
      </c>
      <c r="W168" s="35">
        <v>557598</v>
      </c>
      <c r="X168" s="31">
        <f t="shared" si="27"/>
        <v>0</v>
      </c>
      <c r="Y168" s="31">
        <f t="shared" si="28"/>
        <v>0</v>
      </c>
      <c r="Z168" s="31">
        <f t="shared" si="29"/>
        <v>0</v>
      </c>
      <c r="AA168" s="31">
        <f t="shared" si="30"/>
        <v>0</v>
      </c>
      <c r="AB168" s="31">
        <f t="shared" si="31"/>
        <v>0</v>
      </c>
      <c r="AC168" s="31">
        <f t="shared" si="32"/>
        <v>0</v>
      </c>
      <c r="AD168" s="31">
        <f t="shared" si="33"/>
        <v>0</v>
      </c>
      <c r="AE168" s="31">
        <f t="shared" si="34"/>
        <v>0</v>
      </c>
      <c r="AF168" s="31">
        <f t="shared" si="35"/>
        <v>0</v>
      </c>
      <c r="AG168" s="31">
        <f t="shared" si="36"/>
        <v>0</v>
      </c>
      <c r="AH168">
        <f t="shared" si="37"/>
        <v>0</v>
      </c>
      <c r="AI168">
        <f t="shared" si="38"/>
        <v>0</v>
      </c>
      <c r="AJ168">
        <f t="shared" si="39"/>
        <v>0</v>
      </c>
    </row>
    <row r="169" spans="1:36" ht="12.75">
      <c r="A169" s="32">
        <v>3703480</v>
      </c>
      <c r="B169" s="33">
        <v>680</v>
      </c>
      <c r="C169" s="32" t="s">
        <v>573</v>
      </c>
      <c r="D169" s="32" t="s">
        <v>574</v>
      </c>
      <c r="E169" s="32" t="s">
        <v>138</v>
      </c>
      <c r="F169" s="32">
        <v>27278</v>
      </c>
      <c r="G169" s="34">
        <v>2570</v>
      </c>
      <c r="H169" s="32">
        <v>9197328126</v>
      </c>
      <c r="I169" s="29" t="s">
        <v>324</v>
      </c>
      <c r="J169" s="29" t="s">
        <v>42</v>
      </c>
      <c r="K169" s="25" t="s">
        <v>43</v>
      </c>
      <c r="L169" s="26">
        <v>5912</v>
      </c>
      <c r="M169" s="27" t="s">
        <v>42</v>
      </c>
      <c r="N169" s="27" t="s">
        <v>42</v>
      </c>
      <c r="O169" s="27" t="s">
        <v>42</v>
      </c>
      <c r="P169" s="36">
        <v>11.892583120204604</v>
      </c>
      <c r="Q169" s="29" t="str">
        <f t="shared" si="40"/>
        <v>NO</v>
      </c>
      <c r="R169" s="29" t="s">
        <v>42</v>
      </c>
      <c r="S169" s="27" t="s">
        <v>42</v>
      </c>
      <c r="T169" s="35">
        <v>32104</v>
      </c>
      <c r="U169" s="35">
        <v>26444</v>
      </c>
      <c r="V169" s="35">
        <v>41314</v>
      </c>
      <c r="W169" s="35">
        <v>143075</v>
      </c>
      <c r="X169" s="31">
        <f t="shared" si="27"/>
        <v>0</v>
      </c>
      <c r="Y169" s="31">
        <f t="shared" si="28"/>
        <v>0</v>
      </c>
      <c r="Z169" s="31">
        <f t="shared" si="29"/>
        <v>0</v>
      </c>
      <c r="AA169" s="31">
        <f t="shared" si="30"/>
        <v>0</v>
      </c>
      <c r="AB169" s="31">
        <f t="shared" si="31"/>
        <v>0</v>
      </c>
      <c r="AC169" s="31">
        <f t="shared" si="32"/>
        <v>0</v>
      </c>
      <c r="AD169" s="31">
        <f t="shared" si="33"/>
        <v>0</v>
      </c>
      <c r="AE169" s="31">
        <f t="shared" si="34"/>
        <v>0</v>
      </c>
      <c r="AF169" s="31">
        <f t="shared" si="35"/>
        <v>0</v>
      </c>
      <c r="AG169" s="31">
        <f t="shared" si="36"/>
        <v>0</v>
      </c>
      <c r="AH169">
        <f t="shared" si="37"/>
        <v>0</v>
      </c>
      <c r="AI169">
        <f t="shared" si="38"/>
        <v>0</v>
      </c>
      <c r="AJ169">
        <f t="shared" si="39"/>
        <v>0</v>
      </c>
    </row>
    <row r="170" spans="1:36" ht="12.75">
      <c r="A170" s="32">
        <v>3703510</v>
      </c>
      <c r="B170" s="33">
        <v>690</v>
      </c>
      <c r="C170" s="32" t="s">
        <v>575</v>
      </c>
      <c r="D170" s="32" t="s">
        <v>576</v>
      </c>
      <c r="E170" s="32" t="s">
        <v>577</v>
      </c>
      <c r="F170" s="32">
        <v>28515</v>
      </c>
      <c r="G170" s="34">
        <v>9799</v>
      </c>
      <c r="H170" s="32">
        <v>2527454171</v>
      </c>
      <c r="I170" s="29">
        <v>7</v>
      </c>
      <c r="J170" s="29" t="s">
        <v>65</v>
      </c>
      <c r="K170" s="25" t="s">
        <v>43</v>
      </c>
      <c r="L170" s="26">
        <v>1647</v>
      </c>
      <c r="M170" s="27" t="s">
        <v>42</v>
      </c>
      <c r="N170" s="27" t="s">
        <v>42</v>
      </c>
      <c r="O170" s="27" t="s">
        <v>42</v>
      </c>
      <c r="P170" s="36">
        <v>23.983739837398375</v>
      </c>
      <c r="Q170" s="29" t="str">
        <f t="shared" si="40"/>
        <v>YES</v>
      </c>
      <c r="R170" s="29" t="s">
        <v>65</v>
      </c>
      <c r="S170" s="27" t="s">
        <v>65</v>
      </c>
      <c r="T170" s="35">
        <v>13244</v>
      </c>
      <c r="U170" s="35">
        <v>6482</v>
      </c>
      <c r="V170" s="35">
        <v>13775</v>
      </c>
      <c r="W170" s="35">
        <v>69687</v>
      </c>
      <c r="X170" s="31">
        <f t="shared" si="27"/>
        <v>1</v>
      </c>
      <c r="Y170" s="31">
        <f t="shared" si="28"/>
        <v>0</v>
      </c>
      <c r="Z170" s="31">
        <f t="shared" si="29"/>
        <v>0</v>
      </c>
      <c r="AA170" s="31">
        <f t="shared" si="30"/>
        <v>0</v>
      </c>
      <c r="AB170" s="31">
        <f t="shared" si="31"/>
        <v>1</v>
      </c>
      <c r="AC170" s="31">
        <f t="shared" si="32"/>
        <v>1</v>
      </c>
      <c r="AD170" s="31" t="str">
        <f t="shared" si="33"/>
        <v>CHECK</v>
      </c>
      <c r="AE170" s="31">
        <f t="shared" si="34"/>
        <v>0</v>
      </c>
      <c r="AF170" s="31" t="str">
        <f t="shared" si="35"/>
        <v>RLISP</v>
      </c>
      <c r="AG170" s="31">
        <f t="shared" si="36"/>
        <v>0</v>
      </c>
      <c r="AH170">
        <f t="shared" si="37"/>
        <v>0</v>
      </c>
      <c r="AI170">
        <f t="shared" si="38"/>
        <v>0</v>
      </c>
      <c r="AJ170">
        <f t="shared" si="39"/>
        <v>0</v>
      </c>
    </row>
    <row r="171" spans="1:36" ht="12.75">
      <c r="A171" s="32">
        <v>3703540</v>
      </c>
      <c r="B171" s="33">
        <v>700</v>
      </c>
      <c r="C171" s="32" t="s">
        <v>578</v>
      </c>
      <c r="D171" s="32" t="s">
        <v>579</v>
      </c>
      <c r="E171" s="32" t="s">
        <v>580</v>
      </c>
      <c r="F171" s="32">
        <v>27906</v>
      </c>
      <c r="G171" s="34">
        <v>2247</v>
      </c>
      <c r="H171" s="32">
        <v>2523352981</v>
      </c>
      <c r="I171" s="29" t="s">
        <v>365</v>
      </c>
      <c r="J171" s="29" t="s">
        <v>42</v>
      </c>
      <c r="K171" s="25" t="s">
        <v>43</v>
      </c>
      <c r="L171" s="26">
        <v>5679</v>
      </c>
      <c r="M171" s="27" t="s">
        <v>42</v>
      </c>
      <c r="N171" s="27" t="s">
        <v>42</v>
      </c>
      <c r="O171" s="27" t="s">
        <v>42</v>
      </c>
      <c r="P171" s="36">
        <v>24.362244897959183</v>
      </c>
      <c r="Q171" s="29" t="str">
        <f t="shared" si="40"/>
        <v>YES</v>
      </c>
      <c r="R171" s="29" t="s">
        <v>65</v>
      </c>
      <c r="S171" s="27" t="s">
        <v>65</v>
      </c>
      <c r="T171" s="35">
        <v>47260</v>
      </c>
      <c r="U171" s="35">
        <v>23063</v>
      </c>
      <c r="V171" s="35">
        <v>48032</v>
      </c>
      <c r="W171" s="35">
        <v>226708</v>
      </c>
      <c r="X171" s="31">
        <f t="shared" si="27"/>
        <v>0</v>
      </c>
      <c r="Y171" s="31">
        <f t="shared" si="28"/>
        <v>0</v>
      </c>
      <c r="Z171" s="31">
        <f t="shared" si="29"/>
        <v>0</v>
      </c>
      <c r="AA171" s="31">
        <f t="shared" si="30"/>
        <v>0</v>
      </c>
      <c r="AB171" s="31">
        <f t="shared" si="31"/>
        <v>1</v>
      </c>
      <c r="AC171" s="31">
        <f t="shared" si="32"/>
        <v>1</v>
      </c>
      <c r="AD171" s="31" t="str">
        <f t="shared" si="33"/>
        <v>CHECK</v>
      </c>
      <c r="AE171" s="31">
        <f t="shared" si="34"/>
        <v>0</v>
      </c>
      <c r="AF171" s="31" t="str">
        <f t="shared" si="35"/>
        <v>RLISP</v>
      </c>
      <c r="AG171" s="31">
        <f t="shared" si="36"/>
        <v>0</v>
      </c>
      <c r="AH171">
        <f t="shared" si="37"/>
        <v>0</v>
      </c>
      <c r="AI171">
        <f t="shared" si="38"/>
        <v>0</v>
      </c>
      <c r="AJ171">
        <f t="shared" si="39"/>
        <v>0</v>
      </c>
    </row>
    <row r="172" spans="1:36" ht="12.75">
      <c r="A172" s="32">
        <v>3703570</v>
      </c>
      <c r="B172" s="33">
        <v>710</v>
      </c>
      <c r="C172" s="32" t="s">
        <v>581</v>
      </c>
      <c r="D172" s="32" t="s">
        <v>582</v>
      </c>
      <c r="E172" s="32" t="s">
        <v>583</v>
      </c>
      <c r="F172" s="32">
        <v>28425</v>
      </c>
      <c r="G172" s="34">
        <v>4546</v>
      </c>
      <c r="H172" s="32">
        <v>9102592187</v>
      </c>
      <c r="I172" s="29">
        <v>7</v>
      </c>
      <c r="J172" s="29" t="s">
        <v>65</v>
      </c>
      <c r="K172" s="25" t="s">
        <v>43</v>
      </c>
      <c r="L172" s="26">
        <v>6413</v>
      </c>
      <c r="M172" s="27" t="s">
        <v>42</v>
      </c>
      <c r="N172" s="27" t="s">
        <v>42</v>
      </c>
      <c r="O172" s="27" t="s">
        <v>42</v>
      </c>
      <c r="P172" s="36">
        <v>20.971937029431896</v>
      </c>
      <c r="Q172" s="29" t="str">
        <f t="shared" si="40"/>
        <v>YES</v>
      </c>
      <c r="R172" s="29" t="s">
        <v>65</v>
      </c>
      <c r="S172" s="27" t="s">
        <v>65</v>
      </c>
      <c r="T172" s="35">
        <v>42720</v>
      </c>
      <c r="U172" s="35">
        <v>24340</v>
      </c>
      <c r="V172" s="35">
        <v>50009</v>
      </c>
      <c r="W172" s="35">
        <v>208896</v>
      </c>
      <c r="X172" s="31">
        <f t="shared" si="27"/>
        <v>1</v>
      </c>
      <c r="Y172" s="31">
        <f t="shared" si="28"/>
        <v>0</v>
      </c>
      <c r="Z172" s="31">
        <f t="shared" si="29"/>
        <v>0</v>
      </c>
      <c r="AA172" s="31">
        <f t="shared" si="30"/>
        <v>0</v>
      </c>
      <c r="AB172" s="31">
        <f t="shared" si="31"/>
        <v>1</v>
      </c>
      <c r="AC172" s="31">
        <f t="shared" si="32"/>
        <v>1</v>
      </c>
      <c r="AD172" s="31" t="str">
        <f t="shared" si="33"/>
        <v>CHECK</v>
      </c>
      <c r="AE172" s="31">
        <f t="shared" si="34"/>
        <v>0</v>
      </c>
      <c r="AF172" s="31" t="str">
        <f t="shared" si="35"/>
        <v>RLISP</v>
      </c>
      <c r="AG172" s="31">
        <f t="shared" si="36"/>
        <v>0</v>
      </c>
      <c r="AH172">
        <f t="shared" si="37"/>
        <v>0</v>
      </c>
      <c r="AI172">
        <f t="shared" si="38"/>
        <v>0</v>
      </c>
      <c r="AJ172">
        <f t="shared" si="39"/>
        <v>0</v>
      </c>
    </row>
    <row r="173" spans="1:36" ht="12.75">
      <c r="A173" s="32">
        <v>3703600</v>
      </c>
      <c r="B173" s="33">
        <v>720</v>
      </c>
      <c r="C173" s="32" t="s">
        <v>584</v>
      </c>
      <c r="D173" s="32" t="s">
        <v>585</v>
      </c>
      <c r="E173" s="32" t="s">
        <v>586</v>
      </c>
      <c r="F173" s="32">
        <v>27944</v>
      </c>
      <c r="G173" s="34">
        <v>337</v>
      </c>
      <c r="H173" s="32">
        <v>2524265741</v>
      </c>
      <c r="I173" s="29">
        <v>7</v>
      </c>
      <c r="J173" s="29" t="s">
        <v>65</v>
      </c>
      <c r="K173" s="25" t="s">
        <v>43</v>
      </c>
      <c r="L173" s="26">
        <v>1652</v>
      </c>
      <c r="M173" s="27" t="s">
        <v>42</v>
      </c>
      <c r="N173" s="27" t="s">
        <v>42</v>
      </c>
      <c r="O173" s="27" t="s">
        <v>42</v>
      </c>
      <c r="P173" s="36">
        <v>28.372539606337018</v>
      </c>
      <c r="Q173" s="29" t="str">
        <f t="shared" si="40"/>
        <v>YES</v>
      </c>
      <c r="R173" s="29" t="s">
        <v>65</v>
      </c>
      <c r="S173" s="27" t="s">
        <v>65</v>
      </c>
      <c r="T173" s="35">
        <v>15367</v>
      </c>
      <c r="U173" s="35">
        <v>6605</v>
      </c>
      <c r="V173" s="35">
        <v>14517</v>
      </c>
      <c r="W173" s="35">
        <v>76637</v>
      </c>
      <c r="X173" s="31">
        <f t="shared" si="27"/>
        <v>1</v>
      </c>
      <c r="Y173" s="31">
        <f t="shared" si="28"/>
        <v>0</v>
      </c>
      <c r="Z173" s="31">
        <f t="shared" si="29"/>
        <v>0</v>
      </c>
      <c r="AA173" s="31">
        <f t="shared" si="30"/>
        <v>0</v>
      </c>
      <c r="AB173" s="31">
        <f t="shared" si="31"/>
        <v>1</v>
      </c>
      <c r="AC173" s="31">
        <f t="shared" si="32"/>
        <v>1</v>
      </c>
      <c r="AD173" s="31" t="str">
        <f t="shared" si="33"/>
        <v>CHECK</v>
      </c>
      <c r="AE173" s="31">
        <f t="shared" si="34"/>
        <v>0</v>
      </c>
      <c r="AF173" s="31" t="str">
        <f t="shared" si="35"/>
        <v>RLISP</v>
      </c>
      <c r="AG173" s="31">
        <f t="shared" si="36"/>
        <v>0</v>
      </c>
      <c r="AH173">
        <f t="shared" si="37"/>
        <v>0</v>
      </c>
      <c r="AI173">
        <f t="shared" si="38"/>
        <v>0</v>
      </c>
      <c r="AJ173">
        <f t="shared" si="39"/>
        <v>0</v>
      </c>
    </row>
    <row r="174" spans="1:36" ht="12.75">
      <c r="A174" s="32">
        <v>3703630</v>
      </c>
      <c r="B174" s="33">
        <v>730</v>
      </c>
      <c r="C174" s="32" t="s">
        <v>587</v>
      </c>
      <c r="D174" s="32" t="s">
        <v>588</v>
      </c>
      <c r="E174" s="32" t="s">
        <v>589</v>
      </c>
      <c r="F174" s="32">
        <v>27573</v>
      </c>
      <c r="G174" s="34">
        <v>5245</v>
      </c>
      <c r="H174" s="32">
        <v>3365992191</v>
      </c>
      <c r="I174" s="29" t="s">
        <v>365</v>
      </c>
      <c r="J174" s="29" t="s">
        <v>42</v>
      </c>
      <c r="K174" s="25" t="s">
        <v>43</v>
      </c>
      <c r="L174" s="26">
        <v>5547</v>
      </c>
      <c r="M174" s="27" t="s">
        <v>42</v>
      </c>
      <c r="N174" s="27" t="s">
        <v>42</v>
      </c>
      <c r="O174" s="27" t="s">
        <v>42</v>
      </c>
      <c r="P174" s="36">
        <v>16.306764052080027</v>
      </c>
      <c r="Q174" s="29" t="str">
        <f t="shared" si="40"/>
        <v>NO</v>
      </c>
      <c r="R174" s="29" t="s">
        <v>65</v>
      </c>
      <c r="S174" s="27" t="s">
        <v>42</v>
      </c>
      <c r="T174" s="35">
        <v>33821</v>
      </c>
      <c r="U174" s="35">
        <v>21567</v>
      </c>
      <c r="V174" s="35">
        <v>39762</v>
      </c>
      <c r="W174" s="35">
        <v>146604</v>
      </c>
      <c r="X174" s="31">
        <f t="shared" si="27"/>
        <v>0</v>
      </c>
      <c r="Y174" s="31">
        <f t="shared" si="28"/>
        <v>0</v>
      </c>
      <c r="Z174" s="31">
        <f t="shared" si="29"/>
        <v>0</v>
      </c>
      <c r="AA174" s="31">
        <f t="shared" si="30"/>
        <v>0</v>
      </c>
      <c r="AB174" s="31">
        <f t="shared" si="31"/>
        <v>0</v>
      </c>
      <c r="AC174" s="31">
        <f t="shared" si="32"/>
        <v>1</v>
      </c>
      <c r="AD174" s="31">
        <f t="shared" si="33"/>
        <v>0</v>
      </c>
      <c r="AE174" s="31">
        <f t="shared" si="34"/>
        <v>0</v>
      </c>
      <c r="AF174" s="31">
        <f t="shared" si="35"/>
        <v>0</v>
      </c>
      <c r="AG174" s="31">
        <f t="shared" si="36"/>
        <v>0</v>
      </c>
      <c r="AH174">
        <f t="shared" si="37"/>
        <v>0</v>
      </c>
      <c r="AI174">
        <f t="shared" si="38"/>
        <v>0</v>
      </c>
      <c r="AJ174">
        <f t="shared" si="39"/>
        <v>0</v>
      </c>
    </row>
    <row r="175" spans="1:36" ht="12.75">
      <c r="A175" s="32">
        <v>3703720</v>
      </c>
      <c r="B175" s="33">
        <v>750</v>
      </c>
      <c r="C175" s="32" t="s">
        <v>590</v>
      </c>
      <c r="D175" s="32" t="s">
        <v>591</v>
      </c>
      <c r="E175" s="32" t="s">
        <v>592</v>
      </c>
      <c r="F175" s="32">
        <v>28722</v>
      </c>
      <c r="G175" s="34">
        <v>638</v>
      </c>
      <c r="H175" s="32">
        <v>8288943051</v>
      </c>
      <c r="I175" s="29">
        <v>7</v>
      </c>
      <c r="J175" s="29" t="s">
        <v>65</v>
      </c>
      <c r="K175" s="25" t="s">
        <v>43</v>
      </c>
      <c r="L175" s="26">
        <v>2325</v>
      </c>
      <c r="M175" s="27" t="s">
        <v>42</v>
      </c>
      <c r="N175" s="27" t="s">
        <v>42</v>
      </c>
      <c r="O175" s="27" t="s">
        <v>42</v>
      </c>
      <c r="P175" s="36">
        <v>12.588792423046566</v>
      </c>
      <c r="Q175" s="29" t="str">
        <f t="shared" si="40"/>
        <v>NO</v>
      </c>
      <c r="R175" s="29" t="s">
        <v>65</v>
      </c>
      <c r="S175" s="27" t="s">
        <v>42</v>
      </c>
      <c r="T175" s="35">
        <v>10703</v>
      </c>
      <c r="U175" s="35">
        <v>9282</v>
      </c>
      <c r="V175" s="35">
        <v>15619</v>
      </c>
      <c r="W175" s="35">
        <v>48992</v>
      </c>
      <c r="X175" s="31">
        <f t="shared" si="27"/>
        <v>1</v>
      </c>
      <c r="Y175" s="31">
        <f t="shared" si="28"/>
        <v>0</v>
      </c>
      <c r="Z175" s="31">
        <f t="shared" si="29"/>
        <v>0</v>
      </c>
      <c r="AA175" s="31">
        <f t="shared" si="30"/>
        <v>0</v>
      </c>
      <c r="AB175" s="31">
        <f t="shared" si="31"/>
        <v>0</v>
      </c>
      <c r="AC175" s="31">
        <f t="shared" si="32"/>
        <v>1</v>
      </c>
      <c r="AD175" s="31">
        <f t="shared" si="33"/>
        <v>0</v>
      </c>
      <c r="AE175" s="31">
        <f t="shared" si="34"/>
        <v>0</v>
      </c>
      <c r="AF175" s="31">
        <f t="shared" si="35"/>
        <v>0</v>
      </c>
      <c r="AG175" s="31">
        <f t="shared" si="36"/>
        <v>0</v>
      </c>
      <c r="AH175">
        <f t="shared" si="37"/>
        <v>0</v>
      </c>
      <c r="AI175">
        <f t="shared" si="38"/>
        <v>0</v>
      </c>
      <c r="AJ175">
        <f t="shared" si="39"/>
        <v>0</v>
      </c>
    </row>
    <row r="176" spans="1:36" ht="12.75">
      <c r="A176" s="32">
        <v>3703780</v>
      </c>
      <c r="B176" s="33">
        <v>760</v>
      </c>
      <c r="C176" s="32" t="s">
        <v>593</v>
      </c>
      <c r="D176" s="32" t="s">
        <v>594</v>
      </c>
      <c r="E176" s="32" t="s">
        <v>371</v>
      </c>
      <c r="F176" s="32">
        <v>27203</v>
      </c>
      <c r="G176" s="34">
        <v>7397</v>
      </c>
      <c r="H176" s="32">
        <v>3363186100</v>
      </c>
      <c r="I176" s="29" t="s">
        <v>324</v>
      </c>
      <c r="J176" s="29" t="s">
        <v>42</v>
      </c>
      <c r="K176" s="25" t="s">
        <v>43</v>
      </c>
      <c r="L176" s="26">
        <v>16892</v>
      </c>
      <c r="M176" s="27" t="s">
        <v>42</v>
      </c>
      <c r="N176" s="27" t="s">
        <v>42</v>
      </c>
      <c r="O176" s="27" t="s">
        <v>42</v>
      </c>
      <c r="P176" s="36">
        <v>11.287988422575976</v>
      </c>
      <c r="Q176" s="29" t="str">
        <f t="shared" si="40"/>
        <v>NO</v>
      </c>
      <c r="R176" s="29" t="s">
        <v>42</v>
      </c>
      <c r="S176" s="27" t="s">
        <v>42</v>
      </c>
      <c r="T176" s="35">
        <v>76477</v>
      </c>
      <c r="U176" s="35">
        <v>66296</v>
      </c>
      <c r="V176" s="35">
        <v>105420</v>
      </c>
      <c r="W176" s="35">
        <v>320664</v>
      </c>
      <c r="X176" s="31">
        <f t="shared" si="27"/>
        <v>0</v>
      </c>
      <c r="Y176" s="31">
        <f t="shared" si="28"/>
        <v>0</v>
      </c>
      <c r="Z176" s="31">
        <f t="shared" si="29"/>
        <v>0</v>
      </c>
      <c r="AA176" s="31">
        <f t="shared" si="30"/>
        <v>0</v>
      </c>
      <c r="AB176" s="31">
        <f t="shared" si="31"/>
        <v>0</v>
      </c>
      <c r="AC176" s="31">
        <f t="shared" si="32"/>
        <v>0</v>
      </c>
      <c r="AD176" s="31">
        <f t="shared" si="33"/>
        <v>0</v>
      </c>
      <c r="AE176" s="31">
        <f t="shared" si="34"/>
        <v>0</v>
      </c>
      <c r="AF176" s="31">
        <f t="shared" si="35"/>
        <v>0</v>
      </c>
      <c r="AG176" s="31">
        <f t="shared" si="36"/>
        <v>0</v>
      </c>
      <c r="AH176">
        <f t="shared" si="37"/>
        <v>0</v>
      </c>
      <c r="AI176">
        <f t="shared" si="38"/>
        <v>0</v>
      </c>
      <c r="AJ176">
        <f t="shared" si="39"/>
        <v>0</v>
      </c>
    </row>
    <row r="177" spans="1:36" ht="12.75">
      <c r="A177" s="32">
        <v>3703870</v>
      </c>
      <c r="B177" s="33">
        <v>770</v>
      </c>
      <c r="C177" s="32" t="s">
        <v>595</v>
      </c>
      <c r="D177" s="32" t="s">
        <v>596</v>
      </c>
      <c r="E177" s="32" t="s">
        <v>597</v>
      </c>
      <c r="F177" s="32">
        <v>28345</v>
      </c>
      <c r="G177" s="34">
        <v>1259</v>
      </c>
      <c r="H177" s="32">
        <v>9105825860</v>
      </c>
      <c r="I177" s="29" t="s">
        <v>365</v>
      </c>
      <c r="J177" s="29" t="s">
        <v>42</v>
      </c>
      <c r="K177" s="25" t="s">
        <v>43</v>
      </c>
      <c r="L177" s="26">
        <v>7961</v>
      </c>
      <c r="M177" s="27" t="s">
        <v>42</v>
      </c>
      <c r="N177" s="27" t="s">
        <v>42</v>
      </c>
      <c r="O177" s="27" t="s">
        <v>42</v>
      </c>
      <c r="P177" s="36">
        <v>22.902025630425797</v>
      </c>
      <c r="Q177" s="29" t="str">
        <f t="shared" si="40"/>
        <v>YES</v>
      </c>
      <c r="R177" s="29" t="s">
        <v>65</v>
      </c>
      <c r="S177" s="27" t="s">
        <v>65</v>
      </c>
      <c r="T177" s="35">
        <v>59807</v>
      </c>
      <c r="U177" s="35">
        <v>31065</v>
      </c>
      <c r="V177" s="35">
        <v>68465</v>
      </c>
      <c r="W177" s="35">
        <v>295460</v>
      </c>
      <c r="X177" s="31">
        <f t="shared" si="27"/>
        <v>0</v>
      </c>
      <c r="Y177" s="31">
        <f t="shared" si="28"/>
        <v>0</v>
      </c>
      <c r="Z177" s="31">
        <f t="shared" si="29"/>
        <v>0</v>
      </c>
      <c r="AA177" s="31">
        <f t="shared" si="30"/>
        <v>0</v>
      </c>
      <c r="AB177" s="31">
        <f t="shared" si="31"/>
        <v>1</v>
      </c>
      <c r="AC177" s="31">
        <f t="shared" si="32"/>
        <v>1</v>
      </c>
      <c r="AD177" s="31" t="str">
        <f t="shared" si="33"/>
        <v>CHECK</v>
      </c>
      <c r="AE177" s="31">
        <f t="shared" si="34"/>
        <v>0</v>
      </c>
      <c r="AF177" s="31" t="str">
        <f t="shared" si="35"/>
        <v>RLISP</v>
      </c>
      <c r="AG177" s="31">
        <f t="shared" si="36"/>
        <v>0</v>
      </c>
      <c r="AH177">
        <f t="shared" si="37"/>
        <v>0</v>
      </c>
      <c r="AI177">
        <f t="shared" si="38"/>
        <v>0</v>
      </c>
      <c r="AJ177">
        <f t="shared" si="39"/>
        <v>0</v>
      </c>
    </row>
    <row r="178" spans="1:36" ht="12.75">
      <c r="A178" s="32">
        <v>3703900</v>
      </c>
      <c r="B178" s="33">
        <v>421</v>
      </c>
      <c r="C178" s="32" t="s">
        <v>598</v>
      </c>
      <c r="D178" s="32" t="s">
        <v>599</v>
      </c>
      <c r="E178" s="32" t="s">
        <v>600</v>
      </c>
      <c r="F178" s="32">
        <v>27870</v>
      </c>
      <c r="G178" s="34">
        <v>9990</v>
      </c>
      <c r="H178" s="32">
        <v>2525353111</v>
      </c>
      <c r="I178" s="29">
        <v>6</v>
      </c>
      <c r="J178" s="29" t="s">
        <v>42</v>
      </c>
      <c r="K178" s="25" t="s">
        <v>43</v>
      </c>
      <c r="L178" s="26">
        <v>2938</v>
      </c>
      <c r="M178" s="27" t="s">
        <v>42</v>
      </c>
      <c r="N178" s="27" t="s">
        <v>42</v>
      </c>
      <c r="O178" s="27" t="s">
        <v>42</v>
      </c>
      <c r="P178" s="36">
        <v>15.105946684894054</v>
      </c>
      <c r="Q178" s="29" t="str">
        <f t="shared" si="40"/>
        <v>NO</v>
      </c>
      <c r="R178" s="29" t="s">
        <v>65</v>
      </c>
      <c r="S178" s="27" t="s">
        <v>42</v>
      </c>
      <c r="T178" s="35">
        <v>17970</v>
      </c>
      <c r="U178" s="35">
        <v>11311</v>
      </c>
      <c r="V178" s="35">
        <v>21067</v>
      </c>
      <c r="W178" s="35">
        <v>65980</v>
      </c>
      <c r="X178" s="31">
        <f t="shared" si="27"/>
        <v>0</v>
      </c>
      <c r="Y178" s="31">
        <f t="shared" si="28"/>
        <v>0</v>
      </c>
      <c r="Z178" s="31">
        <f t="shared" si="29"/>
        <v>0</v>
      </c>
      <c r="AA178" s="31">
        <f t="shared" si="30"/>
        <v>0</v>
      </c>
      <c r="AB178" s="31">
        <f t="shared" si="31"/>
        <v>0</v>
      </c>
      <c r="AC178" s="31">
        <f t="shared" si="32"/>
        <v>1</v>
      </c>
      <c r="AD178" s="31">
        <f t="shared" si="33"/>
        <v>0</v>
      </c>
      <c r="AE178" s="31">
        <f t="shared" si="34"/>
        <v>0</v>
      </c>
      <c r="AF178" s="31">
        <f t="shared" si="35"/>
        <v>0</v>
      </c>
      <c r="AG178" s="31">
        <f t="shared" si="36"/>
        <v>0</v>
      </c>
      <c r="AH178">
        <f t="shared" si="37"/>
        <v>0</v>
      </c>
      <c r="AI178">
        <f t="shared" si="38"/>
        <v>0</v>
      </c>
      <c r="AJ178">
        <f t="shared" si="39"/>
        <v>0</v>
      </c>
    </row>
    <row r="179" spans="1:36" ht="12.75">
      <c r="A179" s="32">
        <v>3703930</v>
      </c>
      <c r="B179" s="33">
        <v>780</v>
      </c>
      <c r="C179" s="32" t="s">
        <v>601</v>
      </c>
      <c r="D179" s="32" t="s">
        <v>602</v>
      </c>
      <c r="E179" s="32" t="s">
        <v>157</v>
      </c>
      <c r="F179" s="32">
        <v>28359</v>
      </c>
      <c r="G179" s="34">
        <v>2909</v>
      </c>
      <c r="H179" s="32">
        <v>9107384841</v>
      </c>
      <c r="I179" s="29" t="s">
        <v>365</v>
      </c>
      <c r="J179" s="29" t="s">
        <v>42</v>
      </c>
      <c r="K179" s="25" t="s">
        <v>43</v>
      </c>
      <c r="L179" s="26">
        <v>22668</v>
      </c>
      <c r="M179" s="27" t="s">
        <v>42</v>
      </c>
      <c r="N179" s="27" t="s">
        <v>42</v>
      </c>
      <c r="O179" s="27" t="s">
        <v>42</v>
      </c>
      <c r="P179" s="36">
        <v>25.80133525137398</v>
      </c>
      <c r="Q179" s="29" t="str">
        <f t="shared" si="40"/>
        <v>YES</v>
      </c>
      <c r="R179" s="29" t="s">
        <v>65</v>
      </c>
      <c r="S179" s="27" t="s">
        <v>65</v>
      </c>
      <c r="T179" s="35">
        <v>192436</v>
      </c>
      <c r="U179" s="35">
        <v>88807</v>
      </c>
      <c r="V179" s="35">
        <v>233915</v>
      </c>
      <c r="W179" s="35">
        <v>921521</v>
      </c>
      <c r="X179" s="31">
        <f t="shared" si="27"/>
        <v>0</v>
      </c>
      <c r="Y179" s="31">
        <f t="shared" si="28"/>
        <v>0</v>
      </c>
      <c r="Z179" s="31">
        <f t="shared" si="29"/>
        <v>0</v>
      </c>
      <c r="AA179" s="31">
        <f t="shared" si="30"/>
        <v>0</v>
      </c>
      <c r="AB179" s="31">
        <f t="shared" si="31"/>
        <v>1</v>
      </c>
      <c r="AC179" s="31">
        <f t="shared" si="32"/>
        <v>1</v>
      </c>
      <c r="AD179" s="31" t="str">
        <f t="shared" si="33"/>
        <v>CHECK</v>
      </c>
      <c r="AE179" s="31">
        <f t="shared" si="34"/>
        <v>0</v>
      </c>
      <c r="AF179" s="31" t="str">
        <f t="shared" si="35"/>
        <v>RLISP</v>
      </c>
      <c r="AG179" s="31">
        <f t="shared" si="36"/>
        <v>0</v>
      </c>
      <c r="AH179">
        <f t="shared" si="37"/>
        <v>0</v>
      </c>
      <c r="AI179">
        <f t="shared" si="38"/>
        <v>0</v>
      </c>
      <c r="AJ179">
        <f t="shared" si="39"/>
        <v>0</v>
      </c>
    </row>
    <row r="180" spans="1:36" ht="12.75">
      <c r="A180" s="32">
        <v>3703990</v>
      </c>
      <c r="B180" s="33">
        <v>790</v>
      </c>
      <c r="C180" s="32" t="s">
        <v>603</v>
      </c>
      <c r="D180" s="32" t="s">
        <v>604</v>
      </c>
      <c r="E180" s="32" t="s">
        <v>605</v>
      </c>
      <c r="F180" s="32">
        <v>27288</v>
      </c>
      <c r="G180" s="34">
        <v>7547</v>
      </c>
      <c r="H180" s="32">
        <v>3366272600</v>
      </c>
      <c r="I180" s="29" t="s">
        <v>365</v>
      </c>
      <c r="J180" s="29" t="s">
        <v>42</v>
      </c>
      <c r="K180" s="25" t="s">
        <v>43</v>
      </c>
      <c r="L180" s="26">
        <v>13983</v>
      </c>
      <c r="M180" s="27" t="s">
        <v>42</v>
      </c>
      <c r="N180" s="27" t="s">
        <v>42</v>
      </c>
      <c r="O180" s="27" t="s">
        <v>42</v>
      </c>
      <c r="P180" s="36">
        <v>16.251606192253565</v>
      </c>
      <c r="Q180" s="29" t="str">
        <f t="shared" si="40"/>
        <v>NO</v>
      </c>
      <c r="R180" s="29" t="s">
        <v>65</v>
      </c>
      <c r="S180" s="27" t="s">
        <v>42</v>
      </c>
      <c r="T180" s="35">
        <v>85071</v>
      </c>
      <c r="U180" s="35">
        <v>54364</v>
      </c>
      <c r="V180" s="35">
        <v>99740</v>
      </c>
      <c r="W180" s="35">
        <v>376773</v>
      </c>
      <c r="X180" s="31">
        <f t="shared" si="27"/>
        <v>0</v>
      </c>
      <c r="Y180" s="31">
        <f t="shared" si="28"/>
        <v>0</v>
      </c>
      <c r="Z180" s="31">
        <f t="shared" si="29"/>
        <v>0</v>
      </c>
      <c r="AA180" s="31">
        <f t="shared" si="30"/>
        <v>0</v>
      </c>
      <c r="AB180" s="31">
        <f t="shared" si="31"/>
        <v>0</v>
      </c>
      <c r="AC180" s="31">
        <f t="shared" si="32"/>
        <v>1</v>
      </c>
      <c r="AD180" s="31">
        <f t="shared" si="33"/>
        <v>0</v>
      </c>
      <c r="AE180" s="31">
        <f t="shared" si="34"/>
        <v>0</v>
      </c>
      <c r="AF180" s="31">
        <f t="shared" si="35"/>
        <v>0</v>
      </c>
      <c r="AG180" s="31">
        <f t="shared" si="36"/>
        <v>0</v>
      </c>
      <c r="AH180">
        <f t="shared" si="37"/>
        <v>0</v>
      </c>
      <c r="AI180">
        <f t="shared" si="38"/>
        <v>0</v>
      </c>
      <c r="AJ180">
        <f t="shared" si="39"/>
        <v>0</v>
      </c>
    </row>
    <row r="181" spans="1:36" ht="12.75">
      <c r="A181" s="32">
        <v>3704050</v>
      </c>
      <c r="B181" s="33">
        <v>800</v>
      </c>
      <c r="C181" s="32" t="s">
        <v>606</v>
      </c>
      <c r="D181" s="32" t="s">
        <v>607</v>
      </c>
      <c r="E181" s="32" t="s">
        <v>331</v>
      </c>
      <c r="F181" s="32">
        <v>28145</v>
      </c>
      <c r="G181" s="34">
        <v>2349</v>
      </c>
      <c r="H181" s="32">
        <v>7046367500</v>
      </c>
      <c r="I181" s="29" t="s">
        <v>436</v>
      </c>
      <c r="J181" s="29" t="s">
        <v>42</v>
      </c>
      <c r="K181" s="25" t="s">
        <v>43</v>
      </c>
      <c r="L181" s="26">
        <v>19626</v>
      </c>
      <c r="M181" s="27" t="s">
        <v>42</v>
      </c>
      <c r="N181" s="27" t="s">
        <v>42</v>
      </c>
      <c r="O181" s="27" t="s">
        <v>42</v>
      </c>
      <c r="P181" s="36">
        <v>15.778479249837526</v>
      </c>
      <c r="Q181" s="29" t="str">
        <f t="shared" si="40"/>
        <v>NO</v>
      </c>
      <c r="R181" s="29" t="s">
        <v>42</v>
      </c>
      <c r="S181" s="27" t="s">
        <v>42</v>
      </c>
      <c r="T181" s="35">
        <v>111304</v>
      </c>
      <c r="U181" s="35">
        <v>79353</v>
      </c>
      <c r="V181" s="35">
        <v>135093</v>
      </c>
      <c r="W181" s="35">
        <v>493555</v>
      </c>
      <c r="X181" s="31">
        <f t="shared" si="27"/>
        <v>0</v>
      </c>
      <c r="Y181" s="31">
        <f t="shared" si="28"/>
        <v>0</v>
      </c>
      <c r="Z181" s="31">
        <f t="shared" si="29"/>
        <v>0</v>
      </c>
      <c r="AA181" s="31">
        <f t="shared" si="30"/>
        <v>0</v>
      </c>
      <c r="AB181" s="31">
        <f t="shared" si="31"/>
        <v>0</v>
      </c>
      <c r="AC181" s="31">
        <f t="shared" si="32"/>
        <v>0</v>
      </c>
      <c r="AD181" s="31">
        <f t="shared" si="33"/>
        <v>0</v>
      </c>
      <c r="AE181" s="31">
        <f t="shared" si="34"/>
        <v>0</v>
      </c>
      <c r="AF181" s="31">
        <f t="shared" si="35"/>
        <v>0</v>
      </c>
      <c r="AG181" s="31">
        <f t="shared" si="36"/>
        <v>0</v>
      </c>
      <c r="AH181">
        <f t="shared" si="37"/>
        <v>0</v>
      </c>
      <c r="AI181">
        <f t="shared" si="38"/>
        <v>0</v>
      </c>
      <c r="AJ181">
        <f t="shared" si="39"/>
        <v>0</v>
      </c>
    </row>
    <row r="182" spans="1:36" ht="12.75">
      <c r="A182" s="32">
        <v>3704080</v>
      </c>
      <c r="B182" s="33">
        <v>810</v>
      </c>
      <c r="C182" s="32" t="s">
        <v>608</v>
      </c>
      <c r="D182" s="32" t="s">
        <v>609</v>
      </c>
      <c r="E182" s="32" t="s">
        <v>610</v>
      </c>
      <c r="F182" s="32">
        <v>28160</v>
      </c>
      <c r="G182" s="34">
        <v>2294</v>
      </c>
      <c r="H182" s="32">
        <v>8282862757</v>
      </c>
      <c r="I182" s="29" t="s">
        <v>365</v>
      </c>
      <c r="J182" s="29" t="s">
        <v>42</v>
      </c>
      <c r="K182" s="25" t="s">
        <v>43</v>
      </c>
      <c r="L182" s="26">
        <v>9534</v>
      </c>
      <c r="M182" s="27" t="s">
        <v>42</v>
      </c>
      <c r="N182" s="27" t="s">
        <v>42</v>
      </c>
      <c r="O182" s="27" t="s">
        <v>42</v>
      </c>
      <c r="P182" s="36">
        <v>18.364518364518364</v>
      </c>
      <c r="Q182" s="29" t="str">
        <f t="shared" si="40"/>
        <v>NO</v>
      </c>
      <c r="R182" s="29" t="s">
        <v>65</v>
      </c>
      <c r="S182" s="27" t="s">
        <v>42</v>
      </c>
      <c r="T182" s="35">
        <v>61594</v>
      </c>
      <c r="U182" s="35">
        <v>37682</v>
      </c>
      <c r="V182" s="35">
        <v>72955</v>
      </c>
      <c r="W182" s="35">
        <v>293093</v>
      </c>
      <c r="X182" s="31">
        <f t="shared" si="27"/>
        <v>0</v>
      </c>
      <c r="Y182" s="31">
        <f t="shared" si="28"/>
        <v>0</v>
      </c>
      <c r="Z182" s="31">
        <f t="shared" si="29"/>
        <v>0</v>
      </c>
      <c r="AA182" s="31">
        <f t="shared" si="30"/>
        <v>0</v>
      </c>
      <c r="AB182" s="31">
        <f t="shared" si="31"/>
        <v>0</v>
      </c>
      <c r="AC182" s="31">
        <f t="shared" si="32"/>
        <v>1</v>
      </c>
      <c r="AD182" s="31">
        <f t="shared" si="33"/>
        <v>0</v>
      </c>
      <c r="AE182" s="31">
        <f t="shared" si="34"/>
        <v>0</v>
      </c>
      <c r="AF182" s="31">
        <f t="shared" si="35"/>
        <v>0</v>
      </c>
      <c r="AG182" s="31">
        <f t="shared" si="36"/>
        <v>0</v>
      </c>
      <c r="AH182">
        <f t="shared" si="37"/>
        <v>0</v>
      </c>
      <c r="AI182">
        <f t="shared" si="38"/>
        <v>0</v>
      </c>
      <c r="AJ182">
        <f t="shared" si="39"/>
        <v>0</v>
      </c>
    </row>
    <row r="183" spans="1:36" ht="12.75">
      <c r="A183" s="32">
        <v>3704140</v>
      </c>
      <c r="B183" s="33">
        <v>820</v>
      </c>
      <c r="C183" s="32" t="s">
        <v>611</v>
      </c>
      <c r="D183" s="32" t="s">
        <v>612</v>
      </c>
      <c r="E183" s="32" t="s">
        <v>429</v>
      </c>
      <c r="F183" s="32">
        <v>28329</v>
      </c>
      <c r="G183" s="34">
        <v>439</v>
      </c>
      <c r="H183" s="32">
        <v>9105921401</v>
      </c>
      <c r="I183" s="29" t="s">
        <v>365</v>
      </c>
      <c r="J183" s="29" t="s">
        <v>42</v>
      </c>
      <c r="K183" s="25" t="s">
        <v>43</v>
      </c>
      <c r="L183" s="26">
        <v>7661</v>
      </c>
      <c r="M183" s="27" t="s">
        <v>42</v>
      </c>
      <c r="N183" s="27" t="s">
        <v>42</v>
      </c>
      <c r="O183" s="27" t="s">
        <v>42</v>
      </c>
      <c r="P183" s="36">
        <v>19.761239522479045</v>
      </c>
      <c r="Q183" s="29" t="str">
        <f t="shared" si="40"/>
        <v>NO</v>
      </c>
      <c r="R183" s="29" t="s">
        <v>65</v>
      </c>
      <c r="S183" s="27" t="s">
        <v>42</v>
      </c>
      <c r="T183" s="35">
        <v>49108</v>
      </c>
      <c r="U183" s="35">
        <v>30536</v>
      </c>
      <c r="V183" s="35">
        <v>67697</v>
      </c>
      <c r="W183" s="35">
        <v>218339</v>
      </c>
      <c r="X183" s="31">
        <f t="shared" si="27"/>
        <v>0</v>
      </c>
      <c r="Y183" s="31">
        <f t="shared" si="28"/>
        <v>0</v>
      </c>
      <c r="Z183" s="31">
        <f t="shared" si="29"/>
        <v>0</v>
      </c>
      <c r="AA183" s="31">
        <f t="shared" si="30"/>
        <v>0</v>
      </c>
      <c r="AB183" s="31">
        <f t="shared" si="31"/>
        <v>0</v>
      </c>
      <c r="AC183" s="31">
        <f t="shared" si="32"/>
        <v>1</v>
      </c>
      <c r="AD183" s="31">
        <f t="shared" si="33"/>
        <v>0</v>
      </c>
      <c r="AE183" s="31">
        <f t="shared" si="34"/>
        <v>0</v>
      </c>
      <c r="AF183" s="31">
        <f t="shared" si="35"/>
        <v>0</v>
      </c>
      <c r="AG183" s="31">
        <f t="shared" si="36"/>
        <v>0</v>
      </c>
      <c r="AH183">
        <f t="shared" si="37"/>
        <v>0</v>
      </c>
      <c r="AI183">
        <f t="shared" si="38"/>
        <v>0</v>
      </c>
      <c r="AJ183">
        <f t="shared" si="39"/>
        <v>0</v>
      </c>
    </row>
    <row r="184" spans="1:36" ht="12.75">
      <c r="A184" s="32">
        <v>3704200</v>
      </c>
      <c r="B184" s="33">
        <v>830</v>
      </c>
      <c r="C184" s="32" t="s">
        <v>613</v>
      </c>
      <c r="D184" s="32" t="s">
        <v>614</v>
      </c>
      <c r="E184" s="32" t="s">
        <v>248</v>
      </c>
      <c r="F184" s="32">
        <v>28352</v>
      </c>
      <c r="G184" s="34">
        <v>3855</v>
      </c>
      <c r="H184" s="32">
        <v>9102761138</v>
      </c>
      <c r="I184" s="29" t="s">
        <v>365</v>
      </c>
      <c r="J184" s="29" t="s">
        <v>42</v>
      </c>
      <c r="K184" s="25" t="s">
        <v>43</v>
      </c>
      <c r="L184" s="26">
        <v>6576</v>
      </c>
      <c r="M184" s="27" t="s">
        <v>42</v>
      </c>
      <c r="N184" s="27" t="s">
        <v>42</v>
      </c>
      <c r="O184" s="27" t="s">
        <v>42</v>
      </c>
      <c r="P184" s="36">
        <v>22.884126407555392</v>
      </c>
      <c r="Q184" s="29" t="str">
        <f t="shared" si="40"/>
        <v>YES</v>
      </c>
      <c r="R184" s="29" t="s">
        <v>65</v>
      </c>
      <c r="S184" s="27" t="s">
        <v>65</v>
      </c>
      <c r="T184" s="35">
        <v>52346</v>
      </c>
      <c r="U184" s="35">
        <v>25970</v>
      </c>
      <c r="V184" s="35">
        <v>58606</v>
      </c>
      <c r="W184" s="35">
        <v>251620</v>
      </c>
      <c r="X184" s="31">
        <f t="shared" si="27"/>
        <v>0</v>
      </c>
      <c r="Y184" s="31">
        <f t="shared" si="28"/>
        <v>0</v>
      </c>
      <c r="Z184" s="31">
        <f t="shared" si="29"/>
        <v>0</v>
      </c>
      <c r="AA184" s="31">
        <f t="shared" si="30"/>
        <v>0</v>
      </c>
      <c r="AB184" s="31">
        <f t="shared" si="31"/>
        <v>1</v>
      </c>
      <c r="AC184" s="31">
        <f t="shared" si="32"/>
        <v>1</v>
      </c>
      <c r="AD184" s="31" t="str">
        <f t="shared" si="33"/>
        <v>CHECK</v>
      </c>
      <c r="AE184" s="31">
        <f t="shared" si="34"/>
        <v>0</v>
      </c>
      <c r="AF184" s="31" t="str">
        <f t="shared" si="35"/>
        <v>RLISP</v>
      </c>
      <c r="AG184" s="31">
        <f t="shared" si="36"/>
        <v>0</v>
      </c>
      <c r="AH184">
        <f t="shared" si="37"/>
        <v>0</v>
      </c>
      <c r="AI184">
        <f t="shared" si="38"/>
        <v>0</v>
      </c>
      <c r="AJ184">
        <f t="shared" si="39"/>
        <v>0</v>
      </c>
    </row>
    <row r="185" spans="1:36" ht="12.75">
      <c r="A185" s="32">
        <v>3704230</v>
      </c>
      <c r="B185" s="33">
        <v>232</v>
      </c>
      <c r="C185" s="32" t="s">
        <v>615</v>
      </c>
      <c r="D185" s="32" t="s">
        <v>616</v>
      </c>
      <c r="E185" s="32" t="s">
        <v>426</v>
      </c>
      <c r="F185" s="32">
        <v>28150</v>
      </c>
      <c r="G185" s="34">
        <v>5499</v>
      </c>
      <c r="H185" s="32">
        <v>7044876367</v>
      </c>
      <c r="I185" s="29">
        <v>6</v>
      </c>
      <c r="J185" s="29" t="s">
        <v>42</v>
      </c>
      <c r="K185" s="25" t="s">
        <v>43</v>
      </c>
      <c r="L185" s="26">
        <v>3104</v>
      </c>
      <c r="M185" s="27" t="s">
        <v>42</v>
      </c>
      <c r="N185" s="27" t="s">
        <v>42</v>
      </c>
      <c r="O185" s="27" t="s">
        <v>42</v>
      </c>
      <c r="P185" s="36">
        <v>29.41005521650683</v>
      </c>
      <c r="Q185" s="29" t="str">
        <f t="shared" si="40"/>
        <v>YES</v>
      </c>
      <c r="R185" s="29" t="s">
        <v>65</v>
      </c>
      <c r="S185" s="27" t="s">
        <v>65</v>
      </c>
      <c r="T185" s="35">
        <v>22722</v>
      </c>
      <c r="U185" s="35">
        <v>11660</v>
      </c>
      <c r="V185" s="35">
        <v>26432</v>
      </c>
      <c r="W185" s="35">
        <v>131918</v>
      </c>
      <c r="X185" s="31">
        <f t="shared" si="27"/>
        <v>0</v>
      </c>
      <c r="Y185" s="31">
        <f t="shared" si="28"/>
        <v>0</v>
      </c>
      <c r="Z185" s="31">
        <f t="shared" si="29"/>
        <v>0</v>
      </c>
      <c r="AA185" s="31">
        <f t="shared" si="30"/>
        <v>0</v>
      </c>
      <c r="AB185" s="31">
        <f t="shared" si="31"/>
        <v>1</v>
      </c>
      <c r="AC185" s="31">
        <f t="shared" si="32"/>
        <v>1</v>
      </c>
      <c r="AD185" s="31" t="str">
        <f t="shared" si="33"/>
        <v>CHECK</v>
      </c>
      <c r="AE185" s="31">
        <f t="shared" si="34"/>
        <v>0</v>
      </c>
      <c r="AF185" s="31" t="str">
        <f t="shared" si="35"/>
        <v>RLISP</v>
      </c>
      <c r="AG185" s="31">
        <f t="shared" si="36"/>
        <v>0</v>
      </c>
      <c r="AH185">
        <f t="shared" si="37"/>
        <v>0</v>
      </c>
      <c r="AI185">
        <f t="shared" si="38"/>
        <v>0</v>
      </c>
      <c r="AJ185">
        <f t="shared" si="39"/>
        <v>0</v>
      </c>
    </row>
    <row r="186" spans="1:36" ht="12.75">
      <c r="A186" s="32">
        <v>3704320</v>
      </c>
      <c r="B186" s="33">
        <v>840</v>
      </c>
      <c r="C186" s="32" t="s">
        <v>617</v>
      </c>
      <c r="D186" s="32" t="s">
        <v>618</v>
      </c>
      <c r="E186" s="32" t="s">
        <v>619</v>
      </c>
      <c r="F186" s="32">
        <v>28002</v>
      </c>
      <c r="G186" s="34">
        <v>220</v>
      </c>
      <c r="H186" s="32">
        <v>7049835151</v>
      </c>
      <c r="I186" s="29" t="s">
        <v>365</v>
      </c>
      <c r="J186" s="29" t="s">
        <v>42</v>
      </c>
      <c r="K186" s="25" t="s">
        <v>43</v>
      </c>
      <c r="L186" s="26">
        <v>9677</v>
      </c>
      <c r="M186" s="27" t="s">
        <v>42</v>
      </c>
      <c r="N186" s="27" t="s">
        <v>42</v>
      </c>
      <c r="O186" s="27" t="s">
        <v>42</v>
      </c>
      <c r="P186" s="36">
        <v>14.687469902725608</v>
      </c>
      <c r="Q186" s="29" t="str">
        <f t="shared" si="40"/>
        <v>NO</v>
      </c>
      <c r="R186" s="29" t="s">
        <v>65</v>
      </c>
      <c r="S186" s="27" t="s">
        <v>42</v>
      </c>
      <c r="T186" s="35">
        <v>54901</v>
      </c>
      <c r="U186" s="35">
        <v>37740</v>
      </c>
      <c r="V186" s="35">
        <v>64075</v>
      </c>
      <c r="W186" s="35">
        <v>225346</v>
      </c>
      <c r="X186" s="31">
        <f t="shared" si="27"/>
        <v>0</v>
      </c>
      <c r="Y186" s="31">
        <f t="shared" si="28"/>
        <v>0</v>
      </c>
      <c r="Z186" s="31">
        <f t="shared" si="29"/>
        <v>0</v>
      </c>
      <c r="AA186" s="31">
        <f t="shared" si="30"/>
        <v>0</v>
      </c>
      <c r="AB186" s="31">
        <f t="shared" si="31"/>
        <v>0</v>
      </c>
      <c r="AC186" s="31">
        <f t="shared" si="32"/>
        <v>1</v>
      </c>
      <c r="AD186" s="31">
        <f t="shared" si="33"/>
        <v>0</v>
      </c>
      <c r="AE186" s="31">
        <f t="shared" si="34"/>
        <v>0</v>
      </c>
      <c r="AF186" s="31">
        <f t="shared" si="35"/>
        <v>0</v>
      </c>
      <c r="AG186" s="31">
        <f t="shared" si="36"/>
        <v>0</v>
      </c>
      <c r="AH186">
        <f t="shared" si="37"/>
        <v>0</v>
      </c>
      <c r="AI186">
        <f t="shared" si="38"/>
        <v>0</v>
      </c>
      <c r="AJ186">
        <f t="shared" si="39"/>
        <v>0</v>
      </c>
    </row>
    <row r="187" spans="1:36" ht="12.75">
      <c r="A187" s="32">
        <v>3704380</v>
      </c>
      <c r="B187" s="33">
        <v>850</v>
      </c>
      <c r="C187" s="32" t="s">
        <v>620</v>
      </c>
      <c r="D187" s="32" t="s">
        <v>621</v>
      </c>
      <c r="E187" s="32" t="s">
        <v>622</v>
      </c>
      <c r="F187" s="32">
        <v>27016</v>
      </c>
      <c r="G187" s="34">
        <v>50</v>
      </c>
      <c r="H187" s="32">
        <v>3365938146</v>
      </c>
      <c r="I187" s="29" t="s">
        <v>623</v>
      </c>
      <c r="J187" s="29" t="s">
        <v>42</v>
      </c>
      <c r="K187" s="25" t="s">
        <v>43</v>
      </c>
      <c r="L187" s="26">
        <v>7046</v>
      </c>
      <c r="M187" s="27" t="s">
        <v>42</v>
      </c>
      <c r="N187" s="27" t="s">
        <v>42</v>
      </c>
      <c r="O187" s="27" t="s">
        <v>42</v>
      </c>
      <c r="P187" s="36">
        <v>13.312507509311548</v>
      </c>
      <c r="Q187" s="29" t="str">
        <f t="shared" si="40"/>
        <v>NO</v>
      </c>
      <c r="R187" s="29" t="s">
        <v>42</v>
      </c>
      <c r="S187" s="27" t="s">
        <v>42</v>
      </c>
      <c r="T187" s="35">
        <v>34146</v>
      </c>
      <c r="U187" s="35">
        <v>27498</v>
      </c>
      <c r="V187" s="35">
        <v>41743</v>
      </c>
      <c r="W187" s="35">
        <v>163920</v>
      </c>
      <c r="X187" s="31">
        <f t="shared" si="27"/>
        <v>0</v>
      </c>
      <c r="Y187" s="31">
        <f t="shared" si="28"/>
        <v>0</v>
      </c>
      <c r="Z187" s="31">
        <f t="shared" si="29"/>
        <v>0</v>
      </c>
      <c r="AA187" s="31">
        <f t="shared" si="30"/>
        <v>0</v>
      </c>
      <c r="AB187" s="31">
        <f t="shared" si="31"/>
        <v>0</v>
      </c>
      <c r="AC187" s="31">
        <f t="shared" si="32"/>
        <v>0</v>
      </c>
      <c r="AD187" s="31">
        <f t="shared" si="33"/>
        <v>0</v>
      </c>
      <c r="AE187" s="31">
        <f t="shared" si="34"/>
        <v>0</v>
      </c>
      <c r="AF187" s="31">
        <f t="shared" si="35"/>
        <v>0</v>
      </c>
      <c r="AG187" s="31">
        <f t="shared" si="36"/>
        <v>0</v>
      </c>
      <c r="AH187">
        <f t="shared" si="37"/>
        <v>0</v>
      </c>
      <c r="AI187">
        <f t="shared" si="38"/>
        <v>0</v>
      </c>
      <c r="AJ187">
        <f t="shared" si="39"/>
        <v>0</v>
      </c>
    </row>
    <row r="188" spans="1:36" ht="12.75">
      <c r="A188" s="32">
        <v>3704410</v>
      </c>
      <c r="B188" s="33">
        <v>860</v>
      </c>
      <c r="C188" s="32" t="s">
        <v>624</v>
      </c>
      <c r="D188" s="32" t="s">
        <v>625</v>
      </c>
      <c r="E188" s="32" t="s">
        <v>626</v>
      </c>
      <c r="F188" s="32">
        <v>27017</v>
      </c>
      <c r="G188" s="34">
        <v>364</v>
      </c>
      <c r="H188" s="32">
        <v>3363868211</v>
      </c>
      <c r="I188" s="29" t="s">
        <v>365</v>
      </c>
      <c r="J188" s="29" t="s">
        <v>42</v>
      </c>
      <c r="K188" s="25" t="s">
        <v>43</v>
      </c>
      <c r="L188" s="26">
        <v>8011</v>
      </c>
      <c r="M188" s="27" t="s">
        <v>42</v>
      </c>
      <c r="N188" s="27" t="s">
        <v>42</v>
      </c>
      <c r="O188" s="27" t="s">
        <v>42</v>
      </c>
      <c r="P188" s="36">
        <v>15.91801133885739</v>
      </c>
      <c r="Q188" s="29" t="str">
        <f t="shared" si="40"/>
        <v>NO</v>
      </c>
      <c r="R188" s="29" t="s">
        <v>65</v>
      </c>
      <c r="S188" s="27" t="s">
        <v>42</v>
      </c>
      <c r="T188" s="35">
        <v>47688</v>
      </c>
      <c r="U188" s="35">
        <v>31101</v>
      </c>
      <c r="V188" s="35">
        <v>55012</v>
      </c>
      <c r="W188" s="35">
        <v>209352</v>
      </c>
      <c r="X188" s="31">
        <f t="shared" si="27"/>
        <v>0</v>
      </c>
      <c r="Y188" s="31">
        <f t="shared" si="28"/>
        <v>0</v>
      </c>
      <c r="Z188" s="31">
        <f t="shared" si="29"/>
        <v>0</v>
      </c>
      <c r="AA188" s="31">
        <f t="shared" si="30"/>
        <v>0</v>
      </c>
      <c r="AB188" s="31">
        <f t="shared" si="31"/>
        <v>0</v>
      </c>
      <c r="AC188" s="31">
        <f t="shared" si="32"/>
        <v>1</v>
      </c>
      <c r="AD188" s="31">
        <f t="shared" si="33"/>
        <v>0</v>
      </c>
      <c r="AE188" s="31">
        <f t="shared" si="34"/>
        <v>0</v>
      </c>
      <c r="AF188" s="31">
        <f t="shared" si="35"/>
        <v>0</v>
      </c>
      <c r="AG188" s="31">
        <f t="shared" si="36"/>
        <v>0</v>
      </c>
      <c r="AH188">
        <f t="shared" si="37"/>
        <v>0</v>
      </c>
      <c r="AI188">
        <f t="shared" si="38"/>
        <v>0</v>
      </c>
      <c r="AJ188">
        <f t="shared" si="39"/>
        <v>0</v>
      </c>
    </row>
    <row r="189" spans="1:36" ht="12.75">
      <c r="A189" s="32">
        <v>3704440</v>
      </c>
      <c r="B189" s="33">
        <v>870</v>
      </c>
      <c r="C189" s="32" t="s">
        <v>627</v>
      </c>
      <c r="D189" s="32" t="s">
        <v>628</v>
      </c>
      <c r="E189" s="32" t="s">
        <v>629</v>
      </c>
      <c r="F189" s="32">
        <v>28713</v>
      </c>
      <c r="G189" s="34">
        <v>2021</v>
      </c>
      <c r="H189" s="32">
        <v>8284883129</v>
      </c>
      <c r="I189" s="29">
        <v>7</v>
      </c>
      <c r="J189" s="29" t="s">
        <v>65</v>
      </c>
      <c r="K189" s="25" t="s">
        <v>43</v>
      </c>
      <c r="L189" s="26">
        <v>1694</v>
      </c>
      <c r="M189" s="27" t="s">
        <v>42</v>
      </c>
      <c r="N189" s="27" t="s">
        <v>42</v>
      </c>
      <c r="O189" s="27" t="s">
        <v>42</v>
      </c>
      <c r="P189" s="36">
        <v>21.944632005401758</v>
      </c>
      <c r="Q189" s="29" t="str">
        <f t="shared" si="40"/>
        <v>YES</v>
      </c>
      <c r="R189" s="29" t="s">
        <v>65</v>
      </c>
      <c r="S189" s="27" t="s">
        <v>65</v>
      </c>
      <c r="T189" s="35">
        <v>15892</v>
      </c>
      <c r="U189" s="35">
        <v>6555</v>
      </c>
      <c r="V189" s="35">
        <v>13995</v>
      </c>
      <c r="W189" s="35">
        <v>62139</v>
      </c>
      <c r="X189" s="31">
        <f t="shared" si="27"/>
        <v>1</v>
      </c>
      <c r="Y189" s="31">
        <f t="shared" si="28"/>
        <v>0</v>
      </c>
      <c r="Z189" s="31">
        <f t="shared" si="29"/>
        <v>0</v>
      </c>
      <c r="AA189" s="31">
        <f t="shared" si="30"/>
        <v>0</v>
      </c>
      <c r="AB189" s="31">
        <f t="shared" si="31"/>
        <v>1</v>
      </c>
      <c r="AC189" s="31">
        <f t="shared" si="32"/>
        <v>1</v>
      </c>
      <c r="AD189" s="31" t="str">
        <f t="shared" si="33"/>
        <v>CHECK</v>
      </c>
      <c r="AE189" s="31">
        <f t="shared" si="34"/>
        <v>0</v>
      </c>
      <c r="AF189" s="31" t="str">
        <f t="shared" si="35"/>
        <v>RLISP</v>
      </c>
      <c r="AG189" s="31">
        <f t="shared" si="36"/>
        <v>0</v>
      </c>
      <c r="AH189">
        <f t="shared" si="37"/>
        <v>0</v>
      </c>
      <c r="AI189">
        <f t="shared" si="38"/>
        <v>0</v>
      </c>
      <c r="AJ189">
        <f t="shared" si="39"/>
        <v>0</v>
      </c>
    </row>
    <row r="190" spans="1:36" ht="12.75">
      <c r="A190" s="32">
        <v>3704500</v>
      </c>
      <c r="B190" s="33">
        <v>292</v>
      </c>
      <c r="C190" s="32" t="s">
        <v>630</v>
      </c>
      <c r="D190" s="32" t="s">
        <v>631</v>
      </c>
      <c r="E190" s="32" t="s">
        <v>632</v>
      </c>
      <c r="F190" s="32">
        <v>27360</v>
      </c>
      <c r="G190" s="34">
        <v>3129</v>
      </c>
      <c r="H190" s="32">
        <v>3364744200</v>
      </c>
      <c r="I190" s="29">
        <v>4</v>
      </c>
      <c r="J190" s="29" t="s">
        <v>42</v>
      </c>
      <c r="K190" s="25" t="s">
        <v>43</v>
      </c>
      <c r="L190" s="26">
        <v>2340</v>
      </c>
      <c r="M190" s="27" t="s">
        <v>42</v>
      </c>
      <c r="N190" s="27" t="s">
        <v>42</v>
      </c>
      <c r="O190" s="27" t="s">
        <v>42</v>
      </c>
      <c r="P190" s="36">
        <v>17.30392156862745</v>
      </c>
      <c r="Q190" s="29" t="str">
        <f t="shared" si="40"/>
        <v>NO</v>
      </c>
      <c r="R190" s="29" t="s">
        <v>42</v>
      </c>
      <c r="S190" s="27" t="s">
        <v>42</v>
      </c>
      <c r="T190" s="35">
        <v>17711</v>
      </c>
      <c r="U190" s="35">
        <v>8983</v>
      </c>
      <c r="V190" s="35">
        <v>22466</v>
      </c>
      <c r="W190" s="35">
        <v>93197</v>
      </c>
      <c r="X190" s="31">
        <f t="shared" si="27"/>
        <v>0</v>
      </c>
      <c r="Y190" s="31">
        <f t="shared" si="28"/>
        <v>0</v>
      </c>
      <c r="Z190" s="31">
        <f t="shared" si="29"/>
        <v>0</v>
      </c>
      <c r="AA190" s="31">
        <f t="shared" si="30"/>
        <v>0</v>
      </c>
      <c r="AB190" s="31">
        <f t="shared" si="31"/>
        <v>0</v>
      </c>
      <c r="AC190" s="31">
        <f t="shared" si="32"/>
        <v>0</v>
      </c>
      <c r="AD190" s="31">
        <f t="shared" si="33"/>
        <v>0</v>
      </c>
      <c r="AE190" s="31">
        <f t="shared" si="34"/>
        <v>0</v>
      </c>
      <c r="AF190" s="31">
        <f t="shared" si="35"/>
        <v>0</v>
      </c>
      <c r="AG190" s="31">
        <f t="shared" si="36"/>
        <v>0</v>
      </c>
      <c r="AH190">
        <f t="shared" si="37"/>
        <v>0</v>
      </c>
      <c r="AI190">
        <f t="shared" si="38"/>
        <v>0</v>
      </c>
      <c r="AJ190">
        <f t="shared" si="39"/>
        <v>0</v>
      </c>
    </row>
    <row r="191" spans="1:36" ht="12.75">
      <c r="A191" s="32">
        <v>3704530</v>
      </c>
      <c r="B191" s="33">
        <v>880</v>
      </c>
      <c r="C191" s="32" t="s">
        <v>633</v>
      </c>
      <c r="D191" s="32" t="s">
        <v>634</v>
      </c>
      <c r="E191" s="32" t="s">
        <v>252</v>
      </c>
      <c r="F191" s="32">
        <v>28712</v>
      </c>
      <c r="G191" s="34">
        <v>3239</v>
      </c>
      <c r="H191" s="32">
        <v>8288846173</v>
      </c>
      <c r="I191" s="29" t="s">
        <v>365</v>
      </c>
      <c r="J191" s="29" t="s">
        <v>42</v>
      </c>
      <c r="K191" s="25" t="s">
        <v>43</v>
      </c>
      <c r="L191" s="26">
        <v>3677</v>
      </c>
      <c r="M191" s="27" t="s">
        <v>42</v>
      </c>
      <c r="N191" s="27" t="s">
        <v>42</v>
      </c>
      <c r="O191" s="27" t="s">
        <v>42</v>
      </c>
      <c r="P191" s="36">
        <v>18.514644351464433</v>
      </c>
      <c r="Q191" s="29" t="str">
        <f t="shared" si="40"/>
        <v>NO</v>
      </c>
      <c r="R191" s="29" t="s">
        <v>65</v>
      </c>
      <c r="S191" s="27" t="s">
        <v>42</v>
      </c>
      <c r="T191" s="35">
        <v>24985</v>
      </c>
      <c r="U191" s="35">
        <v>14393</v>
      </c>
      <c r="V191" s="35">
        <v>24531</v>
      </c>
      <c r="W191" s="35">
        <v>120825</v>
      </c>
      <c r="X191" s="31">
        <f t="shared" si="27"/>
        <v>0</v>
      </c>
      <c r="Y191" s="31">
        <f t="shared" si="28"/>
        <v>0</v>
      </c>
      <c r="Z191" s="31">
        <f t="shared" si="29"/>
        <v>0</v>
      </c>
      <c r="AA191" s="31">
        <f t="shared" si="30"/>
        <v>0</v>
      </c>
      <c r="AB191" s="31">
        <f t="shared" si="31"/>
        <v>0</v>
      </c>
      <c r="AC191" s="31">
        <f t="shared" si="32"/>
        <v>1</v>
      </c>
      <c r="AD191" s="31">
        <f t="shared" si="33"/>
        <v>0</v>
      </c>
      <c r="AE191" s="31">
        <f t="shared" si="34"/>
        <v>0</v>
      </c>
      <c r="AF191" s="31">
        <f t="shared" si="35"/>
        <v>0</v>
      </c>
      <c r="AG191" s="31">
        <f t="shared" si="36"/>
        <v>0</v>
      </c>
      <c r="AH191">
        <f t="shared" si="37"/>
        <v>0</v>
      </c>
      <c r="AI191">
        <f t="shared" si="38"/>
        <v>0</v>
      </c>
      <c r="AJ191">
        <f t="shared" si="39"/>
        <v>0</v>
      </c>
    </row>
    <row r="192" spans="1:36" ht="12.75">
      <c r="A192" s="32">
        <v>3704590</v>
      </c>
      <c r="B192" s="33">
        <v>890</v>
      </c>
      <c r="C192" s="32" t="s">
        <v>635</v>
      </c>
      <c r="D192" s="32" t="s">
        <v>636</v>
      </c>
      <c r="E192" s="32" t="s">
        <v>637</v>
      </c>
      <c r="F192" s="32">
        <v>27925</v>
      </c>
      <c r="G192" s="34">
        <v>328</v>
      </c>
      <c r="H192" s="32">
        <v>2527961121</v>
      </c>
      <c r="I192" s="29">
        <v>7</v>
      </c>
      <c r="J192" s="29" t="s">
        <v>65</v>
      </c>
      <c r="K192" s="25" t="s">
        <v>43</v>
      </c>
      <c r="L192" s="26">
        <v>643</v>
      </c>
      <c r="M192" s="27" t="s">
        <v>42</v>
      </c>
      <c r="N192" s="27" t="s">
        <v>42</v>
      </c>
      <c r="O192" s="27" t="s">
        <v>42</v>
      </c>
      <c r="P192" s="36">
        <v>31.476997578692494</v>
      </c>
      <c r="Q192" s="29" t="str">
        <f t="shared" si="40"/>
        <v>YES</v>
      </c>
      <c r="R192" s="29" t="s">
        <v>65</v>
      </c>
      <c r="S192" s="27" t="s">
        <v>65</v>
      </c>
      <c r="T192" s="35">
        <v>6463</v>
      </c>
      <c r="U192" s="35">
        <v>2652</v>
      </c>
      <c r="V192" s="35">
        <v>6323</v>
      </c>
      <c r="W192" s="35">
        <v>33418</v>
      </c>
      <c r="X192" s="31">
        <f t="shared" si="27"/>
        <v>1</v>
      </c>
      <c r="Y192" s="31">
        <f t="shared" si="28"/>
        <v>0</v>
      </c>
      <c r="Z192" s="31">
        <f t="shared" si="29"/>
        <v>0</v>
      </c>
      <c r="AA192" s="31">
        <f t="shared" si="30"/>
        <v>0</v>
      </c>
      <c r="AB192" s="31">
        <f t="shared" si="31"/>
        <v>1</v>
      </c>
      <c r="AC192" s="31">
        <f t="shared" si="32"/>
        <v>1</v>
      </c>
      <c r="AD192" s="31" t="str">
        <f t="shared" si="33"/>
        <v>CHECK</v>
      </c>
      <c r="AE192" s="31">
        <f t="shared" si="34"/>
        <v>0</v>
      </c>
      <c r="AF192" s="31" t="str">
        <f t="shared" si="35"/>
        <v>RLISP</v>
      </c>
      <c r="AG192" s="31">
        <f t="shared" si="36"/>
        <v>0</v>
      </c>
      <c r="AH192">
        <f t="shared" si="37"/>
        <v>0</v>
      </c>
      <c r="AI192">
        <f t="shared" si="38"/>
        <v>0</v>
      </c>
      <c r="AJ192">
        <f t="shared" si="39"/>
        <v>0</v>
      </c>
    </row>
    <row r="193" spans="1:36" ht="12.75">
      <c r="A193" s="32">
        <v>3704620</v>
      </c>
      <c r="B193" s="33">
        <v>900</v>
      </c>
      <c r="C193" s="32" t="s">
        <v>638</v>
      </c>
      <c r="D193" s="32" t="s">
        <v>639</v>
      </c>
      <c r="E193" s="32" t="s">
        <v>640</v>
      </c>
      <c r="F193" s="32">
        <v>28112</v>
      </c>
      <c r="G193" s="34">
        <v>4730</v>
      </c>
      <c r="H193" s="32">
        <v>7042833733</v>
      </c>
      <c r="I193" s="29" t="s">
        <v>436</v>
      </c>
      <c r="J193" s="29" t="s">
        <v>42</v>
      </c>
      <c r="K193" s="25" t="s">
        <v>43</v>
      </c>
      <c r="L193" s="26">
        <v>23038</v>
      </c>
      <c r="M193" s="27" t="s">
        <v>42</v>
      </c>
      <c r="N193" s="27" t="s">
        <v>42</v>
      </c>
      <c r="O193" s="27" t="s">
        <v>42</v>
      </c>
      <c r="P193" s="36">
        <v>12.854910132847094</v>
      </c>
      <c r="Q193" s="29" t="str">
        <f t="shared" si="40"/>
        <v>NO</v>
      </c>
      <c r="R193" s="29" t="s">
        <v>42</v>
      </c>
      <c r="S193" s="27" t="s">
        <v>42</v>
      </c>
      <c r="T193" s="35">
        <v>104699</v>
      </c>
      <c r="U193" s="35">
        <v>90160</v>
      </c>
      <c r="V193" s="35">
        <v>141038</v>
      </c>
      <c r="W193" s="35">
        <v>457975</v>
      </c>
      <c r="X193" s="31">
        <f t="shared" si="27"/>
        <v>0</v>
      </c>
      <c r="Y193" s="31">
        <f t="shared" si="28"/>
        <v>0</v>
      </c>
      <c r="Z193" s="31">
        <f t="shared" si="29"/>
        <v>0</v>
      </c>
      <c r="AA193" s="31">
        <f t="shared" si="30"/>
        <v>0</v>
      </c>
      <c r="AB193" s="31">
        <f t="shared" si="31"/>
        <v>0</v>
      </c>
      <c r="AC193" s="31">
        <f t="shared" si="32"/>
        <v>0</v>
      </c>
      <c r="AD193" s="31">
        <f t="shared" si="33"/>
        <v>0</v>
      </c>
      <c r="AE193" s="31">
        <f t="shared" si="34"/>
        <v>0</v>
      </c>
      <c r="AF193" s="31">
        <f t="shared" si="35"/>
        <v>0</v>
      </c>
      <c r="AG193" s="31">
        <f t="shared" si="36"/>
        <v>0</v>
      </c>
      <c r="AH193">
        <f t="shared" si="37"/>
        <v>0</v>
      </c>
      <c r="AI193">
        <f t="shared" si="38"/>
        <v>0</v>
      </c>
      <c r="AJ193">
        <f t="shared" si="39"/>
        <v>0</v>
      </c>
    </row>
    <row r="194" spans="1:36" ht="12.75">
      <c r="A194" s="32">
        <v>3704650</v>
      </c>
      <c r="B194" s="33">
        <v>910</v>
      </c>
      <c r="C194" s="32" t="s">
        <v>641</v>
      </c>
      <c r="D194" s="32" t="s">
        <v>642</v>
      </c>
      <c r="E194" s="32" t="s">
        <v>346</v>
      </c>
      <c r="F194" s="32">
        <v>27536</v>
      </c>
      <c r="G194" s="34">
        <v>7001</v>
      </c>
      <c r="H194" s="32">
        <v>2524922127</v>
      </c>
      <c r="I194" s="29" t="s">
        <v>365</v>
      </c>
      <c r="J194" s="29" t="s">
        <v>42</v>
      </c>
      <c r="K194" s="25" t="s">
        <v>43</v>
      </c>
      <c r="L194" s="26">
        <v>7838</v>
      </c>
      <c r="M194" s="27" t="s">
        <v>42</v>
      </c>
      <c r="N194" s="27" t="s">
        <v>42</v>
      </c>
      <c r="O194" s="27" t="s">
        <v>42</v>
      </c>
      <c r="P194" s="36">
        <v>25.10154346060114</v>
      </c>
      <c r="Q194" s="29" t="str">
        <f t="shared" si="40"/>
        <v>YES</v>
      </c>
      <c r="R194" s="29" t="s">
        <v>65</v>
      </c>
      <c r="S194" s="27" t="s">
        <v>65</v>
      </c>
      <c r="T194" s="35">
        <v>60864</v>
      </c>
      <c r="U194" s="35">
        <v>31744</v>
      </c>
      <c r="V194" s="35">
        <v>75431</v>
      </c>
      <c r="W194" s="35">
        <v>288603</v>
      </c>
      <c r="X194" s="31">
        <f t="shared" si="27"/>
        <v>0</v>
      </c>
      <c r="Y194" s="31">
        <f t="shared" si="28"/>
        <v>0</v>
      </c>
      <c r="Z194" s="31">
        <f t="shared" si="29"/>
        <v>0</v>
      </c>
      <c r="AA194" s="31">
        <f t="shared" si="30"/>
        <v>0</v>
      </c>
      <c r="AB194" s="31">
        <f t="shared" si="31"/>
        <v>1</v>
      </c>
      <c r="AC194" s="31">
        <f t="shared" si="32"/>
        <v>1</v>
      </c>
      <c r="AD194" s="31" t="str">
        <f t="shared" si="33"/>
        <v>CHECK</v>
      </c>
      <c r="AE194" s="31">
        <f t="shared" si="34"/>
        <v>0</v>
      </c>
      <c r="AF194" s="31" t="str">
        <f t="shared" si="35"/>
        <v>RLISP</v>
      </c>
      <c r="AG194" s="31">
        <f t="shared" si="36"/>
        <v>0</v>
      </c>
      <c r="AH194">
        <f t="shared" si="37"/>
        <v>0</v>
      </c>
      <c r="AI194">
        <f t="shared" si="38"/>
        <v>0</v>
      </c>
      <c r="AJ194">
        <f t="shared" si="39"/>
        <v>0</v>
      </c>
    </row>
    <row r="195" spans="1:36" ht="12.75">
      <c r="A195" s="32">
        <v>3704720</v>
      </c>
      <c r="B195" s="33">
        <v>920</v>
      </c>
      <c r="C195" s="32" t="s">
        <v>643</v>
      </c>
      <c r="D195" s="32" t="s">
        <v>644</v>
      </c>
      <c r="E195" s="32" t="s">
        <v>40</v>
      </c>
      <c r="F195" s="32">
        <v>27611</v>
      </c>
      <c r="G195" s="34">
        <v>8041</v>
      </c>
      <c r="H195" s="32">
        <v>9198501600</v>
      </c>
      <c r="I195" s="29" t="s">
        <v>55</v>
      </c>
      <c r="J195" s="29" t="s">
        <v>42</v>
      </c>
      <c r="K195" s="25" t="s">
        <v>43</v>
      </c>
      <c r="L195" s="26">
        <v>97462</v>
      </c>
      <c r="M195" s="27" t="s">
        <v>42</v>
      </c>
      <c r="N195" s="27" t="s">
        <v>42</v>
      </c>
      <c r="O195" s="27" t="s">
        <v>42</v>
      </c>
      <c r="P195" s="36">
        <v>10.12993873881196</v>
      </c>
      <c r="Q195" s="29" t="str">
        <f t="shared" si="40"/>
        <v>NO</v>
      </c>
      <c r="R195" s="29" t="s">
        <v>42</v>
      </c>
      <c r="S195" s="27" t="s">
        <v>42</v>
      </c>
      <c r="T195" s="35">
        <v>446512</v>
      </c>
      <c r="U195" s="35">
        <v>404512</v>
      </c>
      <c r="V195" s="35">
        <v>570420</v>
      </c>
      <c r="W195" s="35">
        <v>1664023</v>
      </c>
      <c r="X195" s="31">
        <f t="shared" si="27"/>
        <v>0</v>
      </c>
      <c r="Y195" s="31">
        <f t="shared" si="28"/>
        <v>0</v>
      </c>
      <c r="Z195" s="31">
        <f t="shared" si="29"/>
        <v>0</v>
      </c>
      <c r="AA195" s="31">
        <f t="shared" si="30"/>
        <v>0</v>
      </c>
      <c r="AB195" s="31">
        <f t="shared" si="31"/>
        <v>0</v>
      </c>
      <c r="AC195" s="31">
        <f t="shared" si="32"/>
        <v>0</v>
      </c>
      <c r="AD195" s="31">
        <f t="shared" si="33"/>
        <v>0</v>
      </c>
      <c r="AE195" s="31">
        <f t="shared" si="34"/>
        <v>0</v>
      </c>
      <c r="AF195" s="31">
        <f t="shared" si="35"/>
        <v>0</v>
      </c>
      <c r="AG195" s="31">
        <f t="shared" si="36"/>
        <v>0</v>
      </c>
      <c r="AH195">
        <f t="shared" si="37"/>
        <v>0</v>
      </c>
      <c r="AI195">
        <f t="shared" si="38"/>
        <v>0</v>
      </c>
      <c r="AJ195">
        <f t="shared" si="39"/>
        <v>0</v>
      </c>
    </row>
    <row r="196" spans="1:36" ht="12.75">
      <c r="A196" s="32">
        <v>3704740</v>
      </c>
      <c r="B196" s="33">
        <v>930</v>
      </c>
      <c r="C196" s="32" t="s">
        <v>645</v>
      </c>
      <c r="D196" s="32" t="s">
        <v>646</v>
      </c>
      <c r="E196" s="32" t="s">
        <v>647</v>
      </c>
      <c r="F196" s="32">
        <v>27589</v>
      </c>
      <c r="G196" s="34">
        <v>110</v>
      </c>
      <c r="H196" s="32">
        <v>2522573184</v>
      </c>
      <c r="I196" s="29">
        <v>7</v>
      </c>
      <c r="J196" s="29" t="s">
        <v>65</v>
      </c>
      <c r="K196" s="25" t="s">
        <v>43</v>
      </c>
      <c r="L196" s="26">
        <v>2967</v>
      </c>
      <c r="M196" s="27" t="s">
        <v>42</v>
      </c>
      <c r="N196" s="27" t="s">
        <v>42</v>
      </c>
      <c r="O196" s="27" t="s">
        <v>42</v>
      </c>
      <c r="P196" s="36">
        <v>29.418504726439416</v>
      </c>
      <c r="Q196" s="29" t="str">
        <f t="shared" si="40"/>
        <v>YES</v>
      </c>
      <c r="R196" s="29" t="s">
        <v>65</v>
      </c>
      <c r="S196" s="27" t="s">
        <v>65</v>
      </c>
      <c r="T196" s="35">
        <v>29891</v>
      </c>
      <c r="U196" s="35">
        <v>12726</v>
      </c>
      <c r="V196" s="35">
        <v>29066</v>
      </c>
      <c r="W196" s="35">
        <v>133519</v>
      </c>
      <c r="X196" s="31">
        <f t="shared" si="27"/>
        <v>1</v>
      </c>
      <c r="Y196" s="31">
        <f t="shared" si="28"/>
        <v>0</v>
      </c>
      <c r="Z196" s="31">
        <f t="shared" si="29"/>
        <v>0</v>
      </c>
      <c r="AA196" s="31">
        <f t="shared" si="30"/>
        <v>0</v>
      </c>
      <c r="AB196" s="31">
        <f t="shared" si="31"/>
        <v>1</v>
      </c>
      <c r="AC196" s="31">
        <f t="shared" si="32"/>
        <v>1</v>
      </c>
      <c r="AD196" s="31" t="str">
        <f t="shared" si="33"/>
        <v>CHECK</v>
      </c>
      <c r="AE196" s="31">
        <f t="shared" si="34"/>
        <v>0</v>
      </c>
      <c r="AF196" s="31" t="str">
        <f t="shared" si="35"/>
        <v>RLISP</v>
      </c>
      <c r="AG196" s="31">
        <f t="shared" si="36"/>
        <v>0</v>
      </c>
      <c r="AH196">
        <f t="shared" si="37"/>
        <v>0</v>
      </c>
      <c r="AI196">
        <f t="shared" si="38"/>
        <v>0</v>
      </c>
      <c r="AJ196">
        <f t="shared" si="39"/>
        <v>0</v>
      </c>
    </row>
    <row r="197" spans="1:36" ht="12.75">
      <c r="A197" s="32">
        <v>3704800</v>
      </c>
      <c r="B197" s="33">
        <v>940</v>
      </c>
      <c r="C197" s="32" t="s">
        <v>648</v>
      </c>
      <c r="D197" s="32" t="s">
        <v>649</v>
      </c>
      <c r="E197" s="32" t="s">
        <v>650</v>
      </c>
      <c r="F197" s="32">
        <v>27962</v>
      </c>
      <c r="G197" s="34">
        <v>747</v>
      </c>
      <c r="H197" s="32">
        <v>2527935171</v>
      </c>
      <c r="I197" s="29" t="s">
        <v>365</v>
      </c>
      <c r="J197" s="29" t="s">
        <v>42</v>
      </c>
      <c r="K197" s="25" t="s">
        <v>43</v>
      </c>
      <c r="L197" s="26">
        <v>2148</v>
      </c>
      <c r="M197" s="27" t="s">
        <v>42</v>
      </c>
      <c r="N197" s="27" t="s">
        <v>42</v>
      </c>
      <c r="O197" s="27" t="s">
        <v>42</v>
      </c>
      <c r="P197" s="36">
        <v>26.839378238341972</v>
      </c>
      <c r="Q197" s="29" t="str">
        <f t="shared" si="40"/>
        <v>YES</v>
      </c>
      <c r="R197" s="29" t="s">
        <v>65</v>
      </c>
      <c r="S197" s="27" t="s">
        <v>65</v>
      </c>
      <c r="T197" s="35">
        <v>19386</v>
      </c>
      <c r="U197" s="35">
        <v>8316</v>
      </c>
      <c r="V197" s="35">
        <v>22298</v>
      </c>
      <c r="W197" s="35">
        <v>100409</v>
      </c>
      <c r="X197" s="31">
        <f t="shared" si="27"/>
        <v>0</v>
      </c>
      <c r="Y197" s="31">
        <f t="shared" si="28"/>
        <v>0</v>
      </c>
      <c r="Z197" s="31">
        <f t="shared" si="29"/>
        <v>0</v>
      </c>
      <c r="AA197" s="31">
        <f t="shared" si="30"/>
        <v>0</v>
      </c>
      <c r="AB197" s="31">
        <f t="shared" si="31"/>
        <v>1</v>
      </c>
      <c r="AC197" s="31">
        <f t="shared" si="32"/>
        <v>1</v>
      </c>
      <c r="AD197" s="31" t="str">
        <f t="shared" si="33"/>
        <v>CHECK</v>
      </c>
      <c r="AE197" s="31">
        <f t="shared" si="34"/>
        <v>0</v>
      </c>
      <c r="AF197" s="31" t="str">
        <f t="shared" si="35"/>
        <v>RLISP</v>
      </c>
      <c r="AG197" s="31">
        <f t="shared" si="36"/>
        <v>0</v>
      </c>
      <c r="AH197">
        <f t="shared" si="37"/>
        <v>0</v>
      </c>
      <c r="AI197">
        <f t="shared" si="38"/>
        <v>0</v>
      </c>
      <c r="AJ197">
        <f t="shared" si="39"/>
        <v>0</v>
      </c>
    </row>
    <row r="198" spans="1:36" ht="12.75">
      <c r="A198" s="32">
        <v>3704830</v>
      </c>
      <c r="B198" s="33">
        <v>950</v>
      </c>
      <c r="C198" s="32" t="s">
        <v>651</v>
      </c>
      <c r="D198" s="32" t="s">
        <v>652</v>
      </c>
      <c r="E198" s="32" t="s">
        <v>653</v>
      </c>
      <c r="F198" s="32">
        <v>28607</v>
      </c>
      <c r="G198" s="34">
        <v>1790</v>
      </c>
      <c r="H198" s="32">
        <v>8282647190</v>
      </c>
      <c r="I198" s="29" t="s">
        <v>365</v>
      </c>
      <c r="J198" s="29" t="s">
        <v>42</v>
      </c>
      <c r="K198" s="25" t="s">
        <v>43</v>
      </c>
      <c r="L198" s="26">
        <v>4627</v>
      </c>
      <c r="M198" s="27" t="s">
        <v>42</v>
      </c>
      <c r="N198" s="27" t="s">
        <v>42</v>
      </c>
      <c r="O198" s="27" t="s">
        <v>42</v>
      </c>
      <c r="P198" s="36">
        <v>15.013357079252005</v>
      </c>
      <c r="Q198" s="29" t="str">
        <f t="shared" si="40"/>
        <v>NO</v>
      </c>
      <c r="R198" s="29" t="s">
        <v>65</v>
      </c>
      <c r="S198" s="27" t="s">
        <v>42</v>
      </c>
      <c r="T198" s="35">
        <v>25580</v>
      </c>
      <c r="U198" s="35">
        <v>19703</v>
      </c>
      <c r="V198" s="35">
        <v>27642</v>
      </c>
      <c r="W198" s="35">
        <v>121267</v>
      </c>
      <c r="X198" s="31">
        <f aca="true" t="shared" si="41" ref="X198:X228">IF(OR(J198="YES",K198="YES"),1,0)</f>
        <v>0</v>
      </c>
      <c r="Y198" s="31">
        <f aca="true" t="shared" si="42" ref="Y198:Y228">IF(OR(L198&lt;600,M198="YES"),1,0)</f>
        <v>0</v>
      </c>
      <c r="Z198" s="31">
        <f aca="true" t="shared" si="43" ref="Z198:Z228">IF(AND(X198=1,Y198=1),"ELIGIBLE",0)</f>
        <v>0</v>
      </c>
      <c r="AA198" s="31">
        <f aca="true" t="shared" si="44" ref="AA198:AA228">IF(AND(Z198="ELIGIBLE",N198="YES"),"OKAY",0)</f>
        <v>0</v>
      </c>
      <c r="AB198" s="31">
        <f aca="true" t="shared" si="45" ref="AB198:AB228">IF(AND(P198&gt;=20,Q198="YES"),1,0)</f>
        <v>0</v>
      </c>
      <c r="AC198" s="31">
        <f aca="true" t="shared" si="46" ref="AC198:AC228">IF(R198="YES",1,0)</f>
        <v>1</v>
      </c>
      <c r="AD198" s="31">
        <f aca="true" t="shared" si="47" ref="AD198:AD228">IF(AND(AB198=1,AC198=1),"CHECK",0)</f>
        <v>0</v>
      </c>
      <c r="AE198" s="31">
        <f aca="true" t="shared" si="48" ref="AE198:AE228">IF(AND(Z198="ELIGIBLE",AD198="CHECK"),"SRSA",0)</f>
        <v>0</v>
      </c>
      <c r="AF198" s="31">
        <f aca="true" t="shared" si="49" ref="AF198:AF228">IF(AND(AD198="CHECK",AE198=0),"RLISP",0)</f>
        <v>0</v>
      </c>
      <c r="AG198" s="31">
        <f aca="true" t="shared" si="50" ref="AG198:AG228">IF(AND(AA198="OKAY",AF198="RLISP"),"NO",0)</f>
        <v>0</v>
      </c>
      <c r="AH198">
        <f aca="true" t="shared" si="51" ref="AH198:AH228">IF(AND(OR(X198=0,Y198=0),(N198="YES")),"TROUBLE",0)</f>
        <v>0</v>
      </c>
      <c r="AI198">
        <f aca="true" t="shared" si="52" ref="AI198:AI228">IF(AND(OR(AB198=0,AC198=0),(S198="YES")),"TROUBLE",0)</f>
        <v>0</v>
      </c>
      <c r="AJ198">
        <f aca="true" t="shared" si="53" ref="AJ198:AJ228">IF(AND(AND(AD198=0,P198&gt;=19.95),(S198=1)),"PROBLEM",0)</f>
        <v>0</v>
      </c>
    </row>
    <row r="199" spans="1:36" ht="12.75">
      <c r="A199" s="32">
        <v>3704880</v>
      </c>
      <c r="B199" s="33">
        <v>960</v>
      </c>
      <c r="C199" s="32" t="s">
        <v>654</v>
      </c>
      <c r="D199" s="32" t="s">
        <v>655</v>
      </c>
      <c r="E199" s="32" t="s">
        <v>178</v>
      </c>
      <c r="F199" s="32">
        <v>27533</v>
      </c>
      <c r="G199" s="34">
        <v>1797</v>
      </c>
      <c r="H199" s="32">
        <v>9197315900</v>
      </c>
      <c r="I199" s="29" t="s">
        <v>55</v>
      </c>
      <c r="J199" s="29" t="s">
        <v>42</v>
      </c>
      <c r="K199" s="25" t="s">
        <v>43</v>
      </c>
      <c r="L199" s="26">
        <v>18351</v>
      </c>
      <c r="M199" s="27" t="s">
        <v>42</v>
      </c>
      <c r="N199" s="27" t="s">
        <v>42</v>
      </c>
      <c r="O199" s="27" t="s">
        <v>42</v>
      </c>
      <c r="P199" s="36">
        <v>20.459897492727524</v>
      </c>
      <c r="Q199" s="29" t="str">
        <f t="shared" si="40"/>
        <v>YES</v>
      </c>
      <c r="R199" s="29" t="s">
        <v>42</v>
      </c>
      <c r="S199" s="27" t="s">
        <v>42</v>
      </c>
      <c r="T199" s="35">
        <v>131438</v>
      </c>
      <c r="U199" s="35">
        <v>75188</v>
      </c>
      <c r="V199" s="35">
        <v>144618</v>
      </c>
      <c r="W199" s="35">
        <v>606533</v>
      </c>
      <c r="X199" s="31">
        <f t="shared" si="41"/>
        <v>0</v>
      </c>
      <c r="Y199" s="31">
        <f t="shared" si="42"/>
        <v>0</v>
      </c>
      <c r="Z199" s="31">
        <f t="shared" si="43"/>
        <v>0</v>
      </c>
      <c r="AA199" s="31">
        <f t="shared" si="44"/>
        <v>0</v>
      </c>
      <c r="AB199" s="31">
        <f t="shared" si="45"/>
        <v>1</v>
      </c>
      <c r="AC199" s="31">
        <f t="shared" si="46"/>
        <v>0</v>
      </c>
      <c r="AD199" s="31">
        <f t="shared" si="47"/>
        <v>0</v>
      </c>
      <c r="AE199" s="31">
        <f t="shared" si="48"/>
        <v>0</v>
      </c>
      <c r="AF199" s="31">
        <f t="shared" si="49"/>
        <v>0</v>
      </c>
      <c r="AG199" s="31">
        <f t="shared" si="50"/>
        <v>0</v>
      </c>
      <c r="AH199">
        <f t="shared" si="51"/>
        <v>0</v>
      </c>
      <c r="AI199">
        <f t="shared" si="52"/>
        <v>0</v>
      </c>
      <c r="AJ199">
        <f t="shared" si="53"/>
        <v>0</v>
      </c>
    </row>
    <row r="200" spans="1:36" ht="12.75">
      <c r="A200" s="32">
        <v>3704890</v>
      </c>
      <c r="B200" s="33">
        <v>422</v>
      </c>
      <c r="C200" s="32" t="s">
        <v>656</v>
      </c>
      <c r="D200" s="32" t="s">
        <v>657</v>
      </c>
      <c r="E200" s="32" t="s">
        <v>658</v>
      </c>
      <c r="F200" s="32">
        <v>27890</v>
      </c>
      <c r="G200" s="34">
        <v>1431</v>
      </c>
      <c r="H200" s="32">
        <v>2525364821</v>
      </c>
      <c r="I200" s="29">
        <v>7</v>
      </c>
      <c r="J200" s="29" t="s">
        <v>65</v>
      </c>
      <c r="K200" s="25" t="s">
        <v>43</v>
      </c>
      <c r="L200" s="26">
        <v>1065</v>
      </c>
      <c r="M200" s="27" t="s">
        <v>42</v>
      </c>
      <c r="N200" s="27" t="s">
        <v>42</v>
      </c>
      <c r="O200" s="27" t="s">
        <v>42</v>
      </c>
      <c r="P200" s="36">
        <v>26.692965154503618</v>
      </c>
      <c r="Q200" s="29" t="str">
        <f t="shared" si="40"/>
        <v>YES</v>
      </c>
      <c r="R200" s="29" t="s">
        <v>65</v>
      </c>
      <c r="S200" s="27" t="s">
        <v>65</v>
      </c>
      <c r="T200" s="35">
        <v>13410</v>
      </c>
      <c r="U200" s="35">
        <v>5927</v>
      </c>
      <c r="V200" s="35">
        <v>12353</v>
      </c>
      <c r="W200" s="35">
        <v>52223</v>
      </c>
      <c r="X200" s="31">
        <f t="shared" si="41"/>
        <v>1</v>
      </c>
      <c r="Y200" s="31">
        <f t="shared" si="42"/>
        <v>0</v>
      </c>
      <c r="Z200" s="31">
        <f t="shared" si="43"/>
        <v>0</v>
      </c>
      <c r="AA200" s="31">
        <f t="shared" si="44"/>
        <v>0</v>
      </c>
      <c r="AB200" s="31">
        <f t="shared" si="45"/>
        <v>1</v>
      </c>
      <c r="AC200" s="31">
        <f t="shared" si="46"/>
        <v>1</v>
      </c>
      <c r="AD200" s="31" t="str">
        <f t="shared" si="47"/>
        <v>CHECK</v>
      </c>
      <c r="AE200" s="31">
        <f t="shared" si="48"/>
        <v>0</v>
      </c>
      <c r="AF200" s="31" t="str">
        <f t="shared" si="49"/>
        <v>RLISP</v>
      </c>
      <c r="AG200" s="31">
        <f t="shared" si="50"/>
        <v>0</v>
      </c>
      <c r="AH200">
        <f t="shared" si="51"/>
        <v>0</v>
      </c>
      <c r="AI200">
        <f t="shared" si="52"/>
        <v>0</v>
      </c>
      <c r="AJ200">
        <f t="shared" si="53"/>
        <v>0</v>
      </c>
    </row>
    <row r="201" spans="1:36" ht="12.75">
      <c r="A201" s="32">
        <v>3704920</v>
      </c>
      <c r="B201" s="33">
        <v>241</v>
      </c>
      <c r="C201" s="32" t="s">
        <v>659</v>
      </c>
      <c r="D201" s="32" t="s">
        <v>660</v>
      </c>
      <c r="E201" s="32" t="s">
        <v>432</v>
      </c>
      <c r="F201" s="32">
        <v>28472</v>
      </c>
      <c r="G201" s="34">
        <v>609</v>
      </c>
      <c r="H201" s="32">
        <v>9106424116</v>
      </c>
      <c r="I201" s="29">
        <v>6</v>
      </c>
      <c r="J201" s="29" t="s">
        <v>42</v>
      </c>
      <c r="K201" s="25" t="s">
        <v>43</v>
      </c>
      <c r="L201" s="26">
        <v>2623</v>
      </c>
      <c r="M201" s="27" t="s">
        <v>42</v>
      </c>
      <c r="N201" s="27" t="s">
        <v>42</v>
      </c>
      <c r="O201" s="27" t="s">
        <v>42</v>
      </c>
      <c r="P201" s="36">
        <v>24.244529350468913</v>
      </c>
      <c r="Q201" s="29" t="str">
        <f t="shared" si="40"/>
        <v>YES</v>
      </c>
      <c r="R201" s="29" t="s">
        <v>65</v>
      </c>
      <c r="S201" s="27" t="s">
        <v>65</v>
      </c>
      <c r="T201" s="35">
        <v>20956</v>
      </c>
      <c r="U201" s="35">
        <v>11452</v>
      </c>
      <c r="V201" s="35">
        <v>24722</v>
      </c>
      <c r="W201" s="35">
        <v>94868</v>
      </c>
      <c r="X201" s="31">
        <f t="shared" si="41"/>
        <v>0</v>
      </c>
      <c r="Y201" s="31">
        <f t="shared" si="42"/>
        <v>0</v>
      </c>
      <c r="Z201" s="31">
        <f t="shared" si="43"/>
        <v>0</v>
      </c>
      <c r="AA201" s="31">
        <f t="shared" si="44"/>
        <v>0</v>
      </c>
      <c r="AB201" s="31">
        <f t="shared" si="45"/>
        <v>1</v>
      </c>
      <c r="AC201" s="31">
        <f t="shared" si="46"/>
        <v>1</v>
      </c>
      <c r="AD201" s="31" t="str">
        <f t="shared" si="47"/>
        <v>CHECK</v>
      </c>
      <c r="AE201" s="31">
        <f t="shared" si="48"/>
        <v>0</v>
      </c>
      <c r="AF201" s="31" t="str">
        <f t="shared" si="49"/>
        <v>RLISP</v>
      </c>
      <c r="AG201" s="31">
        <f t="shared" si="50"/>
        <v>0</v>
      </c>
      <c r="AH201">
        <f t="shared" si="51"/>
        <v>0</v>
      </c>
      <c r="AI201">
        <f t="shared" si="52"/>
        <v>0</v>
      </c>
      <c r="AJ201">
        <f t="shared" si="53"/>
        <v>0</v>
      </c>
    </row>
    <row r="202" spans="1:36" ht="12.75">
      <c r="A202" s="32">
        <v>3704950</v>
      </c>
      <c r="B202" s="33">
        <v>970</v>
      </c>
      <c r="C202" s="32" t="s">
        <v>661</v>
      </c>
      <c r="D202" s="32" t="s">
        <v>662</v>
      </c>
      <c r="E202" s="32" t="s">
        <v>182</v>
      </c>
      <c r="F202" s="32">
        <v>28697</v>
      </c>
      <c r="G202" s="34">
        <v>2424</v>
      </c>
      <c r="H202" s="32">
        <v>3366671121</v>
      </c>
      <c r="I202" s="29" t="s">
        <v>365</v>
      </c>
      <c r="J202" s="29" t="s">
        <v>42</v>
      </c>
      <c r="K202" s="25" t="s">
        <v>43</v>
      </c>
      <c r="L202" s="26">
        <v>9744</v>
      </c>
      <c r="M202" s="27" t="s">
        <v>42</v>
      </c>
      <c r="N202" s="27" t="s">
        <v>42</v>
      </c>
      <c r="O202" s="27" t="s">
        <v>42</v>
      </c>
      <c r="P202" s="36">
        <v>17.001292546316243</v>
      </c>
      <c r="Q202" s="29" t="str">
        <f t="shared" si="40"/>
        <v>NO</v>
      </c>
      <c r="R202" s="29" t="s">
        <v>65</v>
      </c>
      <c r="S202" s="27" t="s">
        <v>42</v>
      </c>
      <c r="T202" s="35">
        <v>60005</v>
      </c>
      <c r="U202" s="35">
        <v>38257</v>
      </c>
      <c r="V202" s="35">
        <v>67903</v>
      </c>
      <c r="W202" s="35">
        <v>278101</v>
      </c>
      <c r="X202" s="31">
        <f t="shared" si="41"/>
        <v>0</v>
      </c>
      <c r="Y202" s="31">
        <f t="shared" si="42"/>
        <v>0</v>
      </c>
      <c r="Z202" s="31">
        <f t="shared" si="43"/>
        <v>0</v>
      </c>
      <c r="AA202" s="31">
        <f t="shared" si="44"/>
        <v>0</v>
      </c>
      <c r="AB202" s="31">
        <f t="shared" si="45"/>
        <v>0</v>
      </c>
      <c r="AC202" s="31">
        <f t="shared" si="46"/>
        <v>1</v>
      </c>
      <c r="AD202" s="31">
        <f t="shared" si="47"/>
        <v>0</v>
      </c>
      <c r="AE202" s="31">
        <f t="shared" si="48"/>
        <v>0</v>
      </c>
      <c r="AF202" s="31">
        <f t="shared" si="49"/>
        <v>0</v>
      </c>
      <c r="AG202" s="31">
        <f t="shared" si="50"/>
        <v>0</v>
      </c>
      <c r="AH202">
        <f t="shared" si="51"/>
        <v>0</v>
      </c>
      <c r="AI202">
        <f t="shared" si="52"/>
        <v>0</v>
      </c>
      <c r="AJ202">
        <f t="shared" si="53"/>
        <v>0</v>
      </c>
    </row>
    <row r="203" spans="1:36" ht="12.75">
      <c r="A203" s="32">
        <v>3705020</v>
      </c>
      <c r="B203" s="33">
        <v>980</v>
      </c>
      <c r="C203" s="32" t="s">
        <v>663</v>
      </c>
      <c r="D203" s="32" t="s">
        <v>664</v>
      </c>
      <c r="E203" s="32" t="s">
        <v>186</v>
      </c>
      <c r="F203" s="32">
        <v>27894</v>
      </c>
      <c r="G203" s="34">
        <v>2048</v>
      </c>
      <c r="H203" s="32">
        <v>2523997700</v>
      </c>
      <c r="I203" s="29" t="s">
        <v>665</v>
      </c>
      <c r="J203" s="29" t="s">
        <v>42</v>
      </c>
      <c r="K203" s="25" t="s">
        <v>43</v>
      </c>
      <c r="L203" s="26">
        <v>11678</v>
      </c>
      <c r="M203" s="27" t="s">
        <v>42</v>
      </c>
      <c r="N203" s="27" t="s">
        <v>42</v>
      </c>
      <c r="O203" s="27" t="s">
        <v>42</v>
      </c>
      <c r="P203" s="36">
        <v>23.67529377838656</v>
      </c>
      <c r="Q203" s="29" t="str">
        <f t="shared" si="40"/>
        <v>YES</v>
      </c>
      <c r="R203" s="29" t="s">
        <v>42</v>
      </c>
      <c r="S203" s="27" t="s">
        <v>42</v>
      </c>
      <c r="T203" s="35">
        <v>95962</v>
      </c>
      <c r="U203" s="35">
        <v>48018</v>
      </c>
      <c r="V203" s="35">
        <v>99720</v>
      </c>
      <c r="W203" s="35">
        <v>439547</v>
      </c>
      <c r="X203" s="31">
        <f t="shared" si="41"/>
        <v>0</v>
      </c>
      <c r="Y203" s="31">
        <f t="shared" si="42"/>
        <v>0</v>
      </c>
      <c r="Z203" s="31">
        <f t="shared" si="43"/>
        <v>0</v>
      </c>
      <c r="AA203" s="31">
        <f t="shared" si="44"/>
        <v>0</v>
      </c>
      <c r="AB203" s="31">
        <f t="shared" si="45"/>
        <v>1</v>
      </c>
      <c r="AC203" s="31">
        <f t="shared" si="46"/>
        <v>0</v>
      </c>
      <c r="AD203" s="31">
        <f t="shared" si="47"/>
        <v>0</v>
      </c>
      <c r="AE203" s="31">
        <f t="shared" si="48"/>
        <v>0</v>
      </c>
      <c r="AF203" s="31">
        <f t="shared" si="49"/>
        <v>0</v>
      </c>
      <c r="AG203" s="31">
        <f t="shared" si="50"/>
        <v>0</v>
      </c>
      <c r="AH203">
        <f t="shared" si="51"/>
        <v>0</v>
      </c>
      <c r="AI203">
        <f t="shared" si="52"/>
        <v>0</v>
      </c>
      <c r="AJ203">
        <f t="shared" si="53"/>
        <v>0</v>
      </c>
    </row>
    <row r="204" spans="1:36" ht="12.75">
      <c r="A204" s="32">
        <v>3705040</v>
      </c>
      <c r="B204" s="33">
        <v>990</v>
      </c>
      <c r="C204" s="32" t="s">
        <v>666</v>
      </c>
      <c r="D204" s="32" t="s">
        <v>667</v>
      </c>
      <c r="E204" s="32" t="s">
        <v>668</v>
      </c>
      <c r="F204" s="32">
        <v>27055</v>
      </c>
      <c r="G204" s="34">
        <v>9806</v>
      </c>
      <c r="H204" s="32">
        <v>3366792051</v>
      </c>
      <c r="I204" s="29" t="s">
        <v>324</v>
      </c>
      <c r="J204" s="29" t="s">
        <v>42</v>
      </c>
      <c r="K204" s="25" t="s">
        <v>43</v>
      </c>
      <c r="L204" s="26">
        <v>5654</v>
      </c>
      <c r="M204" s="27" t="s">
        <v>42</v>
      </c>
      <c r="N204" s="27" t="s">
        <v>42</v>
      </c>
      <c r="O204" s="27" t="s">
        <v>42</v>
      </c>
      <c r="P204" s="36">
        <v>13.928218636812645</v>
      </c>
      <c r="Q204" s="29" t="str">
        <f t="shared" si="40"/>
        <v>NO</v>
      </c>
      <c r="R204" s="29" t="s">
        <v>42</v>
      </c>
      <c r="S204" s="27" t="s">
        <v>42</v>
      </c>
      <c r="T204" s="35">
        <v>28093</v>
      </c>
      <c r="U204" s="35">
        <v>21786</v>
      </c>
      <c r="V204" s="35">
        <v>34772</v>
      </c>
      <c r="W204" s="35">
        <v>126595</v>
      </c>
      <c r="X204" s="31">
        <f t="shared" si="41"/>
        <v>0</v>
      </c>
      <c r="Y204" s="31">
        <f t="shared" si="42"/>
        <v>0</v>
      </c>
      <c r="Z204" s="31">
        <f t="shared" si="43"/>
        <v>0</v>
      </c>
      <c r="AA204" s="31">
        <f t="shared" si="44"/>
        <v>0</v>
      </c>
      <c r="AB204" s="31">
        <f t="shared" si="45"/>
        <v>0</v>
      </c>
      <c r="AC204" s="31">
        <f t="shared" si="46"/>
        <v>0</v>
      </c>
      <c r="AD204" s="31">
        <f t="shared" si="47"/>
        <v>0</v>
      </c>
      <c r="AE204" s="31">
        <f t="shared" si="48"/>
        <v>0</v>
      </c>
      <c r="AF204" s="31">
        <f t="shared" si="49"/>
        <v>0</v>
      </c>
      <c r="AG204" s="31">
        <f t="shared" si="50"/>
        <v>0</v>
      </c>
      <c r="AH204">
        <f t="shared" si="51"/>
        <v>0</v>
      </c>
      <c r="AI204">
        <f t="shared" si="52"/>
        <v>0</v>
      </c>
      <c r="AJ204">
        <f t="shared" si="53"/>
        <v>0</v>
      </c>
    </row>
    <row r="205" spans="1:36" ht="12.75">
      <c r="A205" s="32">
        <v>3705070</v>
      </c>
      <c r="B205" s="33">
        <v>995</v>
      </c>
      <c r="C205" s="32" t="s">
        <v>669</v>
      </c>
      <c r="D205" s="32" t="s">
        <v>670</v>
      </c>
      <c r="E205" s="32" t="s">
        <v>671</v>
      </c>
      <c r="F205" s="32">
        <v>28714</v>
      </c>
      <c r="G205" s="34">
        <v>190</v>
      </c>
      <c r="H205" s="32">
        <v>8286826101</v>
      </c>
      <c r="I205" s="29">
        <v>7</v>
      </c>
      <c r="J205" s="29" t="s">
        <v>65</v>
      </c>
      <c r="K205" s="25" t="s">
        <v>43</v>
      </c>
      <c r="L205" s="26">
        <v>2362</v>
      </c>
      <c r="M205" s="27" t="s">
        <v>42</v>
      </c>
      <c r="N205" s="27" t="s">
        <v>42</v>
      </c>
      <c r="O205" s="27" t="s">
        <v>42</v>
      </c>
      <c r="P205" s="36">
        <v>21.55835080363382</v>
      </c>
      <c r="Q205" s="29" t="str">
        <f t="shared" si="40"/>
        <v>YES</v>
      </c>
      <c r="R205" s="29" t="s">
        <v>65</v>
      </c>
      <c r="S205" s="27" t="s">
        <v>65</v>
      </c>
      <c r="T205" s="35">
        <v>17713</v>
      </c>
      <c r="U205" s="35">
        <v>9574</v>
      </c>
      <c r="V205" s="35">
        <v>16587</v>
      </c>
      <c r="W205" s="35">
        <v>83606</v>
      </c>
      <c r="X205" s="31">
        <f t="shared" si="41"/>
        <v>1</v>
      </c>
      <c r="Y205" s="31">
        <f t="shared" si="42"/>
        <v>0</v>
      </c>
      <c r="Z205" s="31">
        <f t="shared" si="43"/>
        <v>0</v>
      </c>
      <c r="AA205" s="31">
        <f t="shared" si="44"/>
        <v>0</v>
      </c>
      <c r="AB205" s="31">
        <f t="shared" si="45"/>
        <v>1</v>
      </c>
      <c r="AC205" s="31">
        <f t="shared" si="46"/>
        <v>1</v>
      </c>
      <c r="AD205" s="31" t="str">
        <f t="shared" si="47"/>
        <v>CHECK</v>
      </c>
      <c r="AE205" s="31">
        <f t="shared" si="48"/>
        <v>0</v>
      </c>
      <c r="AF205" s="31" t="str">
        <f t="shared" si="49"/>
        <v>RLISP</v>
      </c>
      <c r="AG205" s="31">
        <f t="shared" si="50"/>
        <v>0</v>
      </c>
      <c r="AH205">
        <f t="shared" si="51"/>
        <v>0</v>
      </c>
      <c r="AI205">
        <f t="shared" si="52"/>
        <v>0</v>
      </c>
      <c r="AJ205">
        <f t="shared" si="53"/>
        <v>0</v>
      </c>
    </row>
    <row r="206" spans="1:36" ht="12.75">
      <c r="A206" s="5"/>
      <c r="B206" s="2" t="s">
        <v>672</v>
      </c>
      <c r="C206" s="40" t="s">
        <v>673</v>
      </c>
      <c r="D206" s="5">
        <v>258</v>
      </c>
      <c r="I206" s="5">
        <v>8</v>
      </c>
      <c r="J206" s="5" t="s">
        <v>503</v>
      </c>
      <c r="K206" s="5" t="s">
        <v>43</v>
      </c>
      <c r="L206" s="41">
        <v>258</v>
      </c>
      <c r="M206" s="5" t="s">
        <v>42</v>
      </c>
      <c r="N206" s="5" t="s">
        <v>503</v>
      </c>
      <c r="O206" s="5"/>
      <c r="P206" s="42">
        <v>6.48</v>
      </c>
      <c r="Q206" s="5" t="s">
        <v>674</v>
      </c>
      <c r="R206" s="5" t="s">
        <v>503</v>
      </c>
      <c r="S206" s="5" t="s">
        <v>43</v>
      </c>
      <c r="T206" s="43">
        <v>889</v>
      </c>
      <c r="U206" s="43">
        <v>1182</v>
      </c>
      <c r="V206" s="43">
        <v>1320</v>
      </c>
      <c r="W206" s="43">
        <v>4030</v>
      </c>
      <c r="X206" s="31">
        <f t="shared" si="41"/>
        <v>1</v>
      </c>
      <c r="Y206" s="31">
        <f t="shared" si="42"/>
        <v>1</v>
      </c>
      <c r="Z206" s="31" t="str">
        <f t="shared" si="43"/>
        <v>ELIGIBLE</v>
      </c>
      <c r="AA206" s="31" t="str">
        <f t="shared" si="44"/>
        <v>OKAY</v>
      </c>
      <c r="AB206" s="31">
        <f t="shared" si="45"/>
        <v>0</v>
      </c>
      <c r="AC206" s="31">
        <f t="shared" si="46"/>
        <v>1</v>
      </c>
      <c r="AD206" s="31">
        <f t="shared" si="47"/>
        <v>0</v>
      </c>
      <c r="AE206" s="31">
        <f t="shared" si="48"/>
        <v>0</v>
      </c>
      <c r="AF206" s="31">
        <f t="shared" si="49"/>
        <v>0</v>
      </c>
      <c r="AG206" s="31">
        <f t="shared" si="50"/>
        <v>0</v>
      </c>
      <c r="AH206">
        <f t="shared" si="51"/>
        <v>0</v>
      </c>
      <c r="AI206">
        <f t="shared" si="52"/>
        <v>0</v>
      </c>
      <c r="AJ206">
        <f t="shared" si="53"/>
        <v>0</v>
      </c>
    </row>
    <row r="207" spans="1:36" ht="12.75">
      <c r="A207" s="5"/>
      <c r="B207" s="2" t="s">
        <v>675</v>
      </c>
      <c r="C207" s="40" t="s">
        <v>676</v>
      </c>
      <c r="D207" s="5">
        <v>79</v>
      </c>
      <c r="I207" s="5">
        <v>7</v>
      </c>
      <c r="J207" s="5" t="s">
        <v>503</v>
      </c>
      <c r="K207" s="5" t="s">
        <v>43</v>
      </c>
      <c r="L207" s="41">
        <v>79</v>
      </c>
      <c r="M207" s="5" t="s">
        <v>42</v>
      </c>
      <c r="N207" s="5" t="s">
        <v>503</v>
      </c>
      <c r="O207" s="5"/>
      <c r="P207" s="42">
        <v>53.52</v>
      </c>
      <c r="Q207" s="5" t="s">
        <v>503</v>
      </c>
      <c r="R207" s="5" t="s">
        <v>503</v>
      </c>
      <c r="S207" s="5" t="s">
        <v>674</v>
      </c>
      <c r="T207" s="43">
        <v>195</v>
      </c>
      <c r="U207" s="43">
        <v>259</v>
      </c>
      <c r="V207" s="43">
        <v>885</v>
      </c>
      <c r="W207" s="43">
        <v>4707</v>
      </c>
      <c r="X207" s="31">
        <f t="shared" si="41"/>
        <v>1</v>
      </c>
      <c r="Y207" s="31">
        <f t="shared" si="42"/>
        <v>1</v>
      </c>
      <c r="Z207" s="31" t="str">
        <f t="shared" si="43"/>
        <v>ELIGIBLE</v>
      </c>
      <c r="AA207" s="31" t="str">
        <f t="shared" si="44"/>
        <v>OKAY</v>
      </c>
      <c r="AB207" s="31">
        <f t="shared" si="45"/>
        <v>1</v>
      </c>
      <c r="AC207" s="31">
        <f t="shared" si="46"/>
        <v>1</v>
      </c>
      <c r="AD207" s="31" t="str">
        <f t="shared" si="47"/>
        <v>CHECK</v>
      </c>
      <c r="AE207" s="31" t="str">
        <f t="shared" si="48"/>
        <v>SRSA</v>
      </c>
      <c r="AF207" s="31">
        <f t="shared" si="49"/>
        <v>0</v>
      </c>
      <c r="AG207" s="31">
        <f t="shared" si="50"/>
        <v>0</v>
      </c>
      <c r="AH207">
        <f t="shared" si="51"/>
        <v>0</v>
      </c>
      <c r="AI207">
        <f t="shared" si="52"/>
        <v>0</v>
      </c>
      <c r="AJ207">
        <f t="shared" si="53"/>
        <v>0</v>
      </c>
    </row>
    <row r="208" spans="1:36" ht="12.75">
      <c r="A208" s="5"/>
      <c r="B208" s="2" t="s">
        <v>677</v>
      </c>
      <c r="C208" s="40" t="s">
        <v>678</v>
      </c>
      <c r="D208" s="5">
        <v>262</v>
      </c>
      <c r="I208" s="5">
        <v>7</v>
      </c>
      <c r="J208" s="5" t="s">
        <v>503</v>
      </c>
      <c r="K208" s="5" t="s">
        <v>43</v>
      </c>
      <c r="L208" s="41">
        <v>262</v>
      </c>
      <c r="M208" s="5" t="s">
        <v>42</v>
      </c>
      <c r="N208" s="5" t="s">
        <v>503</v>
      </c>
      <c r="O208" s="5"/>
      <c r="P208" s="42">
        <v>9.49</v>
      </c>
      <c r="Q208" s="5" t="s">
        <v>674</v>
      </c>
      <c r="R208" s="5" t="s">
        <v>503</v>
      </c>
      <c r="S208" s="5" t="s">
        <v>674</v>
      </c>
      <c r="T208" s="43">
        <v>1617</v>
      </c>
      <c r="U208" s="43">
        <v>1000</v>
      </c>
      <c r="V208" s="43">
        <v>1523</v>
      </c>
      <c r="W208" s="43">
        <v>4351</v>
      </c>
      <c r="X208" s="31">
        <f t="shared" si="41"/>
        <v>1</v>
      </c>
      <c r="Y208" s="31">
        <f t="shared" si="42"/>
        <v>1</v>
      </c>
      <c r="Z208" s="31" t="str">
        <f t="shared" si="43"/>
        <v>ELIGIBLE</v>
      </c>
      <c r="AA208" s="31" t="str">
        <f t="shared" si="44"/>
        <v>OKAY</v>
      </c>
      <c r="AB208" s="31">
        <f t="shared" si="45"/>
        <v>0</v>
      </c>
      <c r="AC208" s="31">
        <f t="shared" si="46"/>
        <v>1</v>
      </c>
      <c r="AD208" s="31">
        <f t="shared" si="47"/>
        <v>0</v>
      </c>
      <c r="AE208" s="31">
        <f t="shared" si="48"/>
        <v>0</v>
      </c>
      <c r="AF208" s="31">
        <f t="shared" si="49"/>
        <v>0</v>
      </c>
      <c r="AG208" s="31">
        <f t="shared" si="50"/>
        <v>0</v>
      </c>
      <c r="AH208">
        <f t="shared" si="51"/>
        <v>0</v>
      </c>
      <c r="AI208">
        <f t="shared" si="52"/>
        <v>0</v>
      </c>
      <c r="AJ208">
        <f t="shared" si="53"/>
        <v>0</v>
      </c>
    </row>
    <row r="209" spans="1:36" ht="12.75">
      <c r="A209" s="5"/>
      <c r="B209" s="2" t="s">
        <v>679</v>
      </c>
      <c r="C209" s="40" t="s">
        <v>680</v>
      </c>
      <c r="D209" s="5">
        <v>102</v>
      </c>
      <c r="I209" s="5">
        <v>7</v>
      </c>
      <c r="J209" s="5" t="s">
        <v>503</v>
      </c>
      <c r="K209" s="5" t="s">
        <v>43</v>
      </c>
      <c r="L209" s="41">
        <v>102</v>
      </c>
      <c r="M209" s="5" t="s">
        <v>42</v>
      </c>
      <c r="N209" s="5" t="s">
        <v>503</v>
      </c>
      <c r="O209" s="5"/>
      <c r="P209" s="44">
        <v>0</v>
      </c>
      <c r="Q209" s="5" t="s">
        <v>674</v>
      </c>
      <c r="R209" s="5" t="s">
        <v>503</v>
      </c>
      <c r="S209" s="5" t="s">
        <v>674</v>
      </c>
      <c r="T209" s="43">
        <v>252</v>
      </c>
      <c r="U209" s="43">
        <v>335</v>
      </c>
      <c r="V209" s="43">
        <v>375</v>
      </c>
      <c r="W209" s="43">
        <v>461</v>
      </c>
      <c r="X209" s="31">
        <f t="shared" si="41"/>
        <v>1</v>
      </c>
      <c r="Y209" s="31">
        <f t="shared" si="42"/>
        <v>1</v>
      </c>
      <c r="Z209" s="31" t="str">
        <f t="shared" si="43"/>
        <v>ELIGIBLE</v>
      </c>
      <c r="AA209" s="31" t="str">
        <f t="shared" si="44"/>
        <v>OKAY</v>
      </c>
      <c r="AB209" s="31">
        <f t="shared" si="45"/>
        <v>0</v>
      </c>
      <c r="AC209" s="31">
        <f t="shared" si="46"/>
        <v>1</v>
      </c>
      <c r="AD209" s="31">
        <f t="shared" si="47"/>
        <v>0</v>
      </c>
      <c r="AE209" s="31">
        <f t="shared" si="48"/>
        <v>0</v>
      </c>
      <c r="AF209" s="31">
        <f t="shared" si="49"/>
        <v>0</v>
      </c>
      <c r="AG209" s="31">
        <f t="shared" si="50"/>
        <v>0</v>
      </c>
      <c r="AH209">
        <f t="shared" si="51"/>
        <v>0</v>
      </c>
      <c r="AI209">
        <f t="shared" si="52"/>
        <v>0</v>
      </c>
      <c r="AJ209">
        <f t="shared" si="53"/>
        <v>0</v>
      </c>
    </row>
    <row r="210" spans="1:36" ht="12.75">
      <c r="A210" s="5"/>
      <c r="B210" s="2" t="s">
        <v>681</v>
      </c>
      <c r="C210" s="40" t="s">
        <v>682</v>
      </c>
      <c r="D210" s="5">
        <v>370</v>
      </c>
      <c r="I210" s="5">
        <v>8</v>
      </c>
      <c r="J210" s="5" t="s">
        <v>503</v>
      </c>
      <c r="K210" s="5" t="s">
        <v>43</v>
      </c>
      <c r="L210" s="41">
        <v>370</v>
      </c>
      <c r="M210" s="5" t="s">
        <v>42</v>
      </c>
      <c r="N210" s="5" t="s">
        <v>503</v>
      </c>
      <c r="O210" s="5"/>
      <c r="P210" s="42">
        <v>2.57</v>
      </c>
      <c r="Q210" s="5" t="s">
        <v>674</v>
      </c>
      <c r="R210" s="5" t="s">
        <v>503</v>
      </c>
      <c r="S210" s="5" t="s">
        <v>674</v>
      </c>
      <c r="T210" s="43">
        <v>1159</v>
      </c>
      <c r="U210" s="43">
        <v>1192</v>
      </c>
      <c r="V210" s="43">
        <v>1333</v>
      </c>
      <c r="W210" s="43">
        <v>2671</v>
      </c>
      <c r="X210" s="31">
        <f t="shared" si="41"/>
        <v>1</v>
      </c>
      <c r="Y210" s="31">
        <f t="shared" si="42"/>
        <v>1</v>
      </c>
      <c r="Z210" s="31" t="str">
        <f t="shared" si="43"/>
        <v>ELIGIBLE</v>
      </c>
      <c r="AA210" s="31" t="str">
        <f t="shared" si="44"/>
        <v>OKAY</v>
      </c>
      <c r="AB210" s="31">
        <f t="shared" si="45"/>
        <v>0</v>
      </c>
      <c r="AC210" s="31">
        <f t="shared" si="46"/>
        <v>1</v>
      </c>
      <c r="AD210" s="31">
        <f t="shared" si="47"/>
        <v>0</v>
      </c>
      <c r="AE210" s="31">
        <f t="shared" si="48"/>
        <v>0</v>
      </c>
      <c r="AF210" s="31">
        <f t="shared" si="49"/>
        <v>0</v>
      </c>
      <c r="AG210" s="31">
        <f t="shared" si="50"/>
        <v>0</v>
      </c>
      <c r="AH210">
        <f t="shared" si="51"/>
        <v>0</v>
      </c>
      <c r="AI210">
        <f t="shared" si="52"/>
        <v>0</v>
      </c>
      <c r="AJ210">
        <f t="shared" si="53"/>
        <v>0</v>
      </c>
    </row>
    <row r="211" spans="1:36" ht="12.75">
      <c r="A211" s="5"/>
      <c r="B211" s="2" t="s">
        <v>683</v>
      </c>
      <c r="C211" s="40" t="s">
        <v>684</v>
      </c>
      <c r="D211" s="5">
        <v>108</v>
      </c>
      <c r="I211" s="5">
        <v>8</v>
      </c>
      <c r="J211" s="5" t="s">
        <v>503</v>
      </c>
      <c r="K211" s="5" t="s">
        <v>43</v>
      </c>
      <c r="L211" s="41">
        <v>108</v>
      </c>
      <c r="M211" s="5" t="s">
        <v>42</v>
      </c>
      <c r="N211" s="5" t="s">
        <v>503</v>
      </c>
      <c r="O211" s="5"/>
      <c r="P211" s="44">
        <v>0</v>
      </c>
      <c r="Q211" s="5" t="s">
        <v>674</v>
      </c>
      <c r="R211" s="5" t="s">
        <v>503</v>
      </c>
      <c r="S211" s="5" t="s">
        <v>674</v>
      </c>
      <c r="T211" s="43">
        <v>411</v>
      </c>
      <c r="U211" s="43">
        <v>547</v>
      </c>
      <c r="V211" s="43">
        <v>611</v>
      </c>
      <c r="W211" s="43">
        <v>752</v>
      </c>
      <c r="X211" s="31">
        <f t="shared" si="41"/>
        <v>1</v>
      </c>
      <c r="Y211" s="31">
        <f t="shared" si="42"/>
        <v>1</v>
      </c>
      <c r="Z211" s="31" t="str">
        <f t="shared" si="43"/>
        <v>ELIGIBLE</v>
      </c>
      <c r="AA211" s="31" t="str">
        <f t="shared" si="44"/>
        <v>OKAY</v>
      </c>
      <c r="AB211" s="31">
        <f t="shared" si="45"/>
        <v>0</v>
      </c>
      <c r="AC211" s="31">
        <f t="shared" si="46"/>
        <v>1</v>
      </c>
      <c r="AD211" s="31">
        <f t="shared" si="47"/>
        <v>0</v>
      </c>
      <c r="AE211" s="31">
        <f t="shared" si="48"/>
        <v>0</v>
      </c>
      <c r="AF211" s="31">
        <f t="shared" si="49"/>
        <v>0</v>
      </c>
      <c r="AG211" s="31">
        <f t="shared" si="50"/>
        <v>0</v>
      </c>
      <c r="AH211">
        <f t="shared" si="51"/>
        <v>0</v>
      </c>
      <c r="AI211">
        <f t="shared" si="52"/>
        <v>0</v>
      </c>
      <c r="AJ211">
        <f t="shared" si="53"/>
        <v>0</v>
      </c>
    </row>
    <row r="212" spans="1:36" ht="12.75">
      <c r="A212" s="5"/>
      <c r="B212" s="2" t="s">
        <v>685</v>
      </c>
      <c r="C212" s="40" t="s">
        <v>686</v>
      </c>
      <c r="D212" s="5">
        <v>105</v>
      </c>
      <c r="I212" s="5">
        <v>7</v>
      </c>
      <c r="J212" s="5" t="s">
        <v>503</v>
      </c>
      <c r="K212" s="5" t="s">
        <v>43</v>
      </c>
      <c r="L212" s="41">
        <v>105</v>
      </c>
      <c r="M212" s="5" t="s">
        <v>42</v>
      </c>
      <c r="N212" s="5" t="s">
        <v>503</v>
      </c>
      <c r="O212" s="5"/>
      <c r="P212" s="44">
        <v>16</v>
      </c>
      <c r="Q212" s="5" t="s">
        <v>674</v>
      </c>
      <c r="R212" s="5" t="s">
        <v>503</v>
      </c>
      <c r="S212" s="5" t="s">
        <v>674</v>
      </c>
      <c r="T212" s="43">
        <v>595</v>
      </c>
      <c r="U212" s="43">
        <v>365</v>
      </c>
      <c r="V212" s="43">
        <v>661</v>
      </c>
      <c r="W212" s="43">
        <v>2334</v>
      </c>
      <c r="X212" s="31">
        <f t="shared" si="41"/>
        <v>1</v>
      </c>
      <c r="Y212" s="31">
        <f t="shared" si="42"/>
        <v>1</v>
      </c>
      <c r="Z212" s="31" t="str">
        <f t="shared" si="43"/>
        <v>ELIGIBLE</v>
      </c>
      <c r="AA212" s="31" t="str">
        <f t="shared" si="44"/>
        <v>OKAY</v>
      </c>
      <c r="AB212" s="31">
        <f t="shared" si="45"/>
        <v>0</v>
      </c>
      <c r="AC212" s="31">
        <f t="shared" si="46"/>
        <v>1</v>
      </c>
      <c r="AD212" s="31">
        <f t="shared" si="47"/>
        <v>0</v>
      </c>
      <c r="AE212" s="31">
        <f t="shared" si="48"/>
        <v>0</v>
      </c>
      <c r="AF212" s="31">
        <f t="shared" si="49"/>
        <v>0</v>
      </c>
      <c r="AG212" s="31">
        <f t="shared" si="50"/>
        <v>0</v>
      </c>
      <c r="AH212">
        <f t="shared" si="51"/>
        <v>0</v>
      </c>
      <c r="AI212">
        <f t="shared" si="52"/>
        <v>0</v>
      </c>
      <c r="AJ212">
        <f t="shared" si="53"/>
        <v>0</v>
      </c>
    </row>
    <row r="213" spans="1:36" ht="12.75">
      <c r="A213" s="5"/>
      <c r="B213" s="2" t="s">
        <v>687</v>
      </c>
      <c r="C213" s="40" t="s">
        <v>688</v>
      </c>
      <c r="D213" s="5">
        <v>79</v>
      </c>
      <c r="I213" s="5">
        <v>6</v>
      </c>
      <c r="J213" s="5" t="s">
        <v>674</v>
      </c>
      <c r="K213" s="5" t="s">
        <v>43</v>
      </c>
      <c r="L213" s="41">
        <v>79</v>
      </c>
      <c r="M213" s="5" t="s">
        <v>42</v>
      </c>
      <c r="N213" s="5" t="s">
        <v>674</v>
      </c>
      <c r="O213" s="5" t="s">
        <v>43</v>
      </c>
      <c r="P213" s="42">
        <v>36.96</v>
      </c>
      <c r="Q213" s="5" t="s">
        <v>503</v>
      </c>
      <c r="R213" s="5" t="s">
        <v>503</v>
      </c>
      <c r="S213" s="5" t="s">
        <v>503</v>
      </c>
      <c r="T213" s="43">
        <v>813</v>
      </c>
      <c r="U213" s="43">
        <v>335</v>
      </c>
      <c r="V213" s="43">
        <v>917</v>
      </c>
      <c r="W213" s="43">
        <v>4354</v>
      </c>
      <c r="X213" s="31">
        <f t="shared" si="41"/>
        <v>0</v>
      </c>
      <c r="Y213" s="31">
        <f t="shared" si="42"/>
        <v>1</v>
      </c>
      <c r="Z213" s="31">
        <f t="shared" si="43"/>
        <v>0</v>
      </c>
      <c r="AA213" s="31">
        <f t="shared" si="44"/>
        <v>0</v>
      </c>
      <c r="AB213" s="31">
        <f t="shared" si="45"/>
        <v>1</v>
      </c>
      <c r="AC213" s="31">
        <f t="shared" si="46"/>
        <v>1</v>
      </c>
      <c r="AD213" s="31" t="str">
        <f t="shared" si="47"/>
        <v>CHECK</v>
      </c>
      <c r="AE213" s="31">
        <f t="shared" si="48"/>
        <v>0</v>
      </c>
      <c r="AF213" s="31" t="str">
        <f t="shared" si="49"/>
        <v>RLISP</v>
      </c>
      <c r="AG213" s="31">
        <f t="shared" si="50"/>
        <v>0</v>
      </c>
      <c r="AH213">
        <f t="shared" si="51"/>
        <v>0</v>
      </c>
      <c r="AI213">
        <f t="shared" si="52"/>
        <v>0</v>
      </c>
      <c r="AJ213">
        <f t="shared" si="53"/>
        <v>0</v>
      </c>
    </row>
    <row r="214" spans="1:36" ht="12.75">
      <c r="A214" s="5"/>
      <c r="B214" s="2" t="s">
        <v>689</v>
      </c>
      <c r="C214" s="40" t="s">
        <v>690</v>
      </c>
      <c r="D214" s="5">
        <v>105</v>
      </c>
      <c r="I214" s="5">
        <v>6</v>
      </c>
      <c r="J214" s="5" t="s">
        <v>674</v>
      </c>
      <c r="K214" s="5" t="s">
        <v>43</v>
      </c>
      <c r="L214" s="41">
        <v>105</v>
      </c>
      <c r="M214" s="5" t="s">
        <v>42</v>
      </c>
      <c r="N214" s="5" t="s">
        <v>674</v>
      </c>
      <c r="O214" s="5" t="s">
        <v>43</v>
      </c>
      <c r="P214" s="42">
        <v>2.75</v>
      </c>
      <c r="Q214" s="5" t="s">
        <v>674</v>
      </c>
      <c r="R214" s="5" t="s">
        <v>503</v>
      </c>
      <c r="S214" s="5" t="s">
        <v>674</v>
      </c>
      <c r="T214" s="43">
        <v>299</v>
      </c>
      <c r="U214" s="43">
        <v>397</v>
      </c>
      <c r="V214" s="43">
        <v>444</v>
      </c>
      <c r="W214" s="43">
        <v>891</v>
      </c>
      <c r="X214" s="31">
        <f t="shared" si="41"/>
        <v>0</v>
      </c>
      <c r="Y214" s="31">
        <f t="shared" si="42"/>
        <v>1</v>
      </c>
      <c r="Z214" s="31">
        <f t="shared" si="43"/>
        <v>0</v>
      </c>
      <c r="AA214" s="31">
        <f t="shared" si="44"/>
        <v>0</v>
      </c>
      <c r="AB214" s="31">
        <f t="shared" si="45"/>
        <v>0</v>
      </c>
      <c r="AC214" s="31">
        <f t="shared" si="46"/>
        <v>1</v>
      </c>
      <c r="AD214" s="31">
        <f t="shared" si="47"/>
        <v>0</v>
      </c>
      <c r="AE214" s="31">
        <f t="shared" si="48"/>
        <v>0</v>
      </c>
      <c r="AF214" s="31">
        <f t="shared" si="49"/>
        <v>0</v>
      </c>
      <c r="AG214" s="31">
        <f t="shared" si="50"/>
        <v>0</v>
      </c>
      <c r="AH214">
        <f t="shared" si="51"/>
        <v>0</v>
      </c>
      <c r="AI214">
        <f t="shared" si="52"/>
        <v>0</v>
      </c>
      <c r="AJ214">
        <f t="shared" si="53"/>
        <v>0</v>
      </c>
    </row>
    <row r="215" spans="1:36" ht="12.75">
      <c r="A215" s="5"/>
      <c r="B215" s="2" t="s">
        <v>691</v>
      </c>
      <c r="C215" s="40" t="s">
        <v>692</v>
      </c>
      <c r="I215" s="5">
        <v>4</v>
      </c>
      <c r="J215" s="5" t="s">
        <v>674</v>
      </c>
      <c r="K215" s="5" t="s">
        <v>43</v>
      </c>
      <c r="L215" s="41">
        <v>140</v>
      </c>
      <c r="M215" s="5" t="s">
        <v>42</v>
      </c>
      <c r="N215" s="5" t="s">
        <v>674</v>
      </c>
      <c r="O215" s="5" t="s">
        <v>43</v>
      </c>
      <c r="P215" s="42">
        <v>13.64</v>
      </c>
      <c r="Q215" s="5" t="s">
        <v>674</v>
      </c>
      <c r="R215" s="5" t="s">
        <v>674</v>
      </c>
      <c r="S215" s="5" t="s">
        <v>674</v>
      </c>
      <c r="T215" s="43">
        <v>483</v>
      </c>
      <c r="U215" s="43">
        <v>642</v>
      </c>
      <c r="V215" s="43">
        <v>1087</v>
      </c>
      <c r="W215" s="43">
        <v>3517</v>
      </c>
      <c r="X215" s="31">
        <f t="shared" si="41"/>
        <v>0</v>
      </c>
      <c r="Y215" s="31">
        <f t="shared" si="42"/>
        <v>1</v>
      </c>
      <c r="Z215" s="31">
        <f t="shared" si="43"/>
        <v>0</v>
      </c>
      <c r="AA215" s="31">
        <f t="shared" si="44"/>
        <v>0</v>
      </c>
      <c r="AB215" s="31">
        <f t="shared" si="45"/>
        <v>0</v>
      </c>
      <c r="AC215" s="31">
        <f t="shared" si="46"/>
        <v>0</v>
      </c>
      <c r="AD215" s="31">
        <f t="shared" si="47"/>
        <v>0</v>
      </c>
      <c r="AE215" s="31">
        <f t="shared" si="48"/>
        <v>0</v>
      </c>
      <c r="AF215" s="31">
        <f t="shared" si="49"/>
        <v>0</v>
      </c>
      <c r="AG215" s="31">
        <f t="shared" si="50"/>
        <v>0</v>
      </c>
      <c r="AH215">
        <f t="shared" si="51"/>
        <v>0</v>
      </c>
      <c r="AI215">
        <f t="shared" si="52"/>
        <v>0</v>
      </c>
      <c r="AJ215">
        <f t="shared" si="53"/>
        <v>0</v>
      </c>
    </row>
    <row r="216" spans="1:36" ht="12.75">
      <c r="A216" s="5"/>
      <c r="B216" s="2" t="s">
        <v>693</v>
      </c>
      <c r="C216" s="40" t="s">
        <v>694</v>
      </c>
      <c r="D216" s="5">
        <v>107</v>
      </c>
      <c r="I216" s="5">
        <v>4</v>
      </c>
      <c r="J216" s="5" t="s">
        <v>674</v>
      </c>
      <c r="K216" s="5" t="s">
        <v>43</v>
      </c>
      <c r="L216" s="41">
        <v>107</v>
      </c>
      <c r="M216" s="5" t="s">
        <v>42</v>
      </c>
      <c r="N216" s="5" t="s">
        <v>674</v>
      </c>
      <c r="O216" s="5" t="s">
        <v>43</v>
      </c>
      <c r="P216" s="42">
        <v>3.28</v>
      </c>
      <c r="Q216" s="5" t="s">
        <v>674</v>
      </c>
      <c r="R216" s="5" t="s">
        <v>674</v>
      </c>
      <c r="S216" s="5" t="s">
        <v>674</v>
      </c>
      <c r="T216" s="43">
        <v>502</v>
      </c>
      <c r="U216" s="43">
        <v>668</v>
      </c>
      <c r="V216" s="43">
        <v>746</v>
      </c>
      <c r="W216" s="43">
        <v>1605</v>
      </c>
      <c r="X216" s="31">
        <f t="shared" si="41"/>
        <v>0</v>
      </c>
      <c r="Y216" s="31">
        <f t="shared" si="42"/>
        <v>1</v>
      </c>
      <c r="Z216" s="31">
        <f t="shared" si="43"/>
        <v>0</v>
      </c>
      <c r="AA216" s="31">
        <f t="shared" si="44"/>
        <v>0</v>
      </c>
      <c r="AB216" s="31">
        <f t="shared" si="45"/>
        <v>0</v>
      </c>
      <c r="AC216" s="31">
        <f t="shared" si="46"/>
        <v>0</v>
      </c>
      <c r="AD216" s="31">
        <f t="shared" si="47"/>
        <v>0</v>
      </c>
      <c r="AE216" s="31">
        <f t="shared" si="48"/>
        <v>0</v>
      </c>
      <c r="AF216" s="31">
        <f t="shared" si="49"/>
        <v>0</v>
      </c>
      <c r="AG216" s="31">
        <f t="shared" si="50"/>
        <v>0</v>
      </c>
      <c r="AH216">
        <f t="shared" si="51"/>
        <v>0</v>
      </c>
      <c r="AI216">
        <f t="shared" si="52"/>
        <v>0</v>
      </c>
      <c r="AJ216">
        <f t="shared" si="53"/>
        <v>0</v>
      </c>
    </row>
    <row r="217" spans="1:36" ht="12.75">
      <c r="A217" s="5"/>
      <c r="B217" s="2" t="s">
        <v>695</v>
      </c>
      <c r="C217" s="40" t="s">
        <v>696</v>
      </c>
      <c r="D217" s="5">
        <v>47</v>
      </c>
      <c r="I217" s="5">
        <v>2</v>
      </c>
      <c r="J217" s="5" t="s">
        <v>674</v>
      </c>
      <c r="K217" s="5" t="s">
        <v>43</v>
      </c>
      <c r="L217" s="41">
        <v>47</v>
      </c>
      <c r="M217" s="5" t="s">
        <v>42</v>
      </c>
      <c r="N217" s="5" t="s">
        <v>674</v>
      </c>
      <c r="O217" s="5" t="s">
        <v>43</v>
      </c>
      <c r="P217" s="42">
        <v>3.03</v>
      </c>
      <c r="Q217" s="5" t="s">
        <v>674</v>
      </c>
      <c r="R217" s="5" t="s">
        <v>674</v>
      </c>
      <c r="S217" s="5" t="s">
        <v>674</v>
      </c>
      <c r="T217" s="45">
        <v>181</v>
      </c>
      <c r="U217" s="45">
        <v>240</v>
      </c>
      <c r="V217" s="45">
        <v>269</v>
      </c>
      <c r="W217" s="45">
        <v>560</v>
      </c>
      <c r="X217" s="31">
        <f t="shared" si="41"/>
        <v>0</v>
      </c>
      <c r="Y217" s="31">
        <f t="shared" si="42"/>
        <v>1</v>
      </c>
      <c r="Z217" s="31">
        <f t="shared" si="43"/>
        <v>0</v>
      </c>
      <c r="AA217" s="31">
        <f t="shared" si="44"/>
        <v>0</v>
      </c>
      <c r="AB217" s="31">
        <f t="shared" si="45"/>
        <v>0</v>
      </c>
      <c r="AC217" s="31">
        <f t="shared" si="46"/>
        <v>0</v>
      </c>
      <c r="AD217" s="31">
        <f t="shared" si="47"/>
        <v>0</v>
      </c>
      <c r="AE217" s="31">
        <f t="shared" si="48"/>
        <v>0</v>
      </c>
      <c r="AF217" s="31">
        <f t="shared" si="49"/>
        <v>0</v>
      </c>
      <c r="AG217" s="31">
        <f t="shared" si="50"/>
        <v>0</v>
      </c>
      <c r="AH217">
        <f t="shared" si="51"/>
        <v>0</v>
      </c>
      <c r="AI217">
        <f t="shared" si="52"/>
        <v>0</v>
      </c>
      <c r="AJ217">
        <f t="shared" si="53"/>
        <v>0</v>
      </c>
    </row>
    <row r="218" spans="1:36" ht="12.75">
      <c r="A218" s="5"/>
      <c r="B218" s="2" t="s">
        <v>697</v>
      </c>
      <c r="C218" s="40" t="s">
        <v>698</v>
      </c>
      <c r="D218" s="5">
        <v>76</v>
      </c>
      <c r="I218" s="5">
        <v>2</v>
      </c>
      <c r="J218" s="5" t="s">
        <v>674</v>
      </c>
      <c r="K218" s="5" t="s">
        <v>43</v>
      </c>
      <c r="L218" s="41">
        <v>76</v>
      </c>
      <c r="M218" s="5" t="s">
        <v>42</v>
      </c>
      <c r="N218" s="5" t="s">
        <v>674</v>
      </c>
      <c r="O218" s="5" t="s">
        <v>43</v>
      </c>
      <c r="P218" s="42">
        <v>8.18</v>
      </c>
      <c r="Q218" s="5" t="s">
        <v>674</v>
      </c>
      <c r="R218" s="5" t="s">
        <v>674</v>
      </c>
      <c r="S218" s="5" t="s">
        <v>674</v>
      </c>
      <c r="T218" s="43">
        <v>322</v>
      </c>
      <c r="U218" s="43">
        <v>401</v>
      </c>
      <c r="V218" s="43">
        <v>448</v>
      </c>
      <c r="W218" s="43">
        <v>1583</v>
      </c>
      <c r="X218" s="31">
        <f t="shared" si="41"/>
        <v>0</v>
      </c>
      <c r="Y218" s="31">
        <f t="shared" si="42"/>
        <v>1</v>
      </c>
      <c r="Z218" s="31">
        <f t="shared" si="43"/>
        <v>0</v>
      </c>
      <c r="AA218" s="31">
        <f t="shared" si="44"/>
        <v>0</v>
      </c>
      <c r="AB218" s="31">
        <f t="shared" si="45"/>
        <v>0</v>
      </c>
      <c r="AC218" s="31">
        <f t="shared" si="46"/>
        <v>0</v>
      </c>
      <c r="AD218" s="31">
        <f t="shared" si="47"/>
        <v>0</v>
      </c>
      <c r="AE218" s="31">
        <f t="shared" si="48"/>
        <v>0</v>
      </c>
      <c r="AF218" s="31">
        <f t="shared" si="49"/>
        <v>0</v>
      </c>
      <c r="AG218" s="31">
        <f t="shared" si="50"/>
        <v>0</v>
      </c>
      <c r="AH218">
        <f t="shared" si="51"/>
        <v>0</v>
      </c>
      <c r="AI218">
        <f t="shared" si="52"/>
        <v>0</v>
      </c>
      <c r="AJ218">
        <f t="shared" si="53"/>
        <v>0</v>
      </c>
    </row>
    <row r="219" spans="1:36" ht="12.75">
      <c r="A219" s="5"/>
      <c r="B219" s="2" t="s">
        <v>699</v>
      </c>
      <c r="C219" s="40" t="s">
        <v>700</v>
      </c>
      <c r="D219" s="5">
        <v>55</v>
      </c>
      <c r="I219" s="5">
        <v>4</v>
      </c>
      <c r="J219" s="5" t="s">
        <v>674</v>
      </c>
      <c r="K219" s="5" t="s">
        <v>43</v>
      </c>
      <c r="L219" s="41">
        <v>55</v>
      </c>
      <c r="M219" s="5" t="s">
        <v>42</v>
      </c>
      <c r="N219" s="5" t="s">
        <v>674</v>
      </c>
      <c r="O219" s="5" t="s">
        <v>43</v>
      </c>
      <c r="P219" s="44">
        <v>0</v>
      </c>
      <c r="Q219" s="5" t="s">
        <v>674</v>
      </c>
      <c r="R219" s="5" t="s">
        <v>674</v>
      </c>
      <c r="S219" s="5" t="s">
        <v>674</v>
      </c>
      <c r="T219" s="43">
        <v>250</v>
      </c>
      <c r="U219" s="43">
        <v>332</v>
      </c>
      <c r="V219" s="43">
        <v>371</v>
      </c>
      <c r="W219" s="43">
        <v>456</v>
      </c>
      <c r="X219" s="31">
        <f t="shared" si="41"/>
        <v>0</v>
      </c>
      <c r="Y219" s="31">
        <f t="shared" si="42"/>
        <v>1</v>
      </c>
      <c r="Z219" s="31">
        <f t="shared" si="43"/>
        <v>0</v>
      </c>
      <c r="AA219" s="31">
        <f t="shared" si="44"/>
        <v>0</v>
      </c>
      <c r="AB219" s="31">
        <f t="shared" si="45"/>
        <v>0</v>
      </c>
      <c r="AC219" s="31">
        <f t="shared" si="46"/>
        <v>0</v>
      </c>
      <c r="AD219" s="31">
        <f t="shared" si="47"/>
        <v>0</v>
      </c>
      <c r="AE219" s="31">
        <f t="shared" si="48"/>
        <v>0</v>
      </c>
      <c r="AF219" s="31">
        <f t="shared" si="49"/>
        <v>0</v>
      </c>
      <c r="AG219" s="31">
        <f t="shared" si="50"/>
        <v>0</v>
      </c>
      <c r="AH219">
        <f t="shared" si="51"/>
        <v>0</v>
      </c>
      <c r="AI219">
        <f t="shared" si="52"/>
        <v>0</v>
      </c>
      <c r="AJ219">
        <f t="shared" si="53"/>
        <v>0</v>
      </c>
    </row>
    <row r="220" spans="1:36" ht="12.75">
      <c r="A220" s="5"/>
      <c r="B220" s="2" t="s">
        <v>701</v>
      </c>
      <c r="C220" s="40" t="s">
        <v>702</v>
      </c>
      <c r="D220" s="5">
        <v>233</v>
      </c>
      <c r="I220" s="5">
        <v>2</v>
      </c>
      <c r="J220" s="5" t="s">
        <v>674</v>
      </c>
      <c r="K220" s="5" t="s">
        <v>43</v>
      </c>
      <c r="L220" s="41">
        <v>233</v>
      </c>
      <c r="M220" s="5" t="s">
        <v>42</v>
      </c>
      <c r="N220" s="5" t="s">
        <v>674</v>
      </c>
      <c r="O220" s="5" t="s">
        <v>43</v>
      </c>
      <c r="P220" s="42">
        <v>5.36</v>
      </c>
      <c r="Q220" s="5" t="s">
        <v>674</v>
      </c>
      <c r="R220" s="5" t="s">
        <v>674</v>
      </c>
      <c r="S220" s="5" t="s">
        <v>674</v>
      </c>
      <c r="T220" s="43">
        <v>1003</v>
      </c>
      <c r="U220" s="43">
        <v>1021</v>
      </c>
      <c r="V220" s="43">
        <v>1141</v>
      </c>
      <c r="W220" s="43">
        <v>3122</v>
      </c>
      <c r="X220" s="31">
        <f t="shared" si="41"/>
        <v>0</v>
      </c>
      <c r="Y220" s="31">
        <f t="shared" si="42"/>
        <v>1</v>
      </c>
      <c r="Z220" s="31">
        <f t="shared" si="43"/>
        <v>0</v>
      </c>
      <c r="AA220" s="31">
        <f t="shared" si="44"/>
        <v>0</v>
      </c>
      <c r="AB220" s="31">
        <f t="shared" si="45"/>
        <v>0</v>
      </c>
      <c r="AC220" s="31">
        <f t="shared" si="46"/>
        <v>0</v>
      </c>
      <c r="AD220" s="31">
        <f t="shared" si="47"/>
        <v>0</v>
      </c>
      <c r="AE220" s="31">
        <f t="shared" si="48"/>
        <v>0</v>
      </c>
      <c r="AF220" s="31">
        <f t="shared" si="49"/>
        <v>0</v>
      </c>
      <c r="AG220" s="31">
        <f t="shared" si="50"/>
        <v>0</v>
      </c>
      <c r="AH220">
        <f t="shared" si="51"/>
        <v>0</v>
      </c>
      <c r="AI220">
        <f t="shared" si="52"/>
        <v>0</v>
      </c>
      <c r="AJ220">
        <f t="shared" si="53"/>
        <v>0</v>
      </c>
    </row>
    <row r="221" spans="1:36" ht="12.75">
      <c r="A221" s="5"/>
      <c r="B221" s="2" t="s">
        <v>703</v>
      </c>
      <c r="C221" s="40" t="s">
        <v>704</v>
      </c>
      <c r="D221" s="5">
        <v>402</v>
      </c>
      <c r="I221" s="5">
        <v>2</v>
      </c>
      <c r="J221" s="5" t="s">
        <v>674</v>
      </c>
      <c r="K221" s="5" t="s">
        <v>43</v>
      </c>
      <c r="L221" s="41">
        <v>402</v>
      </c>
      <c r="M221" s="5" t="s">
        <v>42</v>
      </c>
      <c r="N221" s="5" t="s">
        <v>674</v>
      </c>
      <c r="O221" s="5" t="s">
        <v>43</v>
      </c>
      <c r="P221" s="42">
        <v>11.16</v>
      </c>
      <c r="Q221" s="5" t="s">
        <v>674</v>
      </c>
      <c r="R221" s="5" t="s">
        <v>674</v>
      </c>
      <c r="S221" s="5" t="s">
        <v>674</v>
      </c>
      <c r="T221" s="43">
        <v>1229</v>
      </c>
      <c r="U221" s="43">
        <v>1634</v>
      </c>
      <c r="V221" s="43">
        <v>2612</v>
      </c>
      <c r="W221" s="43">
        <v>7972</v>
      </c>
      <c r="X221" s="31">
        <f t="shared" si="41"/>
        <v>0</v>
      </c>
      <c r="Y221" s="31">
        <f t="shared" si="42"/>
        <v>1</v>
      </c>
      <c r="Z221" s="31">
        <f t="shared" si="43"/>
        <v>0</v>
      </c>
      <c r="AA221" s="31">
        <f t="shared" si="44"/>
        <v>0</v>
      </c>
      <c r="AB221" s="31">
        <f t="shared" si="45"/>
        <v>0</v>
      </c>
      <c r="AC221" s="31">
        <f t="shared" si="46"/>
        <v>0</v>
      </c>
      <c r="AD221" s="31">
        <f t="shared" si="47"/>
        <v>0</v>
      </c>
      <c r="AE221" s="31">
        <f t="shared" si="48"/>
        <v>0</v>
      </c>
      <c r="AF221" s="31">
        <f t="shared" si="49"/>
        <v>0</v>
      </c>
      <c r="AG221" s="31">
        <f t="shared" si="50"/>
        <v>0</v>
      </c>
      <c r="AH221">
        <f t="shared" si="51"/>
        <v>0</v>
      </c>
      <c r="AI221">
        <f t="shared" si="52"/>
        <v>0</v>
      </c>
      <c r="AJ221">
        <f t="shared" si="53"/>
        <v>0</v>
      </c>
    </row>
    <row r="222" spans="1:36" ht="12.75">
      <c r="A222" s="5"/>
      <c r="B222" s="2" t="s">
        <v>705</v>
      </c>
      <c r="C222" s="40" t="s">
        <v>706</v>
      </c>
      <c r="D222" s="5">
        <v>252</v>
      </c>
      <c r="I222" s="5">
        <v>2</v>
      </c>
      <c r="J222" s="5" t="s">
        <v>674</v>
      </c>
      <c r="K222" s="5" t="s">
        <v>43</v>
      </c>
      <c r="L222" s="41">
        <v>252</v>
      </c>
      <c r="M222" s="5" t="s">
        <v>42</v>
      </c>
      <c r="N222" s="5" t="s">
        <v>674</v>
      </c>
      <c r="O222" s="5" t="s">
        <v>43</v>
      </c>
      <c r="P222" s="42">
        <v>2.56</v>
      </c>
      <c r="Q222" s="5" t="s">
        <v>674</v>
      </c>
      <c r="R222" s="5" t="s">
        <v>674</v>
      </c>
      <c r="S222" s="5" t="s">
        <v>674</v>
      </c>
      <c r="T222" s="43">
        <v>642</v>
      </c>
      <c r="U222" s="43">
        <v>853</v>
      </c>
      <c r="V222" s="43">
        <v>954</v>
      </c>
      <c r="W222" s="43">
        <v>1861</v>
      </c>
      <c r="X222" s="31">
        <f t="shared" si="41"/>
        <v>0</v>
      </c>
      <c r="Y222" s="31">
        <f t="shared" si="42"/>
        <v>1</v>
      </c>
      <c r="Z222" s="31">
        <f t="shared" si="43"/>
        <v>0</v>
      </c>
      <c r="AA222" s="31">
        <f t="shared" si="44"/>
        <v>0</v>
      </c>
      <c r="AB222" s="31">
        <f t="shared" si="45"/>
        <v>0</v>
      </c>
      <c r="AC222" s="31">
        <f t="shared" si="46"/>
        <v>0</v>
      </c>
      <c r="AD222" s="31">
        <f t="shared" si="47"/>
        <v>0</v>
      </c>
      <c r="AE222" s="31">
        <f t="shared" si="48"/>
        <v>0</v>
      </c>
      <c r="AF222" s="31">
        <f t="shared" si="49"/>
        <v>0</v>
      </c>
      <c r="AG222" s="31">
        <f t="shared" si="50"/>
        <v>0</v>
      </c>
      <c r="AH222">
        <f t="shared" si="51"/>
        <v>0</v>
      </c>
      <c r="AI222">
        <f t="shared" si="52"/>
        <v>0</v>
      </c>
      <c r="AJ222">
        <f t="shared" si="53"/>
        <v>0</v>
      </c>
    </row>
    <row r="223" spans="1:36" ht="12.75">
      <c r="A223" s="5"/>
      <c r="B223" s="2" t="s">
        <v>707</v>
      </c>
      <c r="C223" s="40" t="s">
        <v>708</v>
      </c>
      <c r="D223" s="5">
        <v>97</v>
      </c>
      <c r="I223" s="5">
        <v>1</v>
      </c>
      <c r="J223" s="5" t="s">
        <v>674</v>
      </c>
      <c r="K223" s="5" t="s">
        <v>43</v>
      </c>
      <c r="L223" s="41">
        <v>97</v>
      </c>
      <c r="M223" s="5" t="s">
        <v>42</v>
      </c>
      <c r="N223" s="5" t="s">
        <v>674</v>
      </c>
      <c r="O223" s="5" t="s">
        <v>43</v>
      </c>
      <c r="P223" s="44">
        <v>0</v>
      </c>
      <c r="Q223" s="5" t="s">
        <v>674</v>
      </c>
      <c r="R223" s="5" t="s">
        <v>674</v>
      </c>
      <c r="S223" s="5" t="s">
        <v>674</v>
      </c>
      <c r="T223" s="43">
        <v>296</v>
      </c>
      <c r="U223" s="43">
        <v>394</v>
      </c>
      <c r="V223" s="43">
        <v>440</v>
      </c>
      <c r="W223" s="43">
        <v>542</v>
      </c>
      <c r="X223" s="31">
        <f t="shared" si="41"/>
        <v>0</v>
      </c>
      <c r="Y223" s="31">
        <f t="shared" si="42"/>
        <v>1</v>
      </c>
      <c r="Z223" s="31">
        <f t="shared" si="43"/>
        <v>0</v>
      </c>
      <c r="AA223" s="31">
        <f t="shared" si="44"/>
        <v>0</v>
      </c>
      <c r="AB223" s="31">
        <f t="shared" si="45"/>
        <v>0</v>
      </c>
      <c r="AC223" s="31">
        <f t="shared" si="46"/>
        <v>0</v>
      </c>
      <c r="AD223" s="31">
        <f t="shared" si="47"/>
        <v>0</v>
      </c>
      <c r="AE223" s="31">
        <f t="shared" si="48"/>
        <v>0</v>
      </c>
      <c r="AF223" s="31">
        <f t="shared" si="49"/>
        <v>0</v>
      </c>
      <c r="AG223" s="31">
        <f t="shared" si="50"/>
        <v>0</v>
      </c>
      <c r="AH223">
        <f t="shared" si="51"/>
        <v>0</v>
      </c>
      <c r="AI223">
        <f t="shared" si="52"/>
        <v>0</v>
      </c>
      <c r="AJ223">
        <f t="shared" si="53"/>
        <v>0</v>
      </c>
    </row>
    <row r="224" spans="1:36" ht="12.75">
      <c r="A224" s="5"/>
      <c r="B224" s="2" t="s">
        <v>709</v>
      </c>
      <c r="C224" s="40" t="s">
        <v>710</v>
      </c>
      <c r="D224" s="5">
        <v>228</v>
      </c>
      <c r="I224" s="5">
        <v>1</v>
      </c>
      <c r="J224" s="5" t="s">
        <v>674</v>
      </c>
      <c r="K224" s="5" t="s">
        <v>43</v>
      </c>
      <c r="L224" s="41">
        <v>228</v>
      </c>
      <c r="M224" s="5" t="s">
        <v>42</v>
      </c>
      <c r="N224" s="5" t="s">
        <v>674</v>
      </c>
      <c r="O224" s="5" t="s">
        <v>43</v>
      </c>
      <c r="P224" s="42">
        <v>18.67</v>
      </c>
      <c r="Q224" s="5" t="s">
        <v>674</v>
      </c>
      <c r="R224" s="5" t="s">
        <v>674</v>
      </c>
      <c r="S224" s="5" t="s">
        <v>674</v>
      </c>
      <c r="T224" s="43">
        <v>823</v>
      </c>
      <c r="U224" s="43">
        <v>1095</v>
      </c>
      <c r="V224" s="43">
        <v>2108</v>
      </c>
      <c r="W224" s="43">
        <v>7918</v>
      </c>
      <c r="X224" s="31">
        <f t="shared" si="41"/>
        <v>0</v>
      </c>
      <c r="Y224" s="31">
        <f t="shared" si="42"/>
        <v>1</v>
      </c>
      <c r="Z224" s="31">
        <f t="shared" si="43"/>
        <v>0</v>
      </c>
      <c r="AA224" s="31">
        <f t="shared" si="44"/>
        <v>0</v>
      </c>
      <c r="AB224" s="31">
        <f t="shared" si="45"/>
        <v>0</v>
      </c>
      <c r="AC224" s="31">
        <f t="shared" si="46"/>
        <v>0</v>
      </c>
      <c r="AD224" s="31">
        <f t="shared" si="47"/>
        <v>0</v>
      </c>
      <c r="AE224" s="31">
        <f t="shared" si="48"/>
        <v>0</v>
      </c>
      <c r="AF224" s="31">
        <f t="shared" si="49"/>
        <v>0</v>
      </c>
      <c r="AG224" s="31">
        <f t="shared" si="50"/>
        <v>0</v>
      </c>
      <c r="AH224">
        <f t="shared" si="51"/>
        <v>0</v>
      </c>
      <c r="AI224">
        <f t="shared" si="52"/>
        <v>0</v>
      </c>
      <c r="AJ224">
        <f t="shared" si="53"/>
        <v>0</v>
      </c>
    </row>
    <row r="225" spans="1:36" ht="12.75">
      <c r="A225" s="5"/>
      <c r="B225" s="2" t="s">
        <v>711</v>
      </c>
      <c r="C225" s="40" t="s">
        <v>712</v>
      </c>
      <c r="D225" s="5">
        <v>242</v>
      </c>
      <c r="I225" s="5">
        <v>2</v>
      </c>
      <c r="J225" s="5" t="s">
        <v>674</v>
      </c>
      <c r="K225" s="5" t="s">
        <v>43</v>
      </c>
      <c r="L225" s="41">
        <v>242</v>
      </c>
      <c r="M225" s="5" t="s">
        <v>42</v>
      </c>
      <c r="N225" s="5" t="s">
        <v>674</v>
      </c>
      <c r="O225" s="5" t="s">
        <v>43</v>
      </c>
      <c r="P225" s="44">
        <v>0</v>
      </c>
      <c r="Q225" s="5" t="s">
        <v>674</v>
      </c>
      <c r="R225" s="5" t="s">
        <v>674</v>
      </c>
      <c r="S225" s="5" t="s">
        <v>674</v>
      </c>
      <c r="T225" s="43">
        <v>513</v>
      </c>
      <c r="U225" s="43">
        <v>682</v>
      </c>
      <c r="V225" s="43">
        <v>762</v>
      </c>
      <c r="W225" s="43">
        <v>938</v>
      </c>
      <c r="X225" s="31">
        <f t="shared" si="41"/>
        <v>0</v>
      </c>
      <c r="Y225" s="31">
        <f t="shared" si="42"/>
        <v>1</v>
      </c>
      <c r="Z225" s="31">
        <f t="shared" si="43"/>
        <v>0</v>
      </c>
      <c r="AA225" s="31">
        <f t="shared" si="44"/>
        <v>0</v>
      </c>
      <c r="AB225" s="31">
        <f t="shared" si="45"/>
        <v>0</v>
      </c>
      <c r="AC225" s="31">
        <f t="shared" si="46"/>
        <v>0</v>
      </c>
      <c r="AD225" s="31">
        <f t="shared" si="47"/>
        <v>0</v>
      </c>
      <c r="AE225" s="31">
        <f t="shared" si="48"/>
        <v>0</v>
      </c>
      <c r="AF225" s="31">
        <f t="shared" si="49"/>
        <v>0</v>
      </c>
      <c r="AG225" s="31">
        <f t="shared" si="50"/>
        <v>0</v>
      </c>
      <c r="AH225">
        <f t="shared" si="51"/>
        <v>0</v>
      </c>
      <c r="AI225">
        <f t="shared" si="52"/>
        <v>0</v>
      </c>
      <c r="AJ225">
        <f t="shared" si="53"/>
        <v>0</v>
      </c>
    </row>
    <row r="226" spans="1:36" ht="12.75">
      <c r="A226" s="5"/>
      <c r="B226" s="2" t="s">
        <v>713</v>
      </c>
      <c r="C226" s="40" t="s">
        <v>714</v>
      </c>
      <c r="D226" s="5">
        <v>184</v>
      </c>
      <c r="I226" s="5">
        <v>6</v>
      </c>
      <c r="J226" s="5" t="s">
        <v>674</v>
      </c>
      <c r="K226" s="5" t="s">
        <v>43</v>
      </c>
      <c r="L226" s="41">
        <v>184</v>
      </c>
      <c r="M226" s="5" t="s">
        <v>42</v>
      </c>
      <c r="N226" s="5" t="s">
        <v>674</v>
      </c>
      <c r="O226" s="5" t="s">
        <v>43</v>
      </c>
      <c r="P226" s="42">
        <v>2.78</v>
      </c>
      <c r="Q226" s="5" t="s">
        <v>674</v>
      </c>
      <c r="R226" s="5" t="s">
        <v>503</v>
      </c>
      <c r="S226" s="5" t="s">
        <v>674</v>
      </c>
      <c r="T226" s="43">
        <v>494</v>
      </c>
      <c r="U226" s="43">
        <v>657</v>
      </c>
      <c r="V226" s="43">
        <v>734</v>
      </c>
      <c r="W226" s="43">
        <v>1476</v>
      </c>
      <c r="X226" s="31">
        <f t="shared" si="41"/>
        <v>0</v>
      </c>
      <c r="Y226" s="31">
        <f t="shared" si="42"/>
        <v>1</v>
      </c>
      <c r="Z226" s="31">
        <f t="shared" si="43"/>
        <v>0</v>
      </c>
      <c r="AA226" s="31">
        <f t="shared" si="44"/>
        <v>0</v>
      </c>
      <c r="AB226" s="31">
        <f t="shared" si="45"/>
        <v>0</v>
      </c>
      <c r="AC226" s="31">
        <f t="shared" si="46"/>
        <v>1</v>
      </c>
      <c r="AD226" s="31">
        <f t="shared" si="47"/>
        <v>0</v>
      </c>
      <c r="AE226" s="31">
        <f t="shared" si="48"/>
        <v>0</v>
      </c>
      <c r="AF226" s="31">
        <f t="shared" si="49"/>
        <v>0</v>
      </c>
      <c r="AG226" s="31">
        <f t="shared" si="50"/>
        <v>0</v>
      </c>
      <c r="AH226">
        <f t="shared" si="51"/>
        <v>0</v>
      </c>
      <c r="AI226">
        <f t="shared" si="52"/>
        <v>0</v>
      </c>
      <c r="AJ226">
        <f t="shared" si="53"/>
        <v>0</v>
      </c>
    </row>
    <row r="227" spans="1:36" ht="12.75">
      <c r="A227" s="5"/>
      <c r="B227" s="2" t="s">
        <v>715</v>
      </c>
      <c r="C227" s="40" t="s">
        <v>716</v>
      </c>
      <c r="D227" s="5">
        <v>155</v>
      </c>
      <c r="I227" s="5">
        <v>2</v>
      </c>
      <c r="J227" s="5" t="s">
        <v>674</v>
      </c>
      <c r="K227" s="5" t="s">
        <v>43</v>
      </c>
      <c r="L227" s="41">
        <v>155</v>
      </c>
      <c r="M227" s="5" t="s">
        <v>42</v>
      </c>
      <c r="N227" s="5" t="s">
        <v>674</v>
      </c>
      <c r="O227" s="5" t="s">
        <v>43</v>
      </c>
      <c r="P227" s="44">
        <v>3.7</v>
      </c>
      <c r="Q227" s="5" t="s">
        <v>674</v>
      </c>
      <c r="R227" s="5" t="s">
        <v>674</v>
      </c>
      <c r="S227" s="5" t="s">
        <v>674</v>
      </c>
      <c r="T227" s="43">
        <v>518</v>
      </c>
      <c r="U227" s="43">
        <v>690</v>
      </c>
      <c r="V227" s="43">
        <v>770</v>
      </c>
      <c r="W227" s="43">
        <v>1750</v>
      </c>
      <c r="X227" s="31">
        <f t="shared" si="41"/>
        <v>0</v>
      </c>
      <c r="Y227" s="31">
        <f t="shared" si="42"/>
        <v>1</v>
      </c>
      <c r="Z227" s="31">
        <f t="shared" si="43"/>
        <v>0</v>
      </c>
      <c r="AA227" s="31">
        <f t="shared" si="44"/>
        <v>0</v>
      </c>
      <c r="AB227" s="31">
        <f t="shared" si="45"/>
        <v>0</v>
      </c>
      <c r="AC227" s="31">
        <f t="shared" si="46"/>
        <v>0</v>
      </c>
      <c r="AD227" s="31">
        <f t="shared" si="47"/>
        <v>0</v>
      </c>
      <c r="AE227" s="31">
        <f t="shared" si="48"/>
        <v>0</v>
      </c>
      <c r="AF227" s="31">
        <f t="shared" si="49"/>
        <v>0</v>
      </c>
      <c r="AG227" s="31">
        <f t="shared" si="50"/>
        <v>0</v>
      </c>
      <c r="AH227">
        <f t="shared" si="51"/>
        <v>0</v>
      </c>
      <c r="AI227">
        <f t="shared" si="52"/>
        <v>0</v>
      </c>
      <c r="AJ227">
        <f t="shared" si="53"/>
        <v>0</v>
      </c>
    </row>
    <row r="228" spans="1:36" ht="12.75">
      <c r="A228" s="5"/>
      <c r="B228" s="2" t="s">
        <v>717</v>
      </c>
      <c r="C228" s="40" t="s">
        <v>718</v>
      </c>
      <c r="D228" s="5">
        <v>76</v>
      </c>
      <c r="I228" s="5">
        <v>2</v>
      </c>
      <c r="J228" s="5" t="s">
        <v>674</v>
      </c>
      <c r="K228" s="5" t="s">
        <v>43</v>
      </c>
      <c r="L228" s="41">
        <v>76</v>
      </c>
      <c r="M228" s="5" t="s">
        <v>42</v>
      </c>
      <c r="N228" s="5" t="s">
        <v>674</v>
      </c>
      <c r="O228" s="5" t="s">
        <v>43</v>
      </c>
      <c r="P228" s="44">
        <v>44</v>
      </c>
      <c r="Q228" s="5" t="s">
        <v>503</v>
      </c>
      <c r="R228" s="5" t="s">
        <v>674</v>
      </c>
      <c r="S228" s="5" t="s">
        <v>674</v>
      </c>
      <c r="T228" s="43">
        <v>206</v>
      </c>
      <c r="U228" s="43">
        <v>274</v>
      </c>
      <c r="V228" s="43">
        <v>830</v>
      </c>
      <c r="W228" s="43">
        <v>4155</v>
      </c>
      <c r="X228" s="31">
        <f t="shared" si="41"/>
        <v>0</v>
      </c>
      <c r="Y228" s="31">
        <f t="shared" si="42"/>
        <v>1</v>
      </c>
      <c r="Z228" s="31">
        <f t="shared" si="43"/>
        <v>0</v>
      </c>
      <c r="AA228" s="31">
        <f t="shared" si="44"/>
        <v>0</v>
      </c>
      <c r="AB228" s="31">
        <f t="shared" si="45"/>
        <v>1</v>
      </c>
      <c r="AC228" s="31">
        <f t="shared" si="46"/>
        <v>0</v>
      </c>
      <c r="AD228" s="31">
        <f t="shared" si="47"/>
        <v>0</v>
      </c>
      <c r="AE228" s="31">
        <f t="shared" si="48"/>
        <v>0</v>
      </c>
      <c r="AF228" s="31">
        <f t="shared" si="49"/>
        <v>0</v>
      </c>
      <c r="AG228" s="31">
        <f t="shared" si="50"/>
        <v>0</v>
      </c>
      <c r="AH228">
        <f t="shared" si="51"/>
        <v>0</v>
      </c>
      <c r="AI228">
        <f t="shared" si="52"/>
        <v>0</v>
      </c>
      <c r="AJ228">
        <f t="shared" si="53"/>
        <v>0</v>
      </c>
    </row>
    <row r="229" spans="14:23" ht="12.75">
      <c r="N229" s="46"/>
      <c r="O229" s="46"/>
      <c r="P229" s="47"/>
      <c r="Q229" s="47"/>
      <c r="R229" s="47"/>
      <c r="S229" s="46"/>
      <c r="T229" s="46"/>
      <c r="U229" s="48"/>
      <c r="V229" s="48"/>
      <c r="W229" s="48"/>
    </row>
    <row r="232" ht="12.75">
      <c r="B232" s="49"/>
    </row>
    <row r="234" ht="12.75">
      <c r="B234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North Carolina REAP Eligibility Spreadsheet 2002</dc:title>
  <dc:subject/>
  <dc:creator>dmoles</dc:creator>
  <cp:keywords/>
  <dc:description/>
  <cp:lastModifiedBy>Elaine Goheen</cp:lastModifiedBy>
  <dcterms:created xsi:type="dcterms:W3CDTF">2002-05-29T13:23:20Z</dcterms:created>
  <dcterms:modified xsi:type="dcterms:W3CDTF">2003-09-25T15:22:12Z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