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Scoring'!$G$81</definedName>
    <definedName name="_xlnm.Print_Area" localSheetId="0">'PART Qs &amp; Section Scoring'!$A$1:$G$81</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7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9"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List>
</comments>
</file>

<file path=xl/sharedStrings.xml><?xml version="1.0" encoding="utf-8"?>
<sst xmlns="http://schemas.openxmlformats.org/spreadsheetml/2006/main" count="288" uniqueCount="195">
  <si>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</si>
  <si>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</si>
  <si>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</si>
  <si>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</si>
  <si>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</si>
  <si>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</si>
  <si>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</si>
  <si>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</si>
  <si>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Yes</t>
  </si>
  <si>
    <t>.</t>
  </si>
  <si>
    <t xml:space="preserve"> Translating Research into Practice II- RFA - HS-00-08. PI, Paragraph 1.  AHRQ Strategic Plan - 1998 (Tab1), TRIP PA - TPA-01-101, Partnerships for Quality RFA - HS-02-010.</t>
  </si>
  <si>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</si>
  <si>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</si>
  <si>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</si>
  <si>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</si>
  <si>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</si>
  <si>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</si>
  <si>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</si>
  <si>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</si>
  <si>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The Research Triangle Institute has conducted a formative evaluation of TRIP grants that focused on the efficacy of the program. The evaluation determined that measuring the translation of research into practice is difficult, yet a few illustrative examples of grantee's efforts show progress. The evaluation also suggested that AHRQ could ask a different series of questions to determine the effectiveness of TRIP. As a result, the study also formed the evaluation questions for a comprehensive program evaluation to be conducted in FY 2005.</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</si>
  <si>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</si>
  <si>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</si>
  <si>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</si>
  <si>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</si>
  <si>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</si>
  <si>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</si>
  <si>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</si>
  <si>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</si>
  <si>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</si>
  <si>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</si>
  <si>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</si>
  <si>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</si>
  <si>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</si>
  <si>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</si>
  <si>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</si>
  <si>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</si>
  <si>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</si>
  <si>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</si>
  <si>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</si>
  <si>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</si>
  <si>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</si>
  <si>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</si>
  <si>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</si>
  <si>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</si>
  <si>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</si>
  <si>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</si>
  <si>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</si>
  <si>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</si>
  <si>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</si>
  <si>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</si>
  <si>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</si>
  <si>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</si>
  <si>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</si>
  <si>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</si>
  <si>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</si>
  <si>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</si>
  <si>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</si>
  <si>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</si>
  <si>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</si>
  <si>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</si>
  <si>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</si>
  <si>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</si>
  <si>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</si>
  <si>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</si>
  <si>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</si>
  <si>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</si>
  <si>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</si>
  <si>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</si>
  <si>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</si>
  <si>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</si>
  <si>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</si>
  <si>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</si>
  <si>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</si>
  <si>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</si>
  <si>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</si>
  <si>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</si>
  <si>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</si>
  <si>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</si>
  <si>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</si>
  <si>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Every day new reports/studies are released expressing the findings of the latest research. Sometimes these releases are contradictory. How do we determine which studies' findings should be tested and replicated? TRIP assists with that effort. TRIP is a partnership between health care systems/organizations and researchers. Grantees assess the effectiveness of promising new interventions; compare the interventions' benefits, costs, and effects on existing approaches; and provide a unique focus on the interaction between patients and their caregivers. When effective interventions are not being used by health care organizations, this research can identify options for overcoming barriers to their widespread use. The RFAs request applicants to focus on at least one of the following six health conditions: infant mortality, cancer screening, cardiovascular disease, diabetes, HIV/AIDS, and child and adult immunizations, and also mental health and pediatric asthma.</t>
  </si>
  <si>
    <t>TRIP is divided into two parts: grants/contracts and dissemination of information. TRIP grants are designed to build from previous grants and to help move from funding research demonstrations to clinical practice changes by providers. Grantees assess health care systems and organizations' quality improvement strategies. This knowledge is being used to apply and evaluate methods used to develop models of change that are replicable across health care systems and organizations. Also, AHRQ will disseminate TRIP research results in a "Toolbox" via CD Rom for implementation so that other individuals and organizations can adapt methods and instruments for their own implementation. A web-based "Toolbox" is under development, with an expected launch in July 2003. The flow chart for the site has already been developed.</t>
  </si>
  <si>
    <t>The public request for RFAs and the 2000 Institute of Medicine report regarding the status of the health care delivery system express the importance of going beyond research and beginning to implement replicable, proven practices. Through the TRIP, the findings of research conducted by AHRQ staff and grantees are being used to change provider behavior and to translate improvements in clinical care and the delivery of health care.</t>
  </si>
  <si>
    <t xml:space="preserve">Private organizations, individual hospitals, providers, and others have limited incentive to take on numerous pilots or other efforts to test proven practices and to make them replicable across the nation. Most entities are performing their own assessments or needed improvements in the management and delivery of care, but these changes are often directed to the deficiencies within their facility/system of care. </t>
  </si>
  <si>
    <t xml:space="preserve">The following are some of the long-term goals to be achieved by 2010: 1) Reduction in the hospitalization rates for pediatric asthma by persons under the age of 18 years to 105,613 admissions, 2) Reduction in the number of immunizations-preventable pneumonia hospital admissions of persons aged 65 years and older to 520,441 admissions, and 3) Reduction in the number of immunizations-preventable influenza hospital admissions of persons aged 65 years and older to 11,570 admissions.  </t>
  </si>
  <si>
    <t>TRIP grants were first funded in FY 2000 (three-year grants). The Research Triangle Institute has conducted a formative evaluation of TRIP grants that focused on the efficacy of the program. The study also formed the evaluation questions for a comprehensive program evaluation to be conducted in FY 2005, pending the completion of funding for the second round of TRIP grants in FY 2003 and having the necessary resources.</t>
  </si>
  <si>
    <t>AHRQ's OMB budget justification and Congressional justification display the AHRQ budget. However, when AHRQ submits its budget request to the Department for review, the annual targets are adjusted according to the funding level requested and/or the final funding level provided by the Department. Budget requests and funding level decisions are not made based on achieving the established long-term and annual performance goals.</t>
  </si>
  <si>
    <t>AHRQ has only recently begun to focus on measuring the results of the program. The Agency collects data as part of its annual Planning and Program Development review and program award and research efforts are reported annually in the AHRQ Congressional Justification. However, AHRQ does not use this information to manage the program, such as (re)allocating resources to high performing/efficient/effective programs.</t>
  </si>
  <si>
    <t>The Agency's strategic plan guides the overall management of the agency. Each Office and Center has an individual strategic plan and annual operating plan. Cost, schedule, and performance are part of the performance plans of the AHRQ management, including Division, Center, and Agency Directors. Contracts are performance-based. The annual operating plan identifies those things that contribute to AHRQ achieving its performance goals and internal management goals. These factors are incorporated into each employee's annual performance plan/review. At the end of each year, the Office and Center Directors review accomplishments in relation to the annual operating plans in preparation for drafting the next year's plans. The results of these reviews contribute significantly to Office and Center performance reports. Some managers' performance plans also take into consideration their staffs performance in managing program operation.</t>
  </si>
  <si>
    <t xml:space="preserve">Program managers' performance contract.            </t>
  </si>
  <si>
    <t>The program's operating plans do not include efficiency and cost effectiveness measures, and targets such as per unit cost or some other measures directly linked to the activities of the program.</t>
  </si>
  <si>
    <t xml:space="preserve">HHS' policies create a fair and open competition including making project documents and products available for review by new bidders. Also, the PAs and RFAs encourage the development of new ideas and research questions. </t>
  </si>
  <si>
    <t>The scope of this question extends beyond a grantee receiving an award and the respective grant cycle. Given the program purpose and design, which focuses on partnerships that help move research into changes in the health care delivery system, it is unclear when program staff and policy makers can determine that TRIP has been successful.  It is difficult to determine how/when the program should end. How do we measure success in the health care system? Is it that as long as long-term and annual goals are being met the program is successful? Is it once numerous methods have been replicated at every hospital across the nation?</t>
  </si>
  <si>
    <t>AHRQ-funded research has contributed to the overall decline in the national number of immunization- preventable admissions in adults age 65 and older for pneumonia or influenza, rate of hospitalization for pediatric asthma, number of premature babies who develop Respiratory Distress Syndrome. AHRQ collects much of these data, but not systematically and not for reporting. AHRQ will begin reporting on these new long-term, outcome-oriented GPRA measures, beginning with the FY 2004 Budget request.</t>
  </si>
  <si>
    <t>AHRQ's TRIP grants are relatively new, yet goals are being met and TRIP resources are contributing to cost efficiencies in health care settings.</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</si>
  <si>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</si>
  <si>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</si>
  <si>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</si>
  <si>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</si>
  <si>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</si>
  <si>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</si>
  <si>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</si>
  <si>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</si>
  <si>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</si>
  <si>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</si>
  <si>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</si>
  <si>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 xml:space="preserve">          16,529 in 2000; 17,508 in 1999.</t>
  </si>
  <si>
    <r>
      <t>The Translating Research Into Practice (TRIP) program was established in 1999. The AHRQ reauthorization directs that "to address the full continuum of care and outcomes research, to link research to practice improvement, and to speed the dissemination of research findings to community practice settings, the Agency shall employ research strategies and mechanisms that will link research directly with clinical practice ...". TRIP is AHRQ's overarching strategy for sponsoring applied research to develop sustainable and replicable models and tools to improve health care and widely disseminate the results. The Requests for Applications (RFA) state the purpose of TRIP as bridging the understanding between new scientific knowledge and improved patient care by 1) conducting demonstration projects that focus on evaluating strategies to help accelerate the impact of research on clinical practice</t>
    </r>
    <r>
      <rPr>
        <i/>
        <sz val="9"/>
        <color indexed="12"/>
        <rFont val="Arial"/>
        <family val="2"/>
      </rPr>
      <t xml:space="preserve"> </t>
    </r>
    <r>
      <rPr>
        <sz val="9"/>
        <color indexed="12"/>
        <rFont val="Arial"/>
        <family val="2"/>
      </rPr>
      <t xml:space="preserve">and 2) demonstrating that </t>
    </r>
    <r>
      <rPr>
        <i/>
        <sz val="9"/>
        <color indexed="12"/>
        <rFont val="Arial"/>
        <family val="2"/>
      </rPr>
      <t>c</t>
    </r>
    <r>
      <rPr>
        <sz val="9"/>
        <color indexed="12"/>
        <rFont val="Arial"/>
        <family val="2"/>
      </rPr>
      <t>hanges in provider behavior leads to measurable and sustainable health care improvements.</t>
    </r>
  </si>
  <si>
    <t>Although others also conduct health care research, AHRQ addresses a different part of the health research agenda. NIH research is conducted in laboratories in which scientists identify the biological mechanisms of disease and through clinical trials that establish the potential usefulness of new interventions under ideal conditions. AHRQ's research draws upon data on routine patient care and the performance of the health care system to provide insights on what works, at what cost, and whether purchasers are getting value and quality for their health care dollar. AHRQ moves from the lab to everyday occurrences in and experiences with the health care system.</t>
  </si>
  <si>
    <t xml:space="preserve">In September 2001, AHRQ and OMB agreed to long-term goals for improving the outcomes of health care through the TRIP. These long-term goals have been modified slightly to be annual measures in the FY 2004 Budget. </t>
  </si>
  <si>
    <t xml:space="preserve">TRIP focuses on three priorities: 1) funding new research on priority health issues, 2) providing resources that grantees may develop tools, and 3) assisting with identifying areas where providers/institutions may move the research into practice in clinical settings. </t>
  </si>
  <si>
    <t>Reduce to 500 per 100,000 live births the number of premature babies who develop Respiratory Distress Syndrome (RDS).</t>
  </si>
  <si>
    <t xml:space="preserve">          Target to be determined.</t>
  </si>
  <si>
    <t>A regular evaluation of the program's mission and customer needs is not conducted, as this is a new program. These grants were first funded in FY 2000. Formal evaluation of the program mission is not yet underway; however, AHRQ conducts outreach to its grantees to try to determine the impact of this program.</t>
  </si>
  <si>
    <t xml:space="preserve">Work plan tasks and subtasks.                                                      </t>
  </si>
  <si>
    <t>1) OMB Budget Justification.                                                        2) Congressional Justification.</t>
  </si>
  <si>
    <t>Weighting</t>
  </si>
  <si>
    <t>The complete TRIP portfolio is planned to undergo an external review in FY 2005. In addition, AHRQ has acknowledged the multiple difficulties of tracking budgetary expenditures along with tying these expenditures to actual program performance. AHRQ plans, using budgeted FY 2003 resources, to begin to deploy a reporting module (phase I) to the activity areas allowing them to view and track their own budgets. Phase II will allow the activity areas to interconnect appropriate areas of the Agency's planning system with the budget system through a set of common fields, and finally, the GPRA program goals. The ultimate goal of this project will be targeted integration of the existing Agency planning database with the budget database system, allowing Agency leadership to easily identify, and flag for action those program areas that are not meeting their GPRA goals.</t>
  </si>
  <si>
    <t>AHRQ is adopting performance-based contracts for TRIP activities, which require superior performance by the contractor to receive the full project fee. This will help staff to manage the program based on improved performance. Other contracts are awarded on a competitive basis or sole sourced to capable entities with proven results.</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</si>
  <si>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</si>
  <si>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</si>
  <si>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</si>
  <si>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</si>
  <si>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</si>
  <si>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</si>
  <si>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RFAs are written to include performance standards directed towards meeting annual program goals and a continuous reporting process. The RFAs stipulate that "[a]pplicants must develop a plan for measuring changes in care patterns at a national level as a result of the dissemination/replication strategy." Also, "[d]ocumentation of results must include benefits to patients and also costs and benefits to individual providers." The long-term and modified annual goals referenced in #1 and #2 will be included in the FY 2004 Annual GPRA Plan.</t>
  </si>
  <si>
    <t>RTI - Project No 06703-007.</t>
  </si>
  <si>
    <t>1) OMB Budget Justification submitted each Fall.                                              2) Congressional Justification submitted each February with the President's Budget.</t>
  </si>
  <si>
    <t>2002 Operating Plan Goals.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</si>
  <si>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</si>
  <si>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</si>
  <si>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</si>
  <si>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</si>
  <si>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</si>
  <si>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 xml:space="preserve"> 1) January 1999 TRIP Request for Applications (http://grants.nih.gov/grants/guide/rfa-files/RFA-HS-99-003.html).                                                 2) December 1999 TRIP Request for Applications (http://grants.nih.gov/grants/guide/rfa-files/RFA-HS-00-008.html).                    3) Toolbox Flow Chart.</t>
  </si>
  <si>
    <t>The following annual goals have been developed for FY 2004: 1) Reduce by 5 percent below the baseline the rate of hospitalizations for pediatric asthma in persons under age 18, 2) Reduce by 5 percent below the baseline the number of admissions for immunization-preventable pneumonia for persons aged 65 or older, 3) Reduce by 5 percent below the baseline the number of admissions for immunization-preventable influenza for persons aged 65 or older, and 4) Reduce by 5 percent below the baseline the number of premature babies who develop Respiratory Distress Syndrome.</t>
  </si>
  <si>
    <t>AHRQ-funded research has contributed to the overall decline in the national number of immunization- preventable admissions in adults age 65 and older for pneumonia or influenza, rate of hospitalization for pediatric asthma, number of premature babies who develop Respiratory Distress Syndrome. AHRQ will begin reporting on these new and modified annual GPRA measures, beginning with the FY 2004 Budget request.</t>
  </si>
  <si>
    <t>1) January 1999 TRIP Request for Applications (http://grants.nih.gov/grants/guide/rfa-files/RFA-HS-99-003.html).                                                 2) December 1999 TRIP Request for Applications (http://grants.nih.gov/grants/guide/rfa-files/RFA-HS-00-008.html).                                                    3) May 2002 Partners for Quality Request for Applications (http://grants.nih.gov/grants/guide/rfa-files/RFA-HS-02-010.html).                     4) FY 2004 Congressional Justification - Annual GPRA Plan.</t>
  </si>
  <si>
    <t xml:space="preserve">AHRQ is authorized to enter into cooperative agreements with for-profit organizations, public, and not-for-profit entities. AHRQ has partnered with these entities to disseminate findings, tools, and evidence to those who can put it into practice. Also, AHRQ has developed a number of partnerships including serving as the operating chair of the Quality Interagency Coordination Task Force (QuIC) and as an active participant in the HHS Research Coordinating Council. AHRQ has a joint program announcement with the VA for TRIP-related activities. The program announcement (PA) is a collaborative effort that reflects the agencies' similar goals and objectives of translation and implementation. The PA was co-sponsored by the National Institute of Mental Health, the National Cancer Institute, and the National Institute of Alcohol, Abuse, and Alcoholism within NIH. NIH and AHRQ often coordinate on funding proposals to eliminate duplication among the parts of a research effort. </t>
  </si>
  <si>
    <t xml:space="preserve"> 1) January 1999 TRIP Request for Applications (http://grants.nih.gov/grants/guide/rfa-files/RFA-HS-99-003.html).                                                 2) December 1999 TRIP Request for Applications (http://grants.nih.gov/grants/guide/rfa-files/RFA-HS-00-008.html). </t>
  </si>
  <si>
    <r>
      <t xml:space="preserve"> 1) January 1999 TRIP Request for Applications (http://grants.nih.gov/grants/guide/rfa-files/RFA-HS-99-003.html).                                                 2) December 1999 TRIP Request for Applications (http://grants.nih.gov/grants/guide/rfa-files/RFA-HS-00-008.html).                      3) Institute of Medicine, "</t>
    </r>
    <r>
      <rPr>
        <i/>
        <sz val="9"/>
        <color indexed="12"/>
        <rFont val="Arial"/>
        <family val="2"/>
      </rPr>
      <t>Crossing the Quality Chasm".</t>
    </r>
  </si>
  <si>
    <t xml:space="preserve">1) Reauthorized 2000-2005 (P.L. 106-129) under the Healthcare Research and Quality Act, which amends Title IX of the Public Health Service Act (http://www.ahrq.gov/hrqa99.pdf).          2) January 1999 TRIP Request for Applications (http://grants.nih.gov/grants/guide/rfa-files/RFA-HS-99-003.html).                                                 3) December 1999 TRIP Request for Applications (http://grants.nih.gov/grants/guide/rfa-files/RFA-HS-00-008.html).                                                    4) May 2002 Partners for Quality Request for Applications (http://grants.nih.gov/grants/guide/rfa-files/RFA-HS-02-010.html). </t>
  </si>
  <si>
    <t>All appropriated funds are obligated in accordance with the annual operating plans, formulated for obligation and outlays on a quarterly basis.</t>
  </si>
  <si>
    <t>Because the Department prepares audited financial statements for its largest components only, AHRQ financial statements are not audited. In 2002, AHRQ has engaged Clifton Gunderson LLP for technical support consultation and analysis of certain financial management practices.</t>
  </si>
  <si>
    <t>AHRQ announces research grant opportunities through program announcements and requests for applications. Contract opportunities are announced through a similar process. Grant applications are reviewed for scientific and technical merit by a peer review group with appropriate expertise. Funding decisions are based on the quality of the proposed project, availability of funds, and program balance among research areas. Contracts are awarded using a similar process.</t>
  </si>
  <si>
    <t>Small Extent</t>
  </si>
  <si>
    <t>Reduce to 105,613 admissions, the rate of hospitalizations for pediatric asthma in persons under age 18.</t>
  </si>
  <si>
    <t xml:space="preserve">          105,613 admissions by 2010.</t>
  </si>
  <si>
    <t xml:space="preserve">          520,441 admissions by 2010.</t>
  </si>
  <si>
    <t>Reduce to 520,441 the number of immunization-preventable pneumonia hospital admissions of persons aged 65 and older.</t>
  </si>
  <si>
    <t>Reduce to 11,570 the number of immunization-preventable influenza hospital admissions of persons aged 65 and older.</t>
  </si>
  <si>
    <t xml:space="preserve">Long-Term Goal IV:                                                  </t>
  </si>
  <si>
    <t xml:space="preserve">          11,570 admissions by 2010.</t>
  </si>
  <si>
    <t xml:space="preserve">          743,487 in 2000; 792,264 in 1999.</t>
  </si>
  <si>
    <t xml:space="preserve">          16,529 in 000; 17,508 in 1999.</t>
  </si>
  <si>
    <t xml:space="preserve">          5 percent below baseline annually.</t>
  </si>
  <si>
    <t xml:space="preserve">          150,876 in 2000; 178,901 in 1999.</t>
  </si>
  <si>
    <t xml:space="preserve">Key Goal IV:                                                                                                                          </t>
  </si>
  <si>
    <t>If an industry-related problem, can the program explain how the market fails to motivate private investment?</t>
  </si>
  <si>
    <t>Is evaluation of the program's continuing relevance to mission, fields of science, and other "customer" needs conducted on a regular basis?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</si>
  <si>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</si>
  <si>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</si>
  <si>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</si>
  <si>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</si>
  <si>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</si>
  <si>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</si>
  <si>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</si>
  <si>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</si>
  <si>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</si>
  <si>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</si>
  <si>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</si>
  <si>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</si>
  <si>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</si>
  <si>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</si>
  <si>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</si>
  <si>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</si>
  <si>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</si>
  <si>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</si>
  <si>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</si>
  <si>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</si>
  <si>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</si>
  <si>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</si>
  <si>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</si>
  <si>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No</t>
  </si>
  <si>
    <t>NA</t>
  </si>
  <si>
    <t xml:space="preserve">OMB and AHRQ recently developed ambitious long-term outcome goals that link to the mission of the program. </t>
  </si>
  <si>
    <t xml:space="preserve">          Baseline to be determined.</t>
  </si>
  <si>
    <t>Reduce by 5 percent below the baseline the rate of hospitalizations for pediatric asthma in persons under age 18.</t>
  </si>
  <si>
    <t>Reduce by 5 percent below the baseline the number of admissions for immunization-preventable pneumonia for persons aged 65 or older.</t>
  </si>
  <si>
    <t>Reduce by 5 percent below the baseline the number of premature babies who develop RDS.</t>
  </si>
  <si>
    <t>1)  QuIC Fact Sheet.                                       2) Joint program announcement with the VA.</t>
  </si>
  <si>
    <t>Has the program identified clear priorities?</t>
  </si>
  <si>
    <t>The program's annual budget requests are not derived in such a way that full annual costs associated with achieving annual goals are included in the submission, either formally or informally. AHRQ, like most other agencies across government, develops its budget using the reverse methodology. They identify the funding level, then increase or decrease their annual targets according to the funding level proposed.</t>
  </si>
  <si>
    <t>1) Estimated obligations by quarter in apportionments for FYs 1999-2002.    2) Actual obligations by quarter for FYs 1999-2002.</t>
  </si>
  <si>
    <t xml:space="preserve">Key Goal III:                                                                                                                          </t>
  </si>
  <si>
    <t>Name of Program: Translating Research into Practice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</si>
</sst>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4">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i/>
      <sz val="9"/>
      <color indexed="12"/>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0" fillId="0" borderId="0" xfId="0" applyBorder="1" applyAlignment="1">
      <alignment vertical="top"/>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31" fillId="0" borderId="3" xfId="0" applyFont="1" applyBorder="1" applyAlignment="1">
      <alignment horizontal="right" vertical="top" wrapText="1"/>
    </xf>
    <xf numFmtId="0" fontId="30"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Font="1" applyBorder="1" applyAlignment="1" applyProtection="1">
      <alignment horizontal="center" vertical="top" wrapText="1"/>
      <protection locked="0"/>
    </xf>
    <xf numFmtId="0" fontId="13" fillId="0" borderId="0" xfId="0" applyNumberFormat="1" applyFont="1" applyAlignment="1" applyProtection="1">
      <alignment horizontal="left" vertical="top" wrapText="1"/>
      <protection locked="0"/>
    </xf>
    <xf numFmtId="0" fontId="13" fillId="0" borderId="0" xfId="0" applyFont="1" applyAlignment="1">
      <alignment horizontal="center" vertical="top"/>
    </xf>
    <xf numFmtId="0" fontId="13" fillId="0" borderId="0" xfId="0" applyNumberFormat="1" applyFont="1" applyAlignment="1">
      <alignment vertical="top" wrapText="1"/>
    </xf>
    <xf numFmtId="0" fontId="13" fillId="0" borderId="0" xfId="0" applyFont="1" applyAlignment="1">
      <alignment vertical="top" wrapText="1"/>
    </xf>
    <xf numFmtId="0" fontId="13" fillId="0" borderId="0" xfId="0" applyFont="1" applyBorder="1" applyAlignment="1">
      <alignment vertical="top" wrapText="1"/>
    </xf>
    <xf numFmtId="0" fontId="11" fillId="0" borderId="0" xfId="0" applyFont="1" applyBorder="1" applyAlignment="1">
      <alignment horizontal="center" vertical="top"/>
    </xf>
    <xf numFmtId="0" fontId="13" fillId="0" borderId="0" xfId="0" applyFont="1" applyBorder="1" applyAlignment="1" applyProtection="1">
      <alignment horizontal="left" vertical="top" wrapText="1"/>
      <protection locked="0"/>
    </xf>
    <xf numFmtId="0" fontId="0" fillId="0" borderId="0" xfId="0" applyBorder="1" applyAlignment="1">
      <alignment horizontal="left" vertical="top" wrapText="1"/>
    </xf>
    <xf numFmtId="9" fontId="14" fillId="0" borderId="4" xfId="21" applyNumberFormat="1" applyFont="1" applyBorder="1" applyAlignment="1" applyProtection="1">
      <alignment horizontal="center" vertical="top"/>
      <protection locked="0"/>
    </xf>
    <xf numFmtId="164" fontId="0" fillId="0" borderId="4" xfId="0" applyNumberFormat="1" applyFont="1" applyBorder="1" applyAlignment="1">
      <alignment horizontal="center" vertical="top"/>
    </xf>
    <xf numFmtId="0" fontId="13" fillId="0" borderId="0" xfId="0" applyFont="1" applyAlignment="1" applyProtection="1">
      <alignment horizontal="center" vertical="top" wrapText="1"/>
      <protection locked="0"/>
    </xf>
    <xf numFmtId="0" fontId="30" fillId="0" borderId="4" xfId="0" applyFont="1" applyBorder="1" applyAlignment="1">
      <alignment horizontal="left" vertical="top" wrapText="1"/>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31" fillId="0" borderId="0" xfId="0" applyFont="1" applyBorder="1" applyAlignment="1">
      <alignment horizontal="right" vertical="top" wrapText="1"/>
    </xf>
    <xf numFmtId="9" fontId="14" fillId="0" borderId="0" xfId="21" applyNumberFormat="1" applyFont="1" applyBorder="1" applyAlignment="1" applyProtection="1">
      <alignment horizontal="center" vertical="top"/>
      <protection locked="0"/>
    </xf>
    <xf numFmtId="164" fontId="0" fillId="0" borderId="0" xfId="0" applyNumberFormat="1" applyFont="1" applyBorder="1" applyAlignment="1">
      <alignment horizontal="center" vertical="top"/>
    </xf>
    <xf numFmtId="0" fontId="0" fillId="0" borderId="5" xfId="0" applyBorder="1" applyAlignment="1">
      <alignment horizontal="left" vertical="top" wrapText="1"/>
    </xf>
    <xf numFmtId="0" fontId="13" fillId="0" borderId="6"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3"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8" xfId="0" applyBorder="1" applyAlignment="1">
      <alignment horizontal="left" vertical="top"/>
    </xf>
    <xf numFmtId="0" fontId="3" fillId="2" borderId="0" xfId="0" applyFont="1" applyFill="1" applyAlignment="1">
      <alignment horizontal="center" vertical="top"/>
    </xf>
    <xf numFmtId="0" fontId="13" fillId="0" borderId="6" xfId="0" applyFont="1" applyBorder="1" applyAlignment="1">
      <alignment vertical="top" wrapText="1"/>
    </xf>
    <xf numFmtId="0" fontId="13" fillId="0" borderId="5" xfId="0" applyFont="1" applyBorder="1" applyAlignment="1">
      <alignment vertical="top" wrapText="1"/>
    </xf>
    <xf numFmtId="0" fontId="13" fillId="0" borderId="0" xfId="0" applyFont="1" applyBorder="1" applyAlignment="1">
      <alignment vertical="top"/>
    </xf>
    <xf numFmtId="0" fontId="13" fillId="0" borderId="7" xfId="0" applyFont="1" applyBorder="1" applyAlignment="1">
      <alignment vertical="top"/>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13" fillId="0" borderId="6"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6" xfId="0" applyBorder="1" applyAlignment="1">
      <alignment horizontal="left" vertical="top"/>
    </xf>
    <xf numFmtId="0" fontId="0" fillId="0" borderId="5" xfId="0" applyBorder="1" applyAlignment="1">
      <alignment horizontal="left" vertical="top"/>
    </xf>
    <xf numFmtId="0" fontId="31" fillId="0" borderId="6" xfId="0" applyFont="1" applyBorder="1" applyAlignment="1" applyProtection="1">
      <alignment horizontal="left" vertical="top"/>
      <protection locked="0"/>
    </xf>
    <xf numFmtId="0" fontId="31" fillId="0" borderId="6"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1"/>
  <sheetViews>
    <sheetView tabSelected="1" zoomScale="80" zoomScaleNormal="80" zoomScaleSheetLayoutView="8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5.8515625" style="8" customWidth="1"/>
    <col min="8" max="8" width="10.421875" style="31" hidden="1" customWidth="1"/>
    <col min="9" max="9" width="60.28125" style="23" hidden="1" customWidth="1"/>
    <col min="10" max="10" width="33.00390625" style="23" hidden="1" customWidth="1"/>
    <col min="11" max="11" width="12.421875" style="23" hidden="1" customWidth="1"/>
    <col min="12" max="16384" width="9.140625" style="8" customWidth="1"/>
  </cols>
  <sheetData>
    <row r="1" spans="1:8" ht="24" customHeight="1">
      <c r="A1" s="103" t="s">
        <v>16</v>
      </c>
      <c r="B1" s="103"/>
      <c r="C1" s="104"/>
      <c r="D1" s="104"/>
      <c r="E1" s="104"/>
      <c r="F1" s="104"/>
      <c r="G1" s="104"/>
      <c r="H1" s="22"/>
    </row>
    <row r="2" spans="1:8" ht="30" customHeight="1">
      <c r="A2" s="106" t="s">
        <v>123</v>
      </c>
      <c r="B2" s="106"/>
      <c r="C2" s="107"/>
      <c r="D2" s="107"/>
      <c r="E2" s="107"/>
      <c r="F2" s="107"/>
      <c r="G2" s="107"/>
      <c r="H2" s="24"/>
    </row>
    <row r="3" spans="1:8" ht="25.5" customHeight="1">
      <c r="A3" s="108" t="s">
        <v>194</v>
      </c>
      <c r="B3" s="109"/>
      <c r="C3" s="109"/>
      <c r="D3" s="109"/>
      <c r="E3" s="109"/>
      <c r="F3" s="109"/>
      <c r="G3" s="109"/>
      <c r="H3" s="25"/>
    </row>
    <row r="4" spans="1:11" ht="24" customHeight="1">
      <c r="A4" s="37" t="s">
        <v>4</v>
      </c>
      <c r="B4" s="38"/>
      <c r="C4" s="39"/>
      <c r="D4" s="40"/>
      <c r="E4" s="40"/>
      <c r="F4" s="41"/>
      <c r="G4" s="41"/>
      <c r="H4" s="10" t="s">
        <v>72</v>
      </c>
      <c r="I4" s="11" t="s">
        <v>18</v>
      </c>
      <c r="J4" s="98" t="s">
        <v>60</v>
      </c>
      <c r="K4" s="98"/>
    </row>
    <row r="5" spans="1:11" ht="30.75" customHeight="1">
      <c r="A5" s="105" t="s">
        <v>12</v>
      </c>
      <c r="B5" s="105"/>
      <c r="C5" s="43" t="s">
        <v>13</v>
      </c>
      <c r="D5" s="43" t="s">
        <v>118</v>
      </c>
      <c r="E5" s="43" t="s">
        <v>119</v>
      </c>
      <c r="F5" s="42" t="s">
        <v>115</v>
      </c>
      <c r="G5" s="42" t="s">
        <v>11</v>
      </c>
      <c r="H5" s="32"/>
      <c r="I5" s="33"/>
      <c r="J5" s="33" t="s">
        <v>22</v>
      </c>
      <c r="K5" s="33" t="s">
        <v>23</v>
      </c>
    </row>
    <row r="6" spans="1:18" ht="288" customHeight="1">
      <c r="A6" s="1">
        <v>1</v>
      </c>
      <c r="B6" s="2" t="s">
        <v>95</v>
      </c>
      <c r="C6" s="4" t="s">
        <v>8</v>
      </c>
      <c r="D6" s="5" t="s">
        <v>106</v>
      </c>
      <c r="E6" s="5" t="s">
        <v>140</v>
      </c>
      <c r="F6" s="6">
        <v>0.1667</v>
      </c>
      <c r="G6" s="3">
        <f aca="true" t="shared" si="0" ref="G6:G11">IF(C6="yes",(1*F6),IF(C6="no",(0*F6),""))</f>
        <v>0.1667</v>
      </c>
      <c r="H6" s="26" t="s">
        <v>62</v>
      </c>
      <c r="J6" s="23" t="s">
        <v>24</v>
      </c>
      <c r="K6" s="23" t="s">
        <v>25</v>
      </c>
      <c r="R6" s="8" t="s">
        <v>9</v>
      </c>
    </row>
    <row r="7" spans="1:16" ht="264" customHeight="1">
      <c r="A7" s="1">
        <v>2</v>
      </c>
      <c r="B7" s="2" t="s">
        <v>120</v>
      </c>
      <c r="C7" s="4" t="s">
        <v>8</v>
      </c>
      <c r="D7" s="5" t="s">
        <v>79</v>
      </c>
      <c r="E7" s="70" t="s">
        <v>138</v>
      </c>
      <c r="F7" s="6">
        <v>0.1667</v>
      </c>
      <c r="G7" s="3">
        <f t="shared" si="0"/>
        <v>0.1667</v>
      </c>
      <c r="H7" s="26" t="s">
        <v>63</v>
      </c>
      <c r="J7" s="23" t="s">
        <v>26</v>
      </c>
      <c r="K7" s="23" t="s">
        <v>27</v>
      </c>
      <c r="P7" s="8" t="s">
        <v>10</v>
      </c>
    </row>
    <row r="8" spans="1:7" ht="184.5" customHeight="1">
      <c r="A8" s="1">
        <v>3</v>
      </c>
      <c r="B8" s="2" t="s">
        <v>121</v>
      </c>
      <c r="C8" s="4" t="s">
        <v>8</v>
      </c>
      <c r="D8" s="5" t="s">
        <v>107</v>
      </c>
      <c r="E8" s="5"/>
      <c r="F8" s="6">
        <v>0.1667</v>
      </c>
      <c r="G8" s="3">
        <f t="shared" si="0"/>
        <v>0.1667</v>
      </c>
    </row>
    <row r="9" spans="1:11" ht="226.5" customHeight="1">
      <c r="A9" s="1">
        <v>4</v>
      </c>
      <c r="B9" s="2" t="s">
        <v>122</v>
      </c>
      <c r="C9" s="4" t="s">
        <v>8</v>
      </c>
      <c r="D9" s="5" t="s">
        <v>80</v>
      </c>
      <c r="E9" s="70" t="s">
        <v>133</v>
      </c>
      <c r="F9" s="6">
        <v>0.1666</v>
      </c>
      <c r="G9" s="3">
        <f t="shared" si="0"/>
        <v>0.1666</v>
      </c>
      <c r="H9" s="26" t="s">
        <v>65</v>
      </c>
      <c r="J9" s="23" t="s">
        <v>30</v>
      </c>
      <c r="K9" s="23" t="s">
        <v>31</v>
      </c>
    </row>
    <row r="10" spans="1:11" ht="123.75" customHeight="1">
      <c r="A10" s="1" t="s">
        <v>6</v>
      </c>
      <c r="B10" s="2" t="s">
        <v>5</v>
      </c>
      <c r="C10" s="4" t="s">
        <v>8</v>
      </c>
      <c r="D10" s="5" t="s">
        <v>81</v>
      </c>
      <c r="E10" s="5" t="s">
        <v>139</v>
      </c>
      <c r="F10" s="6">
        <v>0.1667</v>
      </c>
      <c r="G10" s="3">
        <f t="shared" si="0"/>
        <v>0.1667</v>
      </c>
      <c r="H10" s="26" t="s">
        <v>66</v>
      </c>
      <c r="J10" s="23" t="s">
        <v>32</v>
      </c>
      <c r="K10" s="23" t="s">
        <v>33</v>
      </c>
    </row>
    <row r="11" spans="1:11" ht="115.5" customHeight="1">
      <c r="A11" s="14" t="s">
        <v>7</v>
      </c>
      <c r="B11" s="36" t="s">
        <v>157</v>
      </c>
      <c r="C11" s="71" t="s">
        <v>8</v>
      </c>
      <c r="D11" s="72" t="s">
        <v>82</v>
      </c>
      <c r="F11" s="6">
        <v>0.1666</v>
      </c>
      <c r="G11" s="3">
        <f t="shared" si="0"/>
        <v>0.1666</v>
      </c>
      <c r="H11" s="26" t="s">
        <v>67</v>
      </c>
      <c r="I11" s="34" t="s">
        <v>103</v>
      </c>
      <c r="K11" s="23" t="s">
        <v>34</v>
      </c>
    </row>
    <row r="12" spans="8:11" ht="17.25" customHeight="1">
      <c r="H12" s="26" t="s">
        <v>64</v>
      </c>
      <c r="I12" s="23" t="s">
        <v>20</v>
      </c>
      <c r="J12" s="23" t="s">
        <v>28</v>
      </c>
      <c r="K12" s="23" t="s">
        <v>29</v>
      </c>
    </row>
    <row r="13" spans="1:13" ht="12.75">
      <c r="A13" s="12"/>
      <c r="B13" s="13"/>
      <c r="C13" s="1"/>
      <c r="D13" s="14"/>
      <c r="E13" s="14"/>
      <c r="F13" s="15"/>
      <c r="G13" s="15"/>
      <c r="H13" s="27"/>
      <c r="L13" s="7"/>
      <c r="M13" s="7"/>
    </row>
    <row r="14" spans="1:11" ht="15">
      <c r="A14" s="44" t="s">
        <v>14</v>
      </c>
      <c r="B14" s="45"/>
      <c r="C14" s="46"/>
      <c r="D14" s="47"/>
      <c r="E14" s="47"/>
      <c r="F14" s="48" t="str">
        <f>IF(SUM(F6:F11)&lt;&gt;100%,"ERROR","100%")</f>
        <v>100%</v>
      </c>
      <c r="G14" s="48">
        <f>SUM(G6:G11)</f>
        <v>0.9999999999999999</v>
      </c>
      <c r="H14" s="16"/>
      <c r="I14" s="17"/>
      <c r="J14" s="17"/>
      <c r="K14" s="17"/>
    </row>
    <row r="15" spans="1:8" ht="14.25">
      <c r="A15" s="18"/>
      <c r="B15" s="19"/>
      <c r="C15" s="9"/>
      <c r="D15" s="20"/>
      <c r="E15" s="20"/>
      <c r="F15" s="18"/>
      <c r="G15" s="18"/>
      <c r="H15" s="28"/>
    </row>
    <row r="16" spans="1:11" ht="24" customHeight="1">
      <c r="A16" s="37" t="s">
        <v>159</v>
      </c>
      <c r="B16" s="49"/>
      <c r="C16" s="50"/>
      <c r="D16" s="51"/>
      <c r="E16" s="51"/>
      <c r="F16" s="52"/>
      <c r="G16" s="52"/>
      <c r="H16" s="10" t="s">
        <v>73</v>
      </c>
      <c r="I16" s="11" t="s">
        <v>18</v>
      </c>
      <c r="J16" s="98" t="s">
        <v>60</v>
      </c>
      <c r="K16" s="98"/>
    </row>
    <row r="17" spans="1:11" ht="30.75" customHeight="1">
      <c r="A17" s="105" t="s">
        <v>12</v>
      </c>
      <c r="B17" s="105"/>
      <c r="C17" s="43" t="s">
        <v>13</v>
      </c>
      <c r="D17" s="43" t="s">
        <v>118</v>
      </c>
      <c r="E17" s="43" t="s">
        <v>119</v>
      </c>
      <c r="F17" s="42" t="s">
        <v>115</v>
      </c>
      <c r="G17" s="42" t="s">
        <v>11</v>
      </c>
      <c r="H17" s="32"/>
      <c r="I17" s="33"/>
      <c r="J17" s="33" t="s">
        <v>22</v>
      </c>
      <c r="K17" s="33" t="s">
        <v>23</v>
      </c>
    </row>
    <row r="18" spans="1:11" ht="187.5" customHeight="1">
      <c r="A18" s="1">
        <v>1</v>
      </c>
      <c r="B18" s="2" t="s">
        <v>96</v>
      </c>
      <c r="C18" s="4" t="s">
        <v>8</v>
      </c>
      <c r="D18" s="5" t="s">
        <v>184</v>
      </c>
      <c r="E18" s="70" t="s">
        <v>83</v>
      </c>
      <c r="F18" s="6">
        <v>0.125</v>
      </c>
      <c r="G18" s="3">
        <f aca="true" t="shared" si="1" ref="G18:G26">IF(C18="yes",(1*F18),IF(C18="no",(0*F18),""))</f>
        <v>0.125</v>
      </c>
      <c r="H18" s="26">
        <v>1</v>
      </c>
      <c r="J18" s="23" t="s">
        <v>35</v>
      </c>
      <c r="K18" s="23" t="s">
        <v>36</v>
      </c>
    </row>
    <row r="19" spans="1:10" ht="196.5" customHeight="1">
      <c r="A19" s="1">
        <v>2</v>
      </c>
      <c r="B19" s="2" t="s">
        <v>104</v>
      </c>
      <c r="C19" s="4" t="s">
        <v>8</v>
      </c>
      <c r="D19" s="5" t="s">
        <v>108</v>
      </c>
      <c r="E19" s="5" t="s">
        <v>134</v>
      </c>
      <c r="F19" s="6">
        <v>0.125</v>
      </c>
      <c r="G19" s="3">
        <f t="shared" si="1"/>
        <v>0.125</v>
      </c>
      <c r="H19" s="26" t="s">
        <v>63</v>
      </c>
      <c r="I19" s="34" t="s">
        <v>76</v>
      </c>
      <c r="J19" s="23" t="s">
        <v>37</v>
      </c>
    </row>
    <row r="20" spans="1:11" ht="179.25" customHeight="1">
      <c r="A20" s="1">
        <v>3</v>
      </c>
      <c r="B20" s="2" t="s">
        <v>128</v>
      </c>
      <c r="C20" s="4" t="s">
        <v>8</v>
      </c>
      <c r="D20" s="5" t="s">
        <v>124</v>
      </c>
      <c r="E20" s="5" t="s">
        <v>136</v>
      </c>
      <c r="F20" s="6">
        <v>0.125</v>
      </c>
      <c r="G20" s="3">
        <f t="shared" si="1"/>
        <v>0.125</v>
      </c>
      <c r="H20" s="26" t="s">
        <v>64</v>
      </c>
      <c r="J20" s="23" t="s">
        <v>35</v>
      </c>
      <c r="K20" s="23" t="s">
        <v>38</v>
      </c>
    </row>
    <row r="21" spans="1:11" ht="260.25" customHeight="1">
      <c r="A21" s="1">
        <v>4</v>
      </c>
      <c r="B21" s="2" t="s">
        <v>129</v>
      </c>
      <c r="C21" s="4" t="s">
        <v>8</v>
      </c>
      <c r="D21" s="5" t="s">
        <v>137</v>
      </c>
      <c r="E21" s="5" t="s">
        <v>189</v>
      </c>
      <c r="F21" s="6">
        <v>0.125</v>
      </c>
      <c r="G21" s="3">
        <f t="shared" si="1"/>
        <v>0.125</v>
      </c>
      <c r="H21" s="26">
        <v>4</v>
      </c>
      <c r="K21" s="23" t="s">
        <v>39</v>
      </c>
    </row>
    <row r="22" spans="1:11" ht="123.75" customHeight="1">
      <c r="A22" s="1">
        <v>5</v>
      </c>
      <c r="B22" s="2" t="s">
        <v>130</v>
      </c>
      <c r="C22" s="4" t="s">
        <v>8</v>
      </c>
      <c r="D22" s="70" t="s">
        <v>84</v>
      </c>
      <c r="E22" s="5" t="s">
        <v>125</v>
      </c>
      <c r="F22" s="6">
        <v>0.125</v>
      </c>
      <c r="G22" s="3">
        <f t="shared" si="1"/>
        <v>0.125</v>
      </c>
      <c r="H22" s="26" t="s">
        <v>66</v>
      </c>
      <c r="J22" s="23" t="s">
        <v>40</v>
      </c>
      <c r="K22" s="23" t="s">
        <v>41</v>
      </c>
    </row>
    <row r="23" spans="1:10" ht="144">
      <c r="A23" s="1">
        <v>6</v>
      </c>
      <c r="B23" s="2" t="s">
        <v>131</v>
      </c>
      <c r="C23" s="4" t="s">
        <v>182</v>
      </c>
      <c r="D23" s="5" t="s">
        <v>85</v>
      </c>
      <c r="E23" s="5" t="s">
        <v>126</v>
      </c>
      <c r="F23" s="6">
        <v>0.125</v>
      </c>
      <c r="G23" s="3">
        <f t="shared" si="1"/>
        <v>0</v>
      </c>
      <c r="H23" s="26" t="s">
        <v>67</v>
      </c>
      <c r="I23" s="23" t="s">
        <v>21</v>
      </c>
      <c r="J23" s="23" t="s">
        <v>42</v>
      </c>
    </row>
    <row r="24" spans="1:8" ht="236.25" customHeight="1">
      <c r="A24" s="1">
        <v>7</v>
      </c>
      <c r="B24" s="2" t="s">
        <v>132</v>
      </c>
      <c r="C24" s="4" t="s">
        <v>8</v>
      </c>
      <c r="D24" s="5" t="s">
        <v>116</v>
      </c>
      <c r="E24" s="5"/>
      <c r="F24" s="6">
        <v>0.125</v>
      </c>
      <c r="G24" s="3">
        <f t="shared" si="1"/>
        <v>0.125</v>
      </c>
      <c r="H24" s="26"/>
    </row>
    <row r="25" spans="1:8" ht="93.75" customHeight="1">
      <c r="A25" s="14" t="s">
        <v>167</v>
      </c>
      <c r="B25" s="2" t="s">
        <v>158</v>
      </c>
      <c r="C25" s="4" t="s">
        <v>183</v>
      </c>
      <c r="D25" s="5" t="s">
        <v>112</v>
      </c>
      <c r="E25" s="5"/>
      <c r="F25" s="6">
        <v>0</v>
      </c>
      <c r="G25" s="3">
        <f t="shared" si="1"/>
      </c>
      <c r="H25" s="26"/>
    </row>
    <row r="26" spans="1:8" ht="152.25" customHeight="1">
      <c r="A26" s="14" t="s">
        <v>168</v>
      </c>
      <c r="B26" s="2" t="s">
        <v>190</v>
      </c>
      <c r="C26" s="4" t="s">
        <v>8</v>
      </c>
      <c r="D26" s="5" t="s">
        <v>109</v>
      </c>
      <c r="E26" s="70" t="s">
        <v>138</v>
      </c>
      <c r="F26" s="6">
        <v>0.125</v>
      </c>
      <c r="G26" s="3">
        <f t="shared" si="1"/>
        <v>0.125</v>
      </c>
      <c r="H26" s="26"/>
    </row>
    <row r="27" spans="1:8" ht="12.75">
      <c r="A27" s="15"/>
      <c r="B27" s="21"/>
      <c r="C27" s="1"/>
      <c r="D27" s="14"/>
      <c r="E27" s="14"/>
      <c r="F27" s="15"/>
      <c r="G27" s="15"/>
      <c r="H27" s="27"/>
    </row>
    <row r="28" spans="1:11" ht="15" customHeight="1">
      <c r="A28" s="44" t="s">
        <v>14</v>
      </c>
      <c r="B28" s="45"/>
      <c r="C28" s="46"/>
      <c r="D28" s="47"/>
      <c r="E28" s="47"/>
      <c r="F28" s="48">
        <f>SUM(F18:F27)</f>
        <v>1</v>
      </c>
      <c r="G28" s="48">
        <f>SUM(G18:G26)</f>
        <v>0.875</v>
      </c>
      <c r="H28" s="16"/>
      <c r="I28" s="17"/>
      <c r="J28" s="17"/>
      <c r="K28" s="17"/>
    </row>
    <row r="29" spans="1:8" ht="14.25">
      <c r="A29" s="18"/>
      <c r="B29" s="19"/>
      <c r="C29" s="9"/>
      <c r="D29" s="20"/>
      <c r="E29" s="20"/>
      <c r="F29" s="18"/>
      <c r="G29" s="18"/>
      <c r="H29" s="28"/>
    </row>
    <row r="30" spans="1:11" ht="24" customHeight="1">
      <c r="A30" s="37" t="s">
        <v>160</v>
      </c>
      <c r="B30" s="49"/>
      <c r="C30" s="50"/>
      <c r="D30" s="51"/>
      <c r="E30" s="51"/>
      <c r="F30" s="52"/>
      <c r="G30" s="52"/>
      <c r="H30" s="10" t="s">
        <v>74</v>
      </c>
      <c r="I30" s="11" t="s">
        <v>18</v>
      </c>
      <c r="J30" s="98" t="s">
        <v>60</v>
      </c>
      <c r="K30" s="98"/>
    </row>
    <row r="31" spans="1:11" ht="30.75" customHeight="1">
      <c r="A31" s="105" t="s">
        <v>12</v>
      </c>
      <c r="B31" s="105"/>
      <c r="C31" s="43" t="s">
        <v>13</v>
      </c>
      <c r="D31" s="43" t="s">
        <v>118</v>
      </c>
      <c r="E31" s="43" t="s">
        <v>119</v>
      </c>
      <c r="F31" s="42" t="s">
        <v>115</v>
      </c>
      <c r="G31" s="42" t="s">
        <v>11</v>
      </c>
      <c r="H31" s="32"/>
      <c r="I31" s="33"/>
      <c r="J31" s="33" t="s">
        <v>22</v>
      </c>
      <c r="K31" s="33" t="s">
        <v>23</v>
      </c>
    </row>
    <row r="32" spans="1:11" ht="132.75" customHeight="1">
      <c r="A32" s="1">
        <v>1</v>
      </c>
      <c r="B32" s="2" t="s">
        <v>162</v>
      </c>
      <c r="C32" s="4" t="s">
        <v>182</v>
      </c>
      <c r="D32" s="5" t="s">
        <v>86</v>
      </c>
      <c r="E32" s="5" t="s">
        <v>113</v>
      </c>
      <c r="F32" s="6">
        <v>0.111</v>
      </c>
      <c r="G32" s="3">
        <f aca="true" t="shared" si="2" ref="G32:G38">IF(C32="yes",(1*F32),IF(C32="no",(0*F32),""))</f>
        <v>0</v>
      </c>
      <c r="H32" s="26">
        <v>1</v>
      </c>
      <c r="I32" s="34" t="s">
        <v>77</v>
      </c>
      <c r="K32" s="23" t="s">
        <v>43</v>
      </c>
    </row>
    <row r="33" spans="1:11" ht="257.25" customHeight="1">
      <c r="A33" s="1">
        <v>2</v>
      </c>
      <c r="B33" s="2" t="s">
        <v>163</v>
      </c>
      <c r="C33" s="4" t="s">
        <v>8</v>
      </c>
      <c r="D33" s="5" t="s">
        <v>87</v>
      </c>
      <c r="E33" s="5" t="s">
        <v>88</v>
      </c>
      <c r="F33" s="6">
        <v>0.111</v>
      </c>
      <c r="G33" s="3">
        <f t="shared" si="2"/>
        <v>0.111</v>
      </c>
      <c r="H33" s="26">
        <v>2</v>
      </c>
      <c r="K33" s="23" t="s">
        <v>44</v>
      </c>
    </row>
    <row r="34" spans="1:11" ht="59.25" customHeight="1">
      <c r="A34" s="1">
        <v>3</v>
      </c>
      <c r="B34" s="2" t="s">
        <v>97</v>
      </c>
      <c r="C34" s="4" t="s">
        <v>8</v>
      </c>
      <c r="D34" s="73" t="s">
        <v>141</v>
      </c>
      <c r="E34" s="5" t="s">
        <v>192</v>
      </c>
      <c r="F34" s="6">
        <v>0.111</v>
      </c>
      <c r="G34" s="3">
        <f t="shared" si="2"/>
        <v>0.111</v>
      </c>
      <c r="H34" s="26">
        <v>3</v>
      </c>
      <c r="K34" s="23" t="s">
        <v>45</v>
      </c>
    </row>
    <row r="35" spans="1:11" ht="99.75" customHeight="1">
      <c r="A35" s="1">
        <v>4</v>
      </c>
      <c r="B35" s="2" t="s">
        <v>164</v>
      </c>
      <c r="C35" s="4" t="s">
        <v>182</v>
      </c>
      <c r="D35" s="5" t="s">
        <v>89</v>
      </c>
      <c r="E35" s="5" t="s">
        <v>127</v>
      </c>
      <c r="F35" s="6">
        <v>0.111</v>
      </c>
      <c r="G35" s="3">
        <f t="shared" si="2"/>
        <v>0</v>
      </c>
      <c r="H35" s="26">
        <v>4</v>
      </c>
      <c r="J35" s="29"/>
      <c r="K35" s="23" t="s">
        <v>46</v>
      </c>
    </row>
    <row r="36" spans="1:11" ht="123.75" customHeight="1">
      <c r="A36" s="1">
        <v>5</v>
      </c>
      <c r="B36" s="2" t="s">
        <v>98</v>
      </c>
      <c r="C36" s="4" t="s">
        <v>182</v>
      </c>
      <c r="D36" s="5" t="s">
        <v>191</v>
      </c>
      <c r="E36" s="5" t="s">
        <v>114</v>
      </c>
      <c r="F36" s="6">
        <v>0.111</v>
      </c>
      <c r="G36" s="3">
        <f t="shared" si="2"/>
        <v>0</v>
      </c>
      <c r="H36" s="26">
        <v>5</v>
      </c>
      <c r="K36" s="23" t="s">
        <v>47</v>
      </c>
    </row>
    <row r="37" spans="1:11" ht="86.25" customHeight="1">
      <c r="A37" s="1">
        <v>6</v>
      </c>
      <c r="B37" s="2" t="s">
        <v>15</v>
      </c>
      <c r="C37" s="4" t="s">
        <v>183</v>
      </c>
      <c r="D37" s="70" t="s">
        <v>142</v>
      </c>
      <c r="E37" s="5"/>
      <c r="F37" s="6">
        <v>0</v>
      </c>
      <c r="G37" s="3">
        <f t="shared" si="2"/>
      </c>
      <c r="H37" s="26">
        <v>8</v>
      </c>
      <c r="K37" s="23" t="s">
        <v>61</v>
      </c>
    </row>
    <row r="38" spans="1:8" ht="139.5" customHeight="1">
      <c r="A38" s="1">
        <v>7</v>
      </c>
      <c r="B38" s="2" t="s">
        <v>99</v>
      </c>
      <c r="C38" s="4" t="s">
        <v>8</v>
      </c>
      <c r="D38" s="70" t="s">
        <v>117</v>
      </c>
      <c r="E38" s="5"/>
      <c r="F38" s="6">
        <v>0.111</v>
      </c>
      <c r="G38" s="3">
        <f t="shared" si="2"/>
        <v>0.111</v>
      </c>
      <c r="H38" s="26"/>
    </row>
    <row r="39" spans="1:11" ht="144" customHeight="1">
      <c r="A39" s="35" t="s">
        <v>167</v>
      </c>
      <c r="B39" s="2" t="s">
        <v>165</v>
      </c>
      <c r="C39" s="4" t="s">
        <v>8</v>
      </c>
      <c r="D39" s="73" t="s">
        <v>143</v>
      </c>
      <c r="E39" s="5"/>
      <c r="F39" s="6">
        <v>0.111</v>
      </c>
      <c r="G39" s="3">
        <f>IF(C39="yes",(1*F39),IF(C39="no",(0*F39),""))</f>
        <v>0.111</v>
      </c>
      <c r="H39" s="26" t="s">
        <v>68</v>
      </c>
      <c r="J39" s="23" t="s">
        <v>48</v>
      </c>
      <c r="K39" s="23" t="s">
        <v>78</v>
      </c>
    </row>
    <row r="40" spans="1:11" ht="53.25" customHeight="1">
      <c r="A40" s="14" t="s">
        <v>168</v>
      </c>
      <c r="B40" s="2" t="s">
        <v>17</v>
      </c>
      <c r="C40" s="4" t="s">
        <v>8</v>
      </c>
      <c r="D40" s="5" t="s">
        <v>90</v>
      </c>
      <c r="E40" s="5"/>
      <c r="F40" s="6">
        <v>0.111</v>
      </c>
      <c r="G40" s="3">
        <f>IF(C40="yes",(1*F40),IF(C40="no",(0*F40),""))</f>
        <v>0.111</v>
      </c>
      <c r="H40" s="26" t="s">
        <v>69</v>
      </c>
      <c r="K40" s="23" t="s">
        <v>49</v>
      </c>
    </row>
    <row r="41" spans="1:10" ht="174" customHeight="1">
      <c r="A41" s="14" t="s">
        <v>169</v>
      </c>
      <c r="B41" s="2" t="s">
        <v>100</v>
      </c>
      <c r="C41" s="4" t="s">
        <v>182</v>
      </c>
      <c r="D41" s="5" t="s">
        <v>91</v>
      </c>
      <c r="E41" s="5"/>
      <c r="F41" s="6">
        <v>0.111</v>
      </c>
      <c r="G41" s="3">
        <f>IF(C41="yes",(1*F41),IF(C41="no",(0*F41),""))</f>
        <v>0</v>
      </c>
      <c r="H41" s="26" t="s">
        <v>70</v>
      </c>
      <c r="J41" s="23" t="s">
        <v>35</v>
      </c>
    </row>
    <row r="42" spans="1:11" ht="114.75" customHeight="1">
      <c r="A42" s="14" t="s">
        <v>170</v>
      </c>
      <c r="B42" s="2" t="s">
        <v>101</v>
      </c>
      <c r="C42" s="4" t="s">
        <v>183</v>
      </c>
      <c r="D42" s="5"/>
      <c r="E42" s="5"/>
      <c r="F42" s="6">
        <v>0</v>
      </c>
      <c r="G42" s="3">
        <f>IF(C42="yes",(1*F42),IF(C42="no",(0*F42),""))</f>
      </c>
      <c r="H42" s="26" t="s">
        <v>71</v>
      </c>
      <c r="J42" s="23" t="s">
        <v>50</v>
      </c>
      <c r="K42" s="23" t="s">
        <v>51</v>
      </c>
    </row>
    <row r="43" spans="1:8" ht="12.75">
      <c r="A43" s="15"/>
      <c r="B43" s="21"/>
      <c r="C43" s="1"/>
      <c r="D43" s="14"/>
      <c r="E43" s="14"/>
      <c r="F43" s="15"/>
      <c r="G43" s="15"/>
      <c r="H43" s="27"/>
    </row>
    <row r="44" spans="1:11" ht="15" customHeight="1">
      <c r="A44" s="44" t="s">
        <v>14</v>
      </c>
      <c r="B44" s="45"/>
      <c r="C44" s="46"/>
      <c r="D44" s="47"/>
      <c r="E44" s="47"/>
      <c r="F44" s="48">
        <f>SUM(F32:F43)</f>
        <v>0.999</v>
      </c>
      <c r="G44" s="48">
        <f>SUM(G32:G42)</f>
        <v>0.555</v>
      </c>
      <c r="H44" s="16"/>
      <c r="I44" s="17"/>
      <c r="J44" s="17"/>
      <c r="K44" s="17"/>
    </row>
    <row r="45" spans="1:8" ht="14.25">
      <c r="A45" s="53"/>
      <c r="B45" s="54"/>
      <c r="C45" s="55"/>
      <c r="D45" s="56"/>
      <c r="E45" s="56"/>
      <c r="F45" s="53"/>
      <c r="G45" s="53"/>
      <c r="H45" s="28"/>
    </row>
    <row r="46" spans="1:11" ht="24" customHeight="1">
      <c r="A46" s="37" t="s">
        <v>161</v>
      </c>
      <c r="B46" s="49"/>
      <c r="C46" s="57"/>
      <c r="D46" s="58"/>
      <c r="E46" s="51"/>
      <c r="F46" s="52"/>
      <c r="G46" s="52"/>
      <c r="H46" s="10" t="s">
        <v>75</v>
      </c>
      <c r="I46" s="11" t="s">
        <v>18</v>
      </c>
      <c r="J46" s="98" t="s">
        <v>60</v>
      </c>
      <c r="K46" s="98"/>
    </row>
    <row r="47" spans="1:11" ht="30">
      <c r="A47" s="105" t="s">
        <v>12</v>
      </c>
      <c r="B47" s="105"/>
      <c r="C47" s="43" t="s">
        <v>13</v>
      </c>
      <c r="D47" s="43" t="s">
        <v>118</v>
      </c>
      <c r="E47" s="43" t="s">
        <v>119</v>
      </c>
      <c r="F47" s="42" t="s">
        <v>115</v>
      </c>
      <c r="G47" s="42" t="s">
        <v>11</v>
      </c>
      <c r="H47" s="32"/>
      <c r="I47" s="33"/>
      <c r="J47" s="33" t="s">
        <v>22</v>
      </c>
      <c r="K47" s="33" t="s">
        <v>23</v>
      </c>
    </row>
    <row r="48" spans="1:11" ht="139.5" customHeight="1">
      <c r="A48" s="75">
        <v>1</v>
      </c>
      <c r="B48" s="66" t="s">
        <v>171</v>
      </c>
      <c r="C48" s="69" t="s">
        <v>144</v>
      </c>
      <c r="D48" s="76" t="s">
        <v>92</v>
      </c>
      <c r="E48" s="77"/>
      <c r="F48" s="78">
        <v>0.25</v>
      </c>
      <c r="G48" s="79">
        <f>IF(C48="yes",(1*F48),IF(C48="no",(0*F48),IF(C48="small extent",(0.33*F48),IF(C48="large extent",(0.67*F48),""))))</f>
        <v>0.0825</v>
      </c>
      <c r="H48" s="30">
        <v>1</v>
      </c>
      <c r="J48" s="23" t="s">
        <v>52</v>
      </c>
      <c r="K48" s="23" t="s">
        <v>53</v>
      </c>
    </row>
    <row r="49" spans="1:11" ht="14.25" customHeight="1">
      <c r="A49" s="1"/>
      <c r="B49" s="63" t="s">
        <v>172</v>
      </c>
      <c r="C49" s="99" t="s">
        <v>145</v>
      </c>
      <c r="D49" s="99"/>
      <c r="E49" s="99"/>
      <c r="F49" s="99"/>
      <c r="G49" s="100"/>
      <c r="H49" s="30">
        <v>2</v>
      </c>
      <c r="J49" s="23" t="s">
        <v>52</v>
      </c>
      <c r="K49" s="23" t="s">
        <v>54</v>
      </c>
    </row>
    <row r="50" spans="1:11" ht="12" customHeight="1">
      <c r="A50" s="1"/>
      <c r="B50" s="64" t="s">
        <v>173</v>
      </c>
      <c r="C50" s="101" t="s">
        <v>146</v>
      </c>
      <c r="D50" s="101"/>
      <c r="E50" s="101"/>
      <c r="F50" s="101"/>
      <c r="G50" s="102"/>
      <c r="H50" s="30">
        <v>3</v>
      </c>
      <c r="J50" s="23" t="s">
        <v>52</v>
      </c>
      <c r="K50" s="23" t="s">
        <v>55</v>
      </c>
    </row>
    <row r="51" spans="1:11" ht="23.25" customHeight="1">
      <c r="A51" s="1"/>
      <c r="B51" s="65" t="s">
        <v>174</v>
      </c>
      <c r="C51" s="95" t="s">
        <v>155</v>
      </c>
      <c r="D51" s="96"/>
      <c r="E51" s="96"/>
      <c r="F51" s="96"/>
      <c r="G51" s="97"/>
      <c r="H51" s="30">
        <v>4</v>
      </c>
      <c r="J51" s="23" t="s">
        <v>56</v>
      </c>
      <c r="K51" s="23" t="s">
        <v>57</v>
      </c>
    </row>
    <row r="52" spans="1:11" ht="20.25" customHeight="1">
      <c r="A52" s="1"/>
      <c r="B52" s="63" t="s">
        <v>175</v>
      </c>
      <c r="C52" s="110" t="s">
        <v>148</v>
      </c>
      <c r="D52" s="111"/>
      <c r="E52" s="111"/>
      <c r="F52" s="111"/>
      <c r="G52" s="87"/>
      <c r="H52" s="26" t="s">
        <v>66</v>
      </c>
      <c r="I52" s="23" t="s">
        <v>94</v>
      </c>
      <c r="J52" s="23" t="s">
        <v>58</v>
      </c>
      <c r="K52" s="23" t="s">
        <v>59</v>
      </c>
    </row>
    <row r="53" spans="1:8" ht="14.25" customHeight="1">
      <c r="A53" s="1"/>
      <c r="B53" s="64" t="s">
        <v>173</v>
      </c>
      <c r="C53" s="101" t="s">
        <v>147</v>
      </c>
      <c r="D53" s="101"/>
      <c r="E53" s="101"/>
      <c r="F53" s="101"/>
      <c r="G53" s="102"/>
      <c r="H53" s="26"/>
    </row>
    <row r="54" spans="1:8" ht="22.5">
      <c r="A54" s="1"/>
      <c r="B54" s="65" t="s">
        <v>174</v>
      </c>
      <c r="C54" s="95" t="s">
        <v>152</v>
      </c>
      <c r="D54" s="96"/>
      <c r="E54" s="96"/>
      <c r="F54" s="96"/>
      <c r="G54" s="97"/>
      <c r="H54" s="27"/>
    </row>
    <row r="55" spans="1:8" ht="12.75">
      <c r="A55" s="1"/>
      <c r="B55" s="63" t="s">
        <v>176</v>
      </c>
      <c r="C55" s="110" t="s">
        <v>149</v>
      </c>
      <c r="D55" s="111"/>
      <c r="E55" s="111"/>
      <c r="F55" s="111"/>
      <c r="G55" s="87"/>
      <c r="H55" s="27"/>
    </row>
    <row r="56" spans="1:8" ht="12.75">
      <c r="A56" s="1"/>
      <c r="B56" s="64" t="s">
        <v>173</v>
      </c>
      <c r="C56" s="101" t="s">
        <v>151</v>
      </c>
      <c r="D56" s="101"/>
      <c r="E56" s="101"/>
      <c r="F56" s="101"/>
      <c r="G56" s="102"/>
      <c r="H56" s="27"/>
    </row>
    <row r="57" spans="1:8" ht="22.5">
      <c r="A57" s="1"/>
      <c r="B57" s="65" t="s">
        <v>174</v>
      </c>
      <c r="C57" s="95" t="s">
        <v>105</v>
      </c>
      <c r="D57" s="96"/>
      <c r="E57" s="96"/>
      <c r="F57" s="96"/>
      <c r="G57" s="97"/>
      <c r="H57" s="27"/>
    </row>
    <row r="58" spans="1:11" ht="15">
      <c r="A58" s="1"/>
      <c r="B58" s="63" t="s">
        <v>150</v>
      </c>
      <c r="C58" s="88" t="s">
        <v>110</v>
      </c>
      <c r="D58" s="112"/>
      <c r="E58" s="112"/>
      <c r="F58" s="112"/>
      <c r="G58" s="113"/>
      <c r="H58" s="16"/>
      <c r="I58" s="17"/>
      <c r="J58" s="17"/>
      <c r="K58" s="17"/>
    </row>
    <row r="59" spans="1:7" ht="12.75">
      <c r="A59" s="1"/>
      <c r="B59" s="64" t="s">
        <v>173</v>
      </c>
      <c r="C59" s="101" t="s">
        <v>111</v>
      </c>
      <c r="D59" s="101"/>
      <c r="E59" s="101"/>
      <c r="F59" s="101"/>
      <c r="G59" s="102"/>
    </row>
    <row r="60" spans="1:7" ht="22.5">
      <c r="A60" s="1"/>
      <c r="B60" s="65" t="s">
        <v>174</v>
      </c>
      <c r="C60" s="95" t="s">
        <v>185</v>
      </c>
      <c r="D60" s="96"/>
      <c r="E60" s="96"/>
      <c r="F60" s="96"/>
      <c r="G60" s="97"/>
    </row>
    <row r="61" spans="1:7" ht="12.75">
      <c r="A61" s="1"/>
      <c r="B61" s="84"/>
      <c r="C61" s="82"/>
      <c r="D61" s="83"/>
      <c r="E61" s="83"/>
      <c r="F61" s="83"/>
      <c r="G61" s="83"/>
    </row>
    <row r="62" spans="1:7" ht="115.5" customHeight="1">
      <c r="A62" s="75">
        <v>2</v>
      </c>
      <c r="B62" s="81" t="s">
        <v>177</v>
      </c>
      <c r="C62" s="69" t="s">
        <v>144</v>
      </c>
      <c r="D62" s="76" t="s">
        <v>135</v>
      </c>
      <c r="E62" s="62"/>
      <c r="F62" s="85">
        <v>0.25</v>
      </c>
      <c r="G62" s="86">
        <f>IF(C62="yes",(1*F62),IF(C62="no",(0*F62),IF(C62="small extent",(0.33*F62),IF(C62="large extent",(0.67*F62),""))))</f>
        <v>0.0825</v>
      </c>
    </row>
    <row r="63" spans="1:7" ht="12.75">
      <c r="A63" s="1"/>
      <c r="B63" s="63" t="s">
        <v>178</v>
      </c>
      <c r="C63" s="88" t="s">
        <v>186</v>
      </c>
      <c r="D63" s="112"/>
      <c r="E63" s="112"/>
      <c r="F63" s="112"/>
      <c r="G63" s="113"/>
    </row>
    <row r="64" spans="1:7" ht="12.75">
      <c r="A64" s="1"/>
      <c r="B64" s="64" t="s">
        <v>179</v>
      </c>
      <c r="C64" s="89" t="s">
        <v>154</v>
      </c>
      <c r="D64" s="93"/>
      <c r="E64" s="93"/>
      <c r="F64" s="93"/>
      <c r="G64" s="94"/>
    </row>
    <row r="65" spans="1:7" ht="12.75">
      <c r="A65" s="1"/>
      <c r="B65" s="65" t="s">
        <v>180</v>
      </c>
      <c r="C65" s="95" t="s">
        <v>155</v>
      </c>
      <c r="D65" s="96"/>
      <c r="E65" s="96"/>
      <c r="F65" s="96"/>
      <c r="G65" s="97"/>
    </row>
    <row r="66" spans="1:7" ht="12.75">
      <c r="A66" s="1"/>
      <c r="B66" s="64" t="s">
        <v>181</v>
      </c>
      <c r="C66" s="89" t="s">
        <v>187</v>
      </c>
      <c r="D66" s="90"/>
      <c r="E66" s="90"/>
      <c r="F66" s="91"/>
      <c r="G66" s="92"/>
    </row>
    <row r="67" spans="1:7" ht="12.75">
      <c r="A67" s="1"/>
      <c r="B67" s="64" t="s">
        <v>179</v>
      </c>
      <c r="C67" s="89" t="s">
        <v>154</v>
      </c>
      <c r="D67" s="93"/>
      <c r="E67" s="93"/>
      <c r="F67" s="93"/>
      <c r="G67" s="94"/>
    </row>
    <row r="68" spans="1:7" ht="12.75">
      <c r="A68" s="1"/>
      <c r="B68" s="65" t="s">
        <v>180</v>
      </c>
      <c r="C68" s="95" t="s">
        <v>152</v>
      </c>
      <c r="D68" s="96"/>
      <c r="E68" s="96"/>
      <c r="F68" s="96"/>
      <c r="G68" s="97"/>
    </row>
    <row r="69" spans="1:7" ht="12.75">
      <c r="A69" s="1"/>
      <c r="B69" s="64" t="s">
        <v>193</v>
      </c>
      <c r="C69" s="89" t="s">
        <v>187</v>
      </c>
      <c r="D69" s="90"/>
      <c r="E69" s="90"/>
      <c r="F69" s="91"/>
      <c r="G69" s="92"/>
    </row>
    <row r="70" spans="1:7" ht="12.75">
      <c r="A70" s="1"/>
      <c r="B70" s="64" t="s">
        <v>179</v>
      </c>
      <c r="C70" s="89" t="s">
        <v>154</v>
      </c>
      <c r="D70" s="93"/>
      <c r="E70" s="93"/>
      <c r="F70" s="93"/>
      <c r="G70" s="94"/>
    </row>
    <row r="71" spans="1:7" ht="12.75">
      <c r="A71" s="1"/>
      <c r="B71" s="65" t="s">
        <v>180</v>
      </c>
      <c r="C71" s="95" t="s">
        <v>153</v>
      </c>
      <c r="D71" s="96"/>
      <c r="E71" s="96"/>
      <c r="F71" s="96"/>
      <c r="G71" s="97"/>
    </row>
    <row r="72" spans="1:7" ht="12.75">
      <c r="A72" s="1"/>
      <c r="B72" s="64" t="s">
        <v>156</v>
      </c>
      <c r="C72" s="89" t="s">
        <v>188</v>
      </c>
      <c r="D72" s="90"/>
      <c r="E72" s="90"/>
      <c r="F72" s="91"/>
      <c r="G72" s="92"/>
    </row>
    <row r="73" spans="1:7" ht="12.75">
      <c r="A73" s="1"/>
      <c r="B73" s="64" t="s">
        <v>179</v>
      </c>
      <c r="C73" s="89" t="s">
        <v>154</v>
      </c>
      <c r="D73" s="93"/>
      <c r="E73" s="93"/>
      <c r="F73" s="93"/>
      <c r="G73" s="94"/>
    </row>
    <row r="74" spans="1:7" ht="12.75">
      <c r="A74" s="1"/>
      <c r="B74" s="65" t="s">
        <v>180</v>
      </c>
      <c r="C74" s="95" t="s">
        <v>185</v>
      </c>
      <c r="D74" s="96"/>
      <c r="E74" s="96"/>
      <c r="F74" s="96"/>
      <c r="G74" s="97"/>
    </row>
    <row r="75" spans="1:7" ht="12.75">
      <c r="A75" s="1"/>
      <c r="B75" s="67"/>
      <c r="C75" s="114" t="s">
        <v>0</v>
      </c>
      <c r="D75" s="115"/>
      <c r="E75" s="115"/>
      <c r="F75" s="115"/>
      <c r="G75" s="115"/>
    </row>
    <row r="76" spans="1:7" ht="75" customHeight="1">
      <c r="A76" s="1">
        <v>3</v>
      </c>
      <c r="B76" s="2" t="s">
        <v>1</v>
      </c>
      <c r="C76" s="69" t="s">
        <v>144</v>
      </c>
      <c r="D76" s="74" t="s">
        <v>93</v>
      </c>
      <c r="E76" s="62"/>
      <c r="F76" s="6">
        <v>0.25</v>
      </c>
      <c r="G76" s="3">
        <f>IF(C76="yes",(1*F76),IF(C76="no",(0*F76),IF(C76="small extent",(0.33*F76),IF(C76="large extent",(0.67*F76),""))))</f>
        <v>0.0825</v>
      </c>
    </row>
    <row r="77" spans="1:7" ht="57.75" customHeight="1">
      <c r="A77" s="1">
        <v>4</v>
      </c>
      <c r="B77" s="2" t="s">
        <v>2</v>
      </c>
      <c r="C77" s="4" t="s">
        <v>183</v>
      </c>
      <c r="D77" s="5"/>
      <c r="E77" s="5"/>
      <c r="F77" s="6">
        <v>0</v>
      </c>
      <c r="G77" s="3">
        <f>IF(C77="yes",(1*F77),IF(C77="no",(0*F77),IF(C77="small extent",(0.33*F77),IF(C77="large extent",(0.67*F77),""))))</f>
      </c>
    </row>
    <row r="78" spans="1:7" ht="172.5" customHeight="1">
      <c r="A78" s="68">
        <v>5</v>
      </c>
      <c r="B78" s="2" t="s">
        <v>3</v>
      </c>
      <c r="C78" s="80" t="s">
        <v>144</v>
      </c>
      <c r="D78" s="72" t="s">
        <v>19</v>
      </c>
      <c r="E78" s="5" t="s">
        <v>125</v>
      </c>
      <c r="F78" s="6">
        <v>0.25</v>
      </c>
      <c r="G78" s="3">
        <f>IF(C78="yes",(1*F78),IF(C78="no",(0*F78),IF(C78="small extent",(0.33*F78),IF(C78="large extent",(0.67*F78),""))))</f>
        <v>0.0825</v>
      </c>
    </row>
    <row r="79" spans="1:7" ht="63" customHeight="1">
      <c r="A79" s="14" t="s">
        <v>166</v>
      </c>
      <c r="B79" s="2" t="s">
        <v>102</v>
      </c>
      <c r="C79" s="4" t="s">
        <v>183</v>
      </c>
      <c r="D79" s="5"/>
      <c r="E79" s="5"/>
      <c r="F79" s="6">
        <v>0</v>
      </c>
      <c r="G79" s="3">
        <f>IF(C79="yes",(1*F79),IF(C79="no",(0*F79),IF(C79="small extent",(0.33*F79),IF(C79="large extent",(0.67*F79),""))))</f>
      </c>
    </row>
    <row r="80" spans="1:7" ht="12.75">
      <c r="A80" s="15"/>
      <c r="B80" s="21"/>
      <c r="C80" s="1"/>
      <c r="D80" s="14"/>
      <c r="E80" s="14"/>
      <c r="F80" s="15"/>
      <c r="G80" s="15"/>
    </row>
    <row r="81" spans="1:7" ht="15">
      <c r="A81" s="44" t="s">
        <v>14</v>
      </c>
      <c r="B81" s="59"/>
      <c r="C81" s="60"/>
      <c r="D81" s="61"/>
      <c r="E81" s="61"/>
      <c r="F81" s="48">
        <f>SUM(F48+F62+F76+F77+F78+F79)</f>
        <v>1</v>
      </c>
      <c r="G81" s="48">
        <f>SUM(G48:G79)</f>
        <v>0.33</v>
      </c>
    </row>
  </sheetData>
  <mergeCells count="36">
    <mergeCell ref="C73:G73"/>
    <mergeCell ref="C74:G74"/>
    <mergeCell ref="C75:G75"/>
    <mergeCell ref="A47:B47"/>
    <mergeCell ref="C66:G66"/>
    <mergeCell ref="C67:G67"/>
    <mergeCell ref="C68:G68"/>
    <mergeCell ref="C72:G72"/>
    <mergeCell ref="C60:G60"/>
    <mergeCell ref="C63:G63"/>
    <mergeCell ref="C52:G52"/>
    <mergeCell ref="C64:G64"/>
    <mergeCell ref="C65:G65"/>
    <mergeCell ref="C53:G53"/>
    <mergeCell ref="C54:G54"/>
    <mergeCell ref="C58:G58"/>
    <mergeCell ref="C59:G59"/>
    <mergeCell ref="C55:G55"/>
    <mergeCell ref="C56:G56"/>
    <mergeCell ref="C57:G57"/>
    <mergeCell ref="A1:G1"/>
    <mergeCell ref="A5:B5"/>
    <mergeCell ref="A17:B17"/>
    <mergeCell ref="A31:B31"/>
    <mergeCell ref="A2:G2"/>
    <mergeCell ref="A3:G3"/>
    <mergeCell ref="C69:G69"/>
    <mergeCell ref="C70:G70"/>
    <mergeCell ref="C71:G71"/>
    <mergeCell ref="J4:K4"/>
    <mergeCell ref="J16:K16"/>
    <mergeCell ref="J30:K30"/>
    <mergeCell ref="J46:K46"/>
    <mergeCell ref="C49:G49"/>
    <mergeCell ref="C50:G50"/>
    <mergeCell ref="C51:G51"/>
  </mergeCells>
  <printOptions/>
  <pageMargins left="0.75" right="0.69" top="1" bottom="1" header="0.5" footer="0.5"/>
  <pageSetup horizontalDpi="600" verticalDpi="600" orientation="landscape" scale="85" r:id="rId3"/>
  <headerFooter alignWithMargins="0">
    <oddFooter>&amp;C&amp;P&amp;R&amp;"Arial,Bold"&amp;12FY  2004 Budget
Fall Review</oddFooter>
  </headerFooter>
  <rowBreaks count="3" manualBreakCount="3">
    <brk id="15" max="6" man="1"/>
    <brk id="29"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2003-01-23T19:00:51Z</cp:lastPrinted>
  <dcterms:created xsi:type="dcterms:W3CDTF">2002-04-18T17:14:40Z</dcterms:created>
  <dcterms:modified xsi:type="dcterms:W3CDTF">2003-01-24T19:19:57Z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-97832352</vt:i4>
  </property>
  <property fmtid="{D5CDD505-2E9C-101B-9397-08002B2CF9AE}" pid="3" name="_EmailSubject">
    <vt:lpwstr>trip in cyberspace</vt:lpwstr>
  </property>
  <property fmtid="{D5CDD505-2E9C-101B-9397-08002B2CF9AE}" pid="4" name="_AuthorEmail">
    <vt:lpwstr>KKendrick@ahrq.gov</vt:lpwstr>
  </property>
  <property fmtid="{D5CDD505-2E9C-101B-9397-08002B2CF9AE}" pid="5" name="_AuthorEmailDisplayName">
    <vt:lpwstr>Kendrick, Kathleen</vt:lpwstr>
  </property>
  <property fmtid="{D5CDD505-2E9C-101B-9397-08002B2CF9AE}" pid="6" name="_PreviousAdHocReviewCycleID">
    <vt:i4>-246152995</vt:i4>
  </property>
  <property fmtid="{D5CDD505-2E9C-101B-9397-08002B2CF9AE}" pid="7" name="_ReviewingToolsShownOnce">
    <vt:lpwstr/>
  </property>
</Properties>
</file>