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780" windowWidth="9255" windowHeight="4455" activeTab="0"/>
  </bookViews>
  <sheets>
    <sheet name="alloc01" sheetId="1" r:id="rId1"/>
    <sheet name="APPROP. SUMMARY" sheetId="2" r:id="rId2"/>
  </sheets>
  <definedNames>
    <definedName name="_xlnm.Print_Titles" localSheetId="0">'alloc01'!$1:$18</definedName>
  </definedNames>
  <calcPr calcMode="manual" fullCalcOnLoad="1"/>
</workbook>
</file>

<file path=xl/sharedStrings.xml><?xml version="1.0" encoding="utf-8"?>
<sst xmlns="http://schemas.openxmlformats.org/spreadsheetml/2006/main" count="134" uniqueCount="119">
  <si>
    <t>TOTAL APPROPRIATION</t>
  </si>
  <si>
    <t>STATE MANDATORY</t>
  </si>
  <si>
    <t>TRIBAL MANDATORY</t>
  </si>
  <si>
    <t>T&amp;TA</t>
  </si>
  <si>
    <t>MATCHING</t>
  </si>
  <si>
    <t>BALANCE</t>
  </si>
  <si>
    <t>APPROPRIATION</t>
  </si>
  <si>
    <t>AFTER</t>
  </si>
  <si>
    <t>DISTRIBUTION</t>
  </si>
  <si>
    <t>EARMARK</t>
  </si>
  <si>
    <t>TRIBAL SET-A-SIDE</t>
  </si>
  <si>
    <t>TERRITORIES</t>
  </si>
  <si>
    <t>STATES</t>
  </si>
  <si>
    <t>Discretionary</t>
  </si>
  <si>
    <t xml:space="preserve">Before </t>
  </si>
  <si>
    <t>School Age</t>
  </si>
  <si>
    <t>Available</t>
  </si>
  <si>
    <t>Mandatory</t>
  </si>
  <si>
    <t>Territorial Allocation</t>
  </si>
  <si>
    <t>Tribal Allocation</t>
  </si>
  <si>
    <t>State Allocation</t>
  </si>
  <si>
    <t>Totals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</si>
  <si>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</si>
  <si>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</si>
  <si>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</si>
  <si>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</si>
  <si>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</si>
  <si>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</si>
  <si>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</si>
  <si>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</si>
  <si>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</si>
  <si>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</si>
  <si>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</si>
  <si>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</si>
  <si>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</si>
  <si>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</si>
  <si>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</si>
  <si>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</si>
  <si>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</si>
  <si>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</si>
  <si>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</si>
  <si>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</si>
  <si>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</si>
  <si>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</si>
  <si>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</si>
  <si>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</si>
  <si>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</si>
  <si>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</si>
  <si>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</si>
  <si>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</si>
  <si>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</si>
  <si>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</si>
  <si>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</si>
  <si>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</si>
  <si>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</si>
  <si>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</si>
  <si>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</si>
  <si>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</si>
  <si>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</si>
  <si>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</si>
  <si>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</si>
  <si>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</si>
  <si>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</si>
  <si>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</si>
  <si>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</si>
  <si>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</si>
  <si>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</si>
  <si>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</si>
  <si>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</si>
  <si>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</si>
  <si>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</si>
  <si>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</si>
  <si>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</si>
  <si>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</si>
  <si>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Sub Total States</t>
  </si>
  <si>
    <t>Guam</t>
  </si>
  <si>
    <t>Virgin Islands</t>
  </si>
  <si>
    <t>Sub Total Territories</t>
  </si>
  <si>
    <t>T&amp;TA Sub Total</t>
  </si>
  <si>
    <t>EARMARKS</t>
  </si>
  <si>
    <t xml:space="preserve">After Earmarks </t>
  </si>
  <si>
    <t>Quality</t>
  </si>
  <si>
    <t>Expansion</t>
  </si>
  <si>
    <t xml:space="preserve">Infant </t>
  </si>
  <si>
    <t>Earmarks</t>
  </si>
  <si>
    <t>SEC. DISC. POT</t>
  </si>
  <si>
    <t>MOE</t>
  </si>
  <si>
    <t xml:space="preserve">State Share </t>
  </si>
  <si>
    <t>State</t>
  </si>
  <si>
    <t>FMAP Rate</t>
  </si>
  <si>
    <t>Training &amp; Tech Asst.</t>
  </si>
  <si>
    <t>NHO Disc. Award</t>
  </si>
  <si>
    <t>Sub Total Tribes &amp; NHO</t>
  </si>
  <si>
    <t>Earmark:</t>
  </si>
  <si>
    <t>Total</t>
  </si>
  <si>
    <t>Federal-Only</t>
  </si>
  <si>
    <t>of Matching</t>
  </si>
  <si>
    <t xml:space="preserve"> Fund</t>
  </si>
  <si>
    <t>2001 MANDATORY AND MATCHING</t>
  </si>
  <si>
    <t>2001 DISCRETIONARY</t>
  </si>
  <si>
    <t>FY 2001</t>
  </si>
  <si>
    <t xml:space="preserve"> </t>
  </si>
  <si>
    <t>Child Aware</t>
  </si>
  <si>
    <t>FY 2001 CCDF FINAL ALLOCATIONS</t>
  </si>
  <si>
    <t xml:space="preserve">Research Set-aside </t>
  </si>
  <si>
    <t xml:space="preserve">     and referral and school-age child care activities.</t>
  </si>
  <si>
    <r>
      <t xml:space="preserve">Child Care Aware </t>
    </r>
    <r>
      <rPr>
        <b/>
        <vertAlign val="superscript"/>
        <sz val="10"/>
        <rFont val="Arial"/>
        <family val="2"/>
      </rPr>
      <t>3</t>
    </r>
  </si>
  <si>
    <r>
      <t xml:space="preserve">Discretionary </t>
    </r>
    <r>
      <rPr>
        <b/>
        <vertAlign val="superscript"/>
        <sz val="9"/>
        <rFont val="Arial"/>
        <family val="2"/>
      </rPr>
      <t>2</t>
    </r>
  </si>
  <si>
    <r>
      <t xml:space="preserve">Matching </t>
    </r>
    <r>
      <rPr>
        <b/>
        <vertAlign val="superscript"/>
        <sz val="9"/>
        <rFont val="Arial"/>
        <family val="2"/>
      </rPr>
      <t>1</t>
    </r>
  </si>
  <si>
    <r>
      <t xml:space="preserve">R&amp;R </t>
    </r>
    <r>
      <rPr>
        <b/>
        <vertAlign val="superscript"/>
        <sz val="9"/>
        <rFont val="Arial"/>
        <family val="2"/>
      </rPr>
      <t>3</t>
    </r>
  </si>
  <si>
    <r>
      <t xml:space="preserve">Toddler </t>
    </r>
    <r>
      <rPr>
        <b/>
        <vertAlign val="superscript"/>
        <sz val="9"/>
        <rFont val="Arial"/>
        <family val="2"/>
      </rPr>
      <t>4</t>
    </r>
  </si>
  <si>
    <r>
      <t xml:space="preserve">Fund </t>
    </r>
    <r>
      <rPr>
        <b/>
        <vertAlign val="superscript"/>
        <sz val="9"/>
        <rFont val="Arial"/>
        <family val="2"/>
      </rPr>
      <t>5</t>
    </r>
  </si>
  <si>
    <r>
      <t>1</t>
    </r>
    <r>
      <rPr>
        <sz val="10"/>
        <rFont val="Arial"/>
        <family val="2"/>
      </rPr>
      <t>/  Final allocations are based on U.S. Census Bureau's  population estimates as of July 1, 1999.</t>
    </r>
  </si>
  <si>
    <r>
      <t>2</t>
    </r>
    <r>
      <rPr>
        <sz val="10"/>
        <rFont val="Arial"/>
        <family val="2"/>
      </rPr>
      <t>/  The Consolidated Appropriations Act increased the Discretionary Fund by $817,328,000 in FY 2001.</t>
    </r>
  </si>
  <si>
    <r>
      <t>3</t>
    </r>
    <r>
      <rPr>
        <sz val="10"/>
        <rFont val="Arial"/>
        <family val="2"/>
      </rPr>
      <t xml:space="preserve">/  The FY 2001 Appropriation set-aside $1,000,000 for a toll-free child care hotline to be operated by Child Care Aware and specified that the amount come out of the $19.1 million earmark for resource </t>
    </r>
  </si>
  <si>
    <r>
      <t>4</t>
    </r>
    <r>
      <rPr>
        <sz val="10"/>
        <rFont val="Arial"/>
        <family val="2"/>
      </rPr>
      <t>/  The final FY 2001 Appropriation increased the earmark for Infant and Toddler Quality Improvement to $100,000,000.</t>
    </r>
  </si>
  <si>
    <r>
      <t>5</t>
    </r>
    <r>
      <rPr>
        <sz val="10"/>
        <rFont val="Arial"/>
        <family val="2"/>
      </rPr>
      <t xml:space="preserve">/  Totals are the sum of Mandatory, Discretionary and the Federal share of the Matching Funds.   The State share of the Matching Fund was based on FY 2001 FMAP rates. </t>
    </r>
  </si>
  <si>
    <t>American Samoa</t>
  </si>
  <si>
    <t>N. Mariana Islands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</si>
</sst>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General_)"/>
    <numFmt numFmtId="167" formatCode="_(* #,##0.000_);_(* \(#,##0.00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000_);_(* \(#,##0.0000\);_(* &quot;-&quot;??_);_(@_)"/>
    <numFmt numFmtId="171" formatCode="0.0%"/>
    <numFmt numFmtId="172" formatCode="0.000%"/>
    <numFmt numFmtId="173" formatCode="0.0000%"/>
    <numFmt numFmtId="174" formatCode="0.00000%"/>
    <numFmt numFmtId="175" formatCode="0.000000%"/>
    <numFmt numFmtId="176" formatCode="0.0000000%"/>
    <numFmt numFmtId="177" formatCode="0.00000000%"/>
    <numFmt numFmtId="178" formatCode="0.000000000%"/>
    <numFmt numFmtId="179" formatCode="0.0000000000%"/>
    <numFmt numFmtId="180" formatCode="0.00000000000%"/>
    <numFmt numFmtId="181" formatCode="0.000000000000%"/>
    <numFmt numFmtId="182" formatCode="0.0000000000000%"/>
    <numFmt numFmtId="183" formatCode="0.00000000000000%"/>
    <numFmt numFmtId="184" formatCode="0.000000000000000%"/>
    <numFmt numFmtId="185" formatCode="0.0"/>
    <numFmt numFmtId="186" formatCode="0.000"/>
    <numFmt numFmtId="187" formatCode="0.0000"/>
    <numFmt numFmtId="188" formatCode="0.00000"/>
    <numFmt numFmtId="189" formatCode="0.000000"/>
    <numFmt numFmtId="190" formatCode="0.0000000"/>
    <numFmt numFmtId="191" formatCode="0.00000000"/>
    <numFmt numFmtId="192" formatCode="0.000000000"/>
    <numFmt numFmtId="193" formatCode="0.0000000000"/>
    <numFmt numFmtId="194" formatCode="0.00000000000"/>
    <numFmt numFmtId="195" formatCode="0.000000000000"/>
    <numFmt numFmtId="196" formatCode="0.0000000000000"/>
    <numFmt numFmtId="197" formatCode="0.00000000000000"/>
    <numFmt numFmtId="198" formatCode="0.000000000000000"/>
    <numFmt numFmtId="199" formatCode="0.0000000000000000"/>
    <numFmt numFmtId="200" formatCode="0.00000000000000000"/>
    <numFmt numFmtId="201" formatCode="0.000000000000000000"/>
    <numFmt numFmtId="202" formatCode="#,##0.0"/>
    <numFmt numFmtId="203" formatCode="#,##0.000"/>
    <numFmt numFmtId="204" formatCode="#,##0.0000"/>
    <numFmt numFmtId="205" formatCode="#,##0.00000"/>
    <numFmt numFmtId="206" formatCode="#,##0.000000"/>
    <numFmt numFmtId="207" formatCode="#,##0.0000000"/>
    <numFmt numFmtId="208" formatCode="#,##0.00000000"/>
    <numFmt numFmtId="209" formatCode="#,##0.000000000"/>
    <numFmt numFmtId="210" formatCode="#,##0.0000000000"/>
    <numFmt numFmtId="211" formatCode="#,##0.00000000000"/>
    <numFmt numFmtId="212" formatCode="#,##0.000000000000"/>
    <numFmt numFmtId="213" formatCode="#,##0.0000000000000"/>
    <numFmt numFmtId="214" formatCode="#,##0.00000000000000"/>
    <numFmt numFmtId="215" formatCode="#,##0.000000000000000"/>
    <numFmt numFmtId="216" formatCode="0.0000000000000000%"/>
    <numFmt numFmtId="217" formatCode="_(* #,##0.0_);_(* \(#,##0.0\);_(* &quot;-&quot;?_);_(@_)"/>
    <numFmt numFmtId="218" formatCode="_(* #,##0.000000_);_(* \(#,##0.000000\);_(* &quot;-&quot;????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65" fontId="1" fillId="0" borderId="0" xfId="15" applyNumberFormat="1" applyFont="1" applyAlignment="1">
      <alignment horizontal="centerContinuous"/>
    </xf>
    <xf numFmtId="165" fontId="1" fillId="0" borderId="0" xfId="15" applyNumberFormat="1" applyFont="1" applyAlignment="1">
      <alignment/>
    </xf>
    <xf numFmtId="0" fontId="1" fillId="0" borderId="0" xfId="0" applyFont="1" applyAlignment="1">
      <alignment/>
    </xf>
    <xf numFmtId="165" fontId="1" fillId="0" borderId="0" xfId="15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/>
    </xf>
    <xf numFmtId="165" fontId="1" fillId="0" borderId="1" xfId="15" applyNumberFormat="1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 horizontal="centerContinuous"/>
    </xf>
    <xf numFmtId="165" fontId="1" fillId="0" borderId="1" xfId="19" applyNumberFormat="1" applyFont="1" applyBorder="1" applyAlignment="1">
      <alignment/>
    </xf>
    <xf numFmtId="0" fontId="1" fillId="0" borderId="0" xfId="0" applyFont="1" applyAlignment="1">
      <alignment horizontal="left"/>
    </xf>
    <xf numFmtId="165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1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2" borderId="2" xfId="0" applyFont="1" applyFill="1" applyBorder="1" applyAlignment="1">
      <alignment/>
    </xf>
    <xf numFmtId="165" fontId="1" fillId="2" borderId="3" xfId="15" applyNumberFormat="1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43" fontId="9" fillId="2" borderId="0" xfId="15" applyNumberFormat="1" applyFont="1" applyFill="1" applyBorder="1" applyAlignment="1">
      <alignment horizontal="center"/>
    </xf>
    <xf numFmtId="165" fontId="9" fillId="2" borderId="0" xfId="15" applyNumberFormat="1" applyFont="1" applyFill="1" applyBorder="1" applyAlignment="1">
      <alignment horizontal="center"/>
    </xf>
    <xf numFmtId="165" fontId="10" fillId="2" borderId="0" xfId="15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165" fontId="10" fillId="2" borderId="8" xfId="15" applyNumberFormat="1" applyFont="1" applyFill="1" applyBorder="1" applyAlignment="1">
      <alignment horizontal="center"/>
    </xf>
    <xf numFmtId="0" fontId="10" fillId="2" borderId="9" xfId="0" applyFont="1" applyFill="1" applyBorder="1" applyAlignment="1">
      <alignment/>
    </xf>
    <xf numFmtId="165" fontId="0" fillId="0" borderId="0" xfId="15" applyNumberFormat="1" applyFont="1" applyBorder="1" applyAlignment="1">
      <alignment/>
    </xf>
    <xf numFmtId="0" fontId="0" fillId="0" borderId="0" xfId="0" applyFont="1" applyAlignment="1">
      <alignment/>
    </xf>
    <xf numFmtId="165" fontId="0" fillId="0" borderId="0" xfId="15" applyNumberFormat="1" applyFont="1" applyAlignment="1">
      <alignment horizontal="center"/>
    </xf>
    <xf numFmtId="165" fontId="0" fillId="0" borderId="0" xfId="15" applyNumberFormat="1" applyFont="1" applyAlignment="1">
      <alignment horizontal="left"/>
    </xf>
    <xf numFmtId="10" fontId="0" fillId="0" borderId="0" xfId="19" applyNumberFormat="1" applyFont="1" applyAlignment="1">
      <alignment/>
    </xf>
    <xf numFmtId="37" fontId="0" fillId="0" borderId="0" xfId="15" applyNumberFormat="1" applyFont="1" applyAlignment="1">
      <alignment/>
    </xf>
    <xf numFmtId="165" fontId="0" fillId="0" borderId="0" xfId="15" applyNumberFormat="1" applyFont="1" applyAlignment="1">
      <alignment/>
    </xf>
    <xf numFmtId="165" fontId="0" fillId="0" borderId="0" xfId="0" applyNumberFormat="1" applyFont="1" applyAlignment="1">
      <alignment/>
    </xf>
    <xf numFmtId="43" fontId="0" fillId="0" borderId="0" xfId="15" applyFont="1" applyAlignment="1">
      <alignment/>
    </xf>
    <xf numFmtId="165" fontId="0" fillId="2" borderId="0" xfId="15" applyNumberFormat="1" applyFont="1" applyFill="1" applyAlignment="1">
      <alignment/>
    </xf>
    <xf numFmtId="0" fontId="0" fillId="2" borderId="0" xfId="0" applyFont="1" applyFill="1" applyAlignment="1">
      <alignment/>
    </xf>
    <xf numFmtId="0" fontId="12" fillId="0" borderId="0" xfId="0" applyFont="1" applyAlignment="1">
      <alignment/>
    </xf>
    <xf numFmtId="165" fontId="0" fillId="2" borderId="0" xfId="0" applyNumberFormat="1" applyFont="1" applyFill="1" applyAlignment="1">
      <alignment/>
    </xf>
    <xf numFmtId="3" fontId="0" fillId="2" borderId="0" xfId="15" applyNumberFormat="1" applyFont="1" applyFill="1" applyAlignment="1">
      <alignment/>
    </xf>
    <xf numFmtId="0" fontId="1" fillId="3" borderId="0" xfId="0" applyFont="1" applyFill="1" applyAlignment="1">
      <alignment/>
    </xf>
    <xf numFmtId="165" fontId="0" fillId="3" borderId="0" xfId="15" applyNumberFormat="1" applyFont="1" applyFill="1" applyAlignment="1">
      <alignment/>
    </xf>
    <xf numFmtId="37" fontId="0" fillId="3" borderId="0" xfId="15" applyNumberFormat="1" applyFont="1" applyFill="1" applyAlignment="1">
      <alignment/>
    </xf>
    <xf numFmtId="165" fontId="0" fillId="3" borderId="0" xfId="15" applyNumberFormat="1" applyFont="1" applyFill="1" applyAlignment="1">
      <alignment horizontal="left"/>
    </xf>
    <xf numFmtId="0" fontId="0" fillId="3" borderId="0" xfId="0" applyFont="1" applyFill="1" applyAlignment="1">
      <alignment/>
    </xf>
    <xf numFmtId="165" fontId="5" fillId="3" borderId="0" xfId="15" applyNumberFormat="1" applyFont="1" applyFill="1" applyAlignment="1">
      <alignment horizontal="center"/>
    </xf>
    <xf numFmtId="165" fontId="4" fillId="3" borderId="0" xfId="15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97"/>
  <sheetViews>
    <sheetView showZeros="0" tabSelected="1" zoomScale="80" zoomScaleNormal="80" workbookViewId="0" topLeftCell="A63">
      <selection activeCell="B74" sqref="B74"/>
    </sheetView>
  </sheetViews>
  <sheetFormatPr defaultColWidth="9.140625" defaultRowHeight="12.75"/>
  <cols>
    <col min="1" max="1" width="23.00390625" style="3" customWidth="1"/>
    <col min="2" max="11" width="14.7109375" style="2" customWidth="1"/>
    <col min="12" max="31" width="14.7109375" style="3" customWidth="1"/>
    <col min="32" max="16384" width="9.140625" style="3" customWidth="1"/>
  </cols>
  <sheetData>
    <row r="1" spans="1:12" ht="28.5" customHeight="1">
      <c r="A1" s="51" t="s">
        <v>103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252" s="14" customFormat="1" ht="12.7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1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</row>
    <row r="3" spans="1:252" s="14" customFormat="1" ht="13.5">
      <c r="A3" s="22"/>
      <c r="B3" s="25"/>
      <c r="C3" s="26"/>
      <c r="D3" s="26"/>
      <c r="E3" s="26"/>
      <c r="F3" s="27" t="s">
        <v>87</v>
      </c>
      <c r="G3" s="28" t="s">
        <v>107</v>
      </c>
      <c r="H3" s="27" t="s">
        <v>93</v>
      </c>
      <c r="I3" s="27" t="s">
        <v>93</v>
      </c>
      <c r="J3" s="27" t="s">
        <v>93</v>
      </c>
      <c r="K3" s="27" t="s">
        <v>13</v>
      </c>
      <c r="L3" s="29" t="s">
        <v>94</v>
      </c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</row>
    <row r="4" spans="1:252" s="14" customFormat="1" ht="12.75">
      <c r="A4" s="22" t="s">
        <v>12</v>
      </c>
      <c r="B4" s="27"/>
      <c r="C4" s="27"/>
      <c r="D4" s="27" t="s">
        <v>88</v>
      </c>
      <c r="E4" s="27" t="s">
        <v>100</v>
      </c>
      <c r="F4" s="27" t="s">
        <v>96</v>
      </c>
      <c r="G4" s="27" t="s">
        <v>14</v>
      </c>
      <c r="H4" s="27" t="s">
        <v>15</v>
      </c>
      <c r="I4" s="27" t="s">
        <v>81</v>
      </c>
      <c r="J4" s="27" t="s">
        <v>83</v>
      </c>
      <c r="K4" s="27" t="s">
        <v>16</v>
      </c>
      <c r="L4" s="29" t="s">
        <v>95</v>
      </c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</row>
    <row r="5" spans="1:252" s="15" customFormat="1" ht="13.5">
      <c r="A5" s="23" t="s">
        <v>101</v>
      </c>
      <c r="B5" s="27" t="s">
        <v>17</v>
      </c>
      <c r="C5" s="28" t="s">
        <v>108</v>
      </c>
      <c r="D5" s="27" t="s">
        <v>86</v>
      </c>
      <c r="E5" s="27" t="s">
        <v>89</v>
      </c>
      <c r="F5" s="27" t="s">
        <v>97</v>
      </c>
      <c r="G5" s="27" t="s">
        <v>84</v>
      </c>
      <c r="H5" s="28" t="s">
        <v>109</v>
      </c>
      <c r="I5" s="27" t="s">
        <v>82</v>
      </c>
      <c r="J5" s="28" t="s">
        <v>110</v>
      </c>
      <c r="K5" s="27" t="s">
        <v>80</v>
      </c>
      <c r="L5" s="29" t="s">
        <v>111</v>
      </c>
      <c r="M5" s="17"/>
      <c r="N5" s="17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</row>
    <row r="6" spans="1:252" s="15" customFormat="1" ht="12.75">
      <c r="A6" s="24"/>
      <c r="B6" s="30"/>
      <c r="C6" s="30"/>
      <c r="D6" s="30"/>
      <c r="E6" s="30"/>
      <c r="F6" s="30"/>
      <c r="G6" s="30"/>
      <c r="H6" s="30"/>
      <c r="I6" s="30"/>
      <c r="J6" s="30"/>
      <c r="K6" s="30"/>
      <c r="L6" s="31"/>
      <c r="M6" s="17"/>
      <c r="N6" s="17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</row>
    <row r="7" spans="13:252" ht="12.75" hidden="1"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</row>
    <row r="8" spans="1:252" ht="12.75" hidden="1">
      <c r="A8" s="3" t="s">
        <v>90</v>
      </c>
      <c r="B8" s="2">
        <v>3337100</v>
      </c>
      <c r="C8" s="2">
        <v>3080400</v>
      </c>
      <c r="D8" s="2">
        <v>0</v>
      </c>
      <c r="F8" s="2">
        <v>0</v>
      </c>
      <c r="G8" s="2">
        <v>5000000</v>
      </c>
      <c r="H8" s="2">
        <v>0</v>
      </c>
      <c r="I8" s="2">
        <v>0</v>
      </c>
      <c r="J8" s="2">
        <v>0</v>
      </c>
      <c r="K8" s="2">
        <v>5000000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</row>
    <row r="9" spans="1:252" ht="12.75" hidden="1">
      <c r="A9" s="3" t="s">
        <v>18</v>
      </c>
      <c r="B9" s="2">
        <v>0</v>
      </c>
      <c r="C9" s="2">
        <v>0</v>
      </c>
      <c r="D9" s="2">
        <v>0</v>
      </c>
      <c r="F9" s="2">
        <v>0</v>
      </c>
      <c r="G9" s="2">
        <v>10000000</v>
      </c>
      <c r="H9" s="2">
        <v>95600</v>
      </c>
      <c r="I9" s="2">
        <v>863360</v>
      </c>
      <c r="J9" s="2">
        <v>500000</v>
      </c>
      <c r="K9" s="2">
        <v>8541040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</row>
    <row r="10" spans="1:252" ht="12.75" hidden="1">
      <c r="A10" s="3" t="s">
        <v>19</v>
      </c>
      <c r="C10" s="2">
        <v>0</v>
      </c>
      <c r="D10" s="2">
        <v>0</v>
      </c>
      <c r="F10" s="2">
        <v>0</v>
      </c>
      <c r="G10" s="2">
        <v>40000000</v>
      </c>
      <c r="I10" s="2">
        <v>0</v>
      </c>
      <c r="J10" s="2">
        <v>0</v>
      </c>
      <c r="K10" s="2">
        <v>39617600</v>
      </c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</row>
    <row r="11" spans="1:252" ht="12.75" hidden="1">
      <c r="A11" s="3" t="s">
        <v>91</v>
      </c>
      <c r="B11" s="2">
        <v>0</v>
      </c>
      <c r="C11" s="2">
        <v>0</v>
      </c>
      <c r="D11" s="2">
        <v>0</v>
      </c>
      <c r="F11" s="2">
        <v>0</v>
      </c>
      <c r="G11" s="2">
        <v>2000000</v>
      </c>
      <c r="H11" s="2">
        <v>0</v>
      </c>
      <c r="I11" s="2">
        <v>0</v>
      </c>
      <c r="J11" s="2">
        <v>0</v>
      </c>
      <c r="K11" s="2">
        <v>2000000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</row>
    <row r="12" spans="1:252" ht="12.75" hidden="1">
      <c r="A12" s="3" t="s">
        <v>102</v>
      </c>
      <c r="H12" s="2">
        <v>1000000</v>
      </c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</row>
    <row r="13" spans="1:252" ht="12.75" hidden="1">
      <c r="A13" s="3" t="s">
        <v>19</v>
      </c>
      <c r="B13" s="2">
        <v>51340000</v>
      </c>
      <c r="C13" s="2">
        <v>0</v>
      </c>
      <c r="D13" s="2">
        <v>0</v>
      </c>
      <c r="F13" s="2">
        <v>0</v>
      </c>
      <c r="G13" s="2">
        <v>38000000</v>
      </c>
      <c r="H13" s="2">
        <v>382400</v>
      </c>
      <c r="I13" s="2">
        <v>0</v>
      </c>
      <c r="J13" s="2">
        <v>0</v>
      </c>
      <c r="K13" s="2">
        <v>37617600</v>
      </c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</row>
    <row r="14" spans="1:252" ht="12.75" hidden="1">
      <c r="A14" s="3" t="s">
        <v>20</v>
      </c>
      <c r="B14" s="2">
        <v>1177524781</v>
      </c>
      <c r="C14" s="2">
        <v>1331717719</v>
      </c>
      <c r="D14" s="2">
        <v>887607151</v>
      </c>
      <c r="F14" s="2">
        <v>1026421804</v>
      </c>
      <c r="G14" s="2">
        <v>1935000000</v>
      </c>
      <c r="H14" s="2">
        <v>17642000</v>
      </c>
      <c r="I14" s="2">
        <v>171808640</v>
      </c>
      <c r="J14" s="2">
        <v>99500000</v>
      </c>
      <c r="K14" s="2">
        <v>1646049360</v>
      </c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</row>
    <row r="15" spans="13:252" ht="12.75" hidden="1"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</row>
    <row r="16" spans="1:252" ht="12.75" hidden="1">
      <c r="A16" s="3" t="s">
        <v>21</v>
      </c>
      <c r="B16" s="2">
        <v>1232201881</v>
      </c>
      <c r="C16" s="2">
        <v>1334798119</v>
      </c>
      <c r="D16" s="2">
        <v>887607151</v>
      </c>
      <c r="F16" s="2">
        <v>1026421804</v>
      </c>
      <c r="G16" s="2">
        <v>1990000000</v>
      </c>
      <c r="H16" s="2">
        <v>19120000</v>
      </c>
      <c r="I16" s="2">
        <v>172672000</v>
      </c>
      <c r="J16" s="2">
        <v>100000000</v>
      </c>
      <c r="K16" s="2">
        <v>1699208000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</row>
    <row r="17" spans="1:252" ht="13.5" hidden="1" thickBot="1">
      <c r="A17" s="6"/>
      <c r="B17" s="10"/>
      <c r="C17" s="7"/>
      <c r="D17" s="7"/>
      <c r="E17" s="7"/>
      <c r="F17" s="7"/>
      <c r="G17" s="7" t="s">
        <v>101</v>
      </c>
      <c r="H17" s="7" t="s">
        <v>101</v>
      </c>
      <c r="I17" s="7"/>
      <c r="J17" s="7"/>
      <c r="K17" s="7"/>
      <c r="L17" s="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</row>
    <row r="18" spans="1:252" ht="18" customHeight="1">
      <c r="A18" s="8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3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</row>
    <row r="19" spans="1:12" ht="18" customHeight="1">
      <c r="A19" s="3" t="s">
        <v>22</v>
      </c>
      <c r="B19" s="34">
        <v>16441707</v>
      </c>
      <c r="C19" s="35">
        <v>20056875</v>
      </c>
      <c r="D19" s="35">
        <v>6896417</v>
      </c>
      <c r="E19" s="36">
        <v>0.6999</v>
      </c>
      <c r="F19" s="35">
        <v>8599897</v>
      </c>
      <c r="G19" s="35">
        <v>41164585</v>
      </c>
      <c r="H19" s="37">
        <v>375504.4511737332</v>
      </c>
      <c r="I19" s="35">
        <v>3656893.1566775595</v>
      </c>
      <c r="J19" s="35">
        <v>2117826.3740951396</v>
      </c>
      <c r="K19" s="38">
        <v>35014361.01805357</v>
      </c>
      <c r="L19" s="39">
        <v>77663167</v>
      </c>
    </row>
    <row r="20" spans="1:12" ht="18" customHeight="1">
      <c r="A20" s="3" t="s">
        <v>23</v>
      </c>
      <c r="B20" s="34">
        <v>3544811</v>
      </c>
      <c r="C20" s="35">
        <v>3686651</v>
      </c>
      <c r="D20" s="35">
        <v>3544811</v>
      </c>
      <c r="E20" s="36">
        <v>0.5604</v>
      </c>
      <c r="F20" s="35">
        <v>2891955</v>
      </c>
      <c r="G20" s="35">
        <v>4066876</v>
      </c>
      <c r="H20" s="37">
        <v>37098.15221923475</v>
      </c>
      <c r="I20" s="35">
        <v>361284.60941501555</v>
      </c>
      <c r="J20" s="35">
        <v>209231.72802481905</v>
      </c>
      <c r="K20" s="38">
        <v>3459261.510340931</v>
      </c>
      <c r="L20" s="39">
        <v>11298338</v>
      </c>
    </row>
    <row r="21" spans="1:12" ht="18" customHeight="1">
      <c r="A21" s="3" t="s">
        <v>24</v>
      </c>
      <c r="B21" s="34">
        <v>19827025</v>
      </c>
      <c r="C21" s="35">
        <v>25838255</v>
      </c>
      <c r="D21" s="35">
        <v>10032936</v>
      </c>
      <c r="E21" s="36">
        <v>0.6577</v>
      </c>
      <c r="F21" s="35">
        <v>13447521</v>
      </c>
      <c r="G21" s="35">
        <v>41683392</v>
      </c>
      <c r="H21" s="37">
        <v>380237.0225770424</v>
      </c>
      <c r="I21" s="35">
        <v>3702981.8459704653</v>
      </c>
      <c r="J21" s="35">
        <v>2144517.840744571</v>
      </c>
      <c r="K21" s="38">
        <v>35455655.29070792</v>
      </c>
      <c r="L21" s="39">
        <v>87348672</v>
      </c>
    </row>
    <row r="22" spans="1:12" ht="18" customHeight="1">
      <c r="A22" s="3" t="s">
        <v>25</v>
      </c>
      <c r="B22" s="34">
        <v>5300283</v>
      </c>
      <c r="C22" s="35">
        <v>12312211</v>
      </c>
      <c r="D22" s="35">
        <v>1886543</v>
      </c>
      <c r="E22" s="36">
        <v>0.7302</v>
      </c>
      <c r="F22" s="35">
        <v>4549212</v>
      </c>
      <c r="G22" s="35">
        <v>24754995</v>
      </c>
      <c r="H22" s="37">
        <v>225815.7299844881</v>
      </c>
      <c r="I22" s="35">
        <v>2199132.3806395037</v>
      </c>
      <c r="J22" s="35">
        <v>1273589.453205791</v>
      </c>
      <c r="K22" s="38">
        <v>21056457.436170217</v>
      </c>
      <c r="L22" s="39">
        <v>42367489</v>
      </c>
    </row>
    <row r="23" spans="1:12" ht="18" customHeight="1">
      <c r="A23" s="3" t="s">
        <v>26</v>
      </c>
      <c r="B23" s="34">
        <v>85593217</v>
      </c>
      <c r="C23" s="35">
        <v>174892428</v>
      </c>
      <c r="D23" s="35">
        <v>85593217</v>
      </c>
      <c r="E23" s="36">
        <v>0.5125</v>
      </c>
      <c r="F23" s="35">
        <v>166361090</v>
      </c>
      <c r="G23" s="35">
        <v>233210913</v>
      </c>
      <c r="H23" s="37">
        <v>2127356.2187931747</v>
      </c>
      <c r="I23" s="35">
        <v>20717502.479673382</v>
      </c>
      <c r="J23" s="35">
        <v>11998182.959410548</v>
      </c>
      <c r="K23" s="38">
        <v>198367871.3421229</v>
      </c>
      <c r="L23" s="39">
        <v>493696558</v>
      </c>
    </row>
    <row r="24" spans="1:12" ht="18" customHeight="1">
      <c r="A24" s="3" t="s">
        <v>27</v>
      </c>
      <c r="B24" s="34">
        <v>10173800</v>
      </c>
      <c r="C24" s="35">
        <v>19948981</v>
      </c>
      <c r="D24" s="35">
        <v>8985901</v>
      </c>
      <c r="E24" s="36">
        <v>0.5</v>
      </c>
      <c r="F24" s="35">
        <v>19948981</v>
      </c>
      <c r="G24" s="35">
        <v>21667247</v>
      </c>
      <c r="H24" s="37">
        <v>197649.2097073423</v>
      </c>
      <c r="I24" s="35">
        <v>1924829.493078635</v>
      </c>
      <c r="J24" s="35">
        <v>1114731.6838159256</v>
      </c>
      <c r="K24" s="38">
        <v>18430036.613398097</v>
      </c>
      <c r="L24" s="39">
        <v>51790028</v>
      </c>
    </row>
    <row r="25" spans="1:12" ht="18" customHeight="1">
      <c r="A25" s="3" t="s">
        <v>28</v>
      </c>
      <c r="B25" s="34">
        <v>18738357</v>
      </c>
      <c r="C25" s="35">
        <v>15859243</v>
      </c>
      <c r="D25" s="35">
        <v>18738358</v>
      </c>
      <c r="E25" s="36">
        <v>0.5</v>
      </c>
      <c r="F25" s="35">
        <v>15859243</v>
      </c>
      <c r="G25" s="35">
        <v>14969652</v>
      </c>
      <c r="H25" s="37">
        <v>136553.56803722854</v>
      </c>
      <c r="I25" s="35">
        <v>1329842.5808651913</v>
      </c>
      <c r="J25" s="35">
        <v>770155.3123061013</v>
      </c>
      <c r="K25" s="38">
        <v>12733100.538791478</v>
      </c>
      <c r="L25" s="39">
        <v>49567252</v>
      </c>
    </row>
    <row r="26" spans="1:12" ht="18" customHeight="1">
      <c r="A26" s="3" t="s">
        <v>29</v>
      </c>
      <c r="B26" s="34">
        <v>5179330</v>
      </c>
      <c r="C26" s="35">
        <v>3482190</v>
      </c>
      <c r="D26" s="35">
        <v>5179325</v>
      </c>
      <c r="E26" s="36">
        <v>0.5</v>
      </c>
      <c r="F26" s="35">
        <v>3482190</v>
      </c>
      <c r="G26" s="35">
        <v>4145779</v>
      </c>
      <c r="H26" s="37">
        <v>37817.90750672182</v>
      </c>
      <c r="I26" s="35">
        <v>368294.0288162151</v>
      </c>
      <c r="J26" s="35">
        <v>213291.1119441572</v>
      </c>
      <c r="K26" s="38">
        <v>3526375.951732906</v>
      </c>
      <c r="L26" s="39">
        <v>12807299</v>
      </c>
    </row>
    <row r="27" spans="1:12" ht="18" customHeight="1">
      <c r="A27" s="3" t="s">
        <v>30</v>
      </c>
      <c r="B27" s="34">
        <v>4566974</v>
      </c>
      <c r="C27" s="35">
        <v>1934162</v>
      </c>
      <c r="D27" s="35">
        <v>4566972</v>
      </c>
      <c r="E27" s="36">
        <v>0.5</v>
      </c>
      <c r="F27" s="35">
        <v>1934162</v>
      </c>
      <c r="G27" s="35">
        <v>3332314</v>
      </c>
      <c r="H27" s="37">
        <v>30397.457904860392</v>
      </c>
      <c r="I27" s="35">
        <v>296029.1294689555</v>
      </c>
      <c r="J27" s="35">
        <v>171440.1463288521</v>
      </c>
      <c r="K27" s="38">
        <v>2834447.266297332</v>
      </c>
      <c r="L27" s="39">
        <v>9833450</v>
      </c>
    </row>
    <row r="28" spans="1:12" ht="18" customHeight="1">
      <c r="A28" s="3" t="s">
        <v>31</v>
      </c>
      <c r="B28" s="34">
        <v>43026524</v>
      </c>
      <c r="C28" s="35">
        <v>67992063</v>
      </c>
      <c r="D28" s="35">
        <v>33415872</v>
      </c>
      <c r="E28" s="36">
        <v>0.5662</v>
      </c>
      <c r="F28" s="35">
        <v>52092824</v>
      </c>
      <c r="G28" s="35">
        <v>101401071</v>
      </c>
      <c r="H28" s="37">
        <v>924983.2960610135</v>
      </c>
      <c r="I28" s="35">
        <v>9008055.896097952</v>
      </c>
      <c r="J28" s="35">
        <v>5216859.650723889</v>
      </c>
      <c r="K28" s="38">
        <v>86251172.15711714</v>
      </c>
      <c r="L28" s="39">
        <v>212419658</v>
      </c>
    </row>
    <row r="29" spans="1:12" ht="18" customHeight="1">
      <c r="A29" s="3" t="s">
        <v>32</v>
      </c>
      <c r="B29" s="34">
        <v>36548223</v>
      </c>
      <c r="C29" s="35">
        <v>39380462</v>
      </c>
      <c r="D29" s="35">
        <v>22182651</v>
      </c>
      <c r="E29" s="36">
        <v>0.5967</v>
      </c>
      <c r="F29" s="35">
        <v>26616625</v>
      </c>
      <c r="G29" s="35">
        <v>66060236</v>
      </c>
      <c r="H29" s="37">
        <v>602603.2489720786</v>
      </c>
      <c r="I29" s="35">
        <v>5868520.840351107</v>
      </c>
      <c r="J29" s="35">
        <v>3398652.265770424</v>
      </c>
      <c r="K29" s="38">
        <v>56190459.64490639</v>
      </c>
      <c r="L29" s="39">
        <v>141988921</v>
      </c>
    </row>
    <row r="30" spans="1:12" ht="18" customHeight="1">
      <c r="A30" s="3" t="s">
        <v>33</v>
      </c>
      <c r="B30" s="34">
        <v>4971633</v>
      </c>
      <c r="C30" s="35">
        <v>5596264</v>
      </c>
      <c r="D30" s="35">
        <v>4971630</v>
      </c>
      <c r="E30" s="36">
        <v>0.5385</v>
      </c>
      <c r="F30" s="35">
        <v>4796055</v>
      </c>
      <c r="G30" s="35">
        <v>7981199</v>
      </c>
      <c r="H30" s="37">
        <v>72804.71187073423</v>
      </c>
      <c r="I30" s="35">
        <v>709017.0350358635</v>
      </c>
      <c r="J30" s="35">
        <v>410614.9433815926</v>
      </c>
      <c r="K30" s="38">
        <v>6788762.30971181</v>
      </c>
      <c r="L30" s="39">
        <v>18549096</v>
      </c>
    </row>
    <row r="31" spans="1:12" ht="18" customHeight="1">
      <c r="A31" s="3" t="s">
        <v>34</v>
      </c>
      <c r="B31" s="34">
        <v>2867578</v>
      </c>
      <c r="C31" s="35">
        <v>6423752</v>
      </c>
      <c r="D31" s="35">
        <v>1175819</v>
      </c>
      <c r="E31" s="36">
        <v>0.7076</v>
      </c>
      <c r="F31" s="35">
        <v>2654473</v>
      </c>
      <c r="G31" s="35">
        <v>10911269</v>
      </c>
      <c r="H31" s="37">
        <v>99532.88919234747</v>
      </c>
      <c r="I31" s="35">
        <v>969312.4547901552</v>
      </c>
      <c r="J31" s="35">
        <v>561360.5302481903</v>
      </c>
      <c r="K31" s="38">
        <v>9281063.125769308</v>
      </c>
      <c r="L31" s="39">
        <v>20202599</v>
      </c>
    </row>
    <row r="32" spans="1:12" ht="18" customHeight="1">
      <c r="A32" s="3" t="s">
        <v>35</v>
      </c>
      <c r="B32" s="34">
        <v>56873824</v>
      </c>
      <c r="C32" s="35">
        <v>60935059</v>
      </c>
      <c r="D32" s="35">
        <v>56873825</v>
      </c>
      <c r="E32" s="36">
        <v>0.5</v>
      </c>
      <c r="F32" s="35">
        <v>60935059</v>
      </c>
      <c r="G32" s="35">
        <v>74315122</v>
      </c>
      <c r="H32" s="37">
        <v>677904.5410155118</v>
      </c>
      <c r="I32" s="35">
        <v>6601851.107680496</v>
      </c>
      <c r="J32" s="35">
        <v>3823347.7967942087</v>
      </c>
      <c r="K32" s="38">
        <v>63212018.55450979</v>
      </c>
      <c r="L32" s="39">
        <v>192124005</v>
      </c>
    </row>
    <row r="33" spans="1:12" ht="18" customHeight="1">
      <c r="A33" s="3" t="s">
        <v>36</v>
      </c>
      <c r="B33" s="34">
        <v>26181999</v>
      </c>
      <c r="C33" s="35">
        <v>28705933</v>
      </c>
      <c r="D33" s="35">
        <v>15356947</v>
      </c>
      <c r="E33" s="36">
        <v>0.6204</v>
      </c>
      <c r="F33" s="35">
        <v>17564107</v>
      </c>
      <c r="G33" s="35">
        <v>36918950</v>
      </c>
      <c r="H33" s="37">
        <v>336775.6545501551</v>
      </c>
      <c r="I33" s="35">
        <v>3279728.3297456047</v>
      </c>
      <c r="J33" s="35">
        <v>1899397.892967942</v>
      </c>
      <c r="K33" s="38">
        <v>31403048.122736298</v>
      </c>
      <c r="L33" s="39">
        <v>91806882</v>
      </c>
    </row>
    <row r="34" spans="1:12" ht="18" customHeight="1">
      <c r="A34" s="3" t="s">
        <v>37</v>
      </c>
      <c r="B34" s="34">
        <v>8507792</v>
      </c>
      <c r="C34" s="35">
        <v>13116071</v>
      </c>
      <c r="D34" s="35">
        <v>5078586</v>
      </c>
      <c r="E34" s="36">
        <v>0.6267</v>
      </c>
      <c r="F34" s="35">
        <v>7812716</v>
      </c>
      <c r="G34" s="35">
        <v>17854779</v>
      </c>
      <c r="H34" s="37">
        <v>162871.77410444673</v>
      </c>
      <c r="I34" s="35">
        <v>1586145.448547342</v>
      </c>
      <c r="J34" s="35">
        <v>918588.6817476732</v>
      </c>
      <c r="K34" s="38">
        <v>15187173.095600538</v>
      </c>
      <c r="L34" s="39">
        <v>39478642</v>
      </c>
    </row>
    <row r="35" spans="1:12" ht="18" customHeight="1">
      <c r="A35" s="3" t="s">
        <v>38</v>
      </c>
      <c r="B35" s="34">
        <v>9811721</v>
      </c>
      <c r="C35" s="35">
        <v>12888165</v>
      </c>
      <c r="D35" s="35">
        <v>6673024</v>
      </c>
      <c r="E35" s="36">
        <v>0.5985</v>
      </c>
      <c r="F35" s="35">
        <v>8645945</v>
      </c>
      <c r="G35" s="35">
        <v>17753131</v>
      </c>
      <c r="H35" s="37">
        <v>161944.53831540848</v>
      </c>
      <c r="I35" s="35">
        <v>1577115.4564900931</v>
      </c>
      <c r="J35" s="35">
        <v>913359.1181489143</v>
      </c>
      <c r="K35" s="38">
        <v>15100711.887045585</v>
      </c>
      <c r="L35" s="39">
        <v>40453017</v>
      </c>
    </row>
    <row r="36" spans="1:12" ht="18" customHeight="1">
      <c r="A36" s="3" t="s">
        <v>39</v>
      </c>
      <c r="B36" s="34">
        <v>16701653</v>
      </c>
      <c r="C36" s="35">
        <v>17989639</v>
      </c>
      <c r="D36" s="35">
        <v>7274537</v>
      </c>
      <c r="E36" s="36">
        <v>0.7039</v>
      </c>
      <c r="F36" s="35">
        <v>7567456</v>
      </c>
      <c r="G36" s="35">
        <v>35575149</v>
      </c>
      <c r="H36" s="37">
        <v>324517.4656970011</v>
      </c>
      <c r="I36" s="35">
        <v>3160350.5519583044</v>
      </c>
      <c r="J36" s="35">
        <v>1830262.319286453</v>
      </c>
      <c r="K36" s="38">
        <v>30260018.663058244</v>
      </c>
      <c r="L36" s="39">
        <v>70266441</v>
      </c>
    </row>
    <row r="37" spans="1:12" ht="18" customHeight="1">
      <c r="A37" s="3" t="s">
        <v>40</v>
      </c>
      <c r="B37" s="34">
        <v>13864552</v>
      </c>
      <c r="C37" s="35">
        <v>21973873</v>
      </c>
      <c r="D37" s="35">
        <v>5219488</v>
      </c>
      <c r="E37" s="36">
        <v>0.7053</v>
      </c>
      <c r="F37" s="35">
        <v>9181484</v>
      </c>
      <c r="G37" s="35">
        <v>49903882</v>
      </c>
      <c r="H37" s="37">
        <v>455224.5533836608</v>
      </c>
      <c r="I37" s="35">
        <v>4433256.513516277</v>
      </c>
      <c r="J37" s="35">
        <v>2567443.7740434334</v>
      </c>
      <c r="K37" s="38">
        <v>42447957.159056626</v>
      </c>
      <c r="L37" s="39">
        <v>85742307</v>
      </c>
    </row>
    <row r="38" spans="1:12" ht="18" customHeight="1">
      <c r="A38" s="3" t="s">
        <v>41</v>
      </c>
      <c r="B38" s="34">
        <v>3018598</v>
      </c>
      <c r="C38" s="35">
        <v>5210972</v>
      </c>
      <c r="D38" s="35">
        <v>1749818</v>
      </c>
      <c r="E38" s="36">
        <v>0.6612</v>
      </c>
      <c r="F38" s="35">
        <v>2670111</v>
      </c>
      <c r="G38" s="35">
        <v>7514042</v>
      </c>
      <c r="H38" s="37">
        <v>68543.29315615306</v>
      </c>
      <c r="I38" s="35">
        <v>667516.720228997</v>
      </c>
      <c r="J38" s="35">
        <v>386580.7543950362</v>
      </c>
      <c r="K38" s="38">
        <v>6391401.232219813</v>
      </c>
      <c r="L38" s="39">
        <v>15743612</v>
      </c>
    </row>
    <row r="39" spans="1:12" ht="18" customHeight="1">
      <c r="A39" s="3" t="s">
        <v>42</v>
      </c>
      <c r="B39" s="34">
        <v>23301407</v>
      </c>
      <c r="C39" s="35">
        <v>24993340</v>
      </c>
      <c r="D39" s="35">
        <v>23301407</v>
      </c>
      <c r="E39" s="36">
        <v>0.5</v>
      </c>
      <c r="F39" s="35">
        <v>24993340</v>
      </c>
      <c r="G39" s="35">
        <v>26483277</v>
      </c>
      <c r="H39" s="37">
        <v>241581.1648572906</v>
      </c>
      <c r="I39" s="35">
        <v>2352665.8759634336</v>
      </c>
      <c r="J39" s="35">
        <v>1362505.7194932783</v>
      </c>
      <c r="K39" s="38">
        <v>22526524.239685997</v>
      </c>
      <c r="L39" s="39">
        <v>74778024</v>
      </c>
    </row>
    <row r="40" spans="1:12" ht="18" customHeight="1">
      <c r="A40" s="3" t="s">
        <v>43</v>
      </c>
      <c r="B40" s="34">
        <v>44973373</v>
      </c>
      <c r="C40" s="35">
        <v>28128402</v>
      </c>
      <c r="D40" s="35">
        <v>44973368</v>
      </c>
      <c r="E40" s="36">
        <v>0.5</v>
      </c>
      <c r="F40" s="35">
        <v>28128402</v>
      </c>
      <c r="G40" s="35">
        <v>27391015</v>
      </c>
      <c r="H40" s="37">
        <v>249861.5752998966</v>
      </c>
      <c r="I40" s="35">
        <v>2433305.602569597</v>
      </c>
      <c r="J40" s="35">
        <v>1409206.8213547054</v>
      </c>
      <c r="K40" s="38">
        <v>23298641.0007758</v>
      </c>
      <c r="L40" s="39">
        <v>100492790</v>
      </c>
    </row>
    <row r="41" spans="1:12" ht="18" customHeight="1">
      <c r="A41" s="3" t="s">
        <v>44</v>
      </c>
      <c r="B41" s="34">
        <v>32081922</v>
      </c>
      <c r="C41" s="35">
        <v>47862750</v>
      </c>
      <c r="D41" s="35">
        <v>24411364</v>
      </c>
      <c r="E41" s="36">
        <v>0.5618</v>
      </c>
      <c r="F41" s="35">
        <v>37332604</v>
      </c>
      <c r="G41" s="35">
        <v>56873765</v>
      </c>
      <c r="H41" s="37">
        <v>518804.0135108583</v>
      </c>
      <c r="I41" s="35">
        <v>5052432.376592347</v>
      </c>
      <c r="J41" s="35">
        <v>2926028.757755946</v>
      </c>
      <c r="K41" s="38">
        <v>48376499.852140844</v>
      </c>
      <c r="L41" s="39">
        <v>136818437</v>
      </c>
    </row>
    <row r="42" spans="1:12" ht="18" customHeight="1">
      <c r="A42" s="3" t="s">
        <v>45</v>
      </c>
      <c r="B42" s="34">
        <v>23367543</v>
      </c>
      <c r="C42" s="35">
        <v>23348956</v>
      </c>
      <c r="D42" s="35">
        <v>19690299</v>
      </c>
      <c r="E42" s="36">
        <v>0.5111</v>
      </c>
      <c r="F42" s="35">
        <v>22334777</v>
      </c>
      <c r="G42" s="35">
        <v>25623505</v>
      </c>
      <c r="H42" s="37">
        <v>233738.3015563599</v>
      </c>
      <c r="I42" s="35">
        <v>2276287.2523698034</v>
      </c>
      <c r="J42" s="35">
        <v>1318272.3616856257</v>
      </c>
      <c r="K42" s="38">
        <v>21795207.08438821</v>
      </c>
      <c r="L42" s="39">
        <v>72340004</v>
      </c>
    </row>
    <row r="43" spans="1:12" ht="18" customHeight="1">
      <c r="A43" s="3" t="s">
        <v>46</v>
      </c>
      <c r="B43" s="34">
        <v>6293116</v>
      </c>
      <c r="C43" s="35">
        <v>14015681</v>
      </c>
      <c r="D43" s="35">
        <v>1715430</v>
      </c>
      <c r="E43" s="36">
        <v>0.7682</v>
      </c>
      <c r="F43" s="35">
        <v>4229152</v>
      </c>
      <c r="G43" s="35">
        <v>34142726</v>
      </c>
      <c r="H43" s="37">
        <v>311450.8645770424</v>
      </c>
      <c r="I43" s="35">
        <v>3033099.9586104658</v>
      </c>
      <c r="J43" s="35">
        <v>1756567.340744571</v>
      </c>
      <c r="K43" s="38">
        <v>29041607.836067922</v>
      </c>
      <c r="L43" s="39">
        <v>54451523</v>
      </c>
    </row>
    <row r="44" spans="1:12" ht="18" customHeight="1">
      <c r="A44" s="3" t="s">
        <v>47</v>
      </c>
      <c r="B44" s="34">
        <v>24668568</v>
      </c>
      <c r="C44" s="35">
        <v>25975271</v>
      </c>
      <c r="D44" s="35">
        <v>16548755</v>
      </c>
      <c r="E44" s="36">
        <v>0.6103</v>
      </c>
      <c r="F44" s="35">
        <v>16586209</v>
      </c>
      <c r="G44" s="35">
        <v>36838779</v>
      </c>
      <c r="H44" s="37">
        <v>336044.33253257495</v>
      </c>
      <c r="I44" s="35">
        <v>3272606.2664170424</v>
      </c>
      <c r="J44" s="35">
        <v>1895273.2732678386</v>
      </c>
      <c r="K44" s="38">
        <v>31334855.127782546</v>
      </c>
      <c r="L44" s="39">
        <v>87482618</v>
      </c>
    </row>
    <row r="45" spans="1:12" ht="18" customHeight="1">
      <c r="A45" s="3" t="s">
        <v>48</v>
      </c>
      <c r="B45" s="34">
        <v>3190691</v>
      </c>
      <c r="C45" s="35">
        <v>3975429</v>
      </c>
      <c r="D45" s="35">
        <v>1313990</v>
      </c>
      <c r="E45" s="36">
        <v>0.7304</v>
      </c>
      <c r="F45" s="35">
        <v>1467382</v>
      </c>
      <c r="G45" s="35">
        <v>6252843</v>
      </c>
      <c r="H45" s="37">
        <v>57038.601967942086</v>
      </c>
      <c r="I45" s="35">
        <v>555476.9658549741</v>
      </c>
      <c r="J45" s="35">
        <v>321694.86995863495</v>
      </c>
      <c r="K45" s="38">
        <v>5318632.562218449</v>
      </c>
      <c r="L45" s="39">
        <v>13418963</v>
      </c>
    </row>
    <row r="46" spans="1:12" ht="18" customHeight="1">
      <c r="A46" s="3" t="s">
        <v>49</v>
      </c>
      <c r="B46" s="34">
        <v>10594637</v>
      </c>
      <c r="C46" s="35">
        <v>8132242</v>
      </c>
      <c r="D46" s="35">
        <v>6498998</v>
      </c>
      <c r="E46" s="36">
        <v>0.6038</v>
      </c>
      <c r="F46" s="35">
        <v>5336195</v>
      </c>
      <c r="G46" s="35">
        <v>11109174</v>
      </c>
      <c r="H46" s="37">
        <v>101338.18392347466</v>
      </c>
      <c r="I46" s="35">
        <v>986893.5245415512</v>
      </c>
      <c r="J46" s="35">
        <v>571542.3024819028</v>
      </c>
      <c r="K46" s="38">
        <v>9449399.98905307</v>
      </c>
      <c r="L46" s="39">
        <v>29836053</v>
      </c>
    </row>
    <row r="47" spans="1:12" ht="18" customHeight="1">
      <c r="A47" s="3" t="s">
        <v>50</v>
      </c>
      <c r="B47" s="34">
        <v>2580422</v>
      </c>
      <c r="C47" s="35">
        <v>9556633</v>
      </c>
      <c r="D47" s="35">
        <v>2580421</v>
      </c>
      <c r="E47" s="36">
        <v>0.5036</v>
      </c>
      <c r="F47" s="35">
        <v>9420001</v>
      </c>
      <c r="G47" s="35">
        <v>10067434</v>
      </c>
      <c r="H47" s="37">
        <v>91835.40363391934</v>
      </c>
      <c r="I47" s="35">
        <v>894349.6090122855</v>
      </c>
      <c r="J47" s="35">
        <v>517947.09565667016</v>
      </c>
      <c r="K47" s="38">
        <v>8563301.891697126</v>
      </c>
      <c r="L47" s="39">
        <v>22204489</v>
      </c>
    </row>
    <row r="48" spans="1:12" ht="18" customHeight="1">
      <c r="A48" s="3" t="s">
        <v>51</v>
      </c>
      <c r="B48" s="34">
        <v>4581870</v>
      </c>
      <c r="C48" s="35">
        <v>5636083</v>
      </c>
      <c r="D48" s="35">
        <v>4581866</v>
      </c>
      <c r="E48" s="36">
        <v>0.5</v>
      </c>
      <c r="F48" s="35">
        <v>5636083</v>
      </c>
      <c r="G48" s="35">
        <v>4999237</v>
      </c>
      <c r="H48" s="37">
        <v>45603.17432988624</v>
      </c>
      <c r="I48" s="35">
        <v>444111.74250655633</v>
      </c>
      <c r="J48" s="35">
        <v>257199.6284901758</v>
      </c>
      <c r="K48" s="38">
        <v>4252322.4546733815</v>
      </c>
      <c r="L48" s="39">
        <v>15217190</v>
      </c>
    </row>
    <row r="49" spans="1:12" ht="18" customHeight="1">
      <c r="A49" s="3" t="s">
        <v>52</v>
      </c>
      <c r="B49" s="34">
        <v>26374178</v>
      </c>
      <c r="C49" s="35">
        <v>38687625</v>
      </c>
      <c r="D49" s="35">
        <v>26374178</v>
      </c>
      <c r="E49" s="36">
        <v>0.5</v>
      </c>
      <c r="F49" s="35">
        <v>38687625</v>
      </c>
      <c r="G49" s="35">
        <v>38150186</v>
      </c>
      <c r="H49" s="37">
        <v>348007.0224467425</v>
      </c>
      <c r="I49" s="35">
        <v>3389106.2939022956</v>
      </c>
      <c r="J49" s="35">
        <v>1962742.247673216</v>
      </c>
      <c r="K49" s="38">
        <v>32450330.435977746</v>
      </c>
      <c r="L49" s="39">
        <v>103211989</v>
      </c>
    </row>
    <row r="50" spans="1:12" ht="18" customHeight="1">
      <c r="A50" s="3" t="s">
        <v>53</v>
      </c>
      <c r="B50" s="34">
        <v>8307587</v>
      </c>
      <c r="C50" s="35">
        <v>9251874</v>
      </c>
      <c r="D50" s="35">
        <v>2895259</v>
      </c>
      <c r="E50" s="36">
        <v>0.738</v>
      </c>
      <c r="F50" s="35">
        <v>3284541</v>
      </c>
      <c r="G50" s="35">
        <v>19145650</v>
      </c>
      <c r="H50" s="37">
        <v>174647.13407445708</v>
      </c>
      <c r="I50" s="35">
        <v>1700821.1418903826</v>
      </c>
      <c r="J50" s="35">
        <v>985001.1246122028</v>
      </c>
      <c r="K50" s="38">
        <v>16285180.599422958</v>
      </c>
      <c r="L50" s="39">
        <v>36705111</v>
      </c>
    </row>
    <row r="51" spans="1:12" ht="18" customHeight="1">
      <c r="A51" s="3" t="s">
        <v>54</v>
      </c>
      <c r="B51" s="34">
        <v>101983998</v>
      </c>
      <c r="C51" s="35">
        <v>85863057</v>
      </c>
      <c r="D51" s="35">
        <v>101983998</v>
      </c>
      <c r="E51" s="36">
        <v>0.5</v>
      </c>
      <c r="F51" s="35">
        <v>85863057</v>
      </c>
      <c r="G51" s="35">
        <v>111296579</v>
      </c>
      <c r="H51" s="37">
        <v>1015250.3861003103</v>
      </c>
      <c r="I51" s="35">
        <v>9887132.30333121</v>
      </c>
      <c r="J51" s="35">
        <v>5725961.535935884</v>
      </c>
      <c r="K51" s="38">
        <v>94668234.7746326</v>
      </c>
      <c r="L51" s="39">
        <v>299143634</v>
      </c>
    </row>
    <row r="52" spans="1:12" ht="18" customHeight="1">
      <c r="A52" s="3" t="s">
        <v>55</v>
      </c>
      <c r="B52" s="34">
        <v>69639228</v>
      </c>
      <c r="C52" s="35">
        <v>37217632</v>
      </c>
      <c r="D52" s="35">
        <v>37927282</v>
      </c>
      <c r="E52" s="36">
        <v>0.6247</v>
      </c>
      <c r="F52" s="35">
        <v>22359176</v>
      </c>
      <c r="G52" s="35">
        <v>56592843</v>
      </c>
      <c r="H52" s="37">
        <v>516241.4354736298</v>
      </c>
      <c r="I52" s="35">
        <v>5027476.416527157</v>
      </c>
      <c r="J52" s="35">
        <v>2911575.945449845</v>
      </c>
      <c r="K52" s="38">
        <v>48137549.20254937</v>
      </c>
      <c r="L52" s="39">
        <v>163449703</v>
      </c>
    </row>
    <row r="53" spans="1:12" ht="18" customHeight="1">
      <c r="A53" s="3" t="s">
        <v>56</v>
      </c>
      <c r="B53" s="34">
        <v>2506022</v>
      </c>
      <c r="C53" s="35">
        <v>2858269</v>
      </c>
      <c r="D53" s="35">
        <v>1017036</v>
      </c>
      <c r="E53" s="36">
        <v>0.6999</v>
      </c>
      <c r="F53" s="35">
        <v>1225556</v>
      </c>
      <c r="G53" s="35">
        <v>4433802</v>
      </c>
      <c r="H53" s="37">
        <v>40445.26105687694</v>
      </c>
      <c r="I53" s="35">
        <v>393880.81264182006</v>
      </c>
      <c r="J53" s="35">
        <v>228109.25491209928</v>
      </c>
      <c r="K53" s="38">
        <v>3771366.6713892035</v>
      </c>
      <c r="L53" s="39">
        <v>9798093</v>
      </c>
    </row>
    <row r="54" spans="1:12" ht="18" customHeight="1">
      <c r="A54" s="3" t="s">
        <v>57</v>
      </c>
      <c r="B54" s="34">
        <v>70124656</v>
      </c>
      <c r="C54" s="35">
        <v>53006541</v>
      </c>
      <c r="D54" s="35">
        <v>45403943</v>
      </c>
      <c r="E54" s="36">
        <v>0.5903</v>
      </c>
      <c r="F54" s="35">
        <v>36789395</v>
      </c>
      <c r="G54" s="35">
        <v>65946524</v>
      </c>
      <c r="H54" s="37">
        <v>601565.9650506722</v>
      </c>
      <c r="I54" s="35">
        <v>5858419.131937621</v>
      </c>
      <c r="J54" s="35">
        <v>3392802.0361944158</v>
      </c>
      <c r="K54" s="38">
        <v>56093736.866817296</v>
      </c>
      <c r="L54" s="39">
        <v>189077721</v>
      </c>
    </row>
    <row r="55" spans="1:12" ht="18" customHeight="1">
      <c r="A55" s="3" t="s">
        <v>58</v>
      </c>
      <c r="B55" s="34">
        <v>24909979</v>
      </c>
      <c r="C55" s="35">
        <v>16249398</v>
      </c>
      <c r="D55" s="35">
        <v>10630233</v>
      </c>
      <c r="E55" s="36">
        <v>0.7124</v>
      </c>
      <c r="F55" s="35">
        <v>6559976</v>
      </c>
      <c r="G55" s="35">
        <v>31085452</v>
      </c>
      <c r="H55" s="37">
        <v>283562.3289472595</v>
      </c>
      <c r="I55" s="35">
        <v>2761504.256414312</v>
      </c>
      <c r="J55" s="35">
        <v>1599277.3908996896</v>
      </c>
      <c r="K55" s="38">
        <v>26441108.02373874</v>
      </c>
      <c r="L55" s="39">
        <v>72244829</v>
      </c>
    </row>
    <row r="56" spans="1:12" ht="18" customHeight="1">
      <c r="A56" s="3" t="s">
        <v>59</v>
      </c>
      <c r="B56" s="34">
        <v>19408790</v>
      </c>
      <c r="C56" s="35">
        <v>15375204</v>
      </c>
      <c r="D56" s="35">
        <v>11714966</v>
      </c>
      <c r="E56" s="36">
        <v>0.6</v>
      </c>
      <c r="F56" s="35">
        <v>10250136</v>
      </c>
      <c r="G56" s="35">
        <v>20601959</v>
      </c>
      <c r="H56" s="37">
        <v>187931.62392864528</v>
      </c>
      <c r="I56" s="35">
        <v>1830193.6696617166</v>
      </c>
      <c r="J56" s="35">
        <v>1059924.9847466392</v>
      </c>
      <c r="K56" s="38">
        <v>17523908.721663</v>
      </c>
      <c r="L56" s="39">
        <v>55385953</v>
      </c>
    </row>
    <row r="57" spans="1:12" ht="18" customHeight="1">
      <c r="A57" s="3" t="s">
        <v>60</v>
      </c>
      <c r="B57" s="34">
        <v>55336804</v>
      </c>
      <c r="C57" s="35">
        <v>52996606</v>
      </c>
      <c r="D57" s="35">
        <v>46629051</v>
      </c>
      <c r="E57" s="36">
        <v>0.5362</v>
      </c>
      <c r="F57" s="35">
        <v>45840779</v>
      </c>
      <c r="G57" s="35">
        <v>62676567</v>
      </c>
      <c r="H57" s="37">
        <v>571737.329376422</v>
      </c>
      <c r="I57" s="35">
        <v>5567929.542988045</v>
      </c>
      <c r="J57" s="35">
        <v>3224570.0188728026</v>
      </c>
      <c r="K57" s="38">
        <v>53312330.108762726</v>
      </c>
      <c r="L57" s="39">
        <v>171009977</v>
      </c>
    </row>
    <row r="58" spans="1:12" ht="18" customHeight="1">
      <c r="A58" s="3" t="s">
        <v>61</v>
      </c>
      <c r="B58" s="34">
        <v>0</v>
      </c>
      <c r="C58" s="35">
        <v>0</v>
      </c>
      <c r="D58" s="35">
        <v>0</v>
      </c>
      <c r="E58" s="40">
        <v>0</v>
      </c>
      <c r="F58" s="35">
        <v>0</v>
      </c>
      <c r="G58" s="35">
        <v>47744829</v>
      </c>
      <c r="H58" s="37">
        <v>435529.61386659776</v>
      </c>
      <c r="I58" s="35">
        <v>4241455.086619731</v>
      </c>
      <c r="J58" s="35">
        <v>2456365.2975698034</v>
      </c>
      <c r="K58" s="38">
        <v>40611479.00194387</v>
      </c>
      <c r="L58" s="39">
        <v>47744829</v>
      </c>
    </row>
    <row r="59" spans="1:12" ht="18" customHeight="1">
      <c r="A59" s="3" t="s">
        <v>62</v>
      </c>
      <c r="B59" s="34">
        <v>6633774</v>
      </c>
      <c r="C59" s="35">
        <v>4586393</v>
      </c>
      <c r="D59" s="35">
        <v>5321126</v>
      </c>
      <c r="E59" s="36">
        <v>0.5379</v>
      </c>
      <c r="F59" s="35">
        <v>3940086</v>
      </c>
      <c r="G59" s="35">
        <v>5237812</v>
      </c>
      <c r="H59" s="37">
        <v>47779.46189451913</v>
      </c>
      <c r="I59" s="35">
        <v>465305.76850862463</v>
      </c>
      <c r="J59" s="35">
        <v>269473.7817993795</v>
      </c>
      <c r="K59" s="38">
        <v>4455252.987797476</v>
      </c>
      <c r="L59" s="39">
        <v>16457979</v>
      </c>
    </row>
    <row r="60" spans="1:12" ht="18" customHeight="1">
      <c r="A60" s="3" t="s">
        <v>63</v>
      </c>
      <c r="B60" s="34">
        <v>9867439</v>
      </c>
      <c r="C60" s="35">
        <v>18012348</v>
      </c>
      <c r="D60" s="35">
        <v>4085269</v>
      </c>
      <c r="E60" s="36">
        <v>0.7044</v>
      </c>
      <c r="F60" s="35">
        <v>7558845</v>
      </c>
      <c r="G60" s="35">
        <v>36012981</v>
      </c>
      <c r="H60" s="37">
        <v>328511.3809731127</v>
      </c>
      <c r="I60" s="35">
        <v>3199245.7538551395</v>
      </c>
      <c r="J60" s="35">
        <v>1852787.8022233713</v>
      </c>
      <c r="K60" s="38">
        <v>30632436.062948376</v>
      </c>
      <c r="L60" s="39">
        <v>63892768</v>
      </c>
    </row>
    <row r="61" spans="1:12" ht="18" customHeight="1">
      <c r="A61" s="3" t="s">
        <v>64</v>
      </c>
      <c r="B61" s="34">
        <v>1710801</v>
      </c>
      <c r="C61" s="35">
        <v>3594395</v>
      </c>
      <c r="D61" s="35">
        <v>802914</v>
      </c>
      <c r="E61" s="36">
        <v>0.6831</v>
      </c>
      <c r="F61" s="35">
        <v>1667492</v>
      </c>
      <c r="G61" s="35">
        <v>5932506</v>
      </c>
      <c r="H61" s="37">
        <v>54116.47924095139</v>
      </c>
      <c r="I61" s="35">
        <v>527019.5385997104</v>
      </c>
      <c r="J61" s="35">
        <v>305214.24353671144</v>
      </c>
      <c r="K61" s="38">
        <v>5046155.738622626</v>
      </c>
      <c r="L61" s="39">
        <v>11237702</v>
      </c>
    </row>
    <row r="62" spans="1:12" ht="18" customHeight="1">
      <c r="A62" s="3" t="s">
        <v>65</v>
      </c>
      <c r="B62" s="34">
        <v>37702188</v>
      </c>
      <c r="C62" s="35">
        <v>25367856</v>
      </c>
      <c r="D62" s="35">
        <v>18975782</v>
      </c>
      <c r="E62" s="36">
        <v>0.6379</v>
      </c>
      <c r="F62" s="35">
        <v>14399907</v>
      </c>
      <c r="G62" s="35">
        <v>41244067</v>
      </c>
      <c r="H62" s="37">
        <v>376229.488114788</v>
      </c>
      <c r="I62" s="35">
        <v>3663954.0120676733</v>
      </c>
      <c r="J62" s="35">
        <v>2121915.546277146</v>
      </c>
      <c r="K62" s="38">
        <v>35081967.95354039</v>
      </c>
      <c r="L62" s="39">
        <v>104314111</v>
      </c>
    </row>
    <row r="63" spans="1:12" ht="18" customHeight="1">
      <c r="A63" s="3" t="s">
        <v>66</v>
      </c>
      <c r="B63" s="34">
        <v>59844129</v>
      </c>
      <c r="C63" s="35">
        <v>109400835</v>
      </c>
      <c r="D63" s="35">
        <v>34681421</v>
      </c>
      <c r="E63" s="36">
        <v>0.6057</v>
      </c>
      <c r="F63" s="35">
        <v>71218011</v>
      </c>
      <c r="G63" s="35">
        <v>190209793</v>
      </c>
      <c r="H63" s="37">
        <v>1735098.8459700104</v>
      </c>
      <c r="I63" s="35">
        <v>16897459.07446304</v>
      </c>
      <c r="J63" s="35">
        <v>9785870.94286453</v>
      </c>
      <c r="K63" s="38">
        <v>161791364.13670242</v>
      </c>
      <c r="L63" s="39">
        <v>359454757</v>
      </c>
    </row>
    <row r="64" spans="1:12" ht="18" customHeight="1">
      <c r="A64" s="3" t="s">
        <v>67</v>
      </c>
      <c r="B64" s="34">
        <v>12591564</v>
      </c>
      <c r="C64" s="35">
        <v>13411341</v>
      </c>
      <c r="D64" s="35">
        <v>4474923</v>
      </c>
      <c r="E64" s="36">
        <v>0.7144</v>
      </c>
      <c r="F64" s="35">
        <v>5361533</v>
      </c>
      <c r="G64" s="35">
        <v>20643745</v>
      </c>
      <c r="H64" s="37">
        <v>188312.7969441572</v>
      </c>
      <c r="I64" s="35">
        <v>1833905.7667822132</v>
      </c>
      <c r="J64" s="35">
        <v>1062074.781540848</v>
      </c>
      <c r="K64" s="38">
        <v>17559451.654732782</v>
      </c>
      <c r="L64" s="39">
        <v>46646650</v>
      </c>
    </row>
    <row r="65" spans="1:12" ht="18" customHeight="1">
      <c r="A65" s="3" t="s">
        <v>68</v>
      </c>
      <c r="B65" s="34">
        <v>3944887</v>
      </c>
      <c r="C65" s="35">
        <v>2508092</v>
      </c>
      <c r="D65" s="35">
        <v>2666323</v>
      </c>
      <c r="E65" s="36">
        <v>0.624</v>
      </c>
      <c r="F65" s="35">
        <v>1511286</v>
      </c>
      <c r="G65" s="35">
        <v>3245418</v>
      </c>
      <c r="H65" s="37">
        <v>29604.790256463286</v>
      </c>
      <c r="I65" s="35">
        <v>288309.64468020684</v>
      </c>
      <c r="J65" s="35">
        <v>166969.54033092037</v>
      </c>
      <c r="K65" s="38">
        <v>2760534.0247324095</v>
      </c>
      <c r="L65" s="39">
        <v>9698397</v>
      </c>
    </row>
    <row r="66" spans="1:12" ht="18" customHeight="1">
      <c r="A66" s="3" t="s">
        <v>69</v>
      </c>
      <c r="B66" s="34">
        <v>21328766</v>
      </c>
      <c r="C66" s="35">
        <v>31635089</v>
      </c>
      <c r="D66" s="35">
        <v>21328762</v>
      </c>
      <c r="E66" s="36">
        <v>0.5185</v>
      </c>
      <c r="F66" s="35">
        <v>29377619</v>
      </c>
      <c r="G66" s="35">
        <v>38612741</v>
      </c>
      <c r="H66" s="37">
        <v>352226.4615935884</v>
      </c>
      <c r="I66" s="35">
        <v>3430197.785874995</v>
      </c>
      <c r="J66" s="35">
        <v>1986539.673991727</v>
      </c>
      <c r="K66" s="38">
        <v>32843777.078539692</v>
      </c>
      <c r="L66" s="39">
        <v>91576596</v>
      </c>
    </row>
    <row r="67" spans="1:12" ht="18" customHeight="1">
      <c r="A67" s="3" t="s">
        <v>70</v>
      </c>
      <c r="B67" s="34">
        <v>41883444</v>
      </c>
      <c r="C67" s="35">
        <v>27753860</v>
      </c>
      <c r="D67" s="35">
        <v>38707605</v>
      </c>
      <c r="E67" s="36">
        <v>0.507</v>
      </c>
      <c r="F67" s="35">
        <v>26987481</v>
      </c>
      <c r="G67" s="35">
        <v>32945383</v>
      </c>
      <c r="H67" s="37">
        <v>300528.6695377456</v>
      </c>
      <c r="I67" s="35">
        <v>2926732.9097772078</v>
      </c>
      <c r="J67" s="35">
        <v>1694966.7055325748</v>
      </c>
      <c r="K67" s="38">
        <v>28023154.715152472</v>
      </c>
      <c r="L67" s="39">
        <v>102582687</v>
      </c>
    </row>
    <row r="68" spans="1:12" ht="18" customHeight="1">
      <c r="A68" s="3" t="s">
        <v>71</v>
      </c>
      <c r="B68" s="34">
        <v>8727005</v>
      </c>
      <c r="C68" s="35">
        <v>7336794</v>
      </c>
      <c r="D68" s="35">
        <v>2971392</v>
      </c>
      <c r="E68" s="36">
        <v>0.7534</v>
      </c>
      <c r="F68" s="35">
        <v>2401451</v>
      </c>
      <c r="G68" s="35">
        <v>15019618</v>
      </c>
      <c r="H68" s="37">
        <v>137009.35923267837</v>
      </c>
      <c r="I68" s="35">
        <v>1334281.3556874457</v>
      </c>
      <c r="J68" s="35">
        <v>772725.9519131334</v>
      </c>
      <c r="K68" s="38">
        <v>12775601.333166743</v>
      </c>
      <c r="L68" s="39">
        <v>31083417</v>
      </c>
    </row>
    <row r="69" spans="1:12" ht="18" customHeight="1">
      <c r="A69" s="3" t="s">
        <v>72</v>
      </c>
      <c r="B69" s="34">
        <v>24511351</v>
      </c>
      <c r="C69" s="35">
        <v>24527173</v>
      </c>
      <c r="D69" s="35">
        <v>16449406</v>
      </c>
      <c r="E69" s="36">
        <v>0.5929</v>
      </c>
      <c r="F69" s="35">
        <v>16840972</v>
      </c>
      <c r="G69" s="35">
        <v>29075560</v>
      </c>
      <c r="H69" s="37">
        <v>265228.04008273006</v>
      </c>
      <c r="I69" s="35">
        <v>2582953.681922647</v>
      </c>
      <c r="J69" s="35">
        <v>1495872.9162357808</v>
      </c>
      <c r="K69" s="38">
        <v>24731505.361758843</v>
      </c>
      <c r="L69" s="39">
        <v>78114084</v>
      </c>
    </row>
    <row r="70" spans="1:12" ht="18" customHeight="1">
      <c r="A70" s="3" t="s">
        <v>73</v>
      </c>
      <c r="B70" s="34">
        <v>2815041</v>
      </c>
      <c r="C70" s="35">
        <v>2229301</v>
      </c>
      <c r="D70" s="35">
        <v>1553707</v>
      </c>
      <c r="E70" s="36">
        <v>0.646</v>
      </c>
      <c r="F70" s="35">
        <v>1221629</v>
      </c>
      <c r="G70" s="35">
        <v>3179647</v>
      </c>
      <c r="H70" s="37">
        <v>29004.825426059982</v>
      </c>
      <c r="I70" s="35">
        <v>282466.81838163396</v>
      </c>
      <c r="J70" s="35">
        <v>163585.76861427096</v>
      </c>
      <c r="K70" s="38">
        <v>2704589.587578035</v>
      </c>
      <c r="L70" s="39">
        <v>8223989</v>
      </c>
    </row>
    <row r="71" spans="1:12" ht="18" customHeight="1">
      <c r="A71" s="3" t="s">
        <v>74</v>
      </c>
      <c r="B71" s="34">
        <v>1177524781</v>
      </c>
      <c r="C71" s="34">
        <v>1331717719</v>
      </c>
      <c r="D71" s="34">
        <v>887607151</v>
      </c>
      <c r="E71" s="34"/>
      <c r="F71" s="34">
        <v>1026421804</v>
      </c>
      <c r="G71" s="34">
        <v>1934000000</v>
      </c>
      <c r="H71" s="37">
        <v>17642000</v>
      </c>
      <c r="I71" s="35">
        <v>171808640</v>
      </c>
      <c r="J71" s="35">
        <v>99500000</v>
      </c>
      <c r="K71" s="34">
        <v>1645049360</v>
      </c>
      <c r="L71" s="39">
        <v>4443242500</v>
      </c>
    </row>
    <row r="72" spans="2:12" ht="18" customHeight="1">
      <c r="B72" s="38"/>
      <c r="C72" s="38"/>
      <c r="D72" s="38"/>
      <c r="E72" s="38"/>
      <c r="F72" s="38"/>
      <c r="G72" s="38"/>
      <c r="H72" s="37">
        <v>0</v>
      </c>
      <c r="I72" s="35" t="s">
        <v>101</v>
      </c>
      <c r="J72" s="35" t="s">
        <v>101</v>
      </c>
      <c r="K72" s="38"/>
      <c r="L72" s="33"/>
    </row>
    <row r="73" spans="1:12" ht="18" customHeight="1">
      <c r="A73" s="46" t="s">
        <v>11</v>
      </c>
      <c r="B73" s="47"/>
      <c r="C73" s="47"/>
      <c r="D73" s="47"/>
      <c r="E73" s="47"/>
      <c r="F73" s="47"/>
      <c r="G73" s="47"/>
      <c r="H73" s="48">
        <v>0</v>
      </c>
      <c r="I73" s="49" t="s">
        <v>101</v>
      </c>
      <c r="J73" s="49" t="s">
        <v>101</v>
      </c>
      <c r="K73" s="47"/>
      <c r="L73" s="50"/>
    </row>
    <row r="74" spans="1:12" ht="18" customHeight="1">
      <c r="A74" s="3" t="s">
        <v>117</v>
      </c>
      <c r="B74" s="38">
        <v>0</v>
      </c>
      <c r="C74" s="38">
        <v>0</v>
      </c>
      <c r="D74" s="38">
        <v>0</v>
      </c>
      <c r="E74" s="38"/>
      <c r="F74" s="38">
        <v>0</v>
      </c>
      <c r="G74" s="38">
        <v>2536652</v>
      </c>
      <c r="H74" s="37">
        <v>24250.393119999997</v>
      </c>
      <c r="I74" s="35">
        <v>219004.38707199998</v>
      </c>
      <c r="J74" s="35">
        <v>126832.6</v>
      </c>
      <c r="K74" s="38">
        <v>2166564.619808</v>
      </c>
      <c r="L74" s="39">
        <v>2536652</v>
      </c>
    </row>
    <row r="75" spans="1:12" ht="18" customHeight="1">
      <c r="A75" s="3" t="s">
        <v>75</v>
      </c>
      <c r="B75" s="38">
        <v>0</v>
      </c>
      <c r="C75" s="38">
        <v>0</v>
      </c>
      <c r="D75" s="38">
        <v>0</v>
      </c>
      <c r="E75" s="38"/>
      <c r="F75" s="38">
        <v>0</v>
      </c>
      <c r="G75" s="38">
        <v>3810250</v>
      </c>
      <c r="H75" s="37">
        <v>36425.99</v>
      </c>
      <c r="I75" s="35">
        <v>328961.744</v>
      </c>
      <c r="J75" s="35">
        <v>190512.5</v>
      </c>
      <c r="K75" s="38">
        <v>3254349.766</v>
      </c>
      <c r="L75" s="39">
        <v>3810250</v>
      </c>
    </row>
    <row r="76" spans="1:12" ht="18" customHeight="1">
      <c r="A76" s="3" t="s">
        <v>118</v>
      </c>
      <c r="B76" s="38">
        <v>0</v>
      </c>
      <c r="C76" s="38">
        <v>0</v>
      </c>
      <c r="D76" s="38">
        <v>0</v>
      </c>
      <c r="E76" s="38"/>
      <c r="F76" s="38">
        <v>0</v>
      </c>
      <c r="G76" s="38">
        <v>1558564</v>
      </c>
      <c r="H76" s="37">
        <v>14899.87184</v>
      </c>
      <c r="I76" s="35">
        <v>134560.181504</v>
      </c>
      <c r="J76" s="35">
        <v>77928.2</v>
      </c>
      <c r="K76" s="38">
        <v>1331175.746656</v>
      </c>
      <c r="L76" s="39">
        <v>1558564</v>
      </c>
    </row>
    <row r="77" spans="1:12" ht="18" customHeight="1">
      <c r="A77" s="3" t="s">
        <v>76</v>
      </c>
      <c r="B77" s="38">
        <v>0</v>
      </c>
      <c r="C77" s="38">
        <v>0</v>
      </c>
      <c r="D77" s="38">
        <v>0</v>
      </c>
      <c r="E77" s="38"/>
      <c r="F77" s="38">
        <v>0</v>
      </c>
      <c r="G77" s="38">
        <v>2094534</v>
      </c>
      <c r="H77" s="37">
        <v>20023.74504</v>
      </c>
      <c r="I77" s="35">
        <v>180833.687424</v>
      </c>
      <c r="J77" s="35">
        <v>104726.7</v>
      </c>
      <c r="K77" s="38">
        <v>1788949.867536</v>
      </c>
      <c r="L77" s="39">
        <v>2094534</v>
      </c>
    </row>
    <row r="78" spans="1:12" ht="18" customHeight="1">
      <c r="A78" s="14" t="s">
        <v>77</v>
      </c>
      <c r="B78" s="41">
        <v>0</v>
      </c>
      <c r="C78" s="41">
        <v>0</v>
      </c>
      <c r="D78" s="41">
        <v>0</v>
      </c>
      <c r="E78" s="41">
        <v>0</v>
      </c>
      <c r="F78" s="41">
        <v>0</v>
      </c>
      <c r="G78" s="41">
        <v>10000000</v>
      </c>
      <c r="H78" s="45">
        <v>95600</v>
      </c>
      <c r="I78" s="45">
        <v>863360</v>
      </c>
      <c r="J78" s="45">
        <v>500000</v>
      </c>
      <c r="K78" s="45">
        <v>8541040</v>
      </c>
      <c r="L78" s="44">
        <v>10000000</v>
      </c>
    </row>
    <row r="79" spans="2:12" ht="18" customHeight="1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3"/>
    </row>
    <row r="80" spans="1:12" ht="18" customHeight="1">
      <c r="A80" s="14" t="s">
        <v>92</v>
      </c>
      <c r="B80" s="41">
        <v>51340000</v>
      </c>
      <c r="C80" s="41">
        <v>0</v>
      </c>
      <c r="D80" s="41">
        <v>0</v>
      </c>
      <c r="E80" s="41">
        <v>0</v>
      </c>
      <c r="F80" s="41">
        <v>0</v>
      </c>
      <c r="G80" s="41">
        <v>40000000</v>
      </c>
      <c r="H80" s="41">
        <v>382400</v>
      </c>
      <c r="I80" s="41">
        <v>0</v>
      </c>
      <c r="J80" s="41">
        <v>0</v>
      </c>
      <c r="K80" s="41">
        <v>39617600</v>
      </c>
      <c r="L80" s="44">
        <v>91340000</v>
      </c>
    </row>
    <row r="81" spans="1:12" ht="18" customHeight="1">
      <c r="A81" s="11" t="s">
        <v>106</v>
      </c>
      <c r="B81" s="38"/>
      <c r="C81" s="38"/>
      <c r="D81" s="38"/>
      <c r="E81" s="38"/>
      <c r="F81" s="38"/>
      <c r="G81" s="38">
        <v>1000000</v>
      </c>
      <c r="H81" s="38">
        <v>1000000</v>
      </c>
      <c r="I81" s="38">
        <v>0</v>
      </c>
      <c r="J81" s="38">
        <v>0</v>
      </c>
      <c r="K81" s="38"/>
      <c r="L81" s="39"/>
    </row>
    <row r="82" spans="1:12" ht="18" customHeight="1">
      <c r="A82" s="3" t="s">
        <v>104</v>
      </c>
      <c r="B82" s="38"/>
      <c r="C82" s="38"/>
      <c r="D82" s="38"/>
      <c r="E82" s="38"/>
      <c r="F82" s="38"/>
      <c r="G82" s="38">
        <v>10000000</v>
      </c>
      <c r="H82" s="38"/>
      <c r="I82" s="38"/>
      <c r="J82" s="38"/>
      <c r="K82" s="38"/>
      <c r="L82" s="33"/>
    </row>
    <row r="83" spans="1:12" ht="18" customHeight="1">
      <c r="A83" s="3" t="s">
        <v>78</v>
      </c>
      <c r="B83" s="38">
        <v>3337100</v>
      </c>
      <c r="C83" s="38">
        <v>3080400</v>
      </c>
      <c r="D83" s="38">
        <v>0</v>
      </c>
      <c r="E83" s="38">
        <v>0</v>
      </c>
      <c r="F83" s="38">
        <v>0</v>
      </c>
      <c r="G83" s="38">
        <v>5000000</v>
      </c>
      <c r="H83" s="38">
        <v>0</v>
      </c>
      <c r="I83" s="38">
        <v>0</v>
      </c>
      <c r="J83" s="38">
        <v>0</v>
      </c>
      <c r="K83" s="38">
        <v>5000000</v>
      </c>
      <c r="L83" s="39">
        <v>11417500</v>
      </c>
    </row>
    <row r="84" spans="1:12" ht="18" customHeight="1">
      <c r="A84" s="14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2"/>
    </row>
    <row r="85" spans="1:13" ht="18" customHeight="1">
      <c r="A85" s="14" t="s">
        <v>21</v>
      </c>
      <c r="B85" s="41">
        <v>1232201881</v>
      </c>
      <c r="C85" s="41">
        <v>1334798119</v>
      </c>
      <c r="D85" s="41">
        <v>887607151</v>
      </c>
      <c r="E85" s="41">
        <v>0</v>
      </c>
      <c r="F85" s="41">
        <v>1026421804</v>
      </c>
      <c r="G85" s="41">
        <v>2000000000</v>
      </c>
      <c r="H85" s="41">
        <v>19120000</v>
      </c>
      <c r="I85" s="41">
        <v>172672000</v>
      </c>
      <c r="J85" s="41">
        <v>100000000</v>
      </c>
      <c r="K85" s="41">
        <v>1698208000</v>
      </c>
      <c r="L85" s="41">
        <v>4556000000</v>
      </c>
      <c r="M85" s="12"/>
    </row>
    <row r="87" spans="1:13" ht="12.75">
      <c r="A87" s="43" t="s">
        <v>112</v>
      </c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3"/>
      <c r="M87" s="33"/>
    </row>
    <row r="88" spans="1:13" ht="12.75">
      <c r="A88" s="43" t="s">
        <v>113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3"/>
      <c r="M88" s="33"/>
    </row>
    <row r="89" spans="1:13" ht="12.75">
      <c r="A89" s="43" t="s">
        <v>114</v>
      </c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3"/>
      <c r="M89" s="33"/>
    </row>
    <row r="90" spans="1:13" ht="12.75">
      <c r="A90" s="33" t="s">
        <v>105</v>
      </c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3"/>
      <c r="M90" s="33"/>
    </row>
    <row r="91" spans="1:13" ht="12.75">
      <c r="A91" s="43" t="s">
        <v>115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3"/>
      <c r="M91" s="33"/>
    </row>
    <row r="92" spans="1:13" ht="12.75">
      <c r="A92" s="43" t="s">
        <v>116</v>
      </c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3"/>
      <c r="M92" s="33"/>
    </row>
    <row r="97" ht="12.75">
      <c r="A97" s="13"/>
    </row>
  </sheetData>
  <mergeCells count="1">
    <mergeCell ref="A1:L1"/>
  </mergeCells>
  <printOptions horizontalCentered="1"/>
  <pageMargins left="0.25" right="0.25" top="0.5" bottom="0.5" header="0.5" footer="0.25"/>
  <pageSetup fitToHeight="2" horizontalDpi="300" verticalDpi="300" orientation="landscape" scale="70" r:id="rId1"/>
  <headerFooter alignWithMargins="0">
    <oddHeader>&amp;CFY 2001 CCDF FINAL ALLOCATIONS</oddHeader>
    <oddFooter>&amp;C&amp;Pof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workbookViewId="0" topLeftCell="A5">
      <selection activeCell="B28" sqref="B28"/>
    </sheetView>
  </sheetViews>
  <sheetFormatPr defaultColWidth="9.140625" defaultRowHeight="12.75"/>
  <cols>
    <col min="1" max="1" width="32.140625" style="3" customWidth="1"/>
    <col min="2" max="2" width="17.28125" style="2" customWidth="1"/>
    <col min="3" max="5" width="15.7109375" style="2" customWidth="1"/>
    <col min="6" max="6" width="13.8515625" style="2" customWidth="1"/>
    <col min="7" max="16384" width="9.140625" style="3" customWidth="1"/>
  </cols>
  <sheetData>
    <row r="2" spans="1:4" ht="12.75">
      <c r="A2" s="9" t="s">
        <v>98</v>
      </c>
      <c r="B2" s="1"/>
      <c r="C2" s="1"/>
      <c r="D2" s="1"/>
    </row>
    <row r="4" spans="1:2" ht="12.75">
      <c r="A4" s="3" t="s">
        <v>0</v>
      </c>
      <c r="B4" s="2">
        <v>2567000000</v>
      </c>
    </row>
    <row r="6" spans="1:2" ht="12.75">
      <c r="A6" s="3" t="s">
        <v>1</v>
      </c>
      <c r="B6" s="2">
        <v>1177524781</v>
      </c>
    </row>
    <row r="7" spans="1:2" ht="12.75">
      <c r="A7" s="3" t="s">
        <v>2</v>
      </c>
      <c r="B7" s="2">
        <f>B4*0.02</f>
        <v>51340000</v>
      </c>
    </row>
    <row r="8" spans="1:2" ht="12.75">
      <c r="A8" s="3" t="s">
        <v>3</v>
      </c>
      <c r="B8" s="2">
        <f>B4*0.0025</f>
        <v>6417500</v>
      </c>
    </row>
    <row r="10" spans="1:2" ht="12.75">
      <c r="A10" s="3" t="s">
        <v>4</v>
      </c>
      <c r="B10" s="2">
        <f>B4-(B8+B7+B6)</f>
        <v>1331717719</v>
      </c>
    </row>
    <row r="12" spans="1:2" ht="12.75">
      <c r="A12"/>
      <c r="B12" s="1"/>
    </row>
    <row r="13" spans="1:4" ht="12.75">
      <c r="A13" s="9" t="s">
        <v>99</v>
      </c>
      <c r="B13" s="1"/>
      <c r="C13" s="1"/>
      <c r="D13" s="1"/>
    </row>
    <row r="15" ht="12.75">
      <c r="D15" s="4" t="s">
        <v>5</v>
      </c>
    </row>
    <row r="16" spans="2:4" ht="12.75">
      <c r="B16" s="4" t="s">
        <v>6</v>
      </c>
      <c r="C16" s="4"/>
      <c r="D16" s="4" t="s">
        <v>7</v>
      </c>
    </row>
    <row r="17" spans="2:4" ht="12.75">
      <c r="B17" s="4" t="s">
        <v>8</v>
      </c>
      <c r="C17" s="4" t="s">
        <v>79</v>
      </c>
      <c r="D17" s="4" t="s">
        <v>9</v>
      </c>
    </row>
    <row r="18" spans="2:4" ht="12.75">
      <c r="B18" s="4"/>
      <c r="C18" s="4"/>
      <c r="D18" s="4"/>
    </row>
    <row r="19" spans="1:2" ht="12.75">
      <c r="A19" s="5" t="s">
        <v>0</v>
      </c>
      <c r="B19" s="2">
        <v>2000000000</v>
      </c>
    </row>
    <row r="20" spans="1:2" ht="12.75">
      <c r="A20" s="5" t="s">
        <v>85</v>
      </c>
      <c r="B20" s="2">
        <v>10000000</v>
      </c>
    </row>
    <row r="21" spans="1:4" ht="12.75">
      <c r="A21" s="5" t="s">
        <v>5</v>
      </c>
      <c r="B21" s="2">
        <f>B19-B20</f>
        <v>1990000000</v>
      </c>
      <c r="C21" s="2">
        <f>172672000+50000000+19120000</f>
        <v>241792000</v>
      </c>
      <c r="D21" s="2">
        <f>B21-C21</f>
        <v>1748208000</v>
      </c>
    </row>
    <row r="22" ht="12.75">
      <c r="A22" s="5"/>
    </row>
    <row r="23" ht="12.75">
      <c r="A23" s="5"/>
    </row>
    <row r="24" spans="1:4" ht="12.75">
      <c r="A24" s="3" t="s">
        <v>10</v>
      </c>
      <c r="B24" s="2">
        <f>B19*0.02</f>
        <v>40000000</v>
      </c>
      <c r="C24" s="2">
        <v>382400</v>
      </c>
      <c r="D24" s="2">
        <f>B24-C24</f>
        <v>39617600</v>
      </c>
    </row>
    <row r="25" spans="1:4" ht="12.75">
      <c r="A25" s="3" t="s">
        <v>3</v>
      </c>
      <c r="B25" s="2">
        <f>B19*0.0025</f>
        <v>5000000</v>
      </c>
      <c r="C25" s="2">
        <v>0</v>
      </c>
      <c r="D25" s="2">
        <f>B25-C25</f>
        <v>5000000</v>
      </c>
    </row>
    <row r="26" spans="1:4" ht="12.75">
      <c r="A26" s="3" t="s">
        <v>11</v>
      </c>
      <c r="B26" s="2">
        <f>B19*0.005</f>
        <v>10000000</v>
      </c>
      <c r="C26" s="2">
        <f>C21*0.005</f>
        <v>1208960</v>
      </c>
      <c r="D26" s="2">
        <f>B26-C26</f>
        <v>8791040</v>
      </c>
    </row>
    <row r="27" spans="1:4" ht="12.75">
      <c r="A27" s="3" t="s">
        <v>12</v>
      </c>
      <c r="B27" s="2">
        <f>B21-(B26+B25+B24)</f>
        <v>1935000000</v>
      </c>
      <c r="C27" s="2">
        <f>C21-(C26+C24)</f>
        <v>240200640</v>
      </c>
      <c r="D27" s="2">
        <f>B27-C27</f>
        <v>1694799360</v>
      </c>
    </row>
  </sheetData>
  <printOptions/>
  <pageMargins left="0.75" right="0.75" top="1" bottom="1" header="0.5" footer="0.5"/>
  <pageSetup fitToHeight="1" fitToWidth="1" horizontalDpi="150" verticalDpi="1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ACF</dc:creator>
  <cp:keywords/>
  <dc:description/>
  <cp:lastModifiedBy>ACF, Child Care Bureau</cp:lastModifiedBy>
  <cp:lastPrinted>2001-03-14T17:57:38Z</cp:lastPrinted>
  <dcterms:created xsi:type="dcterms:W3CDTF">1999-01-08T13:01:08Z</dcterms:created>
  <dcterms:modified xsi:type="dcterms:W3CDTF">2004-12-14T18:37:26Z</dcterms:modified>
  <cp:category/>
  <cp:version/>
  <cp:contentType/>
  <cp:contentStatus/>
</cp:coreProperties>
</file>