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8540" windowHeight="10740" activeTab="0"/>
  </bookViews>
  <sheets>
    <sheet name="NSF Pgms to Broaden Particip" sheetId="1" r:id="rId1"/>
  </sheets>
  <definedNames>
    <definedName name="_xlnm.Print_Area" localSheetId="0">'NSF Pgms to Broaden Particip'!$A$1:$H$49</definedName>
  </definedNames>
  <calcPr fullCalcOnLoad="1"/>
</workbook>
</file>

<file path=xl/sharedStrings.xml><?xml version="1.0" encoding="utf-8"?>
<sst xmlns="http://schemas.openxmlformats.org/spreadsheetml/2006/main" count="54" uniqueCount="52">
  <si>
    <t>NSF Programs to Broaden Participation</t>
  </si>
  <si>
    <t>FY 2009 Budget Request to Congress</t>
  </si>
  <si>
    <t>(Dollars in Millions)</t>
  </si>
  <si>
    <t>FY 2007 Actual</t>
  </si>
  <si>
    <t>FY 2008 Estimate</t>
  </si>
  <si>
    <t>FY 2009 Request</t>
  </si>
  <si>
    <t>FY 2009 Request change over:</t>
  </si>
  <si>
    <t>FY 2007
Actual</t>
  </si>
  <si>
    <t>FY 2008
Estimate</t>
  </si>
  <si>
    <t>Amount</t>
  </si>
  <si>
    <t>Percent</t>
  </si>
  <si>
    <t>ADVANCE</t>
  </si>
  <si>
    <t xml:space="preserve">   ADVANCE - R&amp;RA</t>
  </si>
  <si>
    <t xml:space="preserve">   ADVANCE - EHR</t>
  </si>
  <si>
    <t>Advanced Technology Education (ATE)</t>
  </si>
  <si>
    <t>Alliances for Graduate Education and the Professoriate
    (AGEP)</t>
  </si>
  <si>
    <t>Broadening Participation in Computing (BPC)</t>
  </si>
  <si>
    <t>Broadening Participation in the Biological Sciences - BIO</t>
  </si>
  <si>
    <t>Centers of Research Excellence in Science and Technology
   (CREST)</t>
  </si>
  <si>
    <t>Cyberinfrastructure Training, Education, Advancement and
   Mentoring (CI-TEAM)</t>
  </si>
  <si>
    <t>Experimental Program to Stimulate Competitive Research
   (EPSCoR)</t>
  </si>
  <si>
    <t>GEO LSAMP Linkages</t>
  </si>
  <si>
    <t>Graduate Research Diversity (GRD) - ENG</t>
  </si>
  <si>
    <t>Graduate Research Fellowships - Women in Engineering and
   Computer Science</t>
  </si>
  <si>
    <t>H-1B Nonimmigrant Petitioner Fee programs</t>
  </si>
  <si>
    <t>Historically-Black Colleges and Universities-Undergraduate
   Program (HBCU-UP)</t>
  </si>
  <si>
    <t>Informal Science Education (ISE)</t>
  </si>
  <si>
    <t>Integrating Research &amp; Education in Cyberinfrastucture
    (IREC)</t>
  </si>
  <si>
    <t>Louis Stokes Alliances for Minority Participation (LSAMP)</t>
  </si>
  <si>
    <t>Math and Science Partnership (MSP)</t>
  </si>
  <si>
    <t>Mentoring in Biology</t>
  </si>
  <si>
    <t>Minority Post-Docs</t>
  </si>
  <si>
    <t xml:space="preserve">   BIO Minority Post-Docs</t>
  </si>
  <si>
    <t xml:space="preserve">   SBE Minority Post-Docs</t>
  </si>
  <si>
    <t>Next Generation Workforce (NGW) - SBE</t>
  </si>
  <si>
    <t>Noyce Scholarships</t>
  </si>
  <si>
    <t>OISE Broadening Participation</t>
  </si>
  <si>
    <t>Opportunities to Enhance Diversity in the Geosciences
    (OEDG)</t>
  </si>
  <si>
    <t>Partnerships for Innovation (PFI)</t>
  </si>
  <si>
    <t>Partnerships for Research and Education in Materials
   (PREM) - MPS</t>
  </si>
  <si>
    <t>Research in Disabilities Education (RDE)</t>
  </si>
  <si>
    <t>Research on Gender in Science and Engineering (GSE)</t>
  </si>
  <si>
    <t>Research Partnerships for Diversity (RPD) - MPS</t>
  </si>
  <si>
    <t>Science, Technology, Engineering and Math Talent Expansion
   Program (STEP)</t>
  </si>
  <si>
    <t>Significant Opportunities in Atmospheric Research and Science
   (SOARS) - GEO</t>
  </si>
  <si>
    <t>Tribal College Pathways - ENG</t>
  </si>
  <si>
    <t>Tribal Colleges and Universities Program (TCUP)</t>
  </si>
  <si>
    <t>Undergraduate Research Collaboratives (URC) - MPS</t>
  </si>
  <si>
    <t>Subtotal, R&amp;RA</t>
  </si>
  <si>
    <t>Subtotal, EHR</t>
  </si>
  <si>
    <t>Subtotal, H-1B Nonimmigrant Petitioner Fees</t>
  </si>
  <si>
    <t>TOTAL, NSF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</si>
</sst>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;\-#,##0.00;&quot;-&quot;??"/>
    <numFmt numFmtId="167" formatCode="0.000"/>
  </numFmts>
  <fonts count="1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  <font>
      <i/>
      <sz val="10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164" fontId="4" fillId="0" borderId="5" xfId="19" applyNumberFormat="1" applyFont="1" applyBorder="1" applyAlignment="1">
      <alignment/>
    </xf>
    <xf numFmtId="0" fontId="5" fillId="0" borderId="3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164" fontId="5" fillId="0" borderId="5" xfId="19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164" fontId="7" fillId="0" borderId="5" xfId="19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164" fontId="2" fillId="0" borderId="5" xfId="19" applyNumberFormat="1" applyFont="1" applyBorder="1" applyAlignment="1">
      <alignment/>
    </xf>
    <xf numFmtId="0" fontId="4" fillId="0" borderId="6" xfId="0" applyFont="1" applyBorder="1" applyAlignment="1">
      <alignment wrapText="1"/>
    </xf>
    <xf numFmtId="4" fontId="4" fillId="0" borderId="7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164" fontId="4" fillId="0" borderId="2" xfId="19" applyNumberFormat="1" applyFont="1" applyBorder="1" applyAlignment="1">
      <alignment/>
    </xf>
    <xf numFmtId="0" fontId="3" fillId="2" borderId="3" xfId="0" applyFont="1" applyFill="1" applyBorder="1" applyAlignment="1">
      <alignment wrapText="1"/>
    </xf>
    <xf numFmtId="165" fontId="3" fillId="2" borderId="0" xfId="0" applyNumberFormat="1" applyFont="1" applyFill="1" applyBorder="1" applyAlignment="1">
      <alignment/>
    </xf>
    <xf numFmtId="165" fontId="3" fillId="2" borderId="4" xfId="0" applyNumberFormat="1" applyFont="1" applyFill="1" applyBorder="1" applyAlignment="1">
      <alignment/>
    </xf>
    <xf numFmtId="164" fontId="3" fillId="2" borderId="5" xfId="19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2" borderId="8" xfId="0" applyFont="1" applyFill="1" applyBorder="1" applyAlignment="1">
      <alignment wrapText="1"/>
    </xf>
    <xf numFmtId="165" fontId="3" fillId="2" borderId="9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4" fontId="3" fillId="2" borderId="11" xfId="19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165" fontId="3" fillId="3" borderId="7" xfId="0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3" fillId="3" borderId="2" xfId="19" applyNumberFormat="1" applyFont="1" applyFill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vertical="top"/>
    </xf>
    <xf numFmtId="2" fontId="4" fillId="0" borderId="4" xfId="0" applyNumberFormat="1" applyFont="1" applyBorder="1" applyAlignment="1">
      <alignment vertical="top"/>
    </xf>
    <xf numFmtId="164" fontId="4" fillId="0" borderId="5" xfId="19" applyNumberFormat="1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4" fontId="4" fillId="0" borderId="4" xfId="0" applyNumberFormat="1" applyFont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7" fillId="0" borderId="4" xfId="0" applyNumberFormat="1" applyFont="1" applyBorder="1" applyAlignment="1">
      <alignment vertical="top"/>
    </xf>
    <xf numFmtId="166" fontId="2" fillId="0" borderId="0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6" fontId="2" fillId="0" borderId="0" xfId="0" applyNumberFormat="1" applyFont="1" applyBorder="1" applyAlignment="1">
      <alignment vertical="top"/>
    </xf>
    <xf numFmtId="166" fontId="2" fillId="0" borderId="5" xfId="0" applyNumberFormat="1" applyFont="1" applyBorder="1" applyAlignment="1">
      <alignment vertical="top"/>
    </xf>
    <xf numFmtId="166" fontId="2" fillId="2" borderId="8" xfId="0" applyNumberFormat="1" applyFont="1" applyFill="1" applyBorder="1" applyAlignment="1">
      <alignment vertical="top"/>
    </xf>
    <xf numFmtId="166" fontId="2" fillId="2" borderId="11" xfId="0" applyNumberFormat="1" applyFont="1" applyFill="1" applyBorder="1" applyAlignment="1">
      <alignment vertical="top"/>
    </xf>
    <xf numFmtId="165" fontId="4" fillId="0" borderId="0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showZeros="0" tabSelected="1" workbookViewId="0" topLeftCell="A1">
      <selection activeCell="A1" sqref="A1:H1"/>
    </sheetView>
  </sheetViews>
  <sheetFormatPr defaultColWidth="9.140625" defaultRowHeight="12.75"/>
  <cols>
    <col min="1" max="1" width="54.00390625" style="0" customWidth="1"/>
    <col min="2" max="2" width="10.57421875" style="0" bestFit="1" customWidth="1"/>
    <col min="3" max="3" width="11.00390625" style="0" customWidth="1"/>
    <col min="4" max="4" width="10.421875" style="0" customWidth="1"/>
    <col min="5" max="5" width="8.421875" style="0" bestFit="1" customWidth="1"/>
    <col min="6" max="6" width="9.28125" style="0" bestFit="1" customWidth="1"/>
  </cols>
  <sheetData>
    <row r="1" spans="1:8" ht="18.75">
      <c r="A1" s="59" t="s">
        <v>0</v>
      </c>
      <c r="B1" s="59"/>
      <c r="C1" s="59"/>
      <c r="D1" s="59"/>
      <c r="E1" s="59"/>
      <c r="F1" s="59"/>
      <c r="G1" s="59"/>
      <c r="H1" s="59"/>
    </row>
    <row r="2" spans="1:8" ht="18.75">
      <c r="A2" s="59" t="s">
        <v>1</v>
      </c>
      <c r="B2" s="59"/>
      <c r="C2" s="59"/>
      <c r="D2" s="59"/>
      <c r="E2" s="59"/>
      <c r="F2" s="59"/>
      <c r="G2" s="59"/>
      <c r="H2" s="59"/>
    </row>
    <row r="4" spans="1:8" ht="13.5" thickBot="1">
      <c r="A4" s="60" t="s">
        <v>2</v>
      </c>
      <c r="B4" s="60"/>
      <c r="C4" s="60"/>
      <c r="D4" s="60"/>
      <c r="E4" s="60"/>
      <c r="F4" s="60"/>
      <c r="G4" s="60"/>
      <c r="H4" s="60"/>
    </row>
    <row r="5" spans="1:8" ht="18" customHeight="1" thickBot="1">
      <c r="A5" s="61"/>
      <c r="B5" s="64" t="s">
        <v>3</v>
      </c>
      <c r="C5" s="64" t="s">
        <v>4</v>
      </c>
      <c r="D5" s="64" t="s">
        <v>5</v>
      </c>
      <c r="E5" s="67" t="s">
        <v>6</v>
      </c>
      <c r="F5" s="68"/>
      <c r="G5" s="68"/>
      <c r="H5" s="69"/>
    </row>
    <row r="6" spans="1:8" ht="31.5" customHeight="1">
      <c r="A6" s="62"/>
      <c r="B6" s="65"/>
      <c r="C6" s="65"/>
      <c r="D6" s="65"/>
      <c r="E6" s="70" t="s">
        <v>7</v>
      </c>
      <c r="F6" s="71"/>
      <c r="G6" s="70" t="s">
        <v>8</v>
      </c>
      <c r="H6" s="71"/>
    </row>
    <row r="7" spans="1:8" ht="21" customHeight="1" thickBot="1">
      <c r="A7" s="63"/>
      <c r="B7" s="66"/>
      <c r="C7" s="66"/>
      <c r="D7" s="66"/>
      <c r="E7" s="1" t="s">
        <v>9</v>
      </c>
      <c r="F7" s="2" t="s">
        <v>10</v>
      </c>
      <c r="G7" s="1" t="s">
        <v>9</v>
      </c>
      <c r="H7" s="2" t="s">
        <v>10</v>
      </c>
    </row>
    <row r="8" spans="1:8" ht="15">
      <c r="A8" s="3" t="s">
        <v>11</v>
      </c>
      <c r="B8" s="54">
        <v>16.614061999999997</v>
      </c>
      <c r="C8" s="54">
        <v>21.35</v>
      </c>
      <c r="D8" s="54">
        <v>20.79</v>
      </c>
      <c r="E8" s="55">
        <f>D8-B8</f>
        <v>4.175938000000002</v>
      </c>
      <c r="F8" s="6">
        <f>IF(B8&lt;&gt;0,E8/B8,"")</f>
        <v>0.2513496097462501</v>
      </c>
      <c r="G8" s="55">
        <f>D8-C8</f>
        <v>-0.5600000000000023</v>
      </c>
      <c r="H8" s="6">
        <f>IF(C8&lt;&gt;0,G8/C8,"")</f>
        <v>-0.026229508196721416</v>
      </c>
    </row>
    <row r="9" spans="1:8" ht="15">
      <c r="A9" s="7" t="s">
        <v>12</v>
      </c>
      <c r="B9" s="8">
        <v>16.577061999999998</v>
      </c>
      <c r="C9" s="8">
        <v>20.85</v>
      </c>
      <c r="D9" s="8">
        <v>19.54</v>
      </c>
      <c r="E9" s="9">
        <f aca="true" t="shared" si="0" ref="E9:E48">D9-B9</f>
        <v>2.962938000000001</v>
      </c>
      <c r="F9" s="10">
        <f aca="true" t="shared" si="1" ref="F9:F48">IF(B9&lt;&gt;0,E9/B9,"")</f>
        <v>0.178737221348391</v>
      </c>
      <c r="G9" s="9">
        <f aca="true" t="shared" si="2" ref="G9:G48">D9-C9</f>
        <v>-1.3100000000000023</v>
      </c>
      <c r="H9" s="10">
        <f aca="true" t="shared" si="3" ref="H9:H48">IF(C9&lt;&gt;0,G9/C9,"")</f>
        <v>-0.06282973621103127</v>
      </c>
    </row>
    <row r="10" spans="1:8" ht="15">
      <c r="A10" s="7" t="s">
        <v>13</v>
      </c>
      <c r="B10" s="8">
        <v>0.037</v>
      </c>
      <c r="C10" s="8">
        <v>0.5</v>
      </c>
      <c r="D10" s="8">
        <v>1.25</v>
      </c>
      <c r="E10" s="9">
        <f t="shared" si="0"/>
        <v>1.213</v>
      </c>
      <c r="F10" s="10">
        <f t="shared" si="1"/>
        <v>32.78378378378379</v>
      </c>
      <c r="G10" s="9">
        <f t="shared" si="2"/>
        <v>0.75</v>
      </c>
      <c r="H10" s="10">
        <f t="shared" si="3"/>
        <v>1.5</v>
      </c>
    </row>
    <row r="11" spans="1:8" ht="15">
      <c r="A11" s="3" t="s">
        <v>14</v>
      </c>
      <c r="B11" s="4">
        <v>50.58</v>
      </c>
      <c r="C11" s="4">
        <v>51.62</v>
      </c>
      <c r="D11" s="4">
        <v>51.62</v>
      </c>
      <c r="E11" s="5">
        <f t="shared" si="0"/>
        <v>1.0399999999999991</v>
      </c>
      <c r="F11" s="6">
        <f t="shared" si="1"/>
        <v>0.020561486753657557</v>
      </c>
      <c r="G11" s="48">
        <f t="shared" si="2"/>
        <v>0</v>
      </c>
      <c r="H11" s="49">
        <f t="shared" si="3"/>
        <v>0</v>
      </c>
    </row>
    <row r="12" spans="1:8" s="13" customFormat="1" ht="30">
      <c r="A12" s="3" t="s">
        <v>15</v>
      </c>
      <c r="B12" s="41">
        <v>15.27</v>
      </c>
      <c r="C12" s="41">
        <v>15.35</v>
      </c>
      <c r="D12" s="41">
        <v>16.75</v>
      </c>
      <c r="E12" s="42">
        <f t="shared" si="0"/>
        <v>1.4800000000000004</v>
      </c>
      <c r="F12" s="43">
        <f t="shared" si="1"/>
        <v>0.09692206941715785</v>
      </c>
      <c r="G12" s="42">
        <f t="shared" si="2"/>
        <v>1.4000000000000004</v>
      </c>
      <c r="H12" s="43">
        <f t="shared" si="3"/>
        <v>0.09120521172638439</v>
      </c>
    </row>
    <row r="13" spans="1:8" s="13" customFormat="1" ht="15">
      <c r="A13" s="3" t="s">
        <v>16</v>
      </c>
      <c r="B13" s="4">
        <v>13.53</v>
      </c>
      <c r="C13" s="4">
        <v>14</v>
      </c>
      <c r="D13" s="4">
        <v>14</v>
      </c>
      <c r="E13" s="5">
        <f t="shared" si="0"/>
        <v>0.47000000000000064</v>
      </c>
      <c r="F13" s="6">
        <f t="shared" si="1"/>
        <v>0.03473762010347381</v>
      </c>
      <c r="G13" s="48">
        <f t="shared" si="2"/>
        <v>0</v>
      </c>
      <c r="H13" s="49">
        <f t="shared" si="3"/>
        <v>0</v>
      </c>
    </row>
    <row r="14" spans="1:8" s="13" customFormat="1" ht="15">
      <c r="A14" s="3" t="s">
        <v>17</v>
      </c>
      <c r="B14" s="11">
        <v>9.107195</v>
      </c>
      <c r="C14" s="11">
        <v>8.68</v>
      </c>
      <c r="D14" s="11">
        <v>9.99</v>
      </c>
      <c r="E14" s="12">
        <f t="shared" si="0"/>
        <v>0.8828049999999994</v>
      </c>
      <c r="F14" s="6">
        <f t="shared" si="1"/>
        <v>0.09693489598059549</v>
      </c>
      <c r="G14" s="12">
        <f t="shared" si="2"/>
        <v>1.3100000000000005</v>
      </c>
      <c r="H14" s="6">
        <f t="shared" si="3"/>
        <v>0.15092165898617518</v>
      </c>
    </row>
    <row r="15" spans="1:8" ht="31.5" customHeight="1">
      <c r="A15" s="3" t="s">
        <v>18</v>
      </c>
      <c r="B15" s="41">
        <v>18.84</v>
      </c>
      <c r="C15" s="41">
        <v>25</v>
      </c>
      <c r="D15" s="41">
        <v>30.53</v>
      </c>
      <c r="E15" s="42">
        <f t="shared" si="0"/>
        <v>11.690000000000001</v>
      </c>
      <c r="F15" s="43">
        <f t="shared" si="1"/>
        <v>0.6204883227176221</v>
      </c>
      <c r="G15" s="42">
        <f t="shared" si="2"/>
        <v>5.530000000000001</v>
      </c>
      <c r="H15" s="43">
        <f t="shared" si="3"/>
        <v>0.22120000000000004</v>
      </c>
    </row>
    <row r="16" spans="1:8" ht="29.25" customHeight="1">
      <c r="A16" s="3" t="s">
        <v>19</v>
      </c>
      <c r="B16" s="44">
        <v>0.307294</v>
      </c>
      <c r="C16" s="44">
        <v>10</v>
      </c>
      <c r="D16" s="50">
        <v>0</v>
      </c>
      <c r="E16" s="45">
        <f t="shared" si="0"/>
        <v>-0.307294</v>
      </c>
      <c r="F16" s="43">
        <f t="shared" si="1"/>
        <v>-1</v>
      </c>
      <c r="G16" s="45">
        <f t="shared" si="2"/>
        <v>-10</v>
      </c>
      <c r="H16" s="43">
        <f t="shared" si="3"/>
        <v>-1</v>
      </c>
    </row>
    <row r="17" spans="1:8" ht="30.75" customHeight="1">
      <c r="A17" s="3" t="s">
        <v>20</v>
      </c>
      <c r="B17" s="44">
        <v>102.11</v>
      </c>
      <c r="C17" s="44">
        <v>111.1</v>
      </c>
      <c r="D17" s="44">
        <v>113.5</v>
      </c>
      <c r="E17" s="45">
        <f t="shared" si="0"/>
        <v>11.39</v>
      </c>
      <c r="F17" s="43">
        <f t="shared" si="1"/>
        <v>0.11154637156008226</v>
      </c>
      <c r="G17" s="45">
        <f t="shared" si="2"/>
        <v>2.4000000000000057</v>
      </c>
      <c r="H17" s="43">
        <f t="shared" si="3"/>
        <v>0.021602160216021654</v>
      </c>
    </row>
    <row r="18" spans="1:8" s="14" customFormat="1" ht="15">
      <c r="A18" s="3" t="s">
        <v>21</v>
      </c>
      <c r="B18" s="11">
        <v>1</v>
      </c>
      <c r="C18" s="11">
        <v>1</v>
      </c>
      <c r="D18" s="56">
        <v>1</v>
      </c>
      <c r="E18" s="48">
        <f t="shared" si="0"/>
        <v>0</v>
      </c>
      <c r="F18" s="49">
        <f t="shared" si="1"/>
        <v>0</v>
      </c>
      <c r="G18" s="48">
        <f t="shared" si="2"/>
        <v>0</v>
      </c>
      <c r="H18" s="49">
        <f t="shared" si="3"/>
        <v>0</v>
      </c>
    </row>
    <row r="19" spans="1:8" s="14" customFormat="1" ht="15">
      <c r="A19" s="3" t="s">
        <v>22</v>
      </c>
      <c r="B19" s="50">
        <v>0</v>
      </c>
      <c r="C19" s="4">
        <v>0.75</v>
      </c>
      <c r="D19" s="4">
        <v>0.75</v>
      </c>
      <c r="E19" s="5">
        <f t="shared" si="0"/>
        <v>0.75</v>
      </c>
      <c r="F19" s="49" t="str">
        <f>IF(B19&lt;&gt;0,E19/B19,"          N/A")</f>
        <v>          N/A</v>
      </c>
      <c r="G19" s="48">
        <f t="shared" si="2"/>
        <v>0</v>
      </c>
      <c r="H19" s="49">
        <f t="shared" si="3"/>
        <v>0</v>
      </c>
    </row>
    <row r="20" spans="1:8" s="14" customFormat="1" ht="30">
      <c r="A20" s="3" t="s">
        <v>23</v>
      </c>
      <c r="B20" s="46">
        <v>8.141181</v>
      </c>
      <c r="C20" s="46">
        <v>8.06</v>
      </c>
      <c r="D20" s="46">
        <v>8.06</v>
      </c>
      <c r="E20" s="45">
        <f t="shared" si="0"/>
        <v>-0.08118099999999906</v>
      </c>
      <c r="F20" s="43">
        <f t="shared" si="1"/>
        <v>-0.0099716490764668</v>
      </c>
      <c r="G20" s="50">
        <f t="shared" si="2"/>
        <v>0</v>
      </c>
      <c r="H20" s="51">
        <f t="shared" si="3"/>
        <v>0</v>
      </c>
    </row>
    <row r="21" spans="1:8" s="14" customFormat="1" ht="15">
      <c r="A21" s="3" t="s">
        <v>24</v>
      </c>
      <c r="B21" s="15">
        <v>145.94</v>
      </c>
      <c r="C21" s="15">
        <v>100</v>
      </c>
      <c r="D21" s="15">
        <v>100</v>
      </c>
      <c r="E21" s="5">
        <f t="shared" si="0"/>
        <v>-45.94</v>
      </c>
      <c r="F21" s="6">
        <f t="shared" si="1"/>
        <v>-0.31478689872550364</v>
      </c>
      <c r="G21" s="48">
        <f t="shared" si="2"/>
        <v>0</v>
      </c>
      <c r="H21" s="49">
        <f t="shared" si="3"/>
        <v>0</v>
      </c>
    </row>
    <row r="22" spans="1:8" s="14" customFormat="1" ht="30">
      <c r="A22" s="3" t="s">
        <v>25</v>
      </c>
      <c r="B22" s="41">
        <v>27.86</v>
      </c>
      <c r="C22" s="41">
        <v>30</v>
      </c>
      <c r="D22" s="41">
        <v>31</v>
      </c>
      <c r="E22" s="42">
        <f t="shared" si="0"/>
        <v>3.1400000000000006</v>
      </c>
      <c r="F22" s="43">
        <f t="shared" si="1"/>
        <v>0.11270638908829866</v>
      </c>
      <c r="G22" s="42">
        <f t="shared" si="2"/>
        <v>1</v>
      </c>
      <c r="H22" s="43">
        <f t="shared" si="3"/>
        <v>0.03333333333333333</v>
      </c>
    </row>
    <row r="23" spans="1:8" s="14" customFormat="1" ht="15">
      <c r="A23" s="3" t="s">
        <v>26</v>
      </c>
      <c r="B23" s="4">
        <v>63.93</v>
      </c>
      <c r="C23" s="4">
        <v>65</v>
      </c>
      <c r="D23" s="4">
        <v>66</v>
      </c>
      <c r="E23" s="5">
        <f t="shared" si="0"/>
        <v>2.0700000000000003</v>
      </c>
      <c r="F23" s="6">
        <f t="shared" si="1"/>
        <v>0.032379164711403105</v>
      </c>
      <c r="G23" s="5">
        <f t="shared" si="2"/>
        <v>1</v>
      </c>
      <c r="H23" s="6">
        <f t="shared" si="3"/>
        <v>0.015384615384615385</v>
      </c>
    </row>
    <row r="24" spans="1:8" s="14" customFormat="1" ht="30">
      <c r="A24" s="3" t="s">
        <v>27</v>
      </c>
      <c r="B24" s="50">
        <v>0</v>
      </c>
      <c r="C24" s="50">
        <v>0</v>
      </c>
      <c r="D24" s="44">
        <v>4</v>
      </c>
      <c r="E24" s="47">
        <f t="shared" si="0"/>
        <v>4</v>
      </c>
      <c r="F24" s="51" t="str">
        <f>IF(B24&lt;&gt;0,E24/B24,"          N/A")</f>
        <v>          N/A</v>
      </c>
      <c r="G24" s="47">
        <f t="shared" si="2"/>
        <v>4</v>
      </c>
      <c r="H24" s="51" t="str">
        <f>IF(C24&lt;&gt;0,G24/C24,"          N/A")</f>
        <v>          N/A</v>
      </c>
    </row>
    <row r="25" spans="1:8" s="14" customFormat="1" ht="15">
      <c r="A25" s="3" t="s">
        <v>28</v>
      </c>
      <c r="B25" s="11">
        <v>38.08</v>
      </c>
      <c r="C25" s="11">
        <v>40.5</v>
      </c>
      <c r="D25" s="11">
        <v>42.5</v>
      </c>
      <c r="E25" s="12">
        <f t="shared" si="0"/>
        <v>4.420000000000002</v>
      </c>
      <c r="F25" s="6">
        <f t="shared" si="1"/>
        <v>0.11607142857142862</v>
      </c>
      <c r="G25" s="12">
        <f t="shared" si="2"/>
        <v>2</v>
      </c>
      <c r="H25" s="6">
        <f t="shared" si="3"/>
        <v>0.04938271604938271</v>
      </c>
    </row>
    <row r="26" spans="1:8" ht="15">
      <c r="A26" s="3" t="s">
        <v>29</v>
      </c>
      <c r="B26" s="4">
        <v>45.95</v>
      </c>
      <c r="C26" s="4">
        <v>48.5</v>
      </c>
      <c r="D26" s="4">
        <v>51</v>
      </c>
      <c r="E26" s="5">
        <f t="shared" si="0"/>
        <v>5.049999999999997</v>
      </c>
      <c r="F26" s="6">
        <f t="shared" si="1"/>
        <v>0.1099020674646354</v>
      </c>
      <c r="G26" s="5">
        <f t="shared" si="2"/>
        <v>2.5</v>
      </c>
      <c r="H26" s="6">
        <f t="shared" si="3"/>
        <v>0.05154639175257732</v>
      </c>
    </row>
    <row r="27" spans="1:8" s="14" customFormat="1" ht="15">
      <c r="A27" s="3" t="s">
        <v>30</v>
      </c>
      <c r="B27" s="11">
        <v>6.348994</v>
      </c>
      <c r="C27" s="11">
        <v>5</v>
      </c>
      <c r="D27" s="11">
        <v>5</v>
      </c>
      <c r="E27" s="12">
        <f t="shared" si="0"/>
        <v>-1.3489940000000002</v>
      </c>
      <c r="F27" s="6">
        <f t="shared" si="1"/>
        <v>-0.21247366118159824</v>
      </c>
      <c r="G27" s="48">
        <f t="shared" si="2"/>
        <v>0</v>
      </c>
      <c r="H27" s="49">
        <f t="shared" si="3"/>
        <v>0</v>
      </c>
    </row>
    <row r="28" spans="1:8" s="14" customFormat="1" ht="15">
      <c r="A28" s="3" t="s">
        <v>31</v>
      </c>
      <c r="B28" s="11">
        <v>3.7946820000000003</v>
      </c>
      <c r="C28" s="11">
        <v>3.4</v>
      </c>
      <c r="D28" s="11">
        <v>3.4</v>
      </c>
      <c r="E28" s="12">
        <f t="shared" si="0"/>
        <v>-0.3946820000000004</v>
      </c>
      <c r="F28" s="6">
        <f t="shared" si="1"/>
        <v>-0.10400924240819136</v>
      </c>
      <c r="G28" s="48">
        <f t="shared" si="2"/>
        <v>0</v>
      </c>
      <c r="H28" s="49">
        <f t="shared" si="3"/>
        <v>0</v>
      </c>
    </row>
    <row r="29" spans="1:8" ht="15">
      <c r="A29" s="7" t="s">
        <v>32</v>
      </c>
      <c r="B29" s="17">
        <v>2.86154</v>
      </c>
      <c r="C29" s="17">
        <v>2.5</v>
      </c>
      <c r="D29" s="17">
        <v>2.5</v>
      </c>
      <c r="E29" s="18">
        <f t="shared" si="0"/>
        <v>-0.3615400000000002</v>
      </c>
      <c r="F29" s="16">
        <f t="shared" si="1"/>
        <v>-0.12634455572873354</v>
      </c>
      <c r="G29" s="48">
        <f t="shared" si="2"/>
        <v>0</v>
      </c>
      <c r="H29" s="49">
        <f t="shared" si="3"/>
        <v>0</v>
      </c>
    </row>
    <row r="30" spans="1:8" ht="15">
      <c r="A30" s="7" t="s">
        <v>33</v>
      </c>
      <c r="B30" s="17">
        <v>0.933142</v>
      </c>
      <c r="C30" s="17">
        <v>0.9</v>
      </c>
      <c r="D30" s="17">
        <v>0.9</v>
      </c>
      <c r="E30" s="18">
        <f t="shared" si="0"/>
        <v>-0.033142000000000005</v>
      </c>
      <c r="F30" s="16">
        <f t="shared" si="1"/>
        <v>-0.03551656661044086</v>
      </c>
      <c r="G30" s="48">
        <f t="shared" si="2"/>
        <v>0</v>
      </c>
      <c r="H30" s="49">
        <f t="shared" si="3"/>
        <v>0</v>
      </c>
    </row>
    <row r="31" spans="1:8" s="14" customFormat="1" ht="15">
      <c r="A31" s="3" t="s">
        <v>34</v>
      </c>
      <c r="B31" s="19">
        <v>1.006964</v>
      </c>
      <c r="C31" s="19">
        <v>1</v>
      </c>
      <c r="D31" s="19">
        <v>1</v>
      </c>
      <c r="E31" s="20">
        <f t="shared" si="0"/>
        <v>-0.00696399999999997</v>
      </c>
      <c r="F31" s="21">
        <f t="shared" si="1"/>
        <v>-0.006915838103447562</v>
      </c>
      <c r="G31" s="48">
        <f t="shared" si="2"/>
        <v>0</v>
      </c>
      <c r="H31" s="49">
        <f t="shared" si="3"/>
        <v>0</v>
      </c>
    </row>
    <row r="32" spans="1:8" s="14" customFormat="1" ht="15">
      <c r="A32" s="3" t="s">
        <v>35</v>
      </c>
      <c r="B32" s="4">
        <v>10.3</v>
      </c>
      <c r="C32" s="4">
        <v>10.8</v>
      </c>
      <c r="D32" s="4">
        <v>11.6</v>
      </c>
      <c r="E32" s="5">
        <f t="shared" si="0"/>
        <v>1.299999999999999</v>
      </c>
      <c r="F32" s="6">
        <f t="shared" si="1"/>
        <v>0.1262135922330096</v>
      </c>
      <c r="G32" s="5">
        <f t="shared" si="2"/>
        <v>0.7999999999999989</v>
      </c>
      <c r="H32" s="6">
        <f t="shared" si="3"/>
        <v>0.07407407407407397</v>
      </c>
    </row>
    <row r="33" spans="1:8" s="14" customFormat="1" ht="15">
      <c r="A33" s="3" t="s">
        <v>36</v>
      </c>
      <c r="B33" s="4">
        <v>0</v>
      </c>
      <c r="C33" s="4">
        <v>1</v>
      </c>
      <c r="D33" s="4">
        <v>1</v>
      </c>
      <c r="E33" s="5">
        <f t="shared" si="0"/>
        <v>1</v>
      </c>
      <c r="F33" s="49" t="str">
        <f>IF(B33&lt;&gt;0,E33/B33,"          N/A")</f>
        <v>          N/A</v>
      </c>
      <c r="G33" s="48">
        <f t="shared" si="2"/>
        <v>0</v>
      </c>
      <c r="H33" s="49">
        <f t="shared" si="3"/>
        <v>0</v>
      </c>
    </row>
    <row r="34" spans="1:8" s="14" customFormat="1" ht="30">
      <c r="A34" s="3" t="s">
        <v>37</v>
      </c>
      <c r="B34" s="41">
        <v>4.6</v>
      </c>
      <c r="C34" s="41">
        <v>4.6</v>
      </c>
      <c r="D34" s="57">
        <v>4.6</v>
      </c>
      <c r="E34" s="50">
        <f t="shared" si="0"/>
        <v>0</v>
      </c>
      <c r="F34" s="51">
        <f t="shared" si="1"/>
        <v>0</v>
      </c>
      <c r="G34" s="50">
        <f t="shared" si="2"/>
        <v>0</v>
      </c>
      <c r="H34" s="51">
        <f t="shared" si="3"/>
        <v>0</v>
      </c>
    </row>
    <row r="35" spans="1:8" s="14" customFormat="1" ht="15">
      <c r="A35" s="3" t="s">
        <v>38</v>
      </c>
      <c r="B35" s="4">
        <v>9.19</v>
      </c>
      <c r="C35" s="4">
        <v>9.19</v>
      </c>
      <c r="D35" s="4">
        <v>9.56</v>
      </c>
      <c r="E35" s="5">
        <f t="shared" si="0"/>
        <v>0.370000000000001</v>
      </c>
      <c r="F35" s="6">
        <f t="shared" si="1"/>
        <v>0.04026115342763885</v>
      </c>
      <c r="G35" s="5">
        <f t="shared" si="2"/>
        <v>0.370000000000001</v>
      </c>
      <c r="H35" s="6">
        <f t="shared" si="3"/>
        <v>0.04026115342763885</v>
      </c>
    </row>
    <row r="36" spans="1:8" s="14" customFormat="1" ht="30">
      <c r="A36" s="3" t="s">
        <v>39</v>
      </c>
      <c r="B36" s="41">
        <v>3.54</v>
      </c>
      <c r="C36" s="41">
        <v>5.08</v>
      </c>
      <c r="D36" s="41">
        <v>9</v>
      </c>
      <c r="E36" s="42">
        <f t="shared" si="0"/>
        <v>5.46</v>
      </c>
      <c r="F36" s="43">
        <f t="shared" si="1"/>
        <v>1.542372881355932</v>
      </c>
      <c r="G36" s="42">
        <f t="shared" si="2"/>
        <v>3.92</v>
      </c>
      <c r="H36" s="43">
        <f t="shared" si="3"/>
        <v>0.7716535433070866</v>
      </c>
    </row>
    <row r="37" spans="1:8" s="14" customFormat="1" ht="15">
      <c r="A37" s="3" t="s">
        <v>40</v>
      </c>
      <c r="B37" s="4">
        <v>5.37</v>
      </c>
      <c r="C37" s="4">
        <v>6</v>
      </c>
      <c r="D37" s="4">
        <v>6.5</v>
      </c>
      <c r="E37" s="5">
        <f t="shared" si="0"/>
        <v>1.13</v>
      </c>
      <c r="F37" s="6">
        <f t="shared" si="1"/>
        <v>0.2104283054003724</v>
      </c>
      <c r="G37" s="5">
        <f t="shared" si="2"/>
        <v>0.5</v>
      </c>
      <c r="H37" s="6">
        <f t="shared" si="3"/>
        <v>0.08333333333333333</v>
      </c>
    </row>
    <row r="38" spans="1:8" s="14" customFormat="1" ht="15">
      <c r="A38" s="3" t="s">
        <v>41</v>
      </c>
      <c r="B38" s="4">
        <v>9.92</v>
      </c>
      <c r="C38" s="4">
        <v>10.25</v>
      </c>
      <c r="D38" s="4">
        <v>11.5</v>
      </c>
      <c r="E38" s="5">
        <f t="shared" si="0"/>
        <v>1.58</v>
      </c>
      <c r="F38" s="6">
        <f t="shared" si="1"/>
        <v>0.1592741935483871</v>
      </c>
      <c r="G38" s="5">
        <f t="shared" si="2"/>
        <v>1.25</v>
      </c>
      <c r="H38" s="6">
        <f t="shared" si="3"/>
        <v>0.12195121951219512</v>
      </c>
    </row>
    <row r="39" spans="1:8" s="14" customFormat="1" ht="15">
      <c r="A39" s="3" t="s">
        <v>42</v>
      </c>
      <c r="B39" s="4">
        <v>0.08</v>
      </c>
      <c r="C39" s="4">
        <v>2.5</v>
      </c>
      <c r="D39" s="4">
        <v>2.5</v>
      </c>
      <c r="E39" s="5">
        <f t="shared" si="0"/>
        <v>2.42</v>
      </c>
      <c r="F39" s="6">
        <f t="shared" si="1"/>
        <v>30.25</v>
      </c>
      <c r="G39" s="48">
        <f t="shared" si="2"/>
        <v>0</v>
      </c>
      <c r="H39" s="49">
        <f t="shared" si="3"/>
        <v>0</v>
      </c>
    </row>
    <row r="40" spans="1:8" s="14" customFormat="1" ht="30" customHeight="1">
      <c r="A40" s="3" t="s">
        <v>43</v>
      </c>
      <c r="B40" s="44">
        <v>28.895</v>
      </c>
      <c r="C40" s="44">
        <v>29.7</v>
      </c>
      <c r="D40" s="44">
        <v>29.7</v>
      </c>
      <c r="E40" s="45">
        <f t="shared" si="0"/>
        <v>0.8049999999999997</v>
      </c>
      <c r="F40" s="43">
        <f t="shared" si="1"/>
        <v>0.027859491261463913</v>
      </c>
      <c r="G40" s="50">
        <f t="shared" si="2"/>
        <v>0</v>
      </c>
      <c r="H40" s="51">
        <f t="shared" si="3"/>
        <v>0</v>
      </c>
    </row>
    <row r="41" spans="1:8" s="14" customFormat="1" ht="30" customHeight="1">
      <c r="A41" s="3" t="s">
        <v>44</v>
      </c>
      <c r="B41" s="41">
        <v>0.51</v>
      </c>
      <c r="C41" s="41">
        <v>0.51</v>
      </c>
      <c r="D41" s="57">
        <v>0.51</v>
      </c>
      <c r="E41" s="50">
        <f t="shared" si="0"/>
        <v>0</v>
      </c>
      <c r="F41" s="51">
        <f t="shared" si="1"/>
        <v>0</v>
      </c>
      <c r="G41" s="50">
        <f t="shared" si="2"/>
        <v>0</v>
      </c>
      <c r="H41" s="51">
        <f t="shared" si="3"/>
        <v>0</v>
      </c>
    </row>
    <row r="42" spans="1:8" s="14" customFormat="1" ht="15">
      <c r="A42" s="3" t="s">
        <v>45</v>
      </c>
      <c r="B42" s="48">
        <v>0</v>
      </c>
      <c r="C42" s="4">
        <v>0.25</v>
      </c>
      <c r="D42" s="4">
        <v>0.25</v>
      </c>
      <c r="E42" s="5">
        <f t="shared" si="0"/>
        <v>0.25</v>
      </c>
      <c r="F42" s="49" t="str">
        <f>IF(B42&lt;&gt;0,E42/B42,"          N/A")</f>
        <v>          N/A</v>
      </c>
      <c r="G42" s="48">
        <f t="shared" si="2"/>
        <v>0</v>
      </c>
      <c r="H42" s="49">
        <f t="shared" si="3"/>
        <v>0</v>
      </c>
    </row>
    <row r="43" spans="1:8" s="14" customFormat="1" ht="15">
      <c r="A43" s="3" t="s">
        <v>46</v>
      </c>
      <c r="B43" s="11">
        <v>10.42</v>
      </c>
      <c r="C43" s="11">
        <v>12.85</v>
      </c>
      <c r="D43" s="11">
        <v>13.35</v>
      </c>
      <c r="E43" s="12">
        <f t="shared" si="0"/>
        <v>2.9299999999999997</v>
      </c>
      <c r="F43" s="6">
        <f t="shared" si="1"/>
        <v>0.28119001919385794</v>
      </c>
      <c r="G43" s="12">
        <f t="shared" si="2"/>
        <v>0.5</v>
      </c>
      <c r="H43" s="6">
        <f t="shared" si="3"/>
        <v>0.038910505836575876</v>
      </c>
    </row>
    <row r="44" spans="1:8" s="14" customFormat="1" ht="15.75" thickBot="1">
      <c r="A44" s="22" t="s">
        <v>47</v>
      </c>
      <c r="B44" s="23">
        <v>2.777012</v>
      </c>
      <c r="C44" s="23">
        <v>2.63</v>
      </c>
      <c r="D44" s="23">
        <v>3.47</v>
      </c>
      <c r="E44" s="24">
        <f t="shared" si="0"/>
        <v>0.6929880000000002</v>
      </c>
      <c r="F44" s="25">
        <f t="shared" si="1"/>
        <v>0.24954447442070835</v>
      </c>
      <c r="G44" s="24">
        <f t="shared" si="2"/>
        <v>0.8400000000000003</v>
      </c>
      <c r="H44" s="25">
        <f t="shared" si="3"/>
        <v>0.3193916349809887</v>
      </c>
    </row>
    <row r="45" spans="1:8" s="30" customFormat="1" ht="14.25">
      <c r="A45" s="26" t="s">
        <v>48</v>
      </c>
      <c r="B45" s="27">
        <f>SUM(B9,B13,B14,B16,B17,B18,B19,B20,B24,B27,B28,B31,B33,B34,B35,B36,B39,B41,B42,B44)</f>
        <v>182.620384</v>
      </c>
      <c r="C45" s="27">
        <f>SUM(C9,C13,C14,C16,C17,C18,C19,C20,C24,C27,C28,C31,C33,C34,C35,C36,C39,C41,C42,C44)</f>
        <v>209.6</v>
      </c>
      <c r="D45" s="27">
        <f>SUM(D9,D13,D14,D16,D17,D18,D19,D20,D24,D27,D28,D31,D33,D34,D35,D36,D39,D41,D42,D44)</f>
        <v>211.13</v>
      </c>
      <c r="E45" s="28">
        <f t="shared" si="0"/>
        <v>28.509615999999994</v>
      </c>
      <c r="F45" s="29">
        <f t="shared" si="1"/>
        <v>0.1561140951275187</v>
      </c>
      <c r="G45" s="28">
        <f t="shared" si="2"/>
        <v>1.5300000000000011</v>
      </c>
      <c r="H45" s="29">
        <f t="shared" si="3"/>
        <v>0.007299618320610692</v>
      </c>
    </row>
    <row r="46" spans="1:8" s="30" customFormat="1" ht="14.25">
      <c r="A46" s="26" t="s">
        <v>49</v>
      </c>
      <c r="B46" s="27">
        <f>SUM(B10,B11,B12,B15,B22,B23,B25,B26,B32,B37,B38,B40,B43)</f>
        <v>325.452</v>
      </c>
      <c r="C46" s="27">
        <f>SUM(C10,C11,C12,C15,C22,C23,C25,C26,C32,C37,C38,C40,C43)</f>
        <v>346.07000000000005</v>
      </c>
      <c r="D46" s="27">
        <f>SUM(D10,D11,D12,D15,D22,D23,D25,D26,D32,D37,D38,D40,D43)</f>
        <v>363.3</v>
      </c>
      <c r="E46" s="28">
        <f t="shared" si="0"/>
        <v>37.84800000000001</v>
      </c>
      <c r="F46" s="29">
        <f t="shared" si="1"/>
        <v>0.11629364698941784</v>
      </c>
      <c r="G46" s="28">
        <f t="shared" si="2"/>
        <v>17.22999999999996</v>
      </c>
      <c r="H46" s="29">
        <f t="shared" si="3"/>
        <v>0.04978761522235374</v>
      </c>
    </row>
    <row r="47" spans="1:8" s="30" customFormat="1" ht="15" thickBot="1">
      <c r="A47" s="31" t="s">
        <v>50</v>
      </c>
      <c r="B47" s="32">
        <f>SUM(B21)</f>
        <v>145.94</v>
      </c>
      <c r="C47" s="32">
        <f>SUM(C21)</f>
        <v>100</v>
      </c>
      <c r="D47" s="32">
        <f>SUM(D21)</f>
        <v>100</v>
      </c>
      <c r="E47" s="33">
        <f t="shared" si="0"/>
        <v>-45.94</v>
      </c>
      <c r="F47" s="34">
        <f t="shared" si="1"/>
        <v>-0.31478689872550364</v>
      </c>
      <c r="G47" s="52">
        <f t="shared" si="2"/>
        <v>0</v>
      </c>
      <c r="H47" s="53">
        <f t="shared" si="3"/>
        <v>0</v>
      </c>
    </row>
    <row r="48" spans="1:8" ht="21" customHeight="1" thickBot="1" thickTop="1">
      <c r="A48" s="35" t="s">
        <v>51</v>
      </c>
      <c r="B48" s="36">
        <f>SUM(B45:B47)</f>
        <v>654.012384</v>
      </c>
      <c r="C48" s="36">
        <f>SUM(C45:C47)</f>
        <v>655.6700000000001</v>
      </c>
      <c r="D48" s="36">
        <f>SUM(D45:D47)</f>
        <v>674.4300000000001</v>
      </c>
      <c r="E48" s="37">
        <f t="shared" si="0"/>
        <v>20.417616000000066</v>
      </c>
      <c r="F48" s="38">
        <f t="shared" si="1"/>
        <v>0.031219005174067265</v>
      </c>
      <c r="G48" s="37">
        <f t="shared" si="2"/>
        <v>18.75999999999999</v>
      </c>
      <c r="H48" s="38">
        <f t="shared" si="3"/>
        <v>0.028611954184269508</v>
      </c>
    </row>
    <row r="49" spans="1:4" ht="15">
      <c r="A49" s="58"/>
      <c r="B49" s="39"/>
      <c r="C49" s="39"/>
      <c r="D49" s="39"/>
    </row>
    <row r="50" spans="1:4" ht="15">
      <c r="A50" s="39"/>
      <c r="B50" s="40"/>
      <c r="C50" s="40"/>
      <c r="D50" s="40"/>
    </row>
    <row r="51" spans="1:4" ht="15">
      <c r="A51" s="39"/>
      <c r="B51" s="40"/>
      <c r="C51" s="40"/>
      <c r="D51" s="40"/>
    </row>
    <row r="52" spans="1:5" ht="15">
      <c r="A52" s="39"/>
      <c r="B52" s="40"/>
      <c r="C52" s="40"/>
      <c r="D52" s="40"/>
      <c r="E52" s="40"/>
    </row>
    <row r="53" spans="1:5" ht="15">
      <c r="A53" s="39"/>
      <c r="B53" s="40"/>
      <c r="C53" s="40"/>
      <c r="D53" s="40"/>
      <c r="E53" s="40"/>
    </row>
    <row r="54" spans="1:4" ht="15">
      <c r="A54" s="39"/>
      <c r="B54" s="39"/>
      <c r="C54" s="39"/>
      <c r="D54" s="39"/>
    </row>
    <row r="55" spans="1:4" ht="15">
      <c r="A55" s="39"/>
      <c r="B55" s="39"/>
      <c r="C55" s="39"/>
      <c r="D55" s="39"/>
    </row>
    <row r="56" spans="1:4" ht="15">
      <c r="A56" s="39"/>
      <c r="B56" s="39"/>
      <c r="C56" s="39"/>
      <c r="D56" s="39"/>
    </row>
    <row r="57" spans="1:4" ht="15">
      <c r="A57" s="39"/>
      <c r="B57" s="39"/>
      <c r="C57" s="39"/>
      <c r="D57" s="39"/>
    </row>
    <row r="58" spans="1:4" ht="15">
      <c r="A58" s="39"/>
      <c r="B58" s="39"/>
      <c r="C58" s="39"/>
      <c r="D58" s="39"/>
    </row>
    <row r="59" spans="1:4" ht="15">
      <c r="A59" s="39"/>
      <c r="B59" s="39"/>
      <c r="C59" s="39"/>
      <c r="D59" s="39"/>
    </row>
    <row r="60" spans="1:4" ht="15">
      <c r="A60" s="39"/>
      <c r="B60" s="39"/>
      <c r="C60" s="39"/>
      <c r="D60" s="39"/>
    </row>
    <row r="61" spans="1:4" ht="15">
      <c r="A61" s="39"/>
      <c r="B61" s="39"/>
      <c r="C61" s="39"/>
      <c r="D61" s="39"/>
    </row>
    <row r="62" spans="1:4" ht="15">
      <c r="A62" s="39"/>
      <c r="B62" s="39"/>
      <c r="C62" s="39"/>
      <c r="D62" s="39"/>
    </row>
    <row r="63" spans="1:4" ht="15">
      <c r="A63" s="39"/>
      <c r="B63" s="39"/>
      <c r="C63" s="39"/>
      <c r="D63" s="39"/>
    </row>
    <row r="64" spans="1:4" ht="15">
      <c r="A64" s="39"/>
      <c r="B64" s="39"/>
      <c r="C64" s="39"/>
      <c r="D64" s="39"/>
    </row>
    <row r="65" spans="1:4" ht="15">
      <c r="A65" s="39"/>
      <c r="B65" s="39"/>
      <c r="C65" s="39"/>
      <c r="D65" s="39"/>
    </row>
    <row r="66" spans="1:4" ht="15">
      <c r="A66" s="39"/>
      <c r="B66" s="39"/>
      <c r="C66" s="39"/>
      <c r="D66" s="39"/>
    </row>
    <row r="67" spans="1:4" ht="15">
      <c r="A67" s="39"/>
      <c r="B67" s="39"/>
      <c r="C67" s="39"/>
      <c r="D67" s="39"/>
    </row>
    <row r="68" spans="1:4" ht="15">
      <c r="A68" s="39"/>
      <c r="B68" s="39"/>
      <c r="C68" s="39"/>
      <c r="D68" s="39"/>
    </row>
  </sheetData>
  <mergeCells count="10">
    <mergeCell ref="A1:H1"/>
    <mergeCell ref="A2:H2"/>
    <mergeCell ref="A4:H4"/>
    <mergeCell ref="A5:A7"/>
    <mergeCell ref="B5:B7"/>
    <mergeCell ref="C5:C7"/>
    <mergeCell ref="D5:D7"/>
    <mergeCell ref="E5:H5"/>
    <mergeCell ref="E6:F6"/>
    <mergeCell ref="G6:H6"/>
  </mergeCells>
  <printOptions horizontalCentered="1"/>
  <pageMargins left="0.75" right="0.75" top="1" bottom="1" header="0.5" footer="0.5"/>
  <pageSetup firstPageNumber="14" useFirstPageNumber="1" horizontalDpi="300" verticalDpi="300" orientation="portrait" scale="70" r:id="rId1"/>
  <headerFooter alignWithMargins="0">
    <oddFooter>&amp;C&amp;"Times New Roman,Regular"Summary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admzmannah</dc:creator>
  <cp:keywords/>
  <dc:description/>
  <cp:lastModifiedBy>nsfuser</cp:lastModifiedBy>
  <cp:lastPrinted>2008-01-30T14:04:23Z</cp:lastPrinted>
  <dcterms:created xsi:type="dcterms:W3CDTF">2008-01-18T16:01:17Z</dcterms:created>
  <dcterms:modified xsi:type="dcterms:W3CDTF">2008-01-30T22:08:01Z</dcterms:modified>
  <cp:category/>
  <cp:version/>
  <cp:contentType/>
  <cp:contentStatus/>
</cp:coreProperties>
</file>