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8780" windowHeight="12210" activeTab="0"/>
  </bookViews>
  <sheets>
    <sheet name="NSF by SOG-Acct" sheetId="1" r:id="rId1"/>
  </sheets>
  <definedNames/>
  <calcPr fullCalcOnLoad="1"/>
</workbook>
</file>

<file path=xl/sharedStrings.xml><?xml version="1.0" encoding="utf-8"?>
<sst xmlns="http://schemas.openxmlformats.org/spreadsheetml/2006/main" count="44" uniqueCount="41">
  <si>
    <t>National Science Foundation</t>
  </si>
  <si>
    <t>By Strategic Goal and Account</t>
  </si>
  <si>
    <t>FY 2006 Congressional Request</t>
  </si>
  <si>
    <t>(Dollars in Millions)</t>
  </si>
  <si>
    <t>NSF Accounts</t>
  </si>
  <si>
    <t>FY 2004 Actual</t>
  </si>
  <si>
    <t>FY 2005 Current Plan</t>
  </si>
  <si>
    <t>FY 2006 Request</t>
  </si>
  <si>
    <t>People</t>
  </si>
  <si>
    <t>Ideas</t>
  </si>
  <si>
    <t>Tools</t>
  </si>
  <si>
    <t>OrgExc</t>
  </si>
  <si>
    <t>FY 2006
Request</t>
  </si>
  <si>
    <t>Change over
FY 2004
Actual</t>
  </si>
  <si>
    <t>Change over
FY 2005
Current Plan</t>
  </si>
  <si>
    <t>$</t>
  </si>
  <si>
    <t>%</t>
  </si>
  <si>
    <t>FY 2005 Request</t>
  </si>
  <si>
    <t>BIO</t>
  </si>
  <si>
    <t>CISE</t>
  </si>
  <si>
    <r>
      <t>ENG</t>
    </r>
    <r>
      <rPr>
        <i/>
        <sz val="11"/>
        <rFont val="Times New Roman"/>
        <family val="1"/>
      </rPr>
      <t xml:space="preserve"> (less SBIR/STTR)</t>
    </r>
  </si>
  <si>
    <t xml:space="preserve">   SBIR/STTR</t>
  </si>
  <si>
    <t>GEO</t>
  </si>
  <si>
    <t>MPS</t>
  </si>
  <si>
    <t>SBE</t>
  </si>
  <si>
    <r>
      <t>OISE</t>
    </r>
    <r>
      <rPr>
        <vertAlign val="superscript"/>
        <sz val="11"/>
        <rFont val="Times New Roman"/>
        <family val="1"/>
      </rPr>
      <t>1/</t>
    </r>
  </si>
  <si>
    <t>OPP</t>
  </si>
  <si>
    <t>IA</t>
  </si>
  <si>
    <t>Research &amp; Related Activities</t>
  </si>
  <si>
    <r>
      <t>Education &amp; Human Resources</t>
    </r>
    <r>
      <rPr>
        <b/>
        <vertAlign val="superscript"/>
        <sz val="11"/>
        <rFont val="Times New Roman"/>
        <family val="1"/>
      </rPr>
      <t>2/</t>
    </r>
  </si>
  <si>
    <t>Major Research Equipment &amp; Facilities Construction</t>
  </si>
  <si>
    <t>Salaries &amp; Expenses</t>
  </si>
  <si>
    <t>National Science Board</t>
  </si>
  <si>
    <t>Office of Inspector General</t>
  </si>
  <si>
    <t>Total, National Science Foundation</t>
  </si>
  <si>
    <t>H-1B Visa</t>
  </si>
  <si>
    <t>Total NSF, Including H-1B Visa</t>
  </si>
  <si>
    <t>Percent Increase over Prior Year, excluding H-1B Visa</t>
  </si>
  <si>
    <t>Totals may not add due to rounding.</t>
  </si>
  <si>
    <r>
      <t xml:space="preserve"> 1/ </t>
    </r>
    <r>
      <rPr>
        <sz val="11"/>
        <rFont val="Times New Roman"/>
        <family val="1"/>
      </rPr>
      <t>OISE FY 2004 Actual includes $10.75M provided to NSF by the U.S. State Department for an award to the U.S. Civilian Research and Development Foundation.</t>
    </r>
  </si>
  <si>
    <r>
      <t xml:space="preserve"> 2/</t>
    </r>
    <r>
      <rPr>
        <sz val="11"/>
        <rFont val="Times New Roman"/>
        <family val="1"/>
      </rPr>
      <t xml:space="preserve"> FY 2005 funding for the Math and Science Partnership (MSP) was included in the Integrative Activities line of the FY 2005 Request as submitted to Congress. MSP funding is reflected in the EHR Account in the table above.  If the FY 2005 Request for EHR is changed to match Congressional action, it would include the funds for MSP (for a revised EHR total of $851.36M) and would show that the change to the current plan is -$9.94M, which is an overall reduction for EHR of 1.2 percent.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</si>
</sst>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s>
  <fonts count="9">
    <font>
      <sz val="10"/>
      <name val="Arial"/>
      <family val="0"/>
    </font>
    <font>
      <b/>
      <sz val="14"/>
      <name val="Times New Roman"/>
      <family val="1"/>
    </font>
    <font>
      <b/>
      <sz val="11"/>
      <name val="Times New Roman"/>
      <family val="1"/>
    </font>
    <font>
      <sz val="11"/>
      <name val="Times New Roman"/>
      <family val="1"/>
    </font>
    <font>
      <i/>
      <sz val="11"/>
      <name val="Times New Roman"/>
      <family val="1"/>
    </font>
    <font>
      <vertAlign val="superscript"/>
      <sz val="11"/>
      <name val="Times New Roman"/>
      <family val="1"/>
    </font>
    <font>
      <b/>
      <vertAlign val="superscript"/>
      <sz val="11"/>
      <name val="Times New Roman"/>
      <family val="1"/>
    </font>
    <font>
      <b/>
      <i/>
      <sz val="11"/>
      <name val="Times New Roman"/>
      <family val="1"/>
    </font>
    <font>
      <sz val="10"/>
      <name val="MS Sans Serif"/>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1">
    <border>
      <left/>
      <right/>
      <top/>
      <bottom/>
      <diagonal/>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style="medium"/>
      <top style="thin"/>
      <bottom style="thin"/>
    </border>
    <border>
      <left>
        <color indexed="63"/>
      </left>
      <right>
        <color indexed="63"/>
      </right>
      <top style="thin"/>
      <bottom>
        <color indexed="63"/>
      </bottom>
    </border>
    <border>
      <left style="medium"/>
      <right style="medium"/>
      <top>
        <color indexed="63"/>
      </top>
      <bottom style="thin"/>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medium"/>
      <right style="medium"/>
      <top>
        <color indexed="63"/>
      </top>
      <bottom style="double"/>
    </border>
    <border>
      <left>
        <color indexed="63"/>
      </left>
      <right style="medium"/>
      <top>
        <color indexed="63"/>
      </top>
      <bottom style="double"/>
    </border>
    <border>
      <left style="medium"/>
      <right>
        <color indexed="63"/>
      </right>
      <top style="double"/>
      <bottom style="double"/>
    </border>
    <border>
      <left>
        <color indexed="63"/>
      </left>
      <right>
        <color indexed="63"/>
      </right>
      <top style="double"/>
      <bottom style="double"/>
    </border>
    <border>
      <left style="medium"/>
      <right style="medium"/>
      <top style="double"/>
      <bottom style="double"/>
    </border>
    <border>
      <left>
        <color indexed="63"/>
      </left>
      <right style="medium"/>
      <top style="double"/>
      <bottom style="double"/>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8" fontId="8"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3" fillId="0" borderId="1" xfId="0" applyFont="1" applyBorder="1" applyAlignment="1">
      <alignment horizontal="center" wrapText="1"/>
    </xf>
    <xf numFmtId="0" fontId="3" fillId="0" borderId="2" xfId="0" applyFont="1" applyBorder="1" applyAlignment="1">
      <alignment horizontal="center" wrapText="1"/>
    </xf>
    <xf numFmtId="0" fontId="2" fillId="2" borderId="3" xfId="0" applyFont="1" applyFill="1" applyBorder="1" applyAlignment="1">
      <alignment/>
    </xf>
    <xf numFmtId="0" fontId="2" fillId="2" borderId="0" xfId="0" applyFont="1" applyFill="1" applyBorder="1" applyAlignment="1">
      <alignment/>
    </xf>
    <xf numFmtId="164" fontId="2" fillId="2" borderId="4" xfId="0" applyNumberFormat="1" applyFont="1" applyFill="1" applyBorder="1" applyAlignment="1">
      <alignment/>
    </xf>
    <xf numFmtId="165" fontId="2" fillId="2" borderId="4" xfId="0" applyNumberFormat="1" applyFont="1" applyFill="1" applyBorder="1" applyAlignment="1">
      <alignment/>
    </xf>
    <xf numFmtId="164" fontId="2" fillId="2" borderId="5" xfId="0" applyNumberFormat="1" applyFont="1" applyFill="1" applyBorder="1" applyAlignment="1">
      <alignment/>
    </xf>
    <xf numFmtId="164" fontId="2" fillId="2" borderId="6" xfId="0" applyNumberFormat="1" applyFont="1" applyFill="1" applyBorder="1" applyAlignment="1">
      <alignment/>
    </xf>
    <xf numFmtId="0" fontId="2" fillId="2" borderId="4" xfId="0" applyFont="1" applyFill="1" applyBorder="1" applyAlignment="1">
      <alignment/>
    </xf>
    <xf numFmtId="0" fontId="2" fillId="2" borderId="7" xfId="0" applyFont="1" applyFill="1" applyBorder="1" applyAlignment="1">
      <alignment/>
    </xf>
    <xf numFmtId="0" fontId="2" fillId="2" borderId="8" xfId="0" applyFont="1" applyFill="1" applyBorder="1" applyAlignment="1">
      <alignment/>
    </xf>
    <xf numFmtId="0" fontId="2" fillId="2" borderId="9" xfId="0" applyFont="1" applyFill="1" applyBorder="1" applyAlignment="1">
      <alignment/>
    </xf>
    <xf numFmtId="165" fontId="2" fillId="2" borderId="10" xfId="0" applyNumberFormat="1" applyFont="1" applyFill="1" applyBorder="1" applyAlignment="1">
      <alignment/>
    </xf>
    <xf numFmtId="164" fontId="2" fillId="2" borderId="10" xfId="0" applyNumberFormat="1" applyFont="1" applyFill="1" applyBorder="1" applyAlignment="1">
      <alignment/>
    </xf>
    <xf numFmtId="164" fontId="2" fillId="2" borderId="8" xfId="0" applyNumberFormat="1" applyFont="1" applyFill="1" applyBorder="1" applyAlignment="1">
      <alignment/>
    </xf>
    <xf numFmtId="164" fontId="2" fillId="2" borderId="9" xfId="0" applyNumberFormat="1" applyFont="1" applyFill="1" applyBorder="1" applyAlignment="1">
      <alignment/>
    </xf>
    <xf numFmtId="0" fontId="2" fillId="2" borderId="10" xfId="0" applyFont="1" applyFill="1" applyBorder="1" applyAlignment="1">
      <alignment/>
    </xf>
    <xf numFmtId="0" fontId="2" fillId="2" borderId="11" xfId="0" applyFont="1" applyFill="1" applyBorder="1" applyAlignment="1">
      <alignment/>
    </xf>
    <xf numFmtId="0" fontId="3" fillId="0" borderId="3" xfId="0" applyFont="1" applyBorder="1" applyAlignment="1">
      <alignment/>
    </xf>
    <xf numFmtId="0" fontId="3" fillId="0" borderId="0" xfId="0" applyFont="1" applyBorder="1" applyAlignment="1">
      <alignment/>
    </xf>
    <xf numFmtId="164" fontId="3" fillId="0" borderId="4" xfId="0" applyNumberFormat="1" applyFont="1" applyBorder="1" applyAlignment="1">
      <alignment/>
    </xf>
    <xf numFmtId="164" fontId="3" fillId="0" borderId="3" xfId="0" applyNumberFormat="1" applyFont="1" applyBorder="1" applyAlignment="1">
      <alignment/>
    </xf>
    <xf numFmtId="164" fontId="3" fillId="0" borderId="12" xfId="0" applyNumberFormat="1" applyFont="1" applyBorder="1" applyAlignment="1">
      <alignment/>
    </xf>
    <xf numFmtId="164" fontId="3" fillId="0" borderId="0" xfId="0" applyNumberFormat="1" applyFont="1" applyBorder="1" applyAlignment="1">
      <alignment/>
    </xf>
    <xf numFmtId="4" fontId="3" fillId="0" borderId="3" xfId="0" applyNumberFormat="1" applyFont="1" applyBorder="1" applyAlignment="1">
      <alignment/>
    </xf>
    <xf numFmtId="166" fontId="3" fillId="0" borderId="7" xfId="20" applyNumberFormat="1" applyFont="1" applyBorder="1" applyAlignment="1">
      <alignment/>
    </xf>
    <xf numFmtId="4" fontId="3" fillId="0" borderId="4" xfId="0" applyNumberFormat="1" applyFont="1" applyBorder="1" applyAlignment="1">
      <alignment/>
    </xf>
    <xf numFmtId="4" fontId="3" fillId="0" borderId="0" xfId="0" applyNumberFormat="1" applyFont="1" applyBorder="1" applyAlignment="1">
      <alignment/>
    </xf>
    <xf numFmtId="0" fontId="3" fillId="0" borderId="5" xfId="0" applyFont="1" applyBorder="1" applyAlignment="1">
      <alignment/>
    </xf>
    <xf numFmtId="0" fontId="3" fillId="0" borderId="6" xfId="0" applyFont="1" applyBorder="1" applyAlignment="1">
      <alignment/>
    </xf>
    <xf numFmtId="4" fontId="3" fillId="0" borderId="13" xfId="0" applyNumberFormat="1" applyFont="1" applyBorder="1" applyAlignment="1">
      <alignment/>
    </xf>
    <xf numFmtId="4" fontId="3" fillId="0" borderId="5" xfId="0" applyNumberFormat="1" applyFont="1" applyBorder="1" applyAlignment="1">
      <alignment/>
    </xf>
    <xf numFmtId="4" fontId="3" fillId="0" borderId="6" xfId="0" applyNumberFormat="1" applyFont="1" applyBorder="1" applyAlignment="1">
      <alignment/>
    </xf>
    <xf numFmtId="166" fontId="3" fillId="0" borderId="14" xfId="20" applyNumberFormat="1" applyFont="1" applyBorder="1" applyAlignment="1">
      <alignment/>
    </xf>
    <xf numFmtId="0" fontId="2" fillId="0" borderId="3" xfId="0" applyFont="1" applyBorder="1" applyAlignment="1">
      <alignment/>
    </xf>
    <xf numFmtId="0" fontId="2" fillId="0" borderId="0" xfId="0" applyFont="1" applyBorder="1" applyAlignment="1">
      <alignment/>
    </xf>
    <xf numFmtId="164" fontId="2" fillId="0" borderId="4" xfId="0" applyNumberFormat="1" applyFont="1" applyBorder="1" applyAlignment="1">
      <alignment/>
    </xf>
    <xf numFmtId="164" fontId="2" fillId="0" borderId="3" xfId="0" applyNumberFormat="1" applyFont="1" applyBorder="1" applyAlignment="1">
      <alignment/>
    </xf>
    <xf numFmtId="164" fontId="2" fillId="0" borderId="0" xfId="0" applyNumberFormat="1" applyFont="1" applyBorder="1" applyAlignment="1">
      <alignment/>
    </xf>
    <xf numFmtId="166" fontId="2" fillId="0" borderId="7" xfId="0" applyNumberFormat="1" applyFont="1" applyBorder="1" applyAlignment="1">
      <alignment/>
    </xf>
    <xf numFmtId="0" fontId="2" fillId="0" borderId="15" xfId="0" applyFont="1" applyBorder="1" applyAlignment="1">
      <alignment/>
    </xf>
    <xf numFmtId="0" fontId="2" fillId="0" borderId="16" xfId="0" applyFont="1" applyBorder="1" applyAlignment="1">
      <alignment/>
    </xf>
    <xf numFmtId="164" fontId="2" fillId="0" borderId="17" xfId="0" applyNumberFormat="1" applyFont="1" applyBorder="1" applyAlignment="1">
      <alignment/>
    </xf>
    <xf numFmtId="164" fontId="2" fillId="0" borderId="15" xfId="0" applyNumberFormat="1" applyFont="1" applyBorder="1" applyAlignment="1">
      <alignment/>
    </xf>
    <xf numFmtId="164" fontId="2" fillId="0" borderId="16" xfId="0" applyNumberFormat="1" applyFont="1" applyBorder="1" applyAlignment="1">
      <alignment/>
    </xf>
    <xf numFmtId="166" fontId="2" fillId="0" borderId="18" xfId="0" applyNumberFormat="1" applyFont="1" applyBorder="1" applyAlignment="1">
      <alignment/>
    </xf>
    <xf numFmtId="0" fontId="2" fillId="0" borderId="19" xfId="0" applyFont="1" applyBorder="1" applyAlignment="1">
      <alignment/>
    </xf>
    <xf numFmtId="0" fontId="2" fillId="0" borderId="20" xfId="0" applyFont="1" applyBorder="1" applyAlignment="1">
      <alignment/>
    </xf>
    <xf numFmtId="164" fontId="2" fillId="0" borderId="21" xfId="0" applyNumberFormat="1" applyFont="1" applyBorder="1" applyAlignment="1">
      <alignment/>
    </xf>
    <xf numFmtId="164" fontId="2" fillId="0" borderId="19" xfId="0" applyNumberFormat="1" applyFont="1" applyBorder="1" applyAlignment="1">
      <alignment/>
    </xf>
    <xf numFmtId="164" fontId="2" fillId="0" borderId="20" xfId="0" applyNumberFormat="1" applyFont="1" applyBorder="1" applyAlignment="1">
      <alignment/>
    </xf>
    <xf numFmtId="166" fontId="2" fillId="0" borderId="22" xfId="0" applyNumberFormat="1" applyFont="1" applyBorder="1" applyAlignment="1">
      <alignment/>
    </xf>
    <xf numFmtId="0" fontId="7" fillId="0" borderId="15" xfId="0" applyFont="1" applyBorder="1" applyAlignment="1">
      <alignment/>
    </xf>
    <xf numFmtId="0" fontId="4" fillId="0" borderId="16" xfId="0" applyFont="1" applyBorder="1" applyAlignment="1">
      <alignment/>
    </xf>
    <xf numFmtId="164" fontId="4" fillId="0" borderId="17" xfId="0" applyNumberFormat="1" applyFont="1" applyBorder="1" applyAlignment="1">
      <alignment/>
    </xf>
    <xf numFmtId="164" fontId="4" fillId="0" borderId="15" xfId="0" applyNumberFormat="1" applyFont="1" applyBorder="1" applyAlignment="1">
      <alignment/>
    </xf>
    <xf numFmtId="164" fontId="4" fillId="0" borderId="16" xfId="0" applyNumberFormat="1" applyFont="1" applyBorder="1" applyAlignment="1">
      <alignment/>
    </xf>
    <xf numFmtId="164" fontId="4" fillId="0" borderId="18" xfId="0" applyNumberFormat="1" applyFont="1" applyBorder="1" applyAlignment="1">
      <alignment/>
    </xf>
    <xf numFmtId="166" fontId="4" fillId="0" borderId="18" xfId="20" applyNumberFormat="1" applyFont="1" applyBorder="1" applyAlignment="1">
      <alignment horizontal="right"/>
    </xf>
    <xf numFmtId="0" fontId="7" fillId="0" borderId="3" xfId="0" applyFont="1" applyBorder="1" applyAlignment="1">
      <alignment/>
    </xf>
    <xf numFmtId="0" fontId="4" fillId="0" borderId="0" xfId="0" applyFont="1" applyBorder="1" applyAlignment="1">
      <alignment/>
    </xf>
    <xf numFmtId="164" fontId="4" fillId="0" borderId="4" xfId="0" applyNumberFormat="1" applyFont="1" applyBorder="1" applyAlignment="1">
      <alignment/>
    </xf>
    <xf numFmtId="164" fontId="4" fillId="0" borderId="3" xfId="0" applyNumberFormat="1" applyFont="1" applyBorder="1" applyAlignment="1">
      <alignment/>
    </xf>
    <xf numFmtId="164" fontId="4" fillId="0" borderId="0" xfId="0" applyNumberFormat="1" applyFont="1" applyBorder="1" applyAlignment="1">
      <alignment/>
    </xf>
    <xf numFmtId="166" fontId="4" fillId="0" borderId="7" xfId="0" applyNumberFormat="1" applyFont="1" applyBorder="1" applyAlignment="1">
      <alignment/>
    </xf>
    <xf numFmtId="166" fontId="4" fillId="0" borderId="7" xfId="20" applyNumberFormat="1" applyFont="1" applyBorder="1" applyAlignment="1">
      <alignment/>
    </xf>
    <xf numFmtId="0" fontId="3" fillId="0" borderId="4" xfId="0" applyFont="1" applyBorder="1" applyAlignment="1">
      <alignment/>
    </xf>
    <xf numFmtId="0" fontId="3" fillId="0" borderId="7" xfId="0" applyFont="1" applyBorder="1" applyAlignment="1">
      <alignment/>
    </xf>
    <xf numFmtId="0" fontId="2" fillId="0" borderId="23" xfId="0" applyFont="1" applyBorder="1" applyAlignment="1">
      <alignment/>
    </xf>
    <xf numFmtId="166" fontId="2" fillId="0" borderId="24" xfId="20" applyNumberFormat="1" applyFont="1" applyBorder="1" applyAlignment="1">
      <alignment horizontal="right"/>
    </xf>
    <xf numFmtId="166" fontId="2" fillId="0" borderId="25" xfId="20" applyNumberFormat="1" applyFont="1" applyBorder="1" applyAlignment="1">
      <alignment horizontal="right"/>
    </xf>
    <xf numFmtId="166" fontId="2" fillId="0" borderId="23" xfId="20" applyNumberFormat="1" applyFont="1" applyBorder="1" applyAlignment="1">
      <alignment/>
    </xf>
    <xf numFmtId="166" fontId="2" fillId="0" borderId="24" xfId="20" applyNumberFormat="1" applyFont="1" applyBorder="1" applyAlignment="1">
      <alignment/>
    </xf>
    <xf numFmtId="166" fontId="2" fillId="0" borderId="26" xfId="20" applyNumberFormat="1" applyFont="1" applyBorder="1" applyAlignment="1">
      <alignment/>
    </xf>
    <xf numFmtId="0" fontId="2" fillId="0" borderId="26" xfId="0" applyFont="1" applyBorder="1" applyAlignment="1">
      <alignment/>
    </xf>
    <xf numFmtId="0" fontId="4" fillId="0" borderId="0" xfId="0" applyFont="1" applyAlignment="1">
      <alignment/>
    </xf>
    <xf numFmtId="0" fontId="3" fillId="0" borderId="0" xfId="0" applyFont="1" applyAlignment="1">
      <alignment/>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24" xfId="0" applyFont="1" applyBorder="1" applyAlignment="1">
      <alignment horizontal="left" wrapText="1"/>
    </xf>
    <xf numFmtId="0" fontId="2" fillId="0" borderId="25" xfId="0" applyFont="1" applyBorder="1" applyAlignment="1">
      <alignment horizontal="left" wrapText="1"/>
    </xf>
    <xf numFmtId="8" fontId="5" fillId="3" borderId="0" xfId="19" applyFont="1" applyFill="1" applyBorder="1" applyAlignment="1" applyProtection="1">
      <alignment horizontal="left"/>
      <protection locked="0"/>
    </xf>
    <xf numFmtId="0" fontId="5" fillId="0" borderId="0" xfId="0" applyFont="1" applyAlignment="1">
      <alignment horizontal="left" vertical="top" wrapText="1"/>
    </xf>
    <xf numFmtId="0" fontId="2" fillId="0" borderId="27" xfId="0" applyFont="1" applyBorder="1" applyAlignment="1">
      <alignment horizontal="left"/>
    </xf>
    <xf numFmtId="0" fontId="2" fillId="0" borderId="28"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2" fillId="0" borderId="29" xfId="0" applyFont="1" applyBorder="1" applyAlignment="1">
      <alignment horizontal="right" wrapText="1"/>
    </xf>
    <xf numFmtId="0" fontId="2" fillId="0" borderId="4" xfId="0" applyFont="1" applyBorder="1" applyAlignment="1">
      <alignment horizontal="right" wrapText="1"/>
    </xf>
    <xf numFmtId="0" fontId="2" fillId="0" borderId="23" xfId="0" applyFont="1" applyBorder="1" applyAlignment="1">
      <alignment horizontal="right" wrapText="1"/>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2" xfId="0" applyFont="1" applyBorder="1" applyAlignment="1">
      <alignment horizontal="center" vertical="center"/>
    </xf>
    <xf numFmtId="0" fontId="2" fillId="0" borderId="27" xfId="0" applyFont="1" applyBorder="1" applyAlignment="1">
      <alignment horizontal="right" wrapText="1"/>
    </xf>
    <xf numFmtId="0" fontId="2" fillId="0" borderId="24" xfId="0" applyFont="1" applyBorder="1" applyAlignment="1">
      <alignment horizontal="right" wrapText="1"/>
    </xf>
    <xf numFmtId="0" fontId="2" fillId="0" borderId="28" xfId="0" applyFont="1" applyBorder="1" applyAlignment="1">
      <alignment horizontal="right" wrapText="1"/>
    </xf>
    <xf numFmtId="0" fontId="2" fillId="0" borderId="25" xfId="0" applyFont="1" applyBorder="1" applyAlignment="1">
      <alignment horizontal="right" wrapText="1"/>
    </xf>
    <xf numFmtId="0" fontId="1" fillId="0" borderId="0" xfId="0" applyFont="1" applyAlignment="1">
      <alignment horizontal="center"/>
    </xf>
    <xf numFmtId="0" fontId="0" fillId="0" borderId="25" xfId="0" applyBorder="1" applyAlignment="1">
      <alignment horizontal="center"/>
    </xf>
  </cellXfs>
  <cellStyles count="7">
    <cellStyle name="Normal" xfId="0"/>
    <cellStyle name="Comma" xfId="15"/>
    <cellStyle name="Comma [0]" xfId="16"/>
    <cellStyle name="Currency" xfId="17"/>
    <cellStyle name="Currency [0]" xfId="18"/>
    <cellStyle name="Currency_opplan-interim-fy2003"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3"/>
  <sheetViews>
    <sheetView showGridLines="0" tabSelected="1" workbookViewId="0" topLeftCell="A1">
      <selection activeCell="A1" sqref="A1:M1"/>
    </sheetView>
  </sheetViews>
  <sheetFormatPr defaultColWidth="9.140625" defaultRowHeight="12.75"/>
  <cols>
    <col min="1" max="1" width="4.00390625" style="0" customWidth="1"/>
    <col min="2" max="2" width="49.140625" style="0" customWidth="1"/>
    <col min="3" max="4" width="10.8515625" style="0" customWidth="1"/>
    <col min="5" max="8" width="11.140625" style="0" customWidth="1"/>
    <col min="9" max="9" width="12.28125" style="0" customWidth="1"/>
  </cols>
  <sheetData>
    <row r="1" spans="1:13" ht="18.75">
      <c r="A1" s="100" t="s">
        <v>0</v>
      </c>
      <c r="B1" s="100"/>
      <c r="C1" s="100"/>
      <c r="D1" s="100"/>
      <c r="E1" s="100"/>
      <c r="F1" s="100"/>
      <c r="G1" s="100"/>
      <c r="H1" s="100"/>
      <c r="I1" s="100"/>
      <c r="J1" s="100"/>
      <c r="K1" s="100"/>
      <c r="L1" s="100"/>
      <c r="M1" s="100"/>
    </row>
    <row r="2" spans="1:13" ht="18.75">
      <c r="A2" s="100" t="s">
        <v>1</v>
      </c>
      <c r="B2" s="100"/>
      <c r="C2" s="100"/>
      <c r="D2" s="100"/>
      <c r="E2" s="100"/>
      <c r="F2" s="100"/>
      <c r="G2" s="100"/>
      <c r="H2" s="100"/>
      <c r="I2" s="100"/>
      <c r="J2" s="100"/>
      <c r="K2" s="100"/>
      <c r="L2" s="100"/>
      <c r="M2" s="100"/>
    </row>
    <row r="3" spans="1:13" ht="18.75">
      <c r="A3" s="100" t="s">
        <v>2</v>
      </c>
      <c r="B3" s="100"/>
      <c r="C3" s="100"/>
      <c r="D3" s="100"/>
      <c r="E3" s="100"/>
      <c r="F3" s="100"/>
      <c r="G3" s="100"/>
      <c r="H3" s="100"/>
      <c r="I3" s="100"/>
      <c r="J3" s="100"/>
      <c r="K3" s="100"/>
      <c r="L3" s="100"/>
      <c r="M3" s="100"/>
    </row>
    <row r="4" spans="1:13" ht="13.5" thickBot="1">
      <c r="A4" s="101" t="s">
        <v>3</v>
      </c>
      <c r="B4" s="101"/>
      <c r="C4" s="101"/>
      <c r="D4" s="101"/>
      <c r="E4" s="101"/>
      <c r="F4" s="101"/>
      <c r="G4" s="101"/>
      <c r="H4" s="101"/>
      <c r="I4" s="101"/>
      <c r="J4" s="101"/>
      <c r="K4" s="101"/>
      <c r="L4" s="101"/>
      <c r="M4" s="101"/>
    </row>
    <row r="5" spans="1:13" ht="17.25" customHeight="1" thickBot="1">
      <c r="A5" s="84" t="s">
        <v>4</v>
      </c>
      <c r="B5" s="85"/>
      <c r="C5" s="90" t="s">
        <v>5</v>
      </c>
      <c r="D5" s="90" t="s">
        <v>6</v>
      </c>
      <c r="E5" s="93" t="s">
        <v>7</v>
      </c>
      <c r="F5" s="94"/>
      <c r="G5" s="94"/>
      <c r="H5" s="94"/>
      <c r="I5" s="94"/>
      <c r="J5" s="94"/>
      <c r="K5" s="94"/>
      <c r="L5" s="94"/>
      <c r="M5" s="95"/>
    </row>
    <row r="6" spans="1:13" ht="46.5" customHeight="1" thickBot="1">
      <c r="A6" s="86"/>
      <c r="B6" s="87"/>
      <c r="C6" s="91"/>
      <c r="D6" s="91"/>
      <c r="E6" s="96" t="s">
        <v>8</v>
      </c>
      <c r="F6" s="98" t="s">
        <v>9</v>
      </c>
      <c r="G6" s="98" t="s">
        <v>10</v>
      </c>
      <c r="H6" s="98" t="s">
        <v>11</v>
      </c>
      <c r="I6" s="90" t="s">
        <v>12</v>
      </c>
      <c r="J6" s="78" t="s">
        <v>13</v>
      </c>
      <c r="K6" s="79"/>
      <c r="L6" s="78" t="s">
        <v>14</v>
      </c>
      <c r="M6" s="79"/>
    </row>
    <row r="7" spans="1:13" ht="15.75" thickBot="1">
      <c r="A7" s="88"/>
      <c r="B7" s="89"/>
      <c r="C7" s="92"/>
      <c r="D7" s="92"/>
      <c r="E7" s="97"/>
      <c r="F7" s="99"/>
      <c r="G7" s="99"/>
      <c r="H7" s="99"/>
      <c r="I7" s="92"/>
      <c r="J7" s="1" t="s">
        <v>15</v>
      </c>
      <c r="K7" s="2" t="s">
        <v>16</v>
      </c>
      <c r="L7" s="1" t="s">
        <v>15</v>
      </c>
      <c r="M7" s="2" t="s">
        <v>16</v>
      </c>
    </row>
    <row r="8" spans="1:13" ht="14.25">
      <c r="A8" s="3" t="s">
        <v>5</v>
      </c>
      <c r="B8" s="4"/>
      <c r="C8" s="5">
        <f>C26</f>
        <v>5652.0083270000005</v>
      </c>
      <c r="D8" s="6"/>
      <c r="E8" s="7">
        <v>1146.8805104999997</v>
      </c>
      <c r="F8" s="8">
        <v>2822.5205291499997</v>
      </c>
      <c r="G8" s="8">
        <v>1403.47598035</v>
      </c>
      <c r="H8" s="8">
        <v>279.13130699999994</v>
      </c>
      <c r="I8" s="9"/>
      <c r="J8" s="3"/>
      <c r="K8" s="10"/>
      <c r="L8" s="3"/>
      <c r="M8" s="10"/>
    </row>
    <row r="9" spans="1:13" ht="14.25">
      <c r="A9" s="11" t="s">
        <v>17</v>
      </c>
      <c r="B9" s="12"/>
      <c r="C9" s="13"/>
      <c r="D9" s="14">
        <f>D26</f>
        <v>5472.817999999999</v>
      </c>
      <c r="E9" s="15">
        <v>1029.12</v>
      </c>
      <c r="F9" s="16">
        <v>2749.844</v>
      </c>
      <c r="G9" s="16">
        <v>1404.0639999999999</v>
      </c>
      <c r="H9" s="16">
        <v>289.79</v>
      </c>
      <c r="I9" s="17"/>
      <c r="J9" s="11"/>
      <c r="K9" s="18"/>
      <c r="L9" s="11"/>
      <c r="M9" s="18"/>
    </row>
    <row r="10" spans="1:13" ht="15">
      <c r="A10" s="19"/>
      <c r="B10" s="20" t="s">
        <v>18</v>
      </c>
      <c r="C10" s="21">
        <v>587.04588</v>
      </c>
      <c r="D10" s="21">
        <v>576.61</v>
      </c>
      <c r="E10" s="22">
        <v>62.61</v>
      </c>
      <c r="F10" s="23">
        <v>398.1</v>
      </c>
      <c r="G10" s="23">
        <v>116.36</v>
      </c>
      <c r="H10" s="24">
        <v>4.72</v>
      </c>
      <c r="I10" s="21">
        <v>581.79</v>
      </c>
      <c r="J10" s="25">
        <f aca="true" t="shared" si="0" ref="J10:J26">I10-C10</f>
        <v>-5.255880000000047</v>
      </c>
      <c r="K10" s="26">
        <f aca="true" t="shared" si="1" ref="K10:K26">J10/C10</f>
        <v>-0.00895309920239973</v>
      </c>
      <c r="L10" s="25">
        <f aca="true" t="shared" si="2" ref="L10:L26">I10-D10</f>
        <v>5.17999999999995</v>
      </c>
      <c r="M10" s="26">
        <f aca="true" t="shared" si="3" ref="M10:M26">L10/D10</f>
        <v>0.008983541735314944</v>
      </c>
    </row>
    <row r="11" spans="1:13" ht="15">
      <c r="A11" s="19"/>
      <c r="B11" s="20" t="s">
        <v>19</v>
      </c>
      <c r="C11" s="27">
        <v>605.353606</v>
      </c>
      <c r="D11" s="27">
        <v>613.72</v>
      </c>
      <c r="E11" s="25">
        <v>75.42</v>
      </c>
      <c r="F11" s="28">
        <v>402.1</v>
      </c>
      <c r="G11" s="28">
        <v>135.08</v>
      </c>
      <c r="H11" s="28">
        <v>7.96</v>
      </c>
      <c r="I11" s="27">
        <v>620.56</v>
      </c>
      <c r="J11" s="25">
        <f t="shared" si="0"/>
        <v>15.206393999999932</v>
      </c>
      <c r="K11" s="26">
        <f t="shared" si="1"/>
        <v>0.025119853667808053</v>
      </c>
      <c r="L11" s="25">
        <f t="shared" si="2"/>
        <v>6.839999999999918</v>
      </c>
      <c r="M11" s="26">
        <f t="shared" si="3"/>
        <v>0.011145147624323662</v>
      </c>
    </row>
    <row r="12" spans="1:13" ht="15">
      <c r="A12" s="19"/>
      <c r="B12" s="20" t="s">
        <v>20</v>
      </c>
      <c r="C12" s="27">
        <v>461.9917229999999</v>
      </c>
      <c r="D12" s="27">
        <v>458.54</v>
      </c>
      <c r="E12" s="25">
        <v>87.08</v>
      </c>
      <c r="F12" s="28">
        <v>347.25</v>
      </c>
      <c r="G12" s="28">
        <v>33.27</v>
      </c>
      <c r="H12" s="28">
        <v>7.75</v>
      </c>
      <c r="I12" s="27">
        <v>475.35</v>
      </c>
      <c r="J12" s="25">
        <f t="shared" si="0"/>
        <v>13.3582770000001</v>
      </c>
      <c r="K12" s="26">
        <f t="shared" si="1"/>
        <v>0.028914537501357147</v>
      </c>
      <c r="L12" s="25">
        <f t="shared" si="2"/>
        <v>16.810000000000002</v>
      </c>
      <c r="M12" s="26">
        <f t="shared" si="3"/>
        <v>0.036659833384219485</v>
      </c>
    </row>
    <row r="13" spans="1:13" ht="15">
      <c r="A13" s="19"/>
      <c r="B13" s="20" t="s">
        <v>21</v>
      </c>
      <c r="C13" s="27">
        <v>103.58</v>
      </c>
      <c r="D13" s="27">
        <v>102.76</v>
      </c>
      <c r="E13" s="25">
        <v>0</v>
      </c>
      <c r="F13" s="28">
        <v>105.33</v>
      </c>
      <c r="G13" s="28">
        <v>0</v>
      </c>
      <c r="H13" s="28">
        <v>0</v>
      </c>
      <c r="I13" s="27">
        <v>105.33</v>
      </c>
      <c r="J13" s="25">
        <f t="shared" si="0"/>
        <v>1.75</v>
      </c>
      <c r="K13" s="26">
        <f t="shared" si="1"/>
        <v>0.016895153504537557</v>
      </c>
      <c r="L13" s="25">
        <f t="shared" si="2"/>
        <v>2.569999999999993</v>
      </c>
      <c r="M13" s="26">
        <f t="shared" si="3"/>
        <v>0.0250097314130011</v>
      </c>
    </row>
    <row r="14" spans="1:13" ht="15">
      <c r="A14" s="19"/>
      <c r="B14" s="20" t="s">
        <v>22</v>
      </c>
      <c r="C14" s="27">
        <v>713.4118430000001</v>
      </c>
      <c r="D14" s="27">
        <v>694.16</v>
      </c>
      <c r="E14" s="25">
        <v>32.55</v>
      </c>
      <c r="F14" s="28">
        <v>391.94</v>
      </c>
      <c r="G14" s="28">
        <v>279.29</v>
      </c>
      <c r="H14" s="28">
        <v>5.32</v>
      </c>
      <c r="I14" s="27">
        <v>709.1</v>
      </c>
      <c r="J14" s="25">
        <f t="shared" si="0"/>
        <v>-4.311843000000067</v>
      </c>
      <c r="K14" s="26">
        <f t="shared" si="1"/>
        <v>-0.006043974518096228</v>
      </c>
      <c r="L14" s="25">
        <f t="shared" si="2"/>
        <v>14.940000000000055</v>
      </c>
      <c r="M14" s="26">
        <f t="shared" si="3"/>
        <v>0.02152241558142223</v>
      </c>
    </row>
    <row r="15" spans="1:13" ht="15">
      <c r="A15" s="19"/>
      <c r="B15" s="20" t="s">
        <v>23</v>
      </c>
      <c r="C15" s="27">
        <v>1091.5925730000001</v>
      </c>
      <c r="D15" s="27">
        <v>1069.86</v>
      </c>
      <c r="E15" s="25">
        <v>116.42</v>
      </c>
      <c r="F15" s="28">
        <v>693.38</v>
      </c>
      <c r="G15" s="28">
        <v>269.9</v>
      </c>
      <c r="H15" s="28">
        <v>6.53</v>
      </c>
      <c r="I15" s="27">
        <v>1086.23</v>
      </c>
      <c r="J15" s="25">
        <f t="shared" si="0"/>
        <v>-5.362573000000111</v>
      </c>
      <c r="K15" s="26">
        <f t="shared" si="1"/>
        <v>-0.004912614039927249</v>
      </c>
      <c r="L15" s="25">
        <f t="shared" si="2"/>
        <v>16.37000000000012</v>
      </c>
      <c r="M15" s="26">
        <f t="shared" si="3"/>
        <v>0.015301067429383395</v>
      </c>
    </row>
    <row r="16" spans="1:13" ht="15">
      <c r="A16" s="19"/>
      <c r="B16" s="20" t="s">
        <v>24</v>
      </c>
      <c r="C16" s="27">
        <v>184.296244</v>
      </c>
      <c r="D16" s="27">
        <v>196.9</v>
      </c>
      <c r="E16" s="25">
        <v>11.02</v>
      </c>
      <c r="F16" s="28">
        <v>143.74</v>
      </c>
      <c r="G16" s="28">
        <v>40.3</v>
      </c>
      <c r="H16" s="28">
        <v>3.73</v>
      </c>
      <c r="I16" s="27">
        <v>198.79</v>
      </c>
      <c r="J16" s="25">
        <f t="shared" si="0"/>
        <v>14.49375599999999</v>
      </c>
      <c r="K16" s="26">
        <f t="shared" si="1"/>
        <v>0.07864379482416359</v>
      </c>
      <c r="L16" s="25">
        <f t="shared" si="2"/>
        <v>1.8899999999999864</v>
      </c>
      <c r="M16" s="26">
        <f t="shared" si="3"/>
        <v>0.009598781107160927</v>
      </c>
    </row>
    <row r="17" spans="1:13" ht="18">
      <c r="A17" s="19"/>
      <c r="B17" s="20" t="s">
        <v>25</v>
      </c>
      <c r="C17" s="27">
        <v>40.825131999999996</v>
      </c>
      <c r="D17" s="27">
        <v>33.73</v>
      </c>
      <c r="E17" s="25">
        <v>8</v>
      </c>
      <c r="F17" s="28">
        <v>24.16</v>
      </c>
      <c r="G17" s="28">
        <v>0</v>
      </c>
      <c r="H17" s="28">
        <v>2.35</v>
      </c>
      <c r="I17" s="27">
        <v>34.51</v>
      </c>
      <c r="J17" s="25">
        <f t="shared" si="0"/>
        <v>-6.315131999999998</v>
      </c>
      <c r="K17" s="26">
        <f t="shared" si="1"/>
        <v>-0.15468736267650032</v>
      </c>
      <c r="L17" s="25">
        <f t="shared" si="2"/>
        <v>0.7800000000000011</v>
      </c>
      <c r="M17" s="26">
        <f t="shared" si="3"/>
        <v>0.02312481470501041</v>
      </c>
    </row>
    <row r="18" spans="1:13" ht="15">
      <c r="A18" s="19"/>
      <c r="B18" s="20" t="s">
        <v>26</v>
      </c>
      <c r="C18" s="27">
        <v>341.721007</v>
      </c>
      <c r="D18" s="27">
        <v>344.35799999999995</v>
      </c>
      <c r="E18" s="25">
        <v>7.33</v>
      </c>
      <c r="F18" s="28">
        <v>77.43400000000001</v>
      </c>
      <c r="G18" s="28">
        <v>300.634</v>
      </c>
      <c r="H18" s="28">
        <v>1.53</v>
      </c>
      <c r="I18" s="27">
        <v>386.928</v>
      </c>
      <c r="J18" s="25">
        <f t="shared" si="0"/>
        <v>45.20699300000001</v>
      </c>
      <c r="K18" s="26">
        <f t="shared" si="1"/>
        <v>0.13229210986142276</v>
      </c>
      <c r="L18" s="25">
        <f t="shared" si="2"/>
        <v>42.57000000000005</v>
      </c>
      <c r="M18" s="26">
        <f t="shared" si="3"/>
        <v>0.12362134755109525</v>
      </c>
    </row>
    <row r="19" spans="1:13" ht="15">
      <c r="A19" s="29"/>
      <c r="B19" s="30" t="s">
        <v>27</v>
      </c>
      <c r="C19" s="31">
        <v>163.517874</v>
      </c>
      <c r="D19" s="31">
        <v>129.91</v>
      </c>
      <c r="E19" s="32">
        <v>9.5</v>
      </c>
      <c r="F19" s="33">
        <v>31.9</v>
      </c>
      <c r="G19" s="33">
        <v>93.5</v>
      </c>
      <c r="H19" s="33">
        <v>0</v>
      </c>
      <c r="I19" s="31">
        <v>134.9</v>
      </c>
      <c r="J19" s="32">
        <f t="shared" si="0"/>
        <v>-28.617874</v>
      </c>
      <c r="K19" s="34">
        <f t="shared" si="1"/>
        <v>-0.17501373580725493</v>
      </c>
      <c r="L19" s="32">
        <f t="shared" si="2"/>
        <v>4.990000000000009</v>
      </c>
      <c r="M19" s="34">
        <f t="shared" si="3"/>
        <v>0.03841120775921799</v>
      </c>
    </row>
    <row r="20" spans="1:13" ht="14.25">
      <c r="A20" s="35" t="s">
        <v>28</v>
      </c>
      <c r="B20" s="36"/>
      <c r="C20" s="37">
        <v>4293.335882</v>
      </c>
      <c r="D20" s="37">
        <v>4220.548</v>
      </c>
      <c r="E20" s="38">
        <v>409.93</v>
      </c>
      <c r="F20" s="39">
        <v>2615.334</v>
      </c>
      <c r="G20" s="39">
        <v>1268.3339999999998</v>
      </c>
      <c r="H20" s="39">
        <v>39.89</v>
      </c>
      <c r="I20" s="37">
        <v>4333.487999999999</v>
      </c>
      <c r="J20" s="38">
        <f t="shared" si="0"/>
        <v>40.152117999999064</v>
      </c>
      <c r="K20" s="40">
        <f t="shared" si="1"/>
        <v>0.00935219584573818</v>
      </c>
      <c r="L20" s="38">
        <f t="shared" si="2"/>
        <v>112.9399999999996</v>
      </c>
      <c r="M20" s="40">
        <f t="shared" si="3"/>
        <v>0.026759558237461012</v>
      </c>
    </row>
    <row r="21" spans="1:13" ht="16.5">
      <c r="A21" s="35" t="s">
        <v>29</v>
      </c>
      <c r="B21" s="36"/>
      <c r="C21" s="37">
        <v>944.10493</v>
      </c>
      <c r="D21" s="37">
        <v>841.42</v>
      </c>
      <c r="E21" s="38">
        <v>568.84</v>
      </c>
      <c r="F21" s="39">
        <v>141.8</v>
      </c>
      <c r="G21" s="39">
        <v>15</v>
      </c>
      <c r="H21" s="39">
        <v>11.36</v>
      </c>
      <c r="I21" s="37">
        <v>737</v>
      </c>
      <c r="J21" s="38">
        <f t="shared" si="0"/>
        <v>-207.10492999999997</v>
      </c>
      <c r="K21" s="40">
        <f t="shared" si="1"/>
        <v>-0.2193664320765701</v>
      </c>
      <c r="L21" s="38">
        <f t="shared" si="2"/>
        <v>-104.41999999999996</v>
      </c>
      <c r="M21" s="40">
        <f t="shared" si="3"/>
        <v>-0.1240997361603004</v>
      </c>
    </row>
    <row r="22" spans="1:13" ht="14.25">
      <c r="A22" s="35" t="s">
        <v>30</v>
      </c>
      <c r="B22" s="36"/>
      <c r="C22" s="37">
        <v>183.964203</v>
      </c>
      <c r="D22" s="37">
        <v>173.65</v>
      </c>
      <c r="E22" s="38">
        <v>0</v>
      </c>
      <c r="F22" s="39">
        <v>0</v>
      </c>
      <c r="G22" s="39">
        <v>250.01</v>
      </c>
      <c r="H22" s="39">
        <v>0</v>
      </c>
      <c r="I22" s="37">
        <v>250.01</v>
      </c>
      <c r="J22" s="38">
        <f t="shared" si="0"/>
        <v>66.045797</v>
      </c>
      <c r="K22" s="40">
        <f t="shared" si="1"/>
        <v>0.35901439477331354</v>
      </c>
      <c r="L22" s="38">
        <f t="shared" si="2"/>
        <v>76.35999999999999</v>
      </c>
      <c r="M22" s="40">
        <f t="shared" si="3"/>
        <v>0.43973509933774824</v>
      </c>
    </row>
    <row r="23" spans="1:13" ht="14.25">
      <c r="A23" s="35" t="s">
        <v>31</v>
      </c>
      <c r="B23" s="36"/>
      <c r="C23" s="37">
        <v>218.916473</v>
      </c>
      <c r="D23" s="37">
        <v>223.2</v>
      </c>
      <c r="E23" s="38">
        <v>0</v>
      </c>
      <c r="F23" s="39">
        <v>0</v>
      </c>
      <c r="G23" s="39">
        <v>0</v>
      </c>
      <c r="H23" s="39">
        <v>269</v>
      </c>
      <c r="I23" s="37">
        <v>269</v>
      </c>
      <c r="J23" s="38">
        <f t="shared" si="0"/>
        <v>50.083527000000004</v>
      </c>
      <c r="K23" s="40">
        <f t="shared" si="1"/>
        <v>0.22877916089941758</v>
      </c>
      <c r="L23" s="38">
        <f t="shared" si="2"/>
        <v>45.80000000000001</v>
      </c>
      <c r="M23" s="40">
        <f t="shared" si="3"/>
        <v>0.2051971326164875</v>
      </c>
    </row>
    <row r="24" spans="1:13" ht="14.25">
      <c r="A24" s="35" t="s">
        <v>32</v>
      </c>
      <c r="B24" s="36"/>
      <c r="C24" s="37">
        <v>2.217748</v>
      </c>
      <c r="D24" s="37">
        <v>3.97</v>
      </c>
      <c r="E24" s="38">
        <v>0</v>
      </c>
      <c r="F24" s="39">
        <v>0</v>
      </c>
      <c r="G24" s="39">
        <v>0</v>
      </c>
      <c r="H24" s="39">
        <v>4</v>
      </c>
      <c r="I24" s="37">
        <v>4</v>
      </c>
      <c r="J24" s="38">
        <f t="shared" si="0"/>
        <v>1.7822520000000002</v>
      </c>
      <c r="K24" s="40">
        <f t="shared" si="1"/>
        <v>0.803631431524231</v>
      </c>
      <c r="L24" s="38">
        <f t="shared" si="2"/>
        <v>0.029999999999999805</v>
      </c>
      <c r="M24" s="40">
        <f t="shared" si="3"/>
        <v>0.0075566750629722425</v>
      </c>
    </row>
    <row r="25" spans="1:13" ht="15" thickBot="1">
      <c r="A25" s="41" t="s">
        <v>33</v>
      </c>
      <c r="B25" s="42"/>
      <c r="C25" s="43">
        <v>9.469091</v>
      </c>
      <c r="D25" s="43">
        <v>10.03</v>
      </c>
      <c r="E25" s="44">
        <v>0</v>
      </c>
      <c r="F25" s="45">
        <v>0</v>
      </c>
      <c r="G25" s="45">
        <v>0</v>
      </c>
      <c r="H25" s="45">
        <v>11.5</v>
      </c>
      <c r="I25" s="43">
        <v>11.5</v>
      </c>
      <c r="J25" s="44">
        <f t="shared" si="0"/>
        <v>2.0309089999999994</v>
      </c>
      <c r="K25" s="46">
        <f t="shared" si="1"/>
        <v>0.2144777149147684</v>
      </c>
      <c r="L25" s="44">
        <f t="shared" si="2"/>
        <v>1.4700000000000006</v>
      </c>
      <c r="M25" s="46">
        <f t="shared" si="3"/>
        <v>0.14656031904287145</v>
      </c>
    </row>
    <row r="26" spans="1:13" ht="22.5" customHeight="1" thickBot="1" thickTop="1">
      <c r="A26" s="47" t="s">
        <v>34</v>
      </c>
      <c r="B26" s="48"/>
      <c r="C26" s="49">
        <f aca="true" t="shared" si="4" ref="C26:I26">SUM(C20:C25)</f>
        <v>5652.0083270000005</v>
      </c>
      <c r="D26" s="49">
        <f t="shared" si="4"/>
        <v>5472.817999999999</v>
      </c>
      <c r="E26" s="50">
        <f t="shared" si="4"/>
        <v>978.77</v>
      </c>
      <c r="F26" s="51">
        <f t="shared" si="4"/>
        <v>2757.134</v>
      </c>
      <c r="G26" s="51">
        <f t="shared" si="4"/>
        <v>1533.3439999999998</v>
      </c>
      <c r="H26" s="51">
        <f t="shared" si="4"/>
        <v>335.75</v>
      </c>
      <c r="I26" s="49">
        <f t="shared" si="4"/>
        <v>5604.998</v>
      </c>
      <c r="J26" s="50">
        <f t="shared" si="0"/>
        <v>-47.01032700000087</v>
      </c>
      <c r="K26" s="52">
        <f t="shared" si="1"/>
        <v>-0.008317455368108637</v>
      </c>
      <c r="L26" s="50">
        <f t="shared" si="2"/>
        <v>132.1800000000003</v>
      </c>
      <c r="M26" s="52">
        <f t="shared" si="3"/>
        <v>0.024152091299217388</v>
      </c>
    </row>
    <row r="27" spans="1:13" ht="16.5" thickBot="1" thickTop="1">
      <c r="A27" s="53"/>
      <c r="B27" s="54" t="s">
        <v>35</v>
      </c>
      <c r="C27" s="55">
        <v>57.28</v>
      </c>
      <c r="D27" s="55">
        <v>100</v>
      </c>
      <c r="E27" s="56"/>
      <c r="F27" s="57"/>
      <c r="G27" s="57"/>
      <c r="H27" s="57"/>
      <c r="I27" s="55">
        <v>100</v>
      </c>
      <c r="J27" s="56"/>
      <c r="K27" s="58"/>
      <c r="L27" s="56"/>
      <c r="M27" s="59"/>
    </row>
    <row r="28" spans="1:13" ht="15.75" thickTop="1">
      <c r="A28" s="60" t="s">
        <v>36</v>
      </c>
      <c r="B28" s="61"/>
      <c r="C28" s="62">
        <f>SUM(C26:C27)</f>
        <v>5709.288327</v>
      </c>
      <c r="D28" s="62">
        <f aca="true" t="shared" si="5" ref="D28:I28">SUM(D26:D27)</f>
        <v>5572.817999999999</v>
      </c>
      <c r="E28" s="63">
        <f t="shared" si="5"/>
        <v>978.77</v>
      </c>
      <c r="F28" s="64">
        <f t="shared" si="5"/>
        <v>2757.134</v>
      </c>
      <c r="G28" s="64">
        <f t="shared" si="5"/>
        <v>1533.3439999999998</v>
      </c>
      <c r="H28" s="64">
        <f t="shared" si="5"/>
        <v>335.75</v>
      </c>
      <c r="I28" s="62">
        <f t="shared" si="5"/>
        <v>5704.998</v>
      </c>
      <c r="J28" s="63">
        <f>I28-C28</f>
        <v>-4.290327000000616</v>
      </c>
      <c r="K28" s="65">
        <f>J28/C28</f>
        <v>-0.000751464412772968</v>
      </c>
      <c r="L28" s="63">
        <f>I28-D28</f>
        <v>132.1800000000003</v>
      </c>
      <c r="M28" s="66">
        <f>L28/D28</f>
        <v>0.02371870030566229</v>
      </c>
    </row>
    <row r="29" spans="1:13" ht="15">
      <c r="A29" s="19"/>
      <c r="B29" s="20"/>
      <c r="C29" s="67"/>
      <c r="D29" s="67"/>
      <c r="E29" s="19"/>
      <c r="F29" s="20"/>
      <c r="G29" s="20"/>
      <c r="H29" s="20"/>
      <c r="I29" s="67"/>
      <c r="J29" s="19"/>
      <c r="K29" s="68"/>
      <c r="L29" s="19"/>
      <c r="M29" s="68"/>
    </row>
    <row r="30" spans="1:13" ht="15" thickBot="1">
      <c r="A30" s="80" t="s">
        <v>37</v>
      </c>
      <c r="B30" s="81"/>
      <c r="C30" s="69"/>
      <c r="D30" s="69"/>
      <c r="E30" s="70">
        <f>IF(E26=0,"",(E26-E9)/E9)</f>
        <v>-0.04892529539800987</v>
      </c>
      <c r="F30" s="71">
        <f>IF(F26=0,"",(F26-F9)/F9)</f>
        <v>0.0026510594782831183</v>
      </c>
      <c r="G30" s="71">
        <f>IF(G26=0,"",(G26-G9)/G9)</f>
        <v>0.09207557490256854</v>
      </c>
      <c r="H30" s="71">
        <f>IF(H26=0,"",(H26-H9)/H9)</f>
        <v>0.15859760516235888</v>
      </c>
      <c r="I30" s="72"/>
      <c r="J30" s="73"/>
      <c r="K30" s="74"/>
      <c r="L30" s="73"/>
      <c r="M30" s="75"/>
    </row>
    <row r="31" spans="1:13" ht="20.25" customHeight="1">
      <c r="A31" s="76" t="s">
        <v>38</v>
      </c>
      <c r="B31" s="77"/>
      <c r="C31" s="77"/>
      <c r="D31" s="77"/>
      <c r="E31" s="77"/>
      <c r="F31" s="77"/>
      <c r="G31" s="77"/>
      <c r="H31" s="77"/>
      <c r="I31" s="77"/>
      <c r="J31" s="77"/>
      <c r="K31" s="77"/>
      <c r="L31" s="77"/>
      <c r="M31" s="77"/>
    </row>
    <row r="32" spans="1:13" ht="18">
      <c r="A32" s="82" t="s">
        <v>39</v>
      </c>
      <c r="B32" s="82"/>
      <c r="C32" s="82"/>
      <c r="D32" s="82"/>
      <c r="E32" s="82"/>
      <c r="F32" s="82"/>
      <c r="G32" s="82"/>
      <c r="H32" s="82"/>
      <c r="I32" s="82"/>
      <c r="J32" s="82"/>
      <c r="K32" s="82"/>
      <c r="L32" s="82"/>
      <c r="M32" s="82"/>
    </row>
    <row r="33" spans="1:13" ht="53.25" customHeight="1">
      <c r="A33" s="83" t="s">
        <v>40</v>
      </c>
      <c r="B33" s="83"/>
      <c r="C33" s="83"/>
      <c r="D33" s="83"/>
      <c r="E33" s="83"/>
      <c r="F33" s="83"/>
      <c r="G33" s="83"/>
      <c r="H33" s="83"/>
      <c r="I33" s="83"/>
      <c r="J33" s="83"/>
      <c r="K33" s="83"/>
      <c r="L33" s="83"/>
      <c r="M33" s="83"/>
    </row>
  </sheetData>
  <mergeCells count="18">
    <mergeCell ref="A1:M1"/>
    <mergeCell ref="A2:M2"/>
    <mergeCell ref="A3:M3"/>
    <mergeCell ref="A4:M4"/>
    <mergeCell ref="G6:G7"/>
    <mergeCell ref="H6:H7"/>
    <mergeCell ref="I6:I7"/>
    <mergeCell ref="J6:K6"/>
    <mergeCell ref="L6:M6"/>
    <mergeCell ref="A30:B30"/>
    <mergeCell ref="A32:M32"/>
    <mergeCell ref="A33:M33"/>
    <mergeCell ref="A5:B7"/>
    <mergeCell ref="C5:C7"/>
    <mergeCell ref="D5:D7"/>
    <mergeCell ref="E5:M5"/>
    <mergeCell ref="E6:E7"/>
    <mergeCell ref="F6:F7"/>
  </mergeCells>
  <printOptions horizontalCentered="1"/>
  <pageMargins left="0.75" right="0.75" top="1" bottom="1" header="0.5" footer="0.5"/>
  <pageSetup fitToHeight="1" fitToWidth="1" horizontalDpi="300" verticalDpi="3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COXENRID</dc:creator>
  <cp:keywords/>
  <dc:description/>
  <cp:lastModifiedBy>COXENRID</cp:lastModifiedBy>
  <cp:lastPrinted>2005-02-01T14:29:51Z</cp:lastPrinted>
  <dcterms:created xsi:type="dcterms:W3CDTF">2005-02-01T14:27:50Z</dcterms:created>
  <dcterms:modified xsi:type="dcterms:W3CDTF">2005-02-01T14:31:09Z</dcterms:modified>
  <cp:category/>
  <cp:version/>
  <cp:contentType/>
  <cp:contentStatus/>
</cp:coreProperties>
</file>