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21" yWindow="4260" windowWidth="15330" windowHeight="4305" tabRatio="739" activeTab="0"/>
  </bookViews>
  <sheets>
    <sheet name="Read me" sheetId="1" r:id="rId1"/>
    <sheet name="TRB Record" sheetId="2" r:id="rId2"/>
    <sheet name="% solids whole biomass" sheetId="3" r:id="rId3"/>
    <sheet name="Ash" sheetId="4" r:id="rId4"/>
    <sheet name="EtOH Extractives" sheetId="5" r:id="rId5"/>
    <sheet name="% solids Extr Free" sheetId="6" r:id="rId6"/>
    <sheet name="Lignin" sheetId="7" r:id="rId7"/>
    <sheet name="Structural Sugars" sheetId="8" r:id="rId8"/>
    <sheet name="Uronic Acid" sheetId="9" r:id="rId9"/>
    <sheet name="Acetate" sheetId="10" r:id="rId10"/>
    <sheet name="Duplicate Ext-free MC values" sheetId="11" r:id="rId11"/>
    <sheet name="Ext free mass closure" sheetId="12" r:id="rId12"/>
    <sheet name="Average whole mass closure" sheetId="13" r:id="rId13"/>
    <sheet name="Error flags" sheetId="14" r:id="rId14"/>
    <sheet name="NIR Data" sheetId="15" r:id="rId15"/>
    <sheet name="Comments" sheetId="16" r:id="rId16"/>
  </sheets>
  <definedNames>
    <definedName name="_xlnm.Print_Titles" localSheetId="5">'% solids Extr Free'!$1:$1</definedName>
    <definedName name="_xlnm.Print_Titles" localSheetId="9">'Acetate'!$2:$2</definedName>
    <definedName name="_xlnm.Print_Titles" localSheetId="3">'Ash'!$1:$1</definedName>
    <definedName name="_xlnm.Print_Titles" localSheetId="15">'Comments'!$1:$1</definedName>
    <definedName name="_xlnm.Print_Titles" localSheetId="10">'Duplicate Ext-free MC values'!$1:$1</definedName>
    <definedName name="_xlnm.Print_Titles" localSheetId="4">'EtOH Extractives'!$1:$1</definedName>
    <definedName name="_xlnm.Print_Titles" localSheetId="6">'Lignin'!$A:$B,'Lignin'!$1:$1</definedName>
    <definedName name="_xlnm.Print_Titles" localSheetId="7">'Structural Sugars'!$A:$B,'Structural Sugars'!$1:$7</definedName>
    <definedName name="_xlnm.Print_Titles" localSheetId="1">'TRB Record'!$A:$D,'TRB Record'!$1:$1</definedName>
    <definedName name="_xlnm.Print_Titles" localSheetId="8">'Uronic Acid'!$2:$2</definedName>
  </definedNames>
  <calcPr fullCalcOnLoad="1"/>
</workbook>
</file>

<file path=xl/sharedStrings.xml><?xml version="1.0" encoding="utf-8"?>
<sst xmlns="http://schemas.openxmlformats.org/spreadsheetml/2006/main" count="214" uniqueCount="143">
  <si>
    <t>Mannose (mg)</t>
  </si>
  <si>
    <t>Arabinose (mg)</t>
  </si>
  <si>
    <t>Galactose (mg)</t>
  </si>
  <si>
    <t>Glucan (mg)</t>
  </si>
  <si>
    <t>Xylan (mg)</t>
  </si>
  <si>
    <t>Mannan (mg)</t>
  </si>
  <si>
    <t>Arabinan (mg)</t>
  </si>
  <si>
    <t>Galactan (mg)</t>
  </si>
  <si>
    <t>Glucan%</t>
  </si>
  <si>
    <t>Xylan %</t>
  </si>
  <si>
    <t>Mannan %</t>
  </si>
  <si>
    <t xml:space="preserve">Arabinan % </t>
  </si>
  <si>
    <t>Galactan %</t>
  </si>
  <si>
    <t>replicate 1</t>
  </si>
  <si>
    <t>replicate 2</t>
  </si>
  <si>
    <t>replicate 3</t>
  </si>
  <si>
    <t>replicate 4</t>
  </si>
  <si>
    <t>replicate 5</t>
  </si>
  <si>
    <t>replicate 6</t>
  </si>
  <si>
    <t>replicate 7</t>
  </si>
  <si>
    <t>replicate 8</t>
  </si>
  <si>
    <t>replicate 9</t>
  </si>
  <si>
    <t>replicate 10</t>
  </si>
  <si>
    <t>replicate 11</t>
  </si>
  <si>
    <t>replicate 12</t>
  </si>
  <si>
    <t>replicate 13</t>
  </si>
  <si>
    <t>replicate 14</t>
  </si>
  <si>
    <t>replicate 15</t>
  </si>
  <si>
    <t>replicate 16</t>
  </si>
  <si>
    <t>replicate 17</t>
  </si>
  <si>
    <t>replicate 18</t>
  </si>
  <si>
    <t>replicate 19</t>
  </si>
  <si>
    <t>replicate 20</t>
  </si>
  <si>
    <t>replicate 21</t>
  </si>
  <si>
    <t>replicate 22</t>
  </si>
  <si>
    <t>replicate 23</t>
  </si>
  <si>
    <t>replicate 24</t>
  </si>
  <si>
    <t>ODW Crucible (g)</t>
  </si>
  <si>
    <t>ADW Sample (g)</t>
  </si>
  <si>
    <t>ODW Sample (g)</t>
  </si>
  <si>
    <t>Ash&amp;Crucible wt (g)</t>
  </si>
  <si>
    <t>ODW Flask+B.C. (g)</t>
  </si>
  <si>
    <t>ODW Flask+Ext (g)</t>
  </si>
  <si>
    <t>Ext Wt. (g)</t>
  </si>
  <si>
    <t>ADW Sample (mg)</t>
  </si>
  <si>
    <t>Ash + Crucible Wt (g)</t>
  </si>
  <si>
    <t>Average Lignin %</t>
  </si>
  <si>
    <t>% Lignin</t>
  </si>
  <si>
    <t>% Glucan</t>
  </si>
  <si>
    <t>% Xlyan</t>
  </si>
  <si>
    <t>% Galactan</t>
  </si>
  <si>
    <t>% Arabinan</t>
  </si>
  <si>
    <t>% Mannan</t>
  </si>
  <si>
    <t>% Uronic Acids</t>
  </si>
  <si>
    <t>% Acetyl</t>
  </si>
  <si>
    <t>Total %</t>
  </si>
  <si>
    <t>% Extractives</t>
  </si>
  <si>
    <t>TRB Lignin</t>
  </si>
  <si>
    <t>Ash (g)</t>
  </si>
  <si>
    <t>replicate 25</t>
  </si>
  <si>
    <t>replicate 26</t>
  </si>
  <si>
    <t>replicate 27</t>
  </si>
  <si>
    <t>replicate 28</t>
  </si>
  <si>
    <t>replicate 29</t>
  </si>
  <si>
    <t>replicate 30</t>
  </si>
  <si>
    <t>Average % Ash</t>
  </si>
  <si>
    <t>% EtOH Extractives</t>
  </si>
  <si>
    <t>UV Absorbance</t>
  </si>
  <si>
    <r>
      <t>l</t>
    </r>
    <r>
      <rPr>
        <sz val="9"/>
        <rFont val="Geneva"/>
        <family val="0"/>
      </rPr>
      <t xml:space="preserve"> meas (nm)</t>
    </r>
  </si>
  <si>
    <t>Sample volume used (ml)</t>
  </si>
  <si>
    <t>Water volume used (ml)</t>
  </si>
  <si>
    <t>Avg Glucan %</t>
  </si>
  <si>
    <t>Avg Xylan %</t>
  </si>
  <si>
    <t>Avg Galactan %</t>
  </si>
  <si>
    <t>Avg Arabinan %</t>
  </si>
  <si>
    <t>Avg Mannan %</t>
  </si>
  <si>
    <t>total sugars</t>
  </si>
  <si>
    <t>Avg total %</t>
  </si>
  <si>
    <t>% Uronic acid</t>
  </si>
  <si>
    <t>Tolerance of Error:</t>
  </si>
  <si>
    <t>Acetate %</t>
  </si>
  <si>
    <t>TRB Acetate</t>
  </si>
  <si>
    <t>Acetic acid (mg/ml)</t>
  </si>
  <si>
    <t>Acetic acid (mg)</t>
  </si>
  <si>
    <t>Modifier</t>
  </si>
  <si>
    <t>% Acetate</t>
  </si>
  <si>
    <t>Average</t>
  </si>
  <si>
    <t>TRB Uronic Acid</t>
  </si>
  <si>
    <t>TRB Acetyl</t>
  </si>
  <si>
    <t>TRB Moisture Extr Free</t>
  </si>
  <si>
    <t>TRB Uronic Acids</t>
  </si>
  <si>
    <t>comments</t>
  </si>
  <si>
    <t>ODW Residue (mg)</t>
  </si>
  <si>
    <t>TRB Moist. ExtFree</t>
  </si>
  <si>
    <t>ODW Crucible + Residue (g)</t>
  </si>
  <si>
    <t>Sample Description</t>
  </si>
  <si>
    <t>TRB Received</t>
  </si>
  <si>
    <t>TRB Ash</t>
  </si>
  <si>
    <t>TRB Extractives</t>
  </si>
  <si>
    <t>TRB Insol Lignin</t>
  </si>
  <si>
    <t>TRB Sugars</t>
  </si>
  <si>
    <t>Master Ref</t>
  </si>
  <si>
    <t>ODW Sample (mg)</t>
  </si>
  <si>
    <t>% Solids</t>
  </si>
  <si>
    <t>Avg % Solids</t>
  </si>
  <si>
    <t>Ash (mg)</t>
  </si>
  <si>
    <t>% Ash</t>
  </si>
  <si>
    <t>Dilution</t>
  </si>
  <si>
    <t>% Sol Lig</t>
  </si>
  <si>
    <t>Insol Residue (mg)</t>
  </si>
  <si>
    <t>%Insol Residue</t>
  </si>
  <si>
    <t>Volume (ml)</t>
  </si>
  <si>
    <t>Total Lignin%</t>
  </si>
  <si>
    <t>ODW Crucible(g)</t>
  </si>
  <si>
    <t>Raw Data</t>
  </si>
  <si>
    <t>Anhydro</t>
  </si>
  <si>
    <t>Wt. % EFW</t>
  </si>
  <si>
    <t>Uronic Acids (mg/ml)</t>
  </si>
  <si>
    <t>Uronic Acid (mg)</t>
  </si>
  <si>
    <t>Uronic Acids %</t>
  </si>
  <si>
    <t>Glucose (mg/ml)</t>
  </si>
  <si>
    <t>Xylose (mg/ml)</t>
  </si>
  <si>
    <t>Mannose (mg/ml)</t>
  </si>
  <si>
    <t>Arabinose (mg/ml)</t>
  </si>
  <si>
    <t>Galactose (mg/ml)</t>
  </si>
  <si>
    <t>Glucose (mg)</t>
  </si>
  <si>
    <t>Xylose (mg)</t>
  </si>
  <si>
    <t>Oven Method</t>
  </si>
  <si>
    <t>Dry Pan (g)</t>
  </si>
  <si>
    <t>Sample (g)</t>
  </si>
  <si>
    <t>Pan with dry solids (g)</t>
  </si>
  <si>
    <t>Dry sample (g)</t>
  </si>
  <si>
    <t>IR Method</t>
  </si>
  <si>
    <t>% Xylan</t>
  </si>
  <si>
    <t>Extinction coefficeint</t>
  </si>
  <si>
    <t>Hydrolyzate Volume (ml)</t>
  </si>
  <si>
    <t>HPLC Sequence:</t>
  </si>
  <si>
    <t>Owner's Name</t>
  </si>
  <si>
    <t>Loss factor:</t>
  </si>
  <si>
    <t>Original SRS concentration (mg/ml)</t>
  </si>
  <si>
    <t>SRS recovered concentration (mg/ml)</t>
  </si>
  <si>
    <t>Sugar Recovery Standards</t>
  </si>
  <si>
    <t>% Total</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</si>
</sst>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0"/>
    <numFmt numFmtId="167" formatCode="0.0000"/>
    <numFmt numFmtId="168" formatCode="0.000000"/>
    <numFmt numFmtId="169" formatCode="0.0000000"/>
    <numFmt numFmtId="170" formatCode="0.00000000"/>
  </numFmts>
  <fonts count="7">
    <font>
      <sz val="9"/>
      <name val="Geneva"/>
      <family val="0"/>
    </font>
    <font>
      <b/>
      <sz val="9"/>
      <name val="Geneva"/>
      <family val="0"/>
    </font>
    <font>
      <i/>
      <sz val="9"/>
      <name val="Geneva"/>
      <family val="0"/>
    </font>
    <font>
      <b/>
      <i/>
      <sz val="9"/>
      <name val="Geneva"/>
      <family val="0"/>
    </font>
    <font>
      <sz val="9"/>
      <name val="Symbol"/>
      <family val="0"/>
    </font>
    <font>
      <u val="single"/>
      <sz val="9"/>
      <color indexed="12"/>
      <name val="Geneva"/>
      <family val="0"/>
    </font>
    <font>
      <u val="single"/>
      <sz val="9"/>
      <color indexed="36"/>
      <name val="Geneva"/>
      <family val="0"/>
    </font>
  </fonts>
  <fills count="3">
    <fill>
      <patternFill/>
    </fill>
    <fill>
      <patternFill patternType="gray125"/>
    </fill>
    <fill>
      <patternFill patternType="solid">
        <fgColor indexed="44"/>
        <bgColor indexed="64"/>
      </patternFill>
    </fill>
  </fills>
  <borders count="37">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ck"/>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ck"/>
      <top>
        <color indexed="63"/>
      </top>
      <bottom style="thin"/>
    </border>
    <border>
      <left style="medium"/>
      <right>
        <color indexed="63"/>
      </right>
      <top style="medium"/>
      <bottom style="medium"/>
    </border>
    <border>
      <left>
        <color indexed="63"/>
      </left>
      <right style="thin"/>
      <top>
        <color indexed="63"/>
      </top>
      <bottom style="thin"/>
    </border>
    <border>
      <left style="thin"/>
      <right style="thin"/>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color indexed="63"/>
      </right>
      <top>
        <color indexed="63"/>
      </top>
      <bottom style="medium"/>
    </border>
    <border>
      <left>
        <color indexed="63"/>
      </left>
      <right style="thin"/>
      <top style="thin"/>
      <bottom style="medium"/>
    </border>
    <border>
      <left style="thin"/>
      <right style="medium"/>
      <top style="thin"/>
      <bottom style="thin"/>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color indexed="63"/>
      </right>
      <top>
        <color indexed="63"/>
      </top>
      <bottom style="thin"/>
    </border>
    <border>
      <left style="thin"/>
      <right style="thin"/>
      <top style="thin"/>
      <bottom style="medium"/>
    </border>
    <border>
      <left style="thin"/>
      <right style="medium"/>
      <top style="thin"/>
      <bottom style="medium"/>
    </border>
    <border>
      <left style="thin"/>
      <right style="thin"/>
      <top>
        <color indexed="63"/>
      </top>
      <bottom>
        <color indexed="63"/>
      </bottom>
    </border>
    <border>
      <left style="thick"/>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right>
        <color indexed="63"/>
      </right>
      <top style="thin"/>
      <bottom style="thin"/>
    </border>
    <border>
      <left>
        <color indexed="63"/>
      </left>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12">
    <xf numFmtId="0" fontId="0" fillId="0" borderId="0" xfId="0" applyAlignment="1">
      <alignment/>
    </xf>
    <xf numFmtId="0" fontId="0" fillId="0" borderId="0" xfId="0" applyAlignment="1">
      <alignment horizontal="center"/>
    </xf>
    <xf numFmtId="0" fontId="0" fillId="0" borderId="0" xfId="0" applyAlignment="1" applyProtection="1">
      <alignment horizontal="center"/>
      <protection/>
    </xf>
    <xf numFmtId="0" fontId="0" fillId="2" borderId="1" xfId="0" applyFill="1" applyBorder="1" applyAlignment="1" applyProtection="1">
      <alignment horizontal="center"/>
      <protection locked="0"/>
    </xf>
    <xf numFmtId="164" fontId="0" fillId="0" borderId="0" xfId="0" applyNumberFormat="1" applyAlignment="1" applyProtection="1">
      <alignment horizontal="center"/>
      <protection/>
    </xf>
    <xf numFmtId="17" fontId="0" fillId="2" borderId="1" xfId="0" applyNumberFormat="1" applyFill="1" applyBorder="1" applyAlignment="1" applyProtection="1">
      <alignment horizontal="center"/>
      <protection locked="0"/>
    </xf>
    <xf numFmtId="0" fontId="0" fillId="2" borderId="2" xfId="0" applyFill="1" applyBorder="1" applyAlignment="1" applyProtection="1">
      <alignment horizontal="center"/>
      <protection locked="0"/>
    </xf>
    <xf numFmtId="165" fontId="0" fillId="2" borderId="1" xfId="0" applyNumberFormat="1" applyFill="1" applyBorder="1" applyAlignment="1" applyProtection="1">
      <alignment/>
      <protection locked="0"/>
    </xf>
    <xf numFmtId="0" fontId="0" fillId="0" borderId="0" xfId="0" applyFill="1" applyBorder="1" applyAlignment="1" applyProtection="1">
      <alignment horizontal="center"/>
      <protection/>
    </xf>
    <xf numFmtId="0" fontId="0" fillId="0" borderId="3" xfId="0" applyFill="1" applyBorder="1" applyAlignment="1" applyProtection="1">
      <alignment horizontal="center"/>
      <protection/>
    </xf>
    <xf numFmtId="0" fontId="0" fillId="0" borderId="1" xfId="0" applyFill="1" applyBorder="1" applyAlignment="1" applyProtection="1">
      <alignment horizontal="center"/>
      <protection/>
    </xf>
    <xf numFmtId="167" fontId="0" fillId="0" borderId="1" xfId="0" applyNumberFormat="1" applyFill="1" applyBorder="1" applyAlignment="1" applyProtection="1">
      <alignment horizontal="center"/>
      <protection/>
    </xf>
    <xf numFmtId="2" fontId="0" fillId="0" borderId="0" xfId="0" applyNumberFormat="1" applyAlignment="1" applyProtection="1">
      <alignment horizontal="center"/>
      <protection/>
    </xf>
    <xf numFmtId="164" fontId="0" fillId="2" borderId="1" xfId="0" applyNumberFormat="1" applyFill="1" applyBorder="1" applyAlignment="1" applyProtection="1">
      <alignment horizontal="center"/>
      <protection locked="0"/>
    </xf>
    <xf numFmtId="167" fontId="0" fillId="2" borderId="1" xfId="0" applyNumberFormat="1" applyFill="1" applyBorder="1" applyAlignment="1" applyProtection="1">
      <alignment horizontal="center"/>
      <protection locked="0"/>
    </xf>
    <xf numFmtId="165" fontId="0" fillId="0" borderId="0" xfId="0" applyNumberFormat="1" applyAlignment="1" applyProtection="1">
      <alignment horizontal="center"/>
      <protection/>
    </xf>
    <xf numFmtId="2" fontId="0" fillId="0" borderId="0" xfId="0" applyNumberFormat="1" applyAlignment="1">
      <alignment/>
    </xf>
    <xf numFmtId="2" fontId="0" fillId="0" borderId="0" xfId="0" applyNumberFormat="1" applyFill="1" applyBorder="1" applyAlignment="1" applyProtection="1">
      <alignment horizontal="center"/>
      <protection/>
    </xf>
    <xf numFmtId="0" fontId="0" fillId="0" borderId="0" xfId="0" applyAlignment="1" applyProtection="1">
      <alignment horizontal="center" textRotation="90"/>
      <protection/>
    </xf>
    <xf numFmtId="0" fontId="0" fillId="0" borderId="1" xfId="0" applyFill="1" applyBorder="1" applyAlignment="1" applyProtection="1">
      <alignment horizontal="center"/>
      <protection locked="0"/>
    </xf>
    <xf numFmtId="0" fontId="0" fillId="2" borderId="4" xfId="0" applyFill="1" applyBorder="1" applyAlignment="1" applyProtection="1">
      <alignment horizontal="center"/>
      <protection locked="0"/>
    </xf>
    <xf numFmtId="164" fontId="0" fillId="2" borderId="4" xfId="0" applyNumberFormat="1" applyFill="1" applyBorder="1" applyAlignment="1" applyProtection="1">
      <alignment horizontal="center"/>
      <protection locked="0"/>
    </xf>
    <xf numFmtId="0" fontId="0" fillId="0" borderId="1" xfId="0" applyFill="1" applyBorder="1" applyAlignment="1" applyProtection="1">
      <alignment horizontal="center" textRotation="90"/>
      <protection/>
    </xf>
    <xf numFmtId="0" fontId="0" fillId="0" borderId="3" xfId="0" applyFill="1" applyBorder="1" applyAlignment="1" applyProtection="1">
      <alignment horizontal="center" textRotation="90"/>
      <protection/>
    </xf>
    <xf numFmtId="0" fontId="0" fillId="0" borderId="0" xfId="0" applyAlignment="1">
      <alignment horizontal="center" textRotation="90"/>
    </xf>
    <xf numFmtId="164" fontId="0" fillId="0" borderId="0" xfId="0" applyNumberFormat="1" applyAlignment="1" applyProtection="1">
      <alignment horizontal="center" textRotation="90"/>
      <protection/>
    </xf>
    <xf numFmtId="2" fontId="0" fillId="0" borderId="1" xfId="0" applyNumberFormat="1" applyFill="1" applyBorder="1" applyAlignment="1" applyProtection="1">
      <alignment horizontal="center" textRotation="90"/>
      <protection/>
    </xf>
    <xf numFmtId="0" fontId="0" fillId="0" borderId="5" xfId="0" applyBorder="1" applyAlignment="1" applyProtection="1">
      <alignment horizontal="center" textRotation="90"/>
      <protection/>
    </xf>
    <xf numFmtId="0" fontId="0" fillId="0" borderId="0" xfId="0" applyBorder="1" applyAlignment="1" applyProtection="1">
      <alignment horizontal="center" textRotation="90"/>
      <protection/>
    </xf>
    <xf numFmtId="0" fontId="0" fillId="0" borderId="6" xfId="0" applyBorder="1" applyAlignment="1" applyProtection="1">
      <alignment horizontal="center" textRotation="90"/>
      <protection/>
    </xf>
    <xf numFmtId="0" fontId="0" fillId="0" borderId="5" xfId="0" applyBorder="1" applyAlignment="1" applyProtection="1">
      <alignment horizontal="center"/>
      <protection/>
    </xf>
    <xf numFmtId="0" fontId="0" fillId="0" borderId="0" xfId="0" applyBorder="1" applyAlignment="1" applyProtection="1">
      <alignment horizontal="center"/>
      <protection/>
    </xf>
    <xf numFmtId="0" fontId="0" fillId="0" borderId="6" xfId="0" applyBorder="1" applyAlignment="1" applyProtection="1">
      <alignment horizontal="center"/>
      <protection/>
    </xf>
    <xf numFmtId="0" fontId="0" fillId="0" borderId="0" xfId="0" applyAlignment="1" applyProtection="1">
      <alignment horizontal="center" textRotation="90" wrapText="1"/>
      <protection/>
    </xf>
    <xf numFmtId="0" fontId="0" fillId="0" borderId="0" xfId="0" applyFill="1" applyBorder="1" applyAlignment="1" applyProtection="1">
      <alignment horizontal="center" textRotation="90" wrapText="1"/>
      <protection/>
    </xf>
    <xf numFmtId="0" fontId="0" fillId="0" borderId="0" xfId="0" applyAlignment="1">
      <alignment horizontal="center" textRotation="90" wrapText="1"/>
    </xf>
    <xf numFmtId="0" fontId="0" fillId="0" borderId="0" xfId="0" applyFill="1" applyBorder="1" applyAlignment="1" applyProtection="1">
      <alignment horizontal="center" textRotation="90"/>
      <protection/>
    </xf>
    <xf numFmtId="2" fontId="0" fillId="0" borderId="0" xfId="0" applyNumberFormat="1" applyAlignment="1">
      <alignment horizontal="center"/>
    </xf>
    <xf numFmtId="2" fontId="0" fillId="0" borderId="2" xfId="0" applyNumberFormat="1" applyBorder="1" applyAlignment="1" applyProtection="1">
      <alignment horizontal="center"/>
      <protection/>
    </xf>
    <xf numFmtId="0" fontId="0" fillId="0" borderId="4" xfId="0" applyFill="1" applyBorder="1" applyAlignment="1" applyProtection="1">
      <alignment horizontal="center"/>
      <protection locked="0"/>
    </xf>
    <xf numFmtId="0" fontId="0" fillId="2" borderId="1" xfId="0" applyFill="1" applyBorder="1" applyAlignment="1">
      <alignment horizontal="center"/>
    </xf>
    <xf numFmtId="0" fontId="0" fillId="2" borderId="1" xfId="0" applyFill="1" applyBorder="1" applyAlignment="1" applyProtection="1">
      <alignment horizontal="center" textRotation="90"/>
      <protection/>
    </xf>
    <xf numFmtId="2" fontId="0" fillId="0" borderId="2" xfId="0" applyNumberFormat="1" applyFill="1" applyBorder="1" applyAlignment="1" applyProtection="1">
      <alignment horizontal="center"/>
      <protection/>
    </xf>
    <xf numFmtId="0" fontId="0" fillId="0" borderId="7" xfId="0" applyFill="1" applyBorder="1" applyAlignment="1" applyProtection="1">
      <alignment horizontal="center" textRotation="90"/>
      <protection/>
    </xf>
    <xf numFmtId="0" fontId="0" fillId="0" borderId="8" xfId="0" applyFill="1" applyBorder="1" applyAlignment="1" applyProtection="1">
      <alignment horizontal="center" textRotation="90"/>
      <protection/>
    </xf>
    <xf numFmtId="2" fontId="0" fillId="0" borderId="1" xfId="0" applyNumberFormat="1" applyFill="1" applyBorder="1" applyAlignment="1" applyProtection="1">
      <alignment horizontal="center"/>
      <protection/>
    </xf>
    <xf numFmtId="9" fontId="0" fillId="0" borderId="4" xfId="21" applyFill="1" applyBorder="1" applyAlignment="1" applyProtection="1">
      <alignment horizontal="center"/>
      <protection/>
    </xf>
    <xf numFmtId="0" fontId="1" fillId="0" borderId="9" xfId="0" applyFont="1" applyFill="1" applyBorder="1" applyAlignment="1" applyProtection="1">
      <alignment horizontal="center"/>
      <protection/>
    </xf>
    <xf numFmtId="0" fontId="0" fillId="0" borderId="0" xfId="0" applyAlignment="1" applyProtection="1">
      <alignment/>
      <protection/>
    </xf>
    <xf numFmtId="0" fontId="0" fillId="2" borderId="8" xfId="0" applyFill="1" applyBorder="1" applyAlignment="1" applyProtection="1">
      <alignment horizontal="center" textRotation="90"/>
      <protection/>
    </xf>
    <xf numFmtId="0" fontId="0" fillId="2" borderId="10" xfId="0" applyFill="1" applyBorder="1" applyAlignment="1" applyProtection="1">
      <alignment horizontal="center" textRotation="90"/>
      <protection/>
    </xf>
    <xf numFmtId="0" fontId="0" fillId="2" borderId="7" xfId="0" applyFill="1" applyBorder="1" applyAlignment="1" applyProtection="1">
      <alignment horizontal="center" textRotation="90"/>
      <protection/>
    </xf>
    <xf numFmtId="0" fontId="0" fillId="2" borderId="2" xfId="0" applyFill="1" applyBorder="1" applyAlignment="1" applyProtection="1">
      <alignment horizontal="center" textRotation="90"/>
      <protection/>
    </xf>
    <xf numFmtId="0" fontId="0" fillId="0" borderId="4" xfId="0" applyFill="1" applyBorder="1" applyAlignment="1" applyProtection="1">
      <alignment horizontal="center" textRotation="90"/>
      <protection/>
    </xf>
    <xf numFmtId="0" fontId="1" fillId="0" borderId="4" xfId="0" applyFont="1" applyFill="1" applyBorder="1" applyAlignment="1" applyProtection="1">
      <alignment horizontal="center"/>
      <protection/>
    </xf>
    <xf numFmtId="0" fontId="0" fillId="2" borderId="4" xfId="0" applyFill="1" applyBorder="1" applyAlignment="1" applyProtection="1">
      <alignment horizontal="center" textRotation="90"/>
      <protection/>
    </xf>
    <xf numFmtId="0" fontId="0" fillId="0" borderId="1" xfId="0" applyBorder="1" applyAlignment="1" applyProtection="1">
      <alignment horizontal="center" textRotation="90"/>
      <protection/>
    </xf>
    <xf numFmtId="0" fontId="4" fillId="2" borderId="1" xfId="0" applyFont="1" applyFill="1" applyBorder="1" applyAlignment="1" applyProtection="1">
      <alignment horizontal="center" textRotation="90"/>
      <protection/>
    </xf>
    <xf numFmtId="0" fontId="0" fillId="2" borderId="1" xfId="0" applyFont="1" applyFill="1" applyBorder="1" applyAlignment="1" applyProtection="1">
      <alignment horizontal="center" textRotation="90"/>
      <protection/>
    </xf>
    <xf numFmtId="166" fontId="0" fillId="2" borderId="1" xfId="0" applyNumberFormat="1" applyFill="1" applyBorder="1" applyAlignment="1" applyProtection="1">
      <alignment horizontal="center"/>
      <protection locked="0"/>
    </xf>
    <xf numFmtId="0" fontId="0" fillId="0" borderId="1" xfId="0" applyBorder="1" applyAlignment="1">
      <alignment horizontal="center"/>
    </xf>
    <xf numFmtId="2" fontId="0" fillId="2" borderId="4" xfId="0" applyNumberFormat="1" applyFill="1" applyBorder="1" applyAlignment="1" applyProtection="1">
      <alignment horizontal="center"/>
      <protection locked="0"/>
    </xf>
    <xf numFmtId="2" fontId="0" fillId="2" borderId="2" xfId="0" applyNumberFormat="1" applyFill="1" applyBorder="1" applyAlignment="1" applyProtection="1">
      <alignment horizontal="center"/>
      <protection locked="0"/>
    </xf>
    <xf numFmtId="2" fontId="0" fillId="2" borderId="1" xfId="0" applyNumberFormat="1" applyFill="1" applyBorder="1" applyAlignment="1" applyProtection="1">
      <alignment horizontal="center"/>
      <protection locked="0"/>
    </xf>
    <xf numFmtId="2" fontId="0" fillId="0" borderId="1" xfId="0" applyNumberFormat="1" applyFill="1" applyBorder="1" applyAlignment="1" applyProtection="1">
      <alignment horizontal="center"/>
      <protection locked="0"/>
    </xf>
    <xf numFmtId="0" fontId="1" fillId="0" borderId="5" xfId="0" applyFont="1" applyBorder="1" applyAlignment="1" applyProtection="1">
      <alignment horizontal="center"/>
      <protection/>
    </xf>
    <xf numFmtId="0" fontId="1" fillId="0" borderId="0" xfId="0" applyFont="1" applyBorder="1" applyAlignment="1" applyProtection="1">
      <alignment horizontal="center"/>
      <protection/>
    </xf>
    <xf numFmtId="0" fontId="1" fillId="0" borderId="6" xfId="0" applyFont="1" applyBorder="1" applyAlignment="1" applyProtection="1">
      <alignment horizontal="center"/>
      <protection/>
    </xf>
    <xf numFmtId="0" fontId="0" fillId="2" borderId="11" xfId="0" applyFont="1" applyFill="1" applyBorder="1" applyAlignment="1" applyProtection="1">
      <alignment horizontal="left"/>
      <protection locked="0"/>
    </xf>
    <xf numFmtId="0" fontId="1" fillId="0" borderId="12" xfId="0" applyFont="1" applyFill="1" applyBorder="1" applyAlignment="1" applyProtection="1">
      <alignment horizontal="center"/>
      <protection/>
    </xf>
    <xf numFmtId="0" fontId="1" fillId="0" borderId="13" xfId="0" applyFont="1" applyFill="1" applyBorder="1" applyAlignment="1" applyProtection="1">
      <alignment horizontal="center"/>
      <protection/>
    </xf>
    <xf numFmtId="0" fontId="0" fillId="0" borderId="14" xfId="0" applyFill="1" applyBorder="1" applyAlignment="1" applyProtection="1">
      <alignment horizontal="center"/>
      <protection/>
    </xf>
    <xf numFmtId="0" fontId="1" fillId="0" borderId="15"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1" fillId="0" borderId="6" xfId="0" applyFont="1" applyFill="1" applyBorder="1" applyAlignment="1" applyProtection="1">
      <alignment horizontal="center"/>
      <protection/>
    </xf>
    <xf numFmtId="0" fontId="0" fillId="0" borderId="0" xfId="0" applyFill="1" applyBorder="1" applyAlignment="1" applyProtection="1">
      <alignment horizontal="center"/>
      <protection locked="0"/>
    </xf>
    <xf numFmtId="0" fontId="0" fillId="2" borderId="2" xfId="0" applyFont="1" applyFill="1" applyBorder="1" applyAlignment="1" applyProtection="1">
      <alignment horizontal="center"/>
      <protection locked="0"/>
    </xf>
    <xf numFmtId="0" fontId="1" fillId="2" borderId="16" xfId="0" applyFont="1" applyFill="1" applyBorder="1" applyAlignment="1" applyProtection="1">
      <alignment horizontal="center"/>
      <protection locked="0"/>
    </xf>
    <xf numFmtId="0" fontId="1" fillId="2" borderId="1" xfId="0" applyFont="1" applyFill="1" applyBorder="1" applyAlignment="1" applyProtection="1">
      <alignment horizontal="center"/>
      <protection locked="0"/>
    </xf>
    <xf numFmtId="0" fontId="0" fillId="2" borderId="17" xfId="0" applyFont="1" applyFill="1" applyBorder="1" applyAlignment="1" applyProtection="1">
      <alignment horizontal="center"/>
      <protection locked="0"/>
    </xf>
    <xf numFmtId="0" fontId="0" fillId="2" borderId="18" xfId="0" applyFont="1" applyFill="1" applyBorder="1" applyAlignment="1" applyProtection="1">
      <alignment horizontal="center"/>
      <protection locked="0"/>
    </xf>
    <xf numFmtId="0" fontId="0" fillId="2" borderId="19" xfId="0" applyFont="1" applyFill="1" applyBorder="1" applyAlignment="1" applyProtection="1">
      <alignment horizontal="center"/>
      <protection locked="0"/>
    </xf>
    <xf numFmtId="0" fontId="0" fillId="2" borderId="20" xfId="0" applyFont="1" applyFill="1" applyBorder="1" applyAlignment="1" applyProtection="1">
      <alignment horizontal="center"/>
      <protection locked="0"/>
    </xf>
    <xf numFmtId="0" fontId="0" fillId="2" borderId="21" xfId="0" applyFont="1" applyFill="1" applyBorder="1" applyAlignment="1" applyProtection="1">
      <alignment horizontal="center"/>
      <protection locked="0"/>
    </xf>
    <xf numFmtId="0" fontId="1" fillId="2" borderId="22" xfId="0" applyFont="1" applyFill="1" applyBorder="1" applyAlignment="1" applyProtection="1">
      <alignment horizontal="center"/>
      <protection locked="0"/>
    </xf>
    <xf numFmtId="0" fontId="1" fillId="2" borderId="23" xfId="0" applyFont="1" applyFill="1" applyBorder="1" applyAlignment="1" applyProtection="1">
      <alignment horizontal="center"/>
      <protection locked="0"/>
    </xf>
    <xf numFmtId="0" fontId="0" fillId="2" borderId="24" xfId="0" applyFont="1" applyFill="1" applyBorder="1" applyAlignment="1" applyProtection="1">
      <alignment horizontal="center"/>
      <protection locked="0"/>
    </xf>
    <xf numFmtId="0" fontId="0" fillId="2" borderId="25" xfId="0" applyFont="1" applyFill="1" applyBorder="1" applyAlignment="1" applyProtection="1">
      <alignment horizontal="center"/>
      <protection locked="0"/>
    </xf>
    <xf numFmtId="0" fontId="0" fillId="2" borderId="0" xfId="0" applyFont="1" applyFill="1" applyBorder="1" applyAlignment="1" applyProtection="1">
      <alignment horizontal="center"/>
      <protection locked="0"/>
    </xf>
    <xf numFmtId="0" fontId="0" fillId="0" borderId="26" xfId="0" applyFill="1" applyBorder="1" applyAlignment="1" applyProtection="1">
      <alignment horizontal="center"/>
      <protection/>
    </xf>
    <xf numFmtId="0" fontId="0" fillId="0" borderId="27" xfId="0" applyFill="1" applyBorder="1" applyAlignment="1" applyProtection="1">
      <alignment horizontal="center"/>
      <protection/>
    </xf>
    <xf numFmtId="0" fontId="0" fillId="0" borderId="11" xfId="0" applyBorder="1" applyAlignment="1" applyProtection="1">
      <alignment horizontal="center"/>
      <protection/>
    </xf>
    <xf numFmtId="0" fontId="0" fillId="0" borderId="28" xfId="0" applyBorder="1" applyAlignment="1" applyProtection="1">
      <alignment horizontal="center"/>
      <protection/>
    </xf>
    <xf numFmtId="0" fontId="0" fillId="0" borderId="7" xfId="0" applyBorder="1" applyAlignment="1" applyProtection="1">
      <alignment horizontal="center"/>
      <protection/>
    </xf>
    <xf numFmtId="0" fontId="1" fillId="0" borderId="29" xfId="0" applyFont="1" applyFill="1" applyBorder="1" applyAlignment="1" applyProtection="1">
      <alignment horizontal="center"/>
      <protection/>
    </xf>
    <xf numFmtId="0" fontId="1" fillId="0" borderId="30" xfId="0" applyFont="1" applyFill="1" applyBorder="1" applyAlignment="1" applyProtection="1">
      <alignment horizontal="center"/>
      <protection/>
    </xf>
    <xf numFmtId="0" fontId="1" fillId="0" borderId="31" xfId="0" applyFont="1" applyFill="1" applyBorder="1" applyAlignment="1" applyProtection="1">
      <alignment horizontal="center"/>
      <protection/>
    </xf>
    <xf numFmtId="0" fontId="1" fillId="0" borderId="32" xfId="0" applyFont="1" applyFill="1" applyBorder="1" applyAlignment="1" applyProtection="1">
      <alignment horizontal="center"/>
      <protection/>
    </xf>
    <xf numFmtId="0" fontId="1" fillId="0" borderId="33" xfId="0" applyFont="1" applyFill="1" applyBorder="1" applyAlignment="1" applyProtection="1">
      <alignment horizontal="center"/>
      <protection/>
    </xf>
    <xf numFmtId="0" fontId="1" fillId="0" borderId="2" xfId="0" applyFont="1" applyFill="1" applyBorder="1" applyAlignment="1" applyProtection="1">
      <alignment horizontal="center"/>
      <protection/>
    </xf>
    <xf numFmtId="0" fontId="1" fillId="0" borderId="5" xfId="0" applyFont="1" applyBorder="1" applyAlignment="1" applyProtection="1">
      <alignment horizontal="center"/>
      <protection/>
    </xf>
    <xf numFmtId="0" fontId="1" fillId="0" borderId="0" xfId="0" applyFont="1" applyBorder="1" applyAlignment="1" applyProtection="1">
      <alignment horizontal="center"/>
      <protection/>
    </xf>
    <xf numFmtId="0" fontId="1" fillId="0" borderId="6" xfId="0" applyFont="1" applyBorder="1" applyAlignment="1" applyProtection="1">
      <alignment horizontal="center"/>
      <protection/>
    </xf>
    <xf numFmtId="0" fontId="1" fillId="2" borderId="20" xfId="0" applyFont="1" applyFill="1" applyBorder="1" applyAlignment="1">
      <alignment horizontal="center"/>
    </xf>
    <xf numFmtId="0" fontId="1" fillId="2" borderId="21" xfId="0" applyFont="1" applyFill="1" applyBorder="1" applyAlignment="1">
      <alignment horizontal="center"/>
    </xf>
    <xf numFmtId="0" fontId="0" fillId="0" borderId="34" xfId="0" applyBorder="1" applyAlignment="1" applyProtection="1">
      <alignment horizontal="center" vertical="center" textRotation="90" wrapText="1"/>
      <protection/>
    </xf>
    <xf numFmtId="0" fontId="0" fillId="0" borderId="35" xfId="0" applyBorder="1" applyAlignment="1" applyProtection="1">
      <alignment horizontal="center" vertical="center" textRotation="90" wrapText="1"/>
      <protection/>
    </xf>
    <xf numFmtId="0" fontId="0" fillId="0" borderId="36" xfId="0" applyBorder="1" applyAlignment="1" applyProtection="1">
      <alignment horizontal="center" vertical="center" textRotation="90" wrapText="1"/>
      <protection/>
    </xf>
    <xf numFmtId="0" fontId="1" fillId="0" borderId="5"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6" xfId="0" applyFont="1" applyBorder="1" applyAlignment="1" applyProtection="1">
      <alignment horizontal="center"/>
      <protection locked="0"/>
    </xf>
    <xf numFmtId="0" fontId="1" fillId="2" borderId="1" xfId="0" applyFont="1" applyFill="1" applyBorder="1" applyAlignment="1" applyProtection="1">
      <alignment horizont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47625</xdr:colOff>
      <xdr:row>35</xdr:row>
      <xdr:rowOff>123825</xdr:rowOff>
    </xdr:to>
    <xdr:sp>
      <xdr:nvSpPr>
        <xdr:cNvPr id="1" name="TextBox 1"/>
        <xdr:cNvSpPr txBox="1">
          <a:spLocks noChangeArrowheads="1"/>
        </xdr:cNvSpPr>
      </xdr:nvSpPr>
      <xdr:spPr>
        <a:xfrm>
          <a:off x="0" y="0"/>
          <a:ext cx="10334625" cy="5457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Geneva"/>
              <a:ea typeface="Geneva"/>
              <a:cs typeface="Geneva"/>
            </a:rPr>
            <a:t>Legal Disclaimer:</a:t>
          </a:r>
          <a:r>
            <a:rPr lang="en-US" cap="none" sz="900" b="0" i="0" u="none" baseline="0">
              <a:latin typeface="Geneva"/>
              <a:ea typeface="Geneva"/>
              <a:cs typeface="Geneva"/>
            </a:rPr>
            <a:t>
Neither MRI the government, nor persons acting on their behalf make any warranty, express or implied:
(1) with respect to the merchantability, accuracy, completeness, or usefulness of any services, materials, or information furnished hereunder;
(2) that the use of any such services, materials, or information may not infringe privately owned rights;
(3) that the services, materials, or information furnished hereunder will not result in injury or damage when used for any purpose; or
(4) that the services, materials, or information furnished hereunder will accomplish the intended results or are safe or fit for any purpose, including the intended or particular purpose.
Furthermore, MRI and the government hereby specifically disclaim any and all warranties, express or implied, for any products manufactured, used, or sold that use these workbooks, calculations, or information. Neither MRI nor the government shall be liable for lost profits, lost savings, special, consequential, incidental or other indirect damages in any event, even if such party is made aware of the possibility thereof.
</a:t>
          </a:r>
          <a:r>
            <a:rPr lang="en-US" cap="none" sz="900" b="1" i="0" u="none" baseline="0">
              <a:latin typeface="Geneva"/>
              <a:ea typeface="Geneva"/>
              <a:cs typeface="Geneva"/>
            </a:rPr>
            <a:t>Instructions for use:</a:t>
          </a:r>
          <a:r>
            <a:rPr lang="en-US" cap="none" sz="900" b="0" i="0" u="none" baseline="0">
              <a:latin typeface="Geneva"/>
              <a:ea typeface="Geneva"/>
              <a:cs typeface="Geneva"/>
            </a:rPr>
            <a:t>
- This workbook is intended for use in conjunction with National Renewable Energy Laboratory (NREL) approved Laboratory Analytical Procedures (LAPs) only.
- Cells highlighted in blue are areas where values or information should be entered.
- Cells in white are calculations or references that should not be changed unless necessary.
- The pages in this workbook are locked to protect the integrity of the workbook.  Many of the cells contain calculations that can be inadvertently changed or copied over.  To unlock a sheet, choose the Tools option from the menu, choose Protection, and highlight the Unprotect Sheet option.  This will unlock all of the cells in the page.  Unlocking is not recommended unless product specific changes must be made.
- This workbook may be distributed to other organizations in its original form only.
- Abbreviations:
MRI- Midwest Research Institute; MRI operates NREL on behalf of the U.S. Department of Energy
TRB- Technical Record Book
ADW- Air dry weight, the weight of a sample or apparatus after air drying or vacuum oven drying
ODW- Oven dry weight, the weight of a sample or apparatus corrected for moisture content
For questions, comments, or suggestions, please contact biomass_laps@nrel.gov.
Revision: 08-18-2006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0">
      <selection activeCell="B38" sqref="B38"/>
    </sheetView>
  </sheetViews>
  <sheetFormatPr defaultColWidth="9.00390625" defaultRowHeight="12"/>
  <sheetData/>
  <sheetProtection sheet="1" objects="1" scenarios="1"/>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L62"/>
  <sheetViews>
    <sheetView workbookViewId="0" topLeftCell="A1">
      <pane xSplit="3" ySplit="2" topLeftCell="D3" activePane="bottomRight" state="frozen"/>
      <selection pane="topLeft" activeCell="A1" sqref="A1"/>
      <selection pane="topRight" activeCell="F1" sqref="F1"/>
      <selection pane="bottomLeft" activeCell="A18" sqref="A18"/>
      <selection pane="bottomRight" activeCell="C3" sqref="C3"/>
    </sheetView>
  </sheetViews>
  <sheetFormatPr defaultColWidth="9.00390625" defaultRowHeight="12"/>
  <cols>
    <col min="1" max="1" width="10.875" style="2" customWidth="1"/>
    <col min="2" max="2" width="10.875" style="3" customWidth="1"/>
    <col min="3" max="3" width="16.375" style="10" customWidth="1"/>
    <col min="4" max="4" width="15.875" style="2" bestFit="1" customWidth="1"/>
    <col min="5" max="5" width="7.00390625" style="2" customWidth="1"/>
    <col min="6" max="6" width="7.00390625" style="3" customWidth="1"/>
    <col min="7" max="10" width="7.00390625" style="2" customWidth="1"/>
    <col min="11" max="11" width="14.75390625" style="1" bestFit="1" customWidth="1"/>
    <col min="12" max="16384" width="10.875" style="1" customWidth="1"/>
  </cols>
  <sheetData>
    <row r="1" spans="11:12" ht="12">
      <c r="K1" s="60" t="s">
        <v>136</v>
      </c>
      <c r="L1" s="40"/>
    </row>
    <row r="2" spans="1:10" s="18" customFormat="1" ht="87.75">
      <c r="A2" s="18" t="s">
        <v>101</v>
      </c>
      <c r="B2" s="41" t="s">
        <v>81</v>
      </c>
      <c r="C2" s="22" t="s">
        <v>95</v>
      </c>
      <c r="D2" s="18" t="s">
        <v>102</v>
      </c>
      <c r="E2" s="18" t="s">
        <v>111</v>
      </c>
      <c r="F2" s="41" t="s">
        <v>82</v>
      </c>
      <c r="G2" s="18" t="s">
        <v>83</v>
      </c>
      <c r="H2" s="18" t="s">
        <v>84</v>
      </c>
      <c r="I2" s="18" t="s">
        <v>80</v>
      </c>
      <c r="J2" s="18" t="s">
        <v>86</v>
      </c>
    </row>
    <row r="3" spans="1:10" ht="12">
      <c r="A3" s="2">
        <f>'TRB Record'!A2</f>
        <v>1</v>
      </c>
      <c r="C3" s="10">
        <f>'TRB Record'!C2</f>
        <v>0</v>
      </c>
      <c r="D3" s="2">
        <f>Lignin!E2</f>
        <v>0</v>
      </c>
      <c r="E3" s="2">
        <f>Lignin!S2</f>
        <v>87</v>
      </c>
      <c r="G3" s="12">
        <f>F3*E3</f>
        <v>0</v>
      </c>
      <c r="H3" s="15">
        <f>43/60</f>
        <v>0.7166666666666667</v>
      </c>
      <c r="I3" s="12">
        <f>IF(D3=0,0,100*(H3*G3/D3))</f>
        <v>0</v>
      </c>
      <c r="J3" s="12"/>
    </row>
    <row r="4" spans="1:10" ht="12">
      <c r="A4" s="2" t="str">
        <f>'TRB Record'!A3</f>
        <v>replicate 1</v>
      </c>
      <c r="C4" s="10">
        <f>'TRB Record'!C3</f>
        <v>0</v>
      </c>
      <c r="D4" s="2">
        <f>Lignin!E3</f>
        <v>0</v>
      </c>
      <c r="E4" s="2">
        <f>Lignin!S3</f>
        <v>87</v>
      </c>
      <c r="G4" s="12">
        <f aca="true" t="shared" si="0" ref="G4:G50">F4*E4</f>
        <v>0</v>
      </c>
      <c r="H4" s="15">
        <f aca="true" t="shared" si="1" ref="H4:H62">43/60</f>
        <v>0.7166666666666667</v>
      </c>
      <c r="I4" s="12">
        <f aca="true" t="shared" si="2" ref="I4:I62">IF(D4=0,0,100*(H4*G4/D4))</f>
        <v>0</v>
      </c>
      <c r="J4" s="12">
        <f>AVERAGE(I3,I4)</f>
        <v>0</v>
      </c>
    </row>
    <row r="5" spans="1:10" ht="12">
      <c r="A5" s="2">
        <f>'TRB Record'!A4</f>
        <v>2</v>
      </c>
      <c r="C5" s="10">
        <f>'TRB Record'!C4</f>
        <v>0</v>
      </c>
      <c r="D5" s="2">
        <f>Lignin!E4</f>
        <v>0</v>
      </c>
      <c r="E5" s="2">
        <f>Lignin!S4</f>
        <v>87</v>
      </c>
      <c r="G5" s="12">
        <f t="shared" si="0"/>
        <v>0</v>
      </c>
      <c r="H5" s="15">
        <f t="shared" si="1"/>
        <v>0.7166666666666667</v>
      </c>
      <c r="I5" s="12">
        <f t="shared" si="2"/>
        <v>0</v>
      </c>
      <c r="J5" s="12"/>
    </row>
    <row r="6" spans="1:10" ht="12">
      <c r="A6" s="2" t="str">
        <f>'TRB Record'!A5</f>
        <v>replicate 2</v>
      </c>
      <c r="C6" s="10">
        <f>'TRB Record'!C5</f>
        <v>0</v>
      </c>
      <c r="D6" s="2">
        <f>Lignin!E5</f>
        <v>0</v>
      </c>
      <c r="E6" s="2">
        <f>Lignin!S5</f>
        <v>87</v>
      </c>
      <c r="G6" s="12">
        <f t="shared" si="0"/>
        <v>0</v>
      </c>
      <c r="H6" s="15">
        <f t="shared" si="1"/>
        <v>0.7166666666666667</v>
      </c>
      <c r="I6" s="12">
        <f t="shared" si="2"/>
        <v>0</v>
      </c>
      <c r="J6" s="12">
        <f>AVERAGE(I5,I6)</f>
        <v>0</v>
      </c>
    </row>
    <row r="7" spans="1:10" ht="12">
      <c r="A7" s="2">
        <f>'TRB Record'!A6</f>
        <v>3</v>
      </c>
      <c r="C7" s="10">
        <f>'TRB Record'!C6</f>
        <v>0</v>
      </c>
      <c r="D7" s="2">
        <f>Lignin!E6</f>
        <v>0</v>
      </c>
      <c r="E7" s="2">
        <f>Lignin!S6</f>
        <v>87</v>
      </c>
      <c r="G7" s="12">
        <f t="shared" si="0"/>
        <v>0</v>
      </c>
      <c r="H7" s="15">
        <f t="shared" si="1"/>
        <v>0.7166666666666667</v>
      </c>
      <c r="I7" s="12">
        <f t="shared" si="2"/>
        <v>0</v>
      </c>
      <c r="J7" s="12"/>
    </row>
    <row r="8" spans="1:10" ht="12">
      <c r="A8" s="2" t="str">
        <f>'TRB Record'!A7</f>
        <v>replicate 3</v>
      </c>
      <c r="C8" s="10">
        <f>'TRB Record'!C7</f>
        <v>0</v>
      </c>
      <c r="D8" s="2">
        <f>Lignin!E7</f>
        <v>0</v>
      </c>
      <c r="E8" s="2">
        <f>Lignin!S7</f>
        <v>87</v>
      </c>
      <c r="G8" s="12">
        <f t="shared" si="0"/>
        <v>0</v>
      </c>
      <c r="H8" s="15">
        <f t="shared" si="1"/>
        <v>0.7166666666666667</v>
      </c>
      <c r="I8" s="12">
        <f t="shared" si="2"/>
        <v>0</v>
      </c>
      <c r="J8" s="12">
        <f>AVERAGE(I7,I8)</f>
        <v>0</v>
      </c>
    </row>
    <row r="9" spans="1:10" ht="12">
      <c r="A9" s="2">
        <f>'TRB Record'!A8</f>
        <v>4</v>
      </c>
      <c r="C9" s="10">
        <f>'TRB Record'!C8</f>
        <v>0</v>
      </c>
      <c r="D9" s="2">
        <f>Lignin!E8</f>
        <v>0</v>
      </c>
      <c r="E9" s="2">
        <f>Lignin!S8</f>
        <v>87</v>
      </c>
      <c r="G9" s="12">
        <f t="shared" si="0"/>
        <v>0</v>
      </c>
      <c r="H9" s="15">
        <f t="shared" si="1"/>
        <v>0.7166666666666667</v>
      </c>
      <c r="I9" s="12">
        <f t="shared" si="2"/>
        <v>0</v>
      </c>
      <c r="J9" s="12"/>
    </row>
    <row r="10" spans="1:10" ht="12">
      <c r="A10" s="2" t="str">
        <f>'TRB Record'!A9</f>
        <v>replicate 4</v>
      </c>
      <c r="C10" s="10">
        <f>'TRB Record'!C9</f>
        <v>0</v>
      </c>
      <c r="D10" s="2">
        <f>Lignin!E9</f>
        <v>0</v>
      </c>
      <c r="E10" s="2">
        <f>Lignin!S9</f>
        <v>87</v>
      </c>
      <c r="G10" s="12">
        <f t="shared" si="0"/>
        <v>0</v>
      </c>
      <c r="H10" s="15">
        <f t="shared" si="1"/>
        <v>0.7166666666666667</v>
      </c>
      <c r="I10" s="12">
        <f t="shared" si="2"/>
        <v>0</v>
      </c>
      <c r="J10" s="12">
        <f>AVERAGE(I9,I10)</f>
        <v>0</v>
      </c>
    </row>
    <row r="11" spans="1:10" ht="12">
      <c r="A11" s="2">
        <f>'TRB Record'!A10</f>
        <v>5</v>
      </c>
      <c r="C11" s="10">
        <f>'TRB Record'!C10</f>
        <v>0</v>
      </c>
      <c r="D11" s="2">
        <f>Lignin!E10</f>
        <v>0</v>
      </c>
      <c r="E11" s="2">
        <f>Lignin!S10</f>
        <v>87</v>
      </c>
      <c r="G11" s="12">
        <f t="shared" si="0"/>
        <v>0</v>
      </c>
      <c r="H11" s="15">
        <f t="shared" si="1"/>
        <v>0.7166666666666667</v>
      </c>
      <c r="I11" s="12">
        <f t="shared" si="2"/>
        <v>0</v>
      </c>
      <c r="J11" s="12"/>
    </row>
    <row r="12" spans="1:10" ht="12">
      <c r="A12" s="2" t="str">
        <f>'TRB Record'!A11</f>
        <v>replicate 5</v>
      </c>
      <c r="C12" s="10">
        <f>'TRB Record'!C11</f>
        <v>0</v>
      </c>
      <c r="D12" s="2">
        <f>Lignin!E11</f>
        <v>0</v>
      </c>
      <c r="E12" s="2">
        <f>Lignin!S11</f>
        <v>87</v>
      </c>
      <c r="G12" s="12">
        <f t="shared" si="0"/>
        <v>0</v>
      </c>
      <c r="H12" s="15">
        <f t="shared" si="1"/>
        <v>0.7166666666666667</v>
      </c>
      <c r="I12" s="12">
        <f t="shared" si="2"/>
        <v>0</v>
      </c>
      <c r="J12" s="12">
        <f>AVERAGE(I11,I12)</f>
        <v>0</v>
      </c>
    </row>
    <row r="13" spans="1:10" ht="12">
      <c r="A13" s="2">
        <f>'TRB Record'!A12</f>
        <v>6</v>
      </c>
      <c r="C13" s="10">
        <f>'TRB Record'!C12</f>
        <v>0</v>
      </c>
      <c r="D13" s="2">
        <f>Lignin!E12</f>
        <v>0</v>
      </c>
      <c r="E13" s="2">
        <f>Lignin!S12</f>
        <v>87</v>
      </c>
      <c r="G13" s="12">
        <f t="shared" si="0"/>
        <v>0</v>
      </c>
      <c r="H13" s="15">
        <f t="shared" si="1"/>
        <v>0.7166666666666667</v>
      </c>
      <c r="I13" s="12">
        <f t="shared" si="2"/>
        <v>0</v>
      </c>
      <c r="J13" s="12"/>
    </row>
    <row r="14" spans="1:10" ht="12">
      <c r="A14" s="2" t="str">
        <f>'TRB Record'!A13</f>
        <v>replicate 6</v>
      </c>
      <c r="C14" s="10">
        <f>'TRB Record'!C13</f>
        <v>0</v>
      </c>
      <c r="D14" s="2">
        <f>Lignin!E13</f>
        <v>0</v>
      </c>
      <c r="E14" s="2">
        <f>Lignin!S13</f>
        <v>87</v>
      </c>
      <c r="G14" s="12">
        <f t="shared" si="0"/>
        <v>0</v>
      </c>
      <c r="H14" s="15">
        <f t="shared" si="1"/>
        <v>0.7166666666666667</v>
      </c>
      <c r="I14" s="12">
        <f t="shared" si="2"/>
        <v>0</v>
      </c>
      <c r="J14" s="12">
        <f>AVERAGE(I13,I14)</f>
        <v>0</v>
      </c>
    </row>
    <row r="15" spans="1:10" ht="12">
      <c r="A15" s="2">
        <f>'TRB Record'!A14</f>
        <v>7</v>
      </c>
      <c r="C15" s="10">
        <f>'TRB Record'!C14</f>
        <v>0</v>
      </c>
      <c r="D15" s="2">
        <f>Lignin!E14</f>
        <v>0</v>
      </c>
      <c r="E15" s="2">
        <f>Lignin!S14</f>
        <v>87</v>
      </c>
      <c r="G15" s="12">
        <f t="shared" si="0"/>
        <v>0</v>
      </c>
      <c r="H15" s="15">
        <f t="shared" si="1"/>
        <v>0.7166666666666667</v>
      </c>
      <c r="I15" s="12">
        <f t="shared" si="2"/>
        <v>0</v>
      </c>
      <c r="J15" s="12"/>
    </row>
    <row r="16" spans="1:10" ht="12">
      <c r="A16" s="2" t="str">
        <f>'TRB Record'!A15</f>
        <v>replicate 7</v>
      </c>
      <c r="C16" s="10">
        <f>'TRB Record'!C15</f>
        <v>0</v>
      </c>
      <c r="D16" s="2">
        <f>Lignin!E15</f>
        <v>0</v>
      </c>
      <c r="E16" s="2">
        <f>Lignin!S15</f>
        <v>87</v>
      </c>
      <c r="G16" s="12">
        <f t="shared" si="0"/>
        <v>0</v>
      </c>
      <c r="H16" s="15">
        <f t="shared" si="1"/>
        <v>0.7166666666666667</v>
      </c>
      <c r="I16" s="12">
        <f t="shared" si="2"/>
        <v>0</v>
      </c>
      <c r="J16" s="12">
        <f>AVERAGE(I15,I16)</f>
        <v>0</v>
      </c>
    </row>
    <row r="17" spans="1:10" ht="12">
      <c r="A17" s="2">
        <f>'TRB Record'!A16</f>
        <v>8</v>
      </c>
      <c r="C17" s="10">
        <f>'TRB Record'!C16</f>
        <v>0</v>
      </c>
      <c r="D17" s="2">
        <f>Lignin!E16</f>
        <v>0</v>
      </c>
      <c r="E17" s="2">
        <f>Lignin!S16</f>
        <v>87</v>
      </c>
      <c r="G17" s="12">
        <f t="shared" si="0"/>
        <v>0</v>
      </c>
      <c r="H17" s="15">
        <f t="shared" si="1"/>
        <v>0.7166666666666667</v>
      </c>
      <c r="I17" s="12">
        <f t="shared" si="2"/>
        <v>0</v>
      </c>
      <c r="J17" s="12"/>
    </row>
    <row r="18" spans="1:10" ht="12">
      <c r="A18" s="2" t="str">
        <f>'TRB Record'!A17</f>
        <v>replicate 8</v>
      </c>
      <c r="C18" s="10">
        <f>'TRB Record'!C17</f>
        <v>0</v>
      </c>
      <c r="D18" s="2">
        <f>Lignin!E17</f>
        <v>0</v>
      </c>
      <c r="E18" s="2">
        <f>Lignin!S17</f>
        <v>87</v>
      </c>
      <c r="G18" s="12">
        <f t="shared" si="0"/>
        <v>0</v>
      </c>
      <c r="H18" s="15">
        <f t="shared" si="1"/>
        <v>0.7166666666666667</v>
      </c>
      <c r="I18" s="12">
        <f t="shared" si="2"/>
        <v>0</v>
      </c>
      <c r="J18" s="12">
        <f>AVERAGE(I17,I18)</f>
        <v>0</v>
      </c>
    </row>
    <row r="19" spans="1:10" ht="12">
      <c r="A19" s="2">
        <f>'TRB Record'!A18</f>
        <v>9</v>
      </c>
      <c r="C19" s="10">
        <f>'TRB Record'!C18</f>
        <v>0</v>
      </c>
      <c r="D19" s="2">
        <f>Lignin!E18</f>
        <v>0</v>
      </c>
      <c r="E19" s="2">
        <f>Lignin!S18</f>
        <v>87</v>
      </c>
      <c r="G19" s="12">
        <f t="shared" si="0"/>
        <v>0</v>
      </c>
      <c r="H19" s="15">
        <f t="shared" si="1"/>
        <v>0.7166666666666667</v>
      </c>
      <c r="I19" s="12">
        <f t="shared" si="2"/>
        <v>0</v>
      </c>
      <c r="J19" s="12"/>
    </row>
    <row r="20" spans="1:10" ht="12">
      <c r="A20" s="2" t="str">
        <f>'TRB Record'!A19</f>
        <v>replicate 9</v>
      </c>
      <c r="C20" s="10">
        <f>'TRB Record'!C19</f>
        <v>0</v>
      </c>
      <c r="D20" s="2">
        <f>Lignin!E19</f>
        <v>0</v>
      </c>
      <c r="E20" s="2">
        <f>Lignin!S19</f>
        <v>87</v>
      </c>
      <c r="G20" s="12">
        <f t="shared" si="0"/>
        <v>0</v>
      </c>
      <c r="H20" s="15">
        <f t="shared" si="1"/>
        <v>0.7166666666666667</v>
      </c>
      <c r="I20" s="12">
        <f t="shared" si="2"/>
        <v>0</v>
      </c>
      <c r="J20" s="12">
        <f>AVERAGE(I19,I20)</f>
        <v>0</v>
      </c>
    </row>
    <row r="21" spans="1:10" ht="12">
      <c r="A21" s="2">
        <f>'TRB Record'!A20</f>
        <v>10</v>
      </c>
      <c r="C21" s="10">
        <f>'TRB Record'!C20</f>
        <v>0</v>
      </c>
      <c r="D21" s="2">
        <f>Lignin!E20</f>
        <v>0</v>
      </c>
      <c r="E21" s="2">
        <f>Lignin!S20</f>
        <v>87</v>
      </c>
      <c r="G21" s="12">
        <f t="shared" si="0"/>
        <v>0</v>
      </c>
      <c r="H21" s="15">
        <f t="shared" si="1"/>
        <v>0.7166666666666667</v>
      </c>
      <c r="I21" s="12">
        <f t="shared" si="2"/>
        <v>0</v>
      </c>
      <c r="J21" s="12"/>
    </row>
    <row r="22" spans="1:10" ht="12">
      <c r="A22" s="2" t="str">
        <f>'TRB Record'!A21</f>
        <v>replicate 10</v>
      </c>
      <c r="C22" s="10">
        <f>'TRB Record'!C21</f>
        <v>0</v>
      </c>
      <c r="D22" s="2">
        <f>Lignin!E21</f>
        <v>0</v>
      </c>
      <c r="E22" s="2">
        <f>Lignin!S21</f>
        <v>87</v>
      </c>
      <c r="G22" s="12">
        <f t="shared" si="0"/>
        <v>0</v>
      </c>
      <c r="H22" s="15">
        <f t="shared" si="1"/>
        <v>0.7166666666666667</v>
      </c>
      <c r="I22" s="12">
        <f t="shared" si="2"/>
        <v>0</v>
      </c>
      <c r="J22" s="12">
        <f>AVERAGE(I21,I22)</f>
        <v>0</v>
      </c>
    </row>
    <row r="23" spans="1:10" ht="12">
      <c r="A23" s="2">
        <f>'TRB Record'!A22</f>
        <v>11</v>
      </c>
      <c r="C23" s="10">
        <f>'TRB Record'!C22</f>
        <v>0</v>
      </c>
      <c r="D23" s="2">
        <f>Lignin!E22</f>
        <v>0</v>
      </c>
      <c r="E23" s="2">
        <f>Lignin!S22</f>
        <v>87</v>
      </c>
      <c r="G23" s="12">
        <f t="shared" si="0"/>
        <v>0</v>
      </c>
      <c r="H23" s="15">
        <f t="shared" si="1"/>
        <v>0.7166666666666667</v>
      </c>
      <c r="I23" s="12">
        <f t="shared" si="2"/>
        <v>0</v>
      </c>
      <c r="J23" s="12"/>
    </row>
    <row r="24" spans="1:10" ht="12">
      <c r="A24" s="2" t="str">
        <f>'TRB Record'!A23</f>
        <v>replicate 11</v>
      </c>
      <c r="C24" s="10">
        <f>'TRB Record'!C23</f>
        <v>0</v>
      </c>
      <c r="D24" s="2">
        <f>Lignin!E23</f>
        <v>0</v>
      </c>
      <c r="E24" s="2">
        <f>Lignin!S23</f>
        <v>87</v>
      </c>
      <c r="G24" s="12">
        <f t="shared" si="0"/>
        <v>0</v>
      </c>
      <c r="H24" s="15">
        <f t="shared" si="1"/>
        <v>0.7166666666666667</v>
      </c>
      <c r="I24" s="12">
        <f t="shared" si="2"/>
        <v>0</v>
      </c>
      <c r="J24" s="12">
        <f>AVERAGE(I23,I24)</f>
        <v>0</v>
      </c>
    </row>
    <row r="25" spans="1:10" ht="12">
      <c r="A25" s="2">
        <f>'TRB Record'!A24</f>
        <v>12</v>
      </c>
      <c r="C25" s="10">
        <f>'TRB Record'!C24</f>
        <v>0</v>
      </c>
      <c r="D25" s="2">
        <f>Lignin!E24</f>
        <v>0</v>
      </c>
      <c r="E25" s="2">
        <f>Lignin!S24</f>
        <v>87</v>
      </c>
      <c r="G25" s="12">
        <f t="shared" si="0"/>
        <v>0</v>
      </c>
      <c r="H25" s="15">
        <f t="shared" si="1"/>
        <v>0.7166666666666667</v>
      </c>
      <c r="I25" s="12">
        <f t="shared" si="2"/>
        <v>0</v>
      </c>
      <c r="J25" s="12"/>
    </row>
    <row r="26" spans="1:10" ht="12">
      <c r="A26" s="2" t="str">
        <f>'TRB Record'!A25</f>
        <v>replicate 12</v>
      </c>
      <c r="C26" s="10">
        <f>'TRB Record'!C25</f>
        <v>0</v>
      </c>
      <c r="D26" s="2">
        <f>Lignin!E25</f>
        <v>0</v>
      </c>
      <c r="E26" s="2">
        <f>Lignin!S25</f>
        <v>87</v>
      </c>
      <c r="G26" s="12">
        <f t="shared" si="0"/>
        <v>0</v>
      </c>
      <c r="H26" s="15">
        <f t="shared" si="1"/>
        <v>0.7166666666666667</v>
      </c>
      <c r="I26" s="12">
        <f t="shared" si="2"/>
        <v>0</v>
      </c>
      <c r="J26" s="12">
        <f>AVERAGE(I25,I26)</f>
        <v>0</v>
      </c>
    </row>
    <row r="27" spans="1:10" ht="12">
      <c r="A27" s="2">
        <f>'TRB Record'!A26</f>
        <v>13</v>
      </c>
      <c r="C27" s="10">
        <f>'TRB Record'!C26</f>
        <v>0</v>
      </c>
      <c r="D27" s="2">
        <f>Lignin!E26</f>
        <v>0</v>
      </c>
      <c r="E27" s="2">
        <f>Lignin!S26</f>
        <v>87</v>
      </c>
      <c r="G27" s="12">
        <f t="shared" si="0"/>
        <v>0</v>
      </c>
      <c r="H27" s="15">
        <f t="shared" si="1"/>
        <v>0.7166666666666667</v>
      </c>
      <c r="I27" s="12">
        <f t="shared" si="2"/>
        <v>0</v>
      </c>
      <c r="J27" s="12"/>
    </row>
    <row r="28" spans="1:10" ht="12">
      <c r="A28" s="2" t="str">
        <f>'TRB Record'!A27</f>
        <v>replicate 13</v>
      </c>
      <c r="C28" s="10">
        <f>'TRB Record'!C27</f>
        <v>0</v>
      </c>
      <c r="D28" s="2">
        <f>Lignin!E27</f>
        <v>0</v>
      </c>
      <c r="E28" s="2">
        <f>Lignin!S27</f>
        <v>87</v>
      </c>
      <c r="G28" s="12">
        <f t="shared" si="0"/>
        <v>0</v>
      </c>
      <c r="H28" s="15">
        <f t="shared" si="1"/>
        <v>0.7166666666666667</v>
      </c>
      <c r="I28" s="12">
        <f t="shared" si="2"/>
        <v>0</v>
      </c>
      <c r="J28" s="12">
        <f>AVERAGE(I27,I28)</f>
        <v>0</v>
      </c>
    </row>
    <row r="29" spans="1:10" ht="12">
      <c r="A29" s="2">
        <f>'TRB Record'!A28</f>
        <v>14</v>
      </c>
      <c r="C29" s="10">
        <f>'TRB Record'!C28</f>
        <v>0</v>
      </c>
      <c r="D29" s="2">
        <f>Lignin!E28</f>
        <v>0</v>
      </c>
      <c r="E29" s="2">
        <f>Lignin!S28</f>
        <v>87</v>
      </c>
      <c r="G29" s="12">
        <f t="shared" si="0"/>
        <v>0</v>
      </c>
      <c r="H29" s="15">
        <f t="shared" si="1"/>
        <v>0.7166666666666667</v>
      </c>
      <c r="I29" s="12">
        <f t="shared" si="2"/>
        <v>0</v>
      </c>
      <c r="J29" s="12"/>
    </row>
    <row r="30" spans="1:10" ht="12">
      <c r="A30" s="2" t="str">
        <f>'TRB Record'!A29</f>
        <v>replicate 14</v>
      </c>
      <c r="C30" s="10">
        <f>'TRB Record'!C29</f>
        <v>0</v>
      </c>
      <c r="D30" s="2">
        <f>Lignin!E29</f>
        <v>0</v>
      </c>
      <c r="E30" s="2">
        <f>Lignin!S29</f>
        <v>87</v>
      </c>
      <c r="G30" s="12">
        <f t="shared" si="0"/>
        <v>0</v>
      </c>
      <c r="H30" s="15">
        <f t="shared" si="1"/>
        <v>0.7166666666666667</v>
      </c>
      <c r="I30" s="12">
        <f t="shared" si="2"/>
        <v>0</v>
      </c>
      <c r="J30" s="12">
        <f>AVERAGE(I29,I30)</f>
        <v>0</v>
      </c>
    </row>
    <row r="31" spans="1:10" ht="12">
      <c r="A31" s="2">
        <f>'TRB Record'!A30</f>
        <v>15</v>
      </c>
      <c r="C31" s="10">
        <f>'TRB Record'!C30</f>
        <v>0</v>
      </c>
      <c r="D31" s="2">
        <f>Lignin!E30</f>
        <v>0</v>
      </c>
      <c r="E31" s="2">
        <f>Lignin!S30</f>
        <v>87</v>
      </c>
      <c r="G31" s="12">
        <f t="shared" si="0"/>
        <v>0</v>
      </c>
      <c r="H31" s="15">
        <f t="shared" si="1"/>
        <v>0.7166666666666667</v>
      </c>
      <c r="I31" s="12">
        <f t="shared" si="2"/>
        <v>0</v>
      </c>
      <c r="J31" s="12"/>
    </row>
    <row r="32" spans="1:10" ht="12">
      <c r="A32" s="2" t="str">
        <f>'TRB Record'!A31</f>
        <v>replicate 15</v>
      </c>
      <c r="C32" s="10">
        <f>'TRB Record'!C31</f>
        <v>0</v>
      </c>
      <c r="D32" s="2">
        <f>Lignin!E31</f>
        <v>0</v>
      </c>
      <c r="E32" s="2">
        <f>Lignin!S31</f>
        <v>87</v>
      </c>
      <c r="G32" s="12">
        <f t="shared" si="0"/>
        <v>0</v>
      </c>
      <c r="H32" s="15">
        <f t="shared" si="1"/>
        <v>0.7166666666666667</v>
      </c>
      <c r="I32" s="12">
        <f t="shared" si="2"/>
        <v>0</v>
      </c>
      <c r="J32" s="12">
        <f>AVERAGE(I31,I32)</f>
        <v>0</v>
      </c>
    </row>
    <row r="33" spans="1:10" ht="12">
      <c r="A33" s="2">
        <f>'TRB Record'!A32</f>
        <v>16</v>
      </c>
      <c r="C33" s="10">
        <f>'TRB Record'!C32</f>
        <v>0</v>
      </c>
      <c r="D33" s="2">
        <f>Lignin!E32</f>
        <v>0</v>
      </c>
      <c r="E33" s="2">
        <f>Lignin!S32</f>
        <v>87</v>
      </c>
      <c r="G33" s="12">
        <f t="shared" si="0"/>
        <v>0</v>
      </c>
      <c r="H33" s="15">
        <f t="shared" si="1"/>
        <v>0.7166666666666667</v>
      </c>
      <c r="I33" s="12">
        <f t="shared" si="2"/>
        <v>0</v>
      </c>
      <c r="J33" s="12"/>
    </row>
    <row r="34" spans="1:10" ht="12">
      <c r="A34" s="2" t="str">
        <f>'TRB Record'!A33</f>
        <v>replicate 16</v>
      </c>
      <c r="C34" s="10">
        <f>'TRB Record'!C33</f>
        <v>0</v>
      </c>
      <c r="D34" s="2">
        <f>Lignin!E33</f>
        <v>0</v>
      </c>
      <c r="E34" s="2">
        <f>Lignin!S33</f>
        <v>87</v>
      </c>
      <c r="G34" s="12">
        <f t="shared" si="0"/>
        <v>0</v>
      </c>
      <c r="H34" s="15">
        <f t="shared" si="1"/>
        <v>0.7166666666666667</v>
      </c>
      <c r="I34" s="12">
        <f t="shared" si="2"/>
        <v>0</v>
      </c>
      <c r="J34" s="12">
        <f>AVERAGE(I33,I34)</f>
        <v>0</v>
      </c>
    </row>
    <row r="35" spans="1:10" ht="12">
      <c r="A35" s="2">
        <f>'TRB Record'!A34</f>
        <v>17</v>
      </c>
      <c r="C35" s="10">
        <f>'TRB Record'!C34</f>
        <v>0</v>
      </c>
      <c r="D35" s="2">
        <f>Lignin!E34</f>
        <v>0</v>
      </c>
      <c r="E35" s="2">
        <f>Lignin!S34</f>
        <v>87</v>
      </c>
      <c r="G35" s="12">
        <f t="shared" si="0"/>
        <v>0</v>
      </c>
      <c r="H35" s="15">
        <f t="shared" si="1"/>
        <v>0.7166666666666667</v>
      </c>
      <c r="I35" s="12">
        <f t="shared" si="2"/>
        <v>0</v>
      </c>
      <c r="J35" s="12"/>
    </row>
    <row r="36" spans="1:10" ht="12">
      <c r="A36" s="2" t="str">
        <f>'TRB Record'!A35</f>
        <v>replicate 17</v>
      </c>
      <c r="C36" s="10">
        <f>'TRB Record'!C35</f>
        <v>0</v>
      </c>
      <c r="D36" s="2">
        <f>Lignin!E35</f>
        <v>0</v>
      </c>
      <c r="E36" s="2">
        <f>Lignin!S35</f>
        <v>87</v>
      </c>
      <c r="G36" s="12">
        <f t="shared" si="0"/>
        <v>0</v>
      </c>
      <c r="H36" s="15">
        <f t="shared" si="1"/>
        <v>0.7166666666666667</v>
      </c>
      <c r="I36" s="12">
        <f t="shared" si="2"/>
        <v>0</v>
      </c>
      <c r="J36" s="12">
        <f>AVERAGE(I35,I36)</f>
        <v>0</v>
      </c>
    </row>
    <row r="37" spans="1:10" ht="12">
      <c r="A37" s="2">
        <f>'TRB Record'!A36</f>
        <v>18</v>
      </c>
      <c r="C37" s="10">
        <f>'TRB Record'!C36</f>
        <v>0</v>
      </c>
      <c r="D37" s="2">
        <f>Lignin!E36</f>
        <v>0</v>
      </c>
      <c r="E37" s="2">
        <f>Lignin!S36</f>
        <v>87</v>
      </c>
      <c r="G37" s="12">
        <f t="shared" si="0"/>
        <v>0</v>
      </c>
      <c r="H37" s="15">
        <f t="shared" si="1"/>
        <v>0.7166666666666667</v>
      </c>
      <c r="I37" s="12">
        <f t="shared" si="2"/>
        <v>0</v>
      </c>
      <c r="J37" s="12"/>
    </row>
    <row r="38" spans="1:10" ht="12">
      <c r="A38" s="2" t="str">
        <f>'TRB Record'!A37</f>
        <v>replicate 18</v>
      </c>
      <c r="C38" s="10">
        <f>'TRB Record'!C37</f>
        <v>0</v>
      </c>
      <c r="D38" s="2">
        <f>Lignin!E37</f>
        <v>0</v>
      </c>
      <c r="E38" s="2">
        <f>Lignin!S37</f>
        <v>87</v>
      </c>
      <c r="G38" s="12">
        <f t="shared" si="0"/>
        <v>0</v>
      </c>
      <c r="H38" s="15">
        <f t="shared" si="1"/>
        <v>0.7166666666666667</v>
      </c>
      <c r="I38" s="12">
        <f t="shared" si="2"/>
        <v>0</v>
      </c>
      <c r="J38" s="12">
        <f>AVERAGE(I37,I38)</f>
        <v>0</v>
      </c>
    </row>
    <row r="39" spans="1:10" ht="12">
      <c r="A39" s="2">
        <f>'TRB Record'!A38</f>
        <v>19</v>
      </c>
      <c r="C39" s="10">
        <f>'TRB Record'!C38</f>
        <v>0</v>
      </c>
      <c r="D39" s="2">
        <f>Lignin!E38</f>
        <v>0</v>
      </c>
      <c r="E39" s="2">
        <f>Lignin!S38</f>
        <v>87</v>
      </c>
      <c r="G39" s="12">
        <f t="shared" si="0"/>
        <v>0</v>
      </c>
      <c r="H39" s="15">
        <f t="shared" si="1"/>
        <v>0.7166666666666667</v>
      </c>
      <c r="I39" s="12">
        <f t="shared" si="2"/>
        <v>0</v>
      </c>
      <c r="J39" s="12"/>
    </row>
    <row r="40" spans="1:10" ht="12">
      <c r="A40" s="2" t="str">
        <f>'TRB Record'!A39</f>
        <v>replicate 19</v>
      </c>
      <c r="C40" s="10">
        <f>'TRB Record'!C39</f>
        <v>0</v>
      </c>
      <c r="D40" s="2">
        <f>Lignin!E39</f>
        <v>0</v>
      </c>
      <c r="E40" s="2">
        <f>Lignin!S39</f>
        <v>87</v>
      </c>
      <c r="G40" s="12">
        <f t="shared" si="0"/>
        <v>0</v>
      </c>
      <c r="H40" s="15">
        <f t="shared" si="1"/>
        <v>0.7166666666666667</v>
      </c>
      <c r="I40" s="12">
        <f t="shared" si="2"/>
        <v>0</v>
      </c>
      <c r="J40" s="12">
        <f>AVERAGE(I39,I40)</f>
        <v>0</v>
      </c>
    </row>
    <row r="41" spans="1:10" ht="12">
      <c r="A41" s="2">
        <f>'TRB Record'!A40</f>
        <v>20</v>
      </c>
      <c r="C41" s="10">
        <f>'TRB Record'!C40</f>
        <v>0</v>
      </c>
      <c r="D41" s="2">
        <f>Lignin!E40</f>
        <v>0</v>
      </c>
      <c r="E41" s="2">
        <f>Lignin!S40</f>
        <v>87</v>
      </c>
      <c r="G41" s="12">
        <f t="shared" si="0"/>
        <v>0</v>
      </c>
      <c r="H41" s="15">
        <f t="shared" si="1"/>
        <v>0.7166666666666667</v>
      </c>
      <c r="I41" s="12">
        <f t="shared" si="2"/>
        <v>0</v>
      </c>
      <c r="J41" s="12"/>
    </row>
    <row r="42" spans="1:10" ht="12">
      <c r="A42" s="2" t="str">
        <f>'TRB Record'!A41</f>
        <v>replicate 20</v>
      </c>
      <c r="C42" s="10">
        <f>'TRB Record'!C41</f>
        <v>0</v>
      </c>
      <c r="D42" s="2">
        <f>Lignin!E41</f>
        <v>0</v>
      </c>
      <c r="E42" s="2">
        <f>Lignin!S41</f>
        <v>87</v>
      </c>
      <c r="G42" s="12">
        <f t="shared" si="0"/>
        <v>0</v>
      </c>
      <c r="H42" s="15">
        <f t="shared" si="1"/>
        <v>0.7166666666666667</v>
      </c>
      <c r="I42" s="12">
        <f t="shared" si="2"/>
        <v>0</v>
      </c>
      <c r="J42" s="12">
        <f>AVERAGE(I41,I42)</f>
        <v>0</v>
      </c>
    </row>
    <row r="43" spans="1:10" ht="12">
      <c r="A43" s="2">
        <f>'TRB Record'!A42</f>
        <v>21</v>
      </c>
      <c r="C43" s="10">
        <f>'TRB Record'!C42</f>
        <v>0</v>
      </c>
      <c r="D43" s="2">
        <f>Lignin!E42</f>
        <v>0</v>
      </c>
      <c r="E43" s="2">
        <f>Lignin!S42</f>
        <v>87</v>
      </c>
      <c r="G43" s="12">
        <f t="shared" si="0"/>
        <v>0</v>
      </c>
      <c r="H43" s="15">
        <f t="shared" si="1"/>
        <v>0.7166666666666667</v>
      </c>
      <c r="I43" s="12">
        <f t="shared" si="2"/>
        <v>0</v>
      </c>
      <c r="J43" s="12"/>
    </row>
    <row r="44" spans="1:10" ht="12">
      <c r="A44" s="2" t="str">
        <f>'TRB Record'!A43</f>
        <v>replicate 21</v>
      </c>
      <c r="C44" s="10">
        <f>'TRB Record'!C43</f>
        <v>0</v>
      </c>
      <c r="D44" s="2">
        <f>Lignin!E43</f>
        <v>0</v>
      </c>
      <c r="E44" s="2">
        <f>Lignin!S43</f>
        <v>87</v>
      </c>
      <c r="G44" s="12">
        <f t="shared" si="0"/>
        <v>0</v>
      </c>
      <c r="H44" s="15">
        <f t="shared" si="1"/>
        <v>0.7166666666666667</v>
      </c>
      <c r="I44" s="12">
        <f t="shared" si="2"/>
        <v>0</v>
      </c>
      <c r="J44" s="12">
        <f>AVERAGE(I43,I44)</f>
        <v>0</v>
      </c>
    </row>
    <row r="45" spans="1:10" ht="12">
      <c r="A45" s="2">
        <f>'TRB Record'!A44</f>
        <v>22</v>
      </c>
      <c r="C45" s="10">
        <f>'TRB Record'!C44</f>
        <v>0</v>
      </c>
      <c r="D45" s="2">
        <f>Lignin!E44</f>
        <v>0</v>
      </c>
      <c r="E45" s="2">
        <f>Lignin!S44</f>
        <v>87</v>
      </c>
      <c r="G45" s="12">
        <f t="shared" si="0"/>
        <v>0</v>
      </c>
      <c r="H45" s="15">
        <f t="shared" si="1"/>
        <v>0.7166666666666667</v>
      </c>
      <c r="I45" s="12">
        <f t="shared" si="2"/>
        <v>0</v>
      </c>
      <c r="J45" s="12"/>
    </row>
    <row r="46" spans="1:10" ht="12">
      <c r="A46" s="2" t="str">
        <f>'TRB Record'!A45</f>
        <v>replicate 22</v>
      </c>
      <c r="C46" s="10">
        <f>'TRB Record'!C45</f>
        <v>0</v>
      </c>
      <c r="D46" s="2">
        <f>Lignin!E45</f>
        <v>0</v>
      </c>
      <c r="E46" s="2">
        <f>Lignin!S45</f>
        <v>87</v>
      </c>
      <c r="G46" s="12">
        <f t="shared" si="0"/>
        <v>0</v>
      </c>
      <c r="H46" s="15">
        <f t="shared" si="1"/>
        <v>0.7166666666666667</v>
      </c>
      <c r="I46" s="12">
        <f t="shared" si="2"/>
        <v>0</v>
      </c>
      <c r="J46" s="12">
        <f>AVERAGE(I45,I46)</f>
        <v>0</v>
      </c>
    </row>
    <row r="47" spans="1:10" ht="12">
      <c r="A47" s="2">
        <f>'TRB Record'!A46</f>
        <v>23</v>
      </c>
      <c r="C47" s="10">
        <f>'TRB Record'!C46</f>
        <v>0</v>
      </c>
      <c r="D47" s="2">
        <f>Lignin!E46</f>
        <v>0</v>
      </c>
      <c r="E47" s="2">
        <f>Lignin!S46</f>
        <v>87</v>
      </c>
      <c r="G47" s="12">
        <f t="shared" si="0"/>
        <v>0</v>
      </c>
      <c r="H47" s="15">
        <f t="shared" si="1"/>
        <v>0.7166666666666667</v>
      </c>
      <c r="I47" s="12">
        <f t="shared" si="2"/>
        <v>0</v>
      </c>
      <c r="J47" s="12"/>
    </row>
    <row r="48" spans="1:10" ht="12">
      <c r="A48" s="2" t="str">
        <f>'TRB Record'!A47</f>
        <v>replicate 23</v>
      </c>
      <c r="C48" s="10">
        <f>'TRB Record'!C47</f>
        <v>0</v>
      </c>
      <c r="D48" s="2">
        <f>Lignin!E47</f>
        <v>0</v>
      </c>
      <c r="E48" s="2">
        <f>Lignin!S47</f>
        <v>87</v>
      </c>
      <c r="G48" s="12">
        <f t="shared" si="0"/>
        <v>0</v>
      </c>
      <c r="H48" s="15">
        <f t="shared" si="1"/>
        <v>0.7166666666666667</v>
      </c>
      <c r="I48" s="12">
        <f t="shared" si="2"/>
        <v>0</v>
      </c>
      <c r="J48" s="12">
        <f>AVERAGE(I47,I48)</f>
        <v>0</v>
      </c>
    </row>
    <row r="49" spans="1:10" ht="12">
      <c r="A49" s="2">
        <f>'TRB Record'!A48</f>
        <v>24</v>
      </c>
      <c r="C49" s="10">
        <f>'TRB Record'!C48</f>
        <v>0</v>
      </c>
      <c r="D49" s="2">
        <f>Lignin!E48</f>
        <v>0</v>
      </c>
      <c r="E49" s="2">
        <f>Lignin!S48</f>
        <v>87</v>
      </c>
      <c r="G49" s="12">
        <f t="shared" si="0"/>
        <v>0</v>
      </c>
      <c r="H49" s="15">
        <f t="shared" si="1"/>
        <v>0.7166666666666667</v>
      </c>
      <c r="I49" s="12">
        <f t="shared" si="2"/>
        <v>0</v>
      </c>
      <c r="J49" s="12"/>
    </row>
    <row r="50" spans="1:10" ht="12">
      <c r="A50" s="2" t="str">
        <f>'TRB Record'!A49</f>
        <v>replicate 24</v>
      </c>
      <c r="C50" s="10">
        <f>'TRB Record'!C49</f>
        <v>0</v>
      </c>
      <c r="D50" s="2">
        <f>Lignin!E49</f>
        <v>0</v>
      </c>
      <c r="E50" s="2">
        <f>Lignin!S49</f>
        <v>87</v>
      </c>
      <c r="G50" s="12">
        <f t="shared" si="0"/>
        <v>0</v>
      </c>
      <c r="H50" s="15">
        <f t="shared" si="1"/>
        <v>0.7166666666666667</v>
      </c>
      <c r="I50" s="12">
        <f t="shared" si="2"/>
        <v>0</v>
      </c>
      <c r="J50" s="12">
        <f>AVERAGE(I49,I50)</f>
        <v>0</v>
      </c>
    </row>
    <row r="51" spans="1:10" ht="12">
      <c r="A51" s="2">
        <f>'TRB Record'!A50</f>
        <v>25</v>
      </c>
      <c r="C51" s="10">
        <f>'TRB Record'!C50</f>
        <v>0</v>
      </c>
      <c r="D51" s="2">
        <f>Lignin!E50</f>
        <v>0</v>
      </c>
      <c r="E51" s="2">
        <f>Lignin!S50</f>
        <v>87</v>
      </c>
      <c r="G51" s="12">
        <f aca="true" t="shared" si="3" ref="G51:G62">F51*E51</f>
        <v>0</v>
      </c>
      <c r="H51" s="15">
        <f t="shared" si="1"/>
        <v>0.7166666666666667</v>
      </c>
      <c r="I51" s="12">
        <f t="shared" si="2"/>
        <v>0</v>
      </c>
      <c r="J51" s="12"/>
    </row>
    <row r="52" spans="1:10" ht="12">
      <c r="A52" s="2" t="str">
        <f>'TRB Record'!A51</f>
        <v>replicate 25</v>
      </c>
      <c r="C52" s="10">
        <f>'TRB Record'!C51</f>
        <v>0</v>
      </c>
      <c r="D52" s="2">
        <f>Lignin!E51</f>
        <v>0</v>
      </c>
      <c r="E52" s="2">
        <f>Lignin!S51</f>
        <v>87</v>
      </c>
      <c r="G52" s="12">
        <f t="shared" si="3"/>
        <v>0</v>
      </c>
      <c r="H52" s="15">
        <f t="shared" si="1"/>
        <v>0.7166666666666667</v>
      </c>
      <c r="I52" s="12">
        <f t="shared" si="2"/>
        <v>0</v>
      </c>
      <c r="J52" s="12">
        <f>AVERAGE(I51,I52)</f>
        <v>0</v>
      </c>
    </row>
    <row r="53" spans="1:10" ht="12">
      <c r="A53" s="2">
        <f>'TRB Record'!A52</f>
        <v>26</v>
      </c>
      <c r="C53" s="10">
        <f>'TRB Record'!C52</f>
        <v>0</v>
      </c>
      <c r="D53" s="2">
        <f>Lignin!E52</f>
        <v>0</v>
      </c>
      <c r="E53" s="2">
        <f>Lignin!S52</f>
        <v>87</v>
      </c>
      <c r="G53" s="12">
        <f t="shared" si="3"/>
        <v>0</v>
      </c>
      <c r="H53" s="15">
        <f t="shared" si="1"/>
        <v>0.7166666666666667</v>
      </c>
      <c r="I53" s="12">
        <f t="shared" si="2"/>
        <v>0</v>
      </c>
      <c r="J53" s="12"/>
    </row>
    <row r="54" spans="1:10" ht="12">
      <c r="A54" s="2" t="str">
        <f>'TRB Record'!A53</f>
        <v>replicate 26</v>
      </c>
      <c r="C54" s="10">
        <f>'TRB Record'!C53</f>
        <v>0</v>
      </c>
      <c r="D54" s="2">
        <f>Lignin!E53</f>
        <v>0</v>
      </c>
      <c r="E54" s="2">
        <f>Lignin!S53</f>
        <v>87</v>
      </c>
      <c r="G54" s="12">
        <f t="shared" si="3"/>
        <v>0</v>
      </c>
      <c r="H54" s="15">
        <f t="shared" si="1"/>
        <v>0.7166666666666667</v>
      </c>
      <c r="I54" s="12">
        <f t="shared" si="2"/>
        <v>0</v>
      </c>
      <c r="J54" s="12">
        <f>AVERAGE(I53,I54)</f>
        <v>0</v>
      </c>
    </row>
    <row r="55" spans="1:10" ht="12">
      <c r="A55" s="2">
        <f>'TRB Record'!A54</f>
        <v>27</v>
      </c>
      <c r="C55" s="10">
        <f>'TRB Record'!C54</f>
        <v>0</v>
      </c>
      <c r="D55" s="2">
        <f>Lignin!E54</f>
        <v>0</v>
      </c>
      <c r="E55" s="2">
        <f>Lignin!S54</f>
        <v>87</v>
      </c>
      <c r="G55" s="12">
        <f t="shared" si="3"/>
        <v>0</v>
      </c>
      <c r="H55" s="15">
        <f t="shared" si="1"/>
        <v>0.7166666666666667</v>
      </c>
      <c r="I55" s="12">
        <f t="shared" si="2"/>
        <v>0</v>
      </c>
      <c r="J55" s="12"/>
    </row>
    <row r="56" spans="1:10" ht="12">
      <c r="A56" s="2" t="str">
        <f>'TRB Record'!A55</f>
        <v>replicate 27</v>
      </c>
      <c r="C56" s="10">
        <f>'TRB Record'!C55</f>
        <v>0</v>
      </c>
      <c r="D56" s="2">
        <f>Lignin!E55</f>
        <v>0</v>
      </c>
      <c r="E56" s="2">
        <f>Lignin!S55</f>
        <v>87</v>
      </c>
      <c r="G56" s="12">
        <f t="shared" si="3"/>
        <v>0</v>
      </c>
      <c r="H56" s="15">
        <f t="shared" si="1"/>
        <v>0.7166666666666667</v>
      </c>
      <c r="I56" s="12">
        <f t="shared" si="2"/>
        <v>0</v>
      </c>
      <c r="J56" s="12">
        <f>AVERAGE(I55,I56)</f>
        <v>0</v>
      </c>
    </row>
    <row r="57" spans="1:10" ht="12">
      <c r="A57" s="2">
        <f>'TRB Record'!A56</f>
        <v>28</v>
      </c>
      <c r="C57" s="10">
        <f>'TRB Record'!C56</f>
        <v>0</v>
      </c>
      <c r="D57" s="2">
        <f>Lignin!E56</f>
        <v>0</v>
      </c>
      <c r="E57" s="2">
        <f>Lignin!S56</f>
        <v>87</v>
      </c>
      <c r="G57" s="12">
        <f t="shared" si="3"/>
        <v>0</v>
      </c>
      <c r="H57" s="15">
        <f t="shared" si="1"/>
        <v>0.7166666666666667</v>
      </c>
      <c r="I57" s="12">
        <f t="shared" si="2"/>
        <v>0</v>
      </c>
      <c r="J57" s="12"/>
    </row>
    <row r="58" spans="1:10" ht="12">
      <c r="A58" s="2" t="str">
        <f>'TRB Record'!A57</f>
        <v>replicate 28</v>
      </c>
      <c r="C58" s="10">
        <f>'TRB Record'!C57</f>
        <v>0</v>
      </c>
      <c r="D58" s="2">
        <f>Lignin!E57</f>
        <v>0</v>
      </c>
      <c r="E58" s="2">
        <f>Lignin!S57</f>
        <v>87</v>
      </c>
      <c r="G58" s="12">
        <f t="shared" si="3"/>
        <v>0</v>
      </c>
      <c r="H58" s="15">
        <f t="shared" si="1"/>
        <v>0.7166666666666667</v>
      </c>
      <c r="I58" s="12">
        <f t="shared" si="2"/>
        <v>0</v>
      </c>
      <c r="J58" s="12">
        <f>AVERAGE(I57,I58)</f>
        <v>0</v>
      </c>
    </row>
    <row r="59" spans="1:10" ht="12">
      <c r="A59" s="2">
        <f>'TRB Record'!A58</f>
        <v>29</v>
      </c>
      <c r="C59" s="10">
        <f>'TRB Record'!C58</f>
        <v>0</v>
      </c>
      <c r="D59" s="2">
        <f>Lignin!E58</f>
        <v>0</v>
      </c>
      <c r="E59" s="2">
        <f>Lignin!S58</f>
        <v>87</v>
      </c>
      <c r="G59" s="12">
        <f t="shared" si="3"/>
        <v>0</v>
      </c>
      <c r="H59" s="15">
        <f t="shared" si="1"/>
        <v>0.7166666666666667</v>
      </c>
      <c r="I59" s="12">
        <f t="shared" si="2"/>
        <v>0</v>
      </c>
      <c r="J59" s="12"/>
    </row>
    <row r="60" spans="1:10" ht="12">
      <c r="A60" s="2" t="str">
        <f>'TRB Record'!A59</f>
        <v>replicate 29</v>
      </c>
      <c r="C60" s="10">
        <f>'TRB Record'!C59</f>
        <v>0</v>
      </c>
      <c r="D60" s="2">
        <f>Lignin!E59</f>
        <v>0</v>
      </c>
      <c r="E60" s="2">
        <f>Lignin!S59</f>
        <v>87</v>
      </c>
      <c r="G60" s="12">
        <f t="shared" si="3"/>
        <v>0</v>
      </c>
      <c r="H60" s="15">
        <f t="shared" si="1"/>
        <v>0.7166666666666667</v>
      </c>
      <c r="I60" s="12">
        <f t="shared" si="2"/>
        <v>0</v>
      </c>
      <c r="J60" s="12">
        <f>AVERAGE(I59,I60)</f>
        <v>0</v>
      </c>
    </row>
    <row r="61" spans="1:10" ht="12">
      <c r="A61" s="2">
        <f>'TRB Record'!A60</f>
        <v>30</v>
      </c>
      <c r="C61" s="10">
        <f>'TRB Record'!C60</f>
        <v>0</v>
      </c>
      <c r="D61" s="2">
        <f>Lignin!E60</f>
        <v>0</v>
      </c>
      <c r="E61" s="2">
        <f>Lignin!S60</f>
        <v>87</v>
      </c>
      <c r="G61" s="12">
        <f t="shared" si="3"/>
        <v>0</v>
      </c>
      <c r="H61" s="15">
        <f t="shared" si="1"/>
        <v>0.7166666666666667</v>
      </c>
      <c r="I61" s="12">
        <f t="shared" si="2"/>
        <v>0</v>
      </c>
      <c r="J61" s="12"/>
    </row>
    <row r="62" spans="1:10" ht="12">
      <c r="A62" s="2" t="str">
        <f>'TRB Record'!A61</f>
        <v>replicate 30</v>
      </c>
      <c r="C62" s="10">
        <f>'TRB Record'!C61</f>
        <v>0</v>
      </c>
      <c r="D62" s="2">
        <f>Lignin!E61</f>
        <v>0</v>
      </c>
      <c r="E62" s="2">
        <f>Lignin!S61</f>
        <v>87</v>
      </c>
      <c r="G62" s="12">
        <f t="shared" si="3"/>
        <v>0</v>
      </c>
      <c r="H62" s="15">
        <f t="shared" si="1"/>
        <v>0.7166666666666667</v>
      </c>
      <c r="I62" s="12">
        <f t="shared" si="2"/>
        <v>0</v>
      </c>
      <c r="J62" s="12">
        <f>AVERAGE(I61,I62)</f>
        <v>0</v>
      </c>
    </row>
  </sheetData>
  <sheetProtection sheet="1" objects="1" scenarios="1"/>
  <printOptions gridLines="1"/>
  <pageMargins left="0.75" right="0.75" top="1" bottom="1" header="0.5" footer="0.5"/>
  <pageSetup fitToHeight="5" fitToWidth="1" orientation="landscape" paperSize="9"/>
  <headerFooter alignWithMargins="0">
    <oddHeader>&amp;C&amp;A</oddHeader>
    <oddFooter>&amp;CPage &amp;P of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M61"/>
  <sheetViews>
    <sheetView workbookViewId="0" topLeftCell="A1">
      <pane xSplit="2" ySplit="1" topLeftCell="C2" activePane="bottomRight" state="frozen"/>
      <selection pane="topLeft" activeCell="A1" sqref="A1"/>
      <selection pane="topRight" activeCell="B1" sqref="B1"/>
      <selection pane="bottomLeft" activeCell="A2" sqref="A2"/>
      <selection pane="bottomRight" activeCell="C3" sqref="C3"/>
    </sheetView>
  </sheetViews>
  <sheetFormatPr defaultColWidth="10.875" defaultRowHeight="12"/>
  <cols>
    <col min="1" max="1" width="10.875" style="2" customWidth="1"/>
    <col min="2" max="2" width="16.375" style="10" customWidth="1"/>
    <col min="3" max="4" width="7.00390625" style="8" customWidth="1"/>
    <col min="5" max="13" width="7.00390625" style="2" customWidth="1"/>
    <col min="14" max="16384" width="10.875" style="1" customWidth="1"/>
  </cols>
  <sheetData>
    <row r="1" spans="1:13" s="24" customFormat="1" ht="87.75">
      <c r="A1" s="18" t="s">
        <v>101</v>
      </c>
      <c r="B1" s="22" t="s">
        <v>95</v>
      </c>
      <c r="C1" s="18" t="s">
        <v>106</v>
      </c>
      <c r="D1" s="18" t="s">
        <v>66</v>
      </c>
      <c r="E1" s="18" t="s">
        <v>47</v>
      </c>
      <c r="F1" s="18" t="s">
        <v>48</v>
      </c>
      <c r="G1" s="18" t="s">
        <v>133</v>
      </c>
      <c r="H1" s="18" t="s">
        <v>50</v>
      </c>
      <c r="I1" s="18" t="s">
        <v>51</v>
      </c>
      <c r="J1" s="18" t="s">
        <v>52</v>
      </c>
      <c r="K1" s="18" t="s">
        <v>53</v>
      </c>
      <c r="L1" s="18" t="s">
        <v>54</v>
      </c>
      <c r="M1" s="18" t="s">
        <v>55</v>
      </c>
    </row>
    <row r="2" spans="1:13" ht="12">
      <c r="A2" s="2">
        <f>'TRB Record'!A2</f>
        <v>1</v>
      </c>
      <c r="B2" s="10">
        <f>'TRB Record'!C2</f>
        <v>0</v>
      </c>
      <c r="C2" s="17">
        <f>Ash!J2</f>
        <v>0</v>
      </c>
      <c r="D2" s="17">
        <f>'EtOH Extractives'!J2</f>
        <v>0</v>
      </c>
      <c r="E2" s="12">
        <f>Lignin!U2</f>
        <v>0</v>
      </c>
      <c r="F2" s="12">
        <f>'Structural Sugars'!U8</f>
        <v>0</v>
      </c>
      <c r="G2" s="12">
        <f>'Structural Sugars'!W8</f>
        <v>0</v>
      </c>
      <c r="H2" s="12">
        <f>'Structural Sugars'!Y8</f>
        <v>0</v>
      </c>
      <c r="I2" s="12">
        <f>'Structural Sugars'!AA8</f>
        <v>0</v>
      </c>
      <c r="J2" s="12">
        <f>'Structural Sugars'!AC8</f>
        <v>0</v>
      </c>
      <c r="K2" s="12">
        <f>'Uronic Acid'!H3</f>
        <v>0</v>
      </c>
      <c r="L2" s="12">
        <f>Acetate!I3</f>
        <v>0</v>
      </c>
      <c r="M2" s="12">
        <f aca="true" t="shared" si="0" ref="M2:M33">SUM(E2:L2)</f>
        <v>0</v>
      </c>
    </row>
    <row r="3" spans="1:13" ht="12">
      <c r="A3" s="2" t="str">
        <f>'TRB Record'!A3</f>
        <v>replicate 1</v>
      </c>
      <c r="B3" s="10">
        <f>'TRB Record'!C3</f>
        <v>0</v>
      </c>
      <c r="C3" s="17">
        <f>Ash!J3</f>
        <v>0</v>
      </c>
      <c r="D3" s="17">
        <f>'EtOH Extractives'!J3</f>
        <v>0</v>
      </c>
      <c r="E3" s="12">
        <f>Lignin!U3</f>
        <v>0</v>
      </c>
      <c r="F3" s="12">
        <f>'Structural Sugars'!U9</f>
        <v>0</v>
      </c>
      <c r="G3" s="12">
        <f>'Structural Sugars'!W9</f>
        <v>0</v>
      </c>
      <c r="H3" s="12">
        <f>'Structural Sugars'!Y9</f>
        <v>0</v>
      </c>
      <c r="I3" s="12">
        <f>'Structural Sugars'!AA9</f>
        <v>0</v>
      </c>
      <c r="J3" s="12">
        <f>'Structural Sugars'!AC9</f>
        <v>0</v>
      </c>
      <c r="K3" s="12">
        <f>'Uronic Acid'!H4</f>
        <v>0</v>
      </c>
      <c r="L3" s="12">
        <f>Acetate!I4</f>
        <v>0</v>
      </c>
      <c r="M3" s="12">
        <f t="shared" si="0"/>
        <v>0</v>
      </c>
    </row>
    <row r="4" spans="1:13" ht="12">
      <c r="A4" s="2">
        <f>'TRB Record'!A4</f>
        <v>2</v>
      </c>
      <c r="B4" s="10">
        <f>'TRB Record'!C4</f>
        <v>0</v>
      </c>
      <c r="C4" s="17">
        <f>Ash!J4</f>
        <v>0</v>
      </c>
      <c r="D4" s="17">
        <f>'EtOH Extractives'!J4</f>
        <v>0</v>
      </c>
      <c r="E4" s="12">
        <f>Lignin!U4</f>
        <v>0</v>
      </c>
      <c r="F4" s="12">
        <f>'Structural Sugars'!U10</f>
        <v>0</v>
      </c>
      <c r="G4" s="12">
        <f>'Structural Sugars'!W10</f>
        <v>0</v>
      </c>
      <c r="H4" s="12">
        <f>'Structural Sugars'!Y10</f>
        <v>0</v>
      </c>
      <c r="I4" s="12">
        <f>'Structural Sugars'!AA10</f>
        <v>0</v>
      </c>
      <c r="J4" s="12">
        <f>'Structural Sugars'!AC10</f>
        <v>0</v>
      </c>
      <c r="K4" s="12">
        <f>'Uronic Acid'!H5</f>
        <v>0</v>
      </c>
      <c r="L4" s="12">
        <f>Acetate!I5</f>
        <v>0</v>
      </c>
      <c r="M4" s="12">
        <f t="shared" si="0"/>
        <v>0</v>
      </c>
    </row>
    <row r="5" spans="1:13" ht="12">
      <c r="A5" s="2" t="str">
        <f>'TRB Record'!A5</f>
        <v>replicate 2</v>
      </c>
      <c r="B5" s="10">
        <f>'TRB Record'!C5</f>
        <v>0</v>
      </c>
      <c r="C5" s="17">
        <f>Ash!J5</f>
        <v>0</v>
      </c>
      <c r="D5" s="17">
        <f>'EtOH Extractives'!J5</f>
        <v>0</v>
      </c>
      <c r="E5" s="12">
        <f>Lignin!U5</f>
        <v>0</v>
      </c>
      <c r="F5" s="12">
        <f>'Structural Sugars'!U11</f>
        <v>0</v>
      </c>
      <c r="G5" s="12">
        <f>'Structural Sugars'!W11</f>
        <v>0</v>
      </c>
      <c r="H5" s="12">
        <f>'Structural Sugars'!Y11</f>
        <v>0</v>
      </c>
      <c r="I5" s="12">
        <f>'Structural Sugars'!AA11</f>
        <v>0</v>
      </c>
      <c r="J5" s="12">
        <f>'Structural Sugars'!AC11</f>
        <v>0</v>
      </c>
      <c r="K5" s="12">
        <f>'Uronic Acid'!H6</f>
        <v>0</v>
      </c>
      <c r="L5" s="12">
        <f>Acetate!I6</f>
        <v>0</v>
      </c>
      <c r="M5" s="12">
        <f t="shared" si="0"/>
        <v>0</v>
      </c>
    </row>
    <row r="6" spans="1:13" ht="12">
      <c r="A6" s="2">
        <f>'TRB Record'!A6</f>
        <v>3</v>
      </c>
      <c r="B6" s="10">
        <f>'TRB Record'!C6</f>
        <v>0</v>
      </c>
      <c r="C6" s="17">
        <f>Ash!J6</f>
        <v>0</v>
      </c>
      <c r="D6" s="17">
        <f>'EtOH Extractives'!J6</f>
        <v>0</v>
      </c>
      <c r="E6" s="12">
        <f>Lignin!U6</f>
        <v>0</v>
      </c>
      <c r="F6" s="12">
        <f>'Structural Sugars'!U12</f>
        <v>0</v>
      </c>
      <c r="G6" s="12">
        <f>'Structural Sugars'!W12</f>
        <v>0</v>
      </c>
      <c r="H6" s="12">
        <f>'Structural Sugars'!Y12</f>
        <v>0</v>
      </c>
      <c r="I6" s="12">
        <f>'Structural Sugars'!AA12</f>
        <v>0</v>
      </c>
      <c r="J6" s="12">
        <f>'Structural Sugars'!AC12</f>
        <v>0</v>
      </c>
      <c r="K6" s="12">
        <f>'Uronic Acid'!H7</f>
        <v>0</v>
      </c>
      <c r="L6" s="12">
        <f>Acetate!I7</f>
        <v>0</v>
      </c>
      <c r="M6" s="12">
        <f t="shared" si="0"/>
        <v>0</v>
      </c>
    </row>
    <row r="7" spans="1:13" ht="12">
      <c r="A7" s="2" t="str">
        <f>'TRB Record'!A7</f>
        <v>replicate 3</v>
      </c>
      <c r="B7" s="10">
        <f>'TRB Record'!C7</f>
        <v>0</v>
      </c>
      <c r="C7" s="17">
        <f>Ash!J7</f>
        <v>0</v>
      </c>
      <c r="D7" s="17">
        <f>'EtOH Extractives'!J7</f>
        <v>0</v>
      </c>
      <c r="E7" s="12">
        <f>Lignin!U7</f>
        <v>0</v>
      </c>
      <c r="F7" s="12">
        <f>'Structural Sugars'!U13</f>
        <v>0</v>
      </c>
      <c r="G7" s="12">
        <f>'Structural Sugars'!W13</f>
        <v>0</v>
      </c>
      <c r="H7" s="12">
        <f>'Structural Sugars'!Y13</f>
        <v>0</v>
      </c>
      <c r="I7" s="12">
        <f>'Structural Sugars'!AA13</f>
        <v>0</v>
      </c>
      <c r="J7" s="12">
        <f>'Structural Sugars'!AC13</f>
        <v>0</v>
      </c>
      <c r="K7" s="12">
        <f>'Uronic Acid'!H8</f>
        <v>0</v>
      </c>
      <c r="L7" s="12">
        <f>Acetate!I8</f>
        <v>0</v>
      </c>
      <c r="M7" s="12">
        <f t="shared" si="0"/>
        <v>0</v>
      </c>
    </row>
    <row r="8" spans="1:13" ht="12">
      <c r="A8" s="2">
        <f>'TRB Record'!A8</f>
        <v>4</v>
      </c>
      <c r="B8" s="10">
        <f>'TRB Record'!C8</f>
        <v>0</v>
      </c>
      <c r="C8" s="17">
        <f>Ash!J8</f>
        <v>0</v>
      </c>
      <c r="D8" s="17">
        <f>'EtOH Extractives'!J8</f>
        <v>0</v>
      </c>
      <c r="E8" s="12">
        <f>Lignin!U8</f>
        <v>0</v>
      </c>
      <c r="F8" s="12">
        <f>'Structural Sugars'!U14</f>
        <v>0</v>
      </c>
      <c r="G8" s="12">
        <f>'Structural Sugars'!W14</f>
        <v>0</v>
      </c>
      <c r="H8" s="12">
        <f>'Structural Sugars'!Y14</f>
        <v>0</v>
      </c>
      <c r="I8" s="12">
        <f>'Structural Sugars'!AA14</f>
        <v>0</v>
      </c>
      <c r="J8" s="12">
        <f>'Structural Sugars'!AC14</f>
        <v>0</v>
      </c>
      <c r="K8" s="12">
        <f>'Uronic Acid'!H9</f>
        <v>0</v>
      </c>
      <c r="L8" s="12">
        <f>Acetate!I9</f>
        <v>0</v>
      </c>
      <c r="M8" s="12">
        <f t="shared" si="0"/>
        <v>0</v>
      </c>
    </row>
    <row r="9" spans="1:13" ht="12">
      <c r="A9" s="2" t="str">
        <f>'TRB Record'!A9</f>
        <v>replicate 4</v>
      </c>
      <c r="B9" s="10">
        <f>'TRB Record'!C9</f>
        <v>0</v>
      </c>
      <c r="C9" s="17">
        <f>Ash!J9</f>
        <v>0</v>
      </c>
      <c r="D9" s="17">
        <f>'EtOH Extractives'!J9</f>
        <v>0</v>
      </c>
      <c r="E9" s="12">
        <f>Lignin!U9</f>
        <v>0</v>
      </c>
      <c r="F9" s="12">
        <f>'Structural Sugars'!U15</f>
        <v>0</v>
      </c>
      <c r="G9" s="12">
        <f>'Structural Sugars'!W15</f>
        <v>0</v>
      </c>
      <c r="H9" s="12">
        <f>'Structural Sugars'!Y15</f>
        <v>0</v>
      </c>
      <c r="I9" s="12">
        <f>'Structural Sugars'!AA15</f>
        <v>0</v>
      </c>
      <c r="J9" s="12">
        <f>'Structural Sugars'!AC15</f>
        <v>0</v>
      </c>
      <c r="K9" s="12">
        <f>'Uronic Acid'!H10</f>
        <v>0</v>
      </c>
      <c r="L9" s="12">
        <f>Acetate!I10</f>
        <v>0</v>
      </c>
      <c r="M9" s="12">
        <f t="shared" si="0"/>
        <v>0</v>
      </c>
    </row>
    <row r="10" spans="1:13" ht="12">
      <c r="A10" s="2">
        <f>'TRB Record'!A10</f>
        <v>5</v>
      </c>
      <c r="B10" s="10">
        <f>'TRB Record'!C10</f>
        <v>0</v>
      </c>
      <c r="C10" s="17">
        <f>Ash!J10</f>
        <v>0</v>
      </c>
      <c r="D10" s="17">
        <f>'EtOH Extractives'!J10</f>
        <v>0</v>
      </c>
      <c r="E10" s="12">
        <f>Lignin!U10</f>
        <v>0</v>
      </c>
      <c r="F10" s="12">
        <f>'Structural Sugars'!U16</f>
        <v>0</v>
      </c>
      <c r="G10" s="12">
        <f>'Structural Sugars'!W16</f>
        <v>0</v>
      </c>
      <c r="H10" s="12">
        <f>'Structural Sugars'!Y16</f>
        <v>0</v>
      </c>
      <c r="I10" s="12">
        <f>'Structural Sugars'!AA16</f>
        <v>0</v>
      </c>
      <c r="J10" s="12">
        <f>'Structural Sugars'!AC16</f>
        <v>0</v>
      </c>
      <c r="K10" s="12">
        <f>'Uronic Acid'!H11</f>
        <v>0</v>
      </c>
      <c r="L10" s="12">
        <f>Acetate!I11</f>
        <v>0</v>
      </c>
      <c r="M10" s="12">
        <f t="shared" si="0"/>
        <v>0</v>
      </c>
    </row>
    <row r="11" spans="1:13" ht="12">
      <c r="A11" s="2" t="str">
        <f>'TRB Record'!A11</f>
        <v>replicate 5</v>
      </c>
      <c r="B11" s="10">
        <f>'TRB Record'!C11</f>
        <v>0</v>
      </c>
      <c r="C11" s="17">
        <f>Ash!J11</f>
        <v>0</v>
      </c>
      <c r="D11" s="17">
        <f>'EtOH Extractives'!J11</f>
        <v>0</v>
      </c>
      <c r="E11" s="12">
        <f>Lignin!U11</f>
        <v>0</v>
      </c>
      <c r="F11" s="12">
        <f>'Structural Sugars'!U17</f>
        <v>0</v>
      </c>
      <c r="G11" s="12">
        <f>'Structural Sugars'!W17</f>
        <v>0</v>
      </c>
      <c r="H11" s="12">
        <f>'Structural Sugars'!Y17</f>
        <v>0</v>
      </c>
      <c r="I11" s="12">
        <f>'Structural Sugars'!AA17</f>
        <v>0</v>
      </c>
      <c r="J11" s="12">
        <f>'Structural Sugars'!AC17</f>
        <v>0</v>
      </c>
      <c r="K11" s="12">
        <f>'Uronic Acid'!H12</f>
        <v>0</v>
      </c>
      <c r="L11" s="12">
        <f>Acetate!I12</f>
        <v>0</v>
      </c>
      <c r="M11" s="12">
        <f t="shared" si="0"/>
        <v>0</v>
      </c>
    </row>
    <row r="12" spans="1:13" ht="12">
      <c r="A12" s="2">
        <f>'TRB Record'!A12</f>
        <v>6</v>
      </c>
      <c r="B12" s="10">
        <f>'TRB Record'!C12</f>
        <v>0</v>
      </c>
      <c r="C12" s="17">
        <f>Ash!J12</f>
        <v>0</v>
      </c>
      <c r="D12" s="17">
        <f>'EtOH Extractives'!J12</f>
        <v>0</v>
      </c>
      <c r="E12" s="12">
        <f>Lignin!U12</f>
        <v>0</v>
      </c>
      <c r="F12" s="12">
        <f>'Structural Sugars'!U18</f>
        <v>0</v>
      </c>
      <c r="G12" s="12">
        <f>'Structural Sugars'!W18</f>
        <v>0</v>
      </c>
      <c r="H12" s="12">
        <f>'Structural Sugars'!Y18</f>
        <v>0</v>
      </c>
      <c r="I12" s="12">
        <f>'Structural Sugars'!AA18</f>
        <v>0</v>
      </c>
      <c r="J12" s="12">
        <f>'Structural Sugars'!AC18</f>
        <v>0</v>
      </c>
      <c r="K12" s="12">
        <f>'Uronic Acid'!H13</f>
        <v>0</v>
      </c>
      <c r="L12" s="12">
        <f>Acetate!I13</f>
        <v>0</v>
      </c>
      <c r="M12" s="12">
        <f t="shared" si="0"/>
        <v>0</v>
      </c>
    </row>
    <row r="13" spans="1:13" ht="12">
      <c r="A13" s="2" t="str">
        <f>'TRB Record'!A13</f>
        <v>replicate 6</v>
      </c>
      <c r="B13" s="10">
        <f>'TRB Record'!C13</f>
        <v>0</v>
      </c>
      <c r="C13" s="17">
        <f>Ash!J13</f>
        <v>0</v>
      </c>
      <c r="D13" s="17">
        <f>'EtOH Extractives'!J13</f>
        <v>0</v>
      </c>
      <c r="E13" s="12">
        <f>Lignin!U13</f>
        <v>0</v>
      </c>
      <c r="F13" s="12">
        <f>'Structural Sugars'!U19</f>
        <v>0</v>
      </c>
      <c r="G13" s="12">
        <f>'Structural Sugars'!W19</f>
        <v>0</v>
      </c>
      <c r="H13" s="12">
        <f>'Structural Sugars'!Y19</f>
        <v>0</v>
      </c>
      <c r="I13" s="12">
        <f>'Structural Sugars'!AA19</f>
        <v>0</v>
      </c>
      <c r="J13" s="12">
        <f>'Structural Sugars'!AC19</f>
        <v>0</v>
      </c>
      <c r="K13" s="12">
        <f>'Uronic Acid'!H14</f>
        <v>0</v>
      </c>
      <c r="L13" s="12">
        <f>Acetate!I14</f>
        <v>0</v>
      </c>
      <c r="M13" s="12">
        <f t="shared" si="0"/>
        <v>0</v>
      </c>
    </row>
    <row r="14" spans="1:13" ht="12">
      <c r="A14" s="2">
        <f>'TRB Record'!A14</f>
        <v>7</v>
      </c>
      <c r="B14" s="10">
        <f>'TRB Record'!C14</f>
        <v>0</v>
      </c>
      <c r="C14" s="17">
        <f>Ash!J14</f>
        <v>0</v>
      </c>
      <c r="D14" s="17">
        <f>'EtOH Extractives'!J14</f>
        <v>0</v>
      </c>
      <c r="E14" s="12">
        <f>Lignin!U14</f>
        <v>0</v>
      </c>
      <c r="F14" s="12">
        <f>'Structural Sugars'!U20</f>
        <v>0</v>
      </c>
      <c r="G14" s="12">
        <f>'Structural Sugars'!W20</f>
        <v>0</v>
      </c>
      <c r="H14" s="12">
        <f>'Structural Sugars'!Y20</f>
        <v>0</v>
      </c>
      <c r="I14" s="12">
        <f>'Structural Sugars'!AA20</f>
        <v>0</v>
      </c>
      <c r="J14" s="12">
        <f>'Structural Sugars'!AC20</f>
        <v>0</v>
      </c>
      <c r="K14" s="12">
        <f>'Uronic Acid'!H15</f>
        <v>0</v>
      </c>
      <c r="L14" s="12">
        <f>Acetate!I15</f>
        <v>0</v>
      </c>
      <c r="M14" s="12">
        <f t="shared" si="0"/>
        <v>0</v>
      </c>
    </row>
    <row r="15" spans="1:13" ht="12">
      <c r="A15" s="2" t="str">
        <f>'TRB Record'!A15</f>
        <v>replicate 7</v>
      </c>
      <c r="B15" s="10">
        <f>'TRB Record'!C15</f>
        <v>0</v>
      </c>
      <c r="C15" s="17">
        <f>Ash!J15</f>
        <v>0</v>
      </c>
      <c r="D15" s="17">
        <f>'EtOH Extractives'!J15</f>
        <v>0</v>
      </c>
      <c r="E15" s="12">
        <f>Lignin!U15</f>
        <v>0</v>
      </c>
      <c r="F15" s="12">
        <f>'Structural Sugars'!U21</f>
        <v>0</v>
      </c>
      <c r="G15" s="12">
        <f>'Structural Sugars'!W21</f>
        <v>0</v>
      </c>
      <c r="H15" s="12">
        <f>'Structural Sugars'!Y21</f>
        <v>0</v>
      </c>
      <c r="I15" s="12">
        <f>'Structural Sugars'!AA21</f>
        <v>0</v>
      </c>
      <c r="J15" s="12">
        <f>'Structural Sugars'!AC21</f>
        <v>0</v>
      </c>
      <c r="K15" s="12">
        <f>'Uronic Acid'!H16</f>
        <v>0</v>
      </c>
      <c r="L15" s="12">
        <f>Acetate!I16</f>
        <v>0</v>
      </c>
      <c r="M15" s="12">
        <f t="shared" si="0"/>
        <v>0</v>
      </c>
    </row>
    <row r="16" spans="1:13" ht="12">
      <c r="A16" s="2">
        <f>'TRB Record'!A16</f>
        <v>8</v>
      </c>
      <c r="B16" s="10">
        <f>'TRB Record'!C16</f>
        <v>0</v>
      </c>
      <c r="C16" s="17">
        <f>Ash!J16</f>
        <v>0</v>
      </c>
      <c r="D16" s="17">
        <f>'EtOH Extractives'!J16</f>
        <v>0</v>
      </c>
      <c r="E16" s="12">
        <f>Lignin!U16</f>
        <v>0</v>
      </c>
      <c r="F16" s="12">
        <f>'Structural Sugars'!U22</f>
        <v>0</v>
      </c>
      <c r="G16" s="12">
        <f>'Structural Sugars'!W22</f>
        <v>0</v>
      </c>
      <c r="H16" s="12">
        <f>'Structural Sugars'!Y22</f>
        <v>0</v>
      </c>
      <c r="I16" s="12">
        <f>'Structural Sugars'!AA22</f>
        <v>0</v>
      </c>
      <c r="J16" s="12">
        <f>'Structural Sugars'!AC22</f>
        <v>0</v>
      </c>
      <c r="K16" s="12">
        <f>'Uronic Acid'!H17</f>
        <v>0</v>
      </c>
      <c r="L16" s="12">
        <f>Acetate!I17</f>
        <v>0</v>
      </c>
      <c r="M16" s="12">
        <f t="shared" si="0"/>
        <v>0</v>
      </c>
    </row>
    <row r="17" spans="1:13" ht="12">
      <c r="A17" s="2" t="str">
        <f>'TRB Record'!A17</f>
        <v>replicate 8</v>
      </c>
      <c r="B17" s="10">
        <f>'TRB Record'!C17</f>
        <v>0</v>
      </c>
      <c r="C17" s="17">
        <f>Ash!J17</f>
        <v>0</v>
      </c>
      <c r="D17" s="17">
        <f>'EtOH Extractives'!J17</f>
        <v>0</v>
      </c>
      <c r="E17" s="12">
        <f>Lignin!U17</f>
        <v>0</v>
      </c>
      <c r="F17" s="12">
        <f>'Structural Sugars'!U23</f>
        <v>0</v>
      </c>
      <c r="G17" s="12">
        <f>'Structural Sugars'!W23</f>
        <v>0</v>
      </c>
      <c r="H17" s="12">
        <f>'Structural Sugars'!Y23</f>
        <v>0</v>
      </c>
      <c r="I17" s="12">
        <f>'Structural Sugars'!AA23</f>
        <v>0</v>
      </c>
      <c r="J17" s="12">
        <f>'Structural Sugars'!AC23</f>
        <v>0</v>
      </c>
      <c r="K17" s="12">
        <f>'Uronic Acid'!H18</f>
        <v>0</v>
      </c>
      <c r="L17" s="12">
        <f>Acetate!I18</f>
        <v>0</v>
      </c>
      <c r="M17" s="12">
        <f t="shared" si="0"/>
        <v>0</v>
      </c>
    </row>
    <row r="18" spans="1:13" ht="12">
      <c r="A18" s="2">
        <f>'TRB Record'!A18</f>
        <v>9</v>
      </c>
      <c r="B18" s="10">
        <f>'TRB Record'!C18</f>
        <v>0</v>
      </c>
      <c r="C18" s="17">
        <f>Ash!J18</f>
        <v>0</v>
      </c>
      <c r="D18" s="17">
        <f>'EtOH Extractives'!J18</f>
        <v>0</v>
      </c>
      <c r="E18" s="12">
        <f>Lignin!U18</f>
        <v>0</v>
      </c>
      <c r="F18" s="12">
        <f>'Structural Sugars'!U24</f>
        <v>0</v>
      </c>
      <c r="G18" s="12">
        <f>'Structural Sugars'!W24</f>
        <v>0</v>
      </c>
      <c r="H18" s="12">
        <f>'Structural Sugars'!Y24</f>
        <v>0</v>
      </c>
      <c r="I18" s="12">
        <f>'Structural Sugars'!AA24</f>
        <v>0</v>
      </c>
      <c r="J18" s="12">
        <f>'Structural Sugars'!AC24</f>
        <v>0</v>
      </c>
      <c r="K18" s="12">
        <f>'Uronic Acid'!H19</f>
        <v>0</v>
      </c>
      <c r="L18" s="12">
        <f>Acetate!I19</f>
        <v>0</v>
      </c>
      <c r="M18" s="12">
        <f t="shared" si="0"/>
        <v>0</v>
      </c>
    </row>
    <row r="19" spans="1:13" ht="12">
      <c r="A19" s="2" t="str">
        <f>'TRB Record'!A19</f>
        <v>replicate 9</v>
      </c>
      <c r="B19" s="10">
        <f>'TRB Record'!C19</f>
        <v>0</v>
      </c>
      <c r="C19" s="17">
        <f>Ash!J19</f>
        <v>0</v>
      </c>
      <c r="D19" s="17">
        <f>'EtOH Extractives'!J19</f>
        <v>0</v>
      </c>
      <c r="E19" s="12">
        <f>Lignin!U19</f>
        <v>0</v>
      </c>
      <c r="F19" s="12">
        <f>'Structural Sugars'!U25</f>
        <v>0</v>
      </c>
      <c r="G19" s="12">
        <f>'Structural Sugars'!W25</f>
        <v>0</v>
      </c>
      <c r="H19" s="12">
        <f>'Structural Sugars'!Y25</f>
        <v>0</v>
      </c>
      <c r="I19" s="12">
        <f>'Structural Sugars'!AA25</f>
        <v>0</v>
      </c>
      <c r="J19" s="12">
        <f>'Structural Sugars'!AC25</f>
        <v>0</v>
      </c>
      <c r="K19" s="12">
        <f>'Uronic Acid'!H20</f>
        <v>0</v>
      </c>
      <c r="L19" s="12">
        <f>Acetate!I20</f>
        <v>0</v>
      </c>
      <c r="M19" s="12">
        <f t="shared" si="0"/>
        <v>0</v>
      </c>
    </row>
    <row r="20" spans="1:13" ht="12">
      <c r="A20" s="2">
        <f>'TRB Record'!A20</f>
        <v>10</v>
      </c>
      <c r="B20" s="10">
        <f>'TRB Record'!C20</f>
        <v>0</v>
      </c>
      <c r="C20" s="17">
        <f>Ash!J20</f>
        <v>0</v>
      </c>
      <c r="D20" s="17">
        <f>'EtOH Extractives'!J20</f>
        <v>0</v>
      </c>
      <c r="E20" s="12">
        <f>Lignin!U20</f>
        <v>0</v>
      </c>
      <c r="F20" s="12">
        <f>'Structural Sugars'!U26</f>
        <v>0</v>
      </c>
      <c r="G20" s="12">
        <f>'Structural Sugars'!W26</f>
        <v>0</v>
      </c>
      <c r="H20" s="12">
        <f>'Structural Sugars'!Y26</f>
        <v>0</v>
      </c>
      <c r="I20" s="12">
        <f>'Structural Sugars'!AA26</f>
        <v>0</v>
      </c>
      <c r="J20" s="12">
        <f>'Structural Sugars'!AC26</f>
        <v>0</v>
      </c>
      <c r="K20" s="12">
        <f>'Uronic Acid'!H21</f>
        <v>0</v>
      </c>
      <c r="L20" s="12">
        <f>Acetate!I21</f>
        <v>0</v>
      </c>
      <c r="M20" s="12">
        <f t="shared" si="0"/>
        <v>0</v>
      </c>
    </row>
    <row r="21" spans="1:13" ht="12">
      <c r="A21" s="2" t="str">
        <f>'TRB Record'!A21</f>
        <v>replicate 10</v>
      </c>
      <c r="B21" s="10">
        <f>'TRB Record'!C21</f>
        <v>0</v>
      </c>
      <c r="C21" s="17">
        <f>Ash!J21</f>
        <v>0</v>
      </c>
      <c r="D21" s="17">
        <f>'EtOH Extractives'!J21</f>
        <v>0</v>
      </c>
      <c r="E21" s="12">
        <f>Lignin!U21</f>
        <v>0</v>
      </c>
      <c r="F21" s="12">
        <f>'Structural Sugars'!U27</f>
        <v>0</v>
      </c>
      <c r="G21" s="12">
        <f>'Structural Sugars'!W27</f>
        <v>0</v>
      </c>
      <c r="H21" s="12">
        <f>'Structural Sugars'!Y27</f>
        <v>0</v>
      </c>
      <c r="I21" s="12">
        <f>'Structural Sugars'!AA27</f>
        <v>0</v>
      </c>
      <c r="J21" s="12">
        <f>'Structural Sugars'!AC27</f>
        <v>0</v>
      </c>
      <c r="K21" s="12">
        <f>'Uronic Acid'!H22</f>
        <v>0</v>
      </c>
      <c r="L21" s="12">
        <f>Acetate!I22</f>
        <v>0</v>
      </c>
      <c r="M21" s="12">
        <f t="shared" si="0"/>
        <v>0</v>
      </c>
    </row>
    <row r="22" spans="1:13" ht="12">
      <c r="A22" s="2">
        <f>'TRB Record'!A22</f>
        <v>11</v>
      </c>
      <c r="B22" s="10">
        <f>'TRB Record'!C22</f>
        <v>0</v>
      </c>
      <c r="C22" s="17">
        <f>Ash!J22</f>
        <v>0</v>
      </c>
      <c r="D22" s="17">
        <f>'EtOH Extractives'!J22</f>
        <v>0</v>
      </c>
      <c r="E22" s="12">
        <f>Lignin!U22</f>
        <v>0</v>
      </c>
      <c r="F22" s="12">
        <f>'Structural Sugars'!U28</f>
        <v>0</v>
      </c>
      <c r="G22" s="12">
        <f>'Structural Sugars'!W28</f>
        <v>0</v>
      </c>
      <c r="H22" s="12">
        <f>'Structural Sugars'!Y28</f>
        <v>0</v>
      </c>
      <c r="I22" s="12">
        <f>'Structural Sugars'!AA28</f>
        <v>0</v>
      </c>
      <c r="J22" s="12">
        <f>'Structural Sugars'!AC28</f>
        <v>0</v>
      </c>
      <c r="K22" s="12">
        <f>'Uronic Acid'!H23</f>
        <v>0</v>
      </c>
      <c r="L22" s="12">
        <f>Acetate!I23</f>
        <v>0</v>
      </c>
      <c r="M22" s="12">
        <f t="shared" si="0"/>
        <v>0</v>
      </c>
    </row>
    <row r="23" spans="1:13" ht="12">
      <c r="A23" s="2" t="str">
        <f>'TRB Record'!A23</f>
        <v>replicate 11</v>
      </c>
      <c r="B23" s="10">
        <f>'TRB Record'!C23</f>
        <v>0</v>
      </c>
      <c r="C23" s="17">
        <f>Ash!J23</f>
        <v>0</v>
      </c>
      <c r="D23" s="17">
        <f>'EtOH Extractives'!J23</f>
        <v>0</v>
      </c>
      <c r="E23" s="12">
        <f>Lignin!U23</f>
        <v>0</v>
      </c>
      <c r="F23" s="12">
        <f>'Structural Sugars'!U29</f>
        <v>0</v>
      </c>
      <c r="G23" s="12">
        <f>'Structural Sugars'!W29</f>
        <v>0</v>
      </c>
      <c r="H23" s="12">
        <f>'Structural Sugars'!Y29</f>
        <v>0</v>
      </c>
      <c r="I23" s="12">
        <f>'Structural Sugars'!AA29</f>
        <v>0</v>
      </c>
      <c r="J23" s="12">
        <f>'Structural Sugars'!AC29</f>
        <v>0</v>
      </c>
      <c r="K23" s="12">
        <f>'Uronic Acid'!H24</f>
        <v>0</v>
      </c>
      <c r="L23" s="12">
        <f>Acetate!I24</f>
        <v>0</v>
      </c>
      <c r="M23" s="12">
        <f t="shared" si="0"/>
        <v>0</v>
      </c>
    </row>
    <row r="24" spans="1:13" ht="12">
      <c r="A24" s="2">
        <f>'TRB Record'!A24</f>
        <v>12</v>
      </c>
      <c r="B24" s="10">
        <f>'TRB Record'!C24</f>
        <v>0</v>
      </c>
      <c r="C24" s="17">
        <f>Ash!J24</f>
        <v>0</v>
      </c>
      <c r="D24" s="17">
        <f>'EtOH Extractives'!J24</f>
        <v>0</v>
      </c>
      <c r="E24" s="12">
        <f>Lignin!U24</f>
        <v>0</v>
      </c>
      <c r="F24" s="12">
        <f>'Structural Sugars'!U30</f>
        <v>0</v>
      </c>
      <c r="G24" s="12">
        <f>'Structural Sugars'!W30</f>
        <v>0</v>
      </c>
      <c r="H24" s="12">
        <f>'Structural Sugars'!Y30</f>
        <v>0</v>
      </c>
      <c r="I24" s="12">
        <f>'Structural Sugars'!AA30</f>
        <v>0</v>
      </c>
      <c r="J24" s="12">
        <f>'Structural Sugars'!AC30</f>
        <v>0</v>
      </c>
      <c r="K24" s="12">
        <f>'Uronic Acid'!H25</f>
        <v>0</v>
      </c>
      <c r="L24" s="12">
        <f>Acetate!I25</f>
        <v>0</v>
      </c>
      <c r="M24" s="12">
        <f t="shared" si="0"/>
        <v>0</v>
      </c>
    </row>
    <row r="25" spans="1:13" ht="12">
      <c r="A25" s="2" t="str">
        <f>'TRB Record'!A25</f>
        <v>replicate 12</v>
      </c>
      <c r="B25" s="10">
        <f>'TRB Record'!C25</f>
        <v>0</v>
      </c>
      <c r="C25" s="17">
        <f>Ash!J25</f>
        <v>0</v>
      </c>
      <c r="D25" s="17">
        <f>'EtOH Extractives'!J25</f>
        <v>0</v>
      </c>
      <c r="E25" s="12">
        <f>Lignin!U25</f>
        <v>0</v>
      </c>
      <c r="F25" s="12">
        <f>'Structural Sugars'!U31</f>
        <v>0</v>
      </c>
      <c r="G25" s="12">
        <f>'Structural Sugars'!W31</f>
        <v>0</v>
      </c>
      <c r="H25" s="12">
        <f>'Structural Sugars'!Y31</f>
        <v>0</v>
      </c>
      <c r="I25" s="12">
        <f>'Structural Sugars'!AA31</f>
        <v>0</v>
      </c>
      <c r="J25" s="12">
        <f>'Structural Sugars'!AC31</f>
        <v>0</v>
      </c>
      <c r="K25" s="12">
        <f>'Uronic Acid'!H26</f>
        <v>0</v>
      </c>
      <c r="L25" s="12">
        <f>Acetate!I26</f>
        <v>0</v>
      </c>
      <c r="M25" s="12">
        <f t="shared" si="0"/>
        <v>0</v>
      </c>
    </row>
    <row r="26" spans="1:13" ht="12">
      <c r="A26" s="2">
        <f>'TRB Record'!A26</f>
        <v>13</v>
      </c>
      <c r="B26" s="10">
        <f>'TRB Record'!C26</f>
        <v>0</v>
      </c>
      <c r="C26" s="17">
        <f>Ash!J26</f>
        <v>0</v>
      </c>
      <c r="D26" s="17">
        <f>'EtOH Extractives'!J26</f>
        <v>0</v>
      </c>
      <c r="E26" s="12">
        <f>Lignin!U26</f>
        <v>0</v>
      </c>
      <c r="F26" s="12">
        <f>'Structural Sugars'!U32</f>
        <v>0</v>
      </c>
      <c r="G26" s="12">
        <f>'Structural Sugars'!W32</f>
        <v>0</v>
      </c>
      <c r="H26" s="12">
        <f>'Structural Sugars'!Y32</f>
        <v>0</v>
      </c>
      <c r="I26" s="12">
        <f>'Structural Sugars'!AA32</f>
        <v>0</v>
      </c>
      <c r="J26" s="12">
        <f>'Structural Sugars'!AC32</f>
        <v>0</v>
      </c>
      <c r="K26" s="12">
        <f>'Uronic Acid'!H27</f>
        <v>0</v>
      </c>
      <c r="L26" s="12">
        <f>Acetate!I27</f>
        <v>0</v>
      </c>
      <c r="M26" s="12">
        <f t="shared" si="0"/>
        <v>0</v>
      </c>
    </row>
    <row r="27" spans="1:13" ht="12">
      <c r="A27" s="2" t="str">
        <f>'TRB Record'!A27</f>
        <v>replicate 13</v>
      </c>
      <c r="B27" s="10">
        <f>'TRB Record'!C27</f>
        <v>0</v>
      </c>
      <c r="C27" s="17">
        <f>Ash!J27</f>
        <v>0</v>
      </c>
      <c r="D27" s="17">
        <f>'EtOH Extractives'!J27</f>
        <v>0</v>
      </c>
      <c r="E27" s="12">
        <f>Lignin!U27</f>
        <v>0</v>
      </c>
      <c r="F27" s="12">
        <f>'Structural Sugars'!U33</f>
        <v>0</v>
      </c>
      <c r="G27" s="12">
        <f>'Structural Sugars'!W33</f>
        <v>0</v>
      </c>
      <c r="H27" s="12">
        <f>'Structural Sugars'!Y33</f>
        <v>0</v>
      </c>
      <c r="I27" s="12">
        <f>'Structural Sugars'!AA33</f>
        <v>0</v>
      </c>
      <c r="J27" s="12">
        <f>'Structural Sugars'!AC33</f>
        <v>0</v>
      </c>
      <c r="K27" s="12">
        <f>'Uronic Acid'!H28</f>
        <v>0</v>
      </c>
      <c r="L27" s="12">
        <f>Acetate!I28</f>
        <v>0</v>
      </c>
      <c r="M27" s="12">
        <f t="shared" si="0"/>
        <v>0</v>
      </c>
    </row>
    <row r="28" spans="1:13" ht="12">
      <c r="A28" s="2">
        <f>'TRB Record'!A28</f>
        <v>14</v>
      </c>
      <c r="B28" s="10">
        <f>'TRB Record'!C28</f>
        <v>0</v>
      </c>
      <c r="C28" s="17">
        <f>Ash!J28</f>
        <v>0</v>
      </c>
      <c r="D28" s="17">
        <f>'EtOH Extractives'!J28</f>
        <v>0</v>
      </c>
      <c r="E28" s="12">
        <f>Lignin!U28</f>
        <v>0</v>
      </c>
      <c r="F28" s="12">
        <f>'Structural Sugars'!U34</f>
        <v>0</v>
      </c>
      <c r="G28" s="12">
        <f>'Structural Sugars'!W34</f>
        <v>0</v>
      </c>
      <c r="H28" s="12">
        <f>'Structural Sugars'!Y34</f>
        <v>0</v>
      </c>
      <c r="I28" s="12">
        <f>'Structural Sugars'!AA34</f>
        <v>0</v>
      </c>
      <c r="J28" s="12">
        <f>'Structural Sugars'!AC34</f>
        <v>0</v>
      </c>
      <c r="K28" s="12">
        <f>'Uronic Acid'!H29</f>
        <v>0</v>
      </c>
      <c r="L28" s="12">
        <f>Acetate!I29</f>
        <v>0</v>
      </c>
      <c r="M28" s="12">
        <f t="shared" si="0"/>
        <v>0</v>
      </c>
    </row>
    <row r="29" spans="1:13" ht="12">
      <c r="A29" s="2" t="str">
        <f>'TRB Record'!A29</f>
        <v>replicate 14</v>
      </c>
      <c r="B29" s="10">
        <f>'TRB Record'!C29</f>
        <v>0</v>
      </c>
      <c r="C29" s="17">
        <f>Ash!J29</f>
        <v>0</v>
      </c>
      <c r="D29" s="17">
        <f>'EtOH Extractives'!J29</f>
        <v>0</v>
      </c>
      <c r="E29" s="12">
        <f>Lignin!U29</f>
        <v>0</v>
      </c>
      <c r="F29" s="12">
        <f>'Structural Sugars'!U35</f>
        <v>0</v>
      </c>
      <c r="G29" s="12">
        <f>'Structural Sugars'!W35</f>
        <v>0</v>
      </c>
      <c r="H29" s="12">
        <f>'Structural Sugars'!Y35</f>
        <v>0</v>
      </c>
      <c r="I29" s="12">
        <f>'Structural Sugars'!AA35</f>
        <v>0</v>
      </c>
      <c r="J29" s="12">
        <f>'Structural Sugars'!AC35</f>
        <v>0</v>
      </c>
      <c r="K29" s="12">
        <f>'Uronic Acid'!H30</f>
        <v>0</v>
      </c>
      <c r="L29" s="12">
        <f>Acetate!I30</f>
        <v>0</v>
      </c>
      <c r="M29" s="12">
        <f t="shared" si="0"/>
        <v>0</v>
      </c>
    </row>
    <row r="30" spans="1:13" ht="12">
      <c r="A30" s="2">
        <f>'TRB Record'!A30</f>
        <v>15</v>
      </c>
      <c r="B30" s="10">
        <f>'TRB Record'!C30</f>
        <v>0</v>
      </c>
      <c r="C30" s="17">
        <f>Ash!J30</f>
        <v>0</v>
      </c>
      <c r="D30" s="17">
        <f>'EtOH Extractives'!J30</f>
        <v>0</v>
      </c>
      <c r="E30" s="12">
        <f>Lignin!U30</f>
        <v>0</v>
      </c>
      <c r="F30" s="12">
        <f>'Structural Sugars'!U36</f>
        <v>0</v>
      </c>
      <c r="G30" s="12">
        <f>'Structural Sugars'!W36</f>
        <v>0</v>
      </c>
      <c r="H30" s="12">
        <f>'Structural Sugars'!Y36</f>
        <v>0</v>
      </c>
      <c r="I30" s="12">
        <f>'Structural Sugars'!AA36</f>
        <v>0</v>
      </c>
      <c r="J30" s="12">
        <f>'Structural Sugars'!AC36</f>
        <v>0</v>
      </c>
      <c r="K30" s="12">
        <f>'Uronic Acid'!H31</f>
        <v>0</v>
      </c>
      <c r="L30" s="12">
        <f>Acetate!I31</f>
        <v>0</v>
      </c>
      <c r="M30" s="12">
        <f t="shared" si="0"/>
        <v>0</v>
      </c>
    </row>
    <row r="31" spans="1:13" ht="12">
      <c r="A31" s="2" t="str">
        <f>'TRB Record'!A31</f>
        <v>replicate 15</v>
      </c>
      <c r="B31" s="10">
        <f>'TRB Record'!C31</f>
        <v>0</v>
      </c>
      <c r="C31" s="17">
        <f>Ash!J31</f>
        <v>0</v>
      </c>
      <c r="D31" s="17">
        <f>'EtOH Extractives'!J31</f>
        <v>0</v>
      </c>
      <c r="E31" s="12">
        <f>Lignin!U31</f>
        <v>0</v>
      </c>
      <c r="F31" s="12">
        <f>'Structural Sugars'!U37</f>
        <v>0</v>
      </c>
      <c r="G31" s="12">
        <f>'Structural Sugars'!W37</f>
        <v>0</v>
      </c>
      <c r="H31" s="12">
        <f>'Structural Sugars'!Y37</f>
        <v>0</v>
      </c>
      <c r="I31" s="12">
        <f>'Structural Sugars'!AA37</f>
        <v>0</v>
      </c>
      <c r="J31" s="12">
        <f>'Structural Sugars'!AC37</f>
        <v>0</v>
      </c>
      <c r="K31" s="12">
        <f>'Uronic Acid'!H32</f>
        <v>0</v>
      </c>
      <c r="L31" s="12">
        <f>Acetate!I32</f>
        <v>0</v>
      </c>
      <c r="M31" s="12">
        <f t="shared" si="0"/>
        <v>0</v>
      </c>
    </row>
    <row r="32" spans="1:13" ht="12">
      <c r="A32" s="2">
        <f>'TRB Record'!A32</f>
        <v>16</v>
      </c>
      <c r="B32" s="10">
        <f>'TRB Record'!C32</f>
        <v>0</v>
      </c>
      <c r="C32" s="17">
        <f>Ash!J32</f>
        <v>0</v>
      </c>
      <c r="D32" s="17">
        <f>'EtOH Extractives'!J32</f>
        <v>0</v>
      </c>
      <c r="E32" s="12">
        <f>Lignin!U32</f>
        <v>0</v>
      </c>
      <c r="F32" s="12">
        <f>'Structural Sugars'!U38</f>
        <v>0</v>
      </c>
      <c r="G32" s="12">
        <f>'Structural Sugars'!W38</f>
        <v>0</v>
      </c>
      <c r="H32" s="12">
        <f>'Structural Sugars'!Y38</f>
        <v>0</v>
      </c>
      <c r="I32" s="12">
        <f>'Structural Sugars'!AA38</f>
        <v>0</v>
      </c>
      <c r="J32" s="12">
        <f>'Structural Sugars'!AC38</f>
        <v>0</v>
      </c>
      <c r="K32" s="12">
        <f>'Uronic Acid'!H33</f>
        <v>0</v>
      </c>
      <c r="L32" s="12">
        <f>Acetate!I33</f>
        <v>0</v>
      </c>
      <c r="M32" s="12">
        <f t="shared" si="0"/>
        <v>0</v>
      </c>
    </row>
    <row r="33" spans="1:13" ht="12">
      <c r="A33" s="2" t="str">
        <f>'TRB Record'!A33</f>
        <v>replicate 16</v>
      </c>
      <c r="B33" s="10">
        <f>'TRB Record'!C33</f>
        <v>0</v>
      </c>
      <c r="C33" s="17">
        <f>Ash!J33</f>
        <v>0</v>
      </c>
      <c r="D33" s="17">
        <f>'EtOH Extractives'!J33</f>
        <v>0</v>
      </c>
      <c r="E33" s="12">
        <f>Lignin!U33</f>
        <v>0</v>
      </c>
      <c r="F33" s="12">
        <f>'Structural Sugars'!U39</f>
        <v>0</v>
      </c>
      <c r="G33" s="12">
        <f>'Structural Sugars'!W39</f>
        <v>0</v>
      </c>
      <c r="H33" s="12">
        <f>'Structural Sugars'!Y39</f>
        <v>0</v>
      </c>
      <c r="I33" s="12">
        <f>'Structural Sugars'!AA39</f>
        <v>0</v>
      </c>
      <c r="J33" s="12">
        <f>'Structural Sugars'!AC39</f>
        <v>0</v>
      </c>
      <c r="K33" s="12">
        <f>'Uronic Acid'!H34</f>
        <v>0</v>
      </c>
      <c r="L33" s="12">
        <f>Acetate!I34</f>
        <v>0</v>
      </c>
      <c r="M33" s="12">
        <f t="shared" si="0"/>
        <v>0</v>
      </c>
    </row>
    <row r="34" spans="1:13" ht="12">
      <c r="A34" s="2">
        <f>'TRB Record'!A34</f>
        <v>17</v>
      </c>
      <c r="B34" s="10">
        <f>'TRB Record'!C34</f>
        <v>0</v>
      </c>
      <c r="C34" s="17">
        <f>Ash!J34</f>
        <v>0</v>
      </c>
      <c r="D34" s="17">
        <f>'EtOH Extractives'!J34</f>
        <v>0</v>
      </c>
      <c r="E34" s="12">
        <f>Lignin!U34</f>
        <v>0</v>
      </c>
      <c r="F34" s="12">
        <f>'Structural Sugars'!U40</f>
        <v>0</v>
      </c>
      <c r="G34" s="12">
        <f>'Structural Sugars'!W40</f>
        <v>0</v>
      </c>
      <c r="H34" s="12">
        <f>'Structural Sugars'!Y40</f>
        <v>0</v>
      </c>
      <c r="I34" s="12">
        <f>'Structural Sugars'!AA40</f>
        <v>0</v>
      </c>
      <c r="J34" s="12">
        <f>'Structural Sugars'!AC40</f>
        <v>0</v>
      </c>
      <c r="K34" s="12">
        <f>'Uronic Acid'!H35</f>
        <v>0</v>
      </c>
      <c r="L34" s="12">
        <f>Acetate!I35</f>
        <v>0</v>
      </c>
      <c r="M34" s="12">
        <f aca="true" t="shared" si="1" ref="M34:M49">SUM(E34:L34)</f>
        <v>0</v>
      </c>
    </row>
    <row r="35" spans="1:13" ht="12">
      <c r="A35" s="2" t="str">
        <f>'TRB Record'!A35</f>
        <v>replicate 17</v>
      </c>
      <c r="B35" s="10">
        <f>'TRB Record'!C35</f>
        <v>0</v>
      </c>
      <c r="C35" s="17">
        <f>Ash!J35</f>
        <v>0</v>
      </c>
      <c r="D35" s="17">
        <f>'EtOH Extractives'!J35</f>
        <v>0</v>
      </c>
      <c r="E35" s="12">
        <f>Lignin!U35</f>
        <v>0</v>
      </c>
      <c r="F35" s="12">
        <f>'Structural Sugars'!U41</f>
        <v>0</v>
      </c>
      <c r="G35" s="12">
        <f>'Structural Sugars'!W41</f>
        <v>0</v>
      </c>
      <c r="H35" s="12">
        <f>'Structural Sugars'!Y41</f>
        <v>0</v>
      </c>
      <c r="I35" s="12">
        <f>'Structural Sugars'!AA41</f>
        <v>0</v>
      </c>
      <c r="J35" s="12">
        <f>'Structural Sugars'!AC41</f>
        <v>0</v>
      </c>
      <c r="K35" s="12">
        <f>'Uronic Acid'!H36</f>
        <v>0</v>
      </c>
      <c r="L35" s="12">
        <f>Acetate!I36</f>
        <v>0</v>
      </c>
      <c r="M35" s="12">
        <f t="shared" si="1"/>
        <v>0</v>
      </c>
    </row>
    <row r="36" spans="1:13" ht="12">
      <c r="A36" s="2">
        <f>'TRB Record'!A36</f>
        <v>18</v>
      </c>
      <c r="B36" s="10">
        <f>'TRB Record'!C36</f>
        <v>0</v>
      </c>
      <c r="C36" s="17">
        <f>Ash!J36</f>
        <v>0</v>
      </c>
      <c r="D36" s="17">
        <f>'EtOH Extractives'!J36</f>
        <v>0</v>
      </c>
      <c r="E36" s="12">
        <f>Lignin!U36</f>
        <v>0</v>
      </c>
      <c r="F36" s="12">
        <f>'Structural Sugars'!U42</f>
        <v>0</v>
      </c>
      <c r="G36" s="12">
        <f>'Structural Sugars'!W42</f>
        <v>0</v>
      </c>
      <c r="H36" s="12">
        <f>'Structural Sugars'!Y42</f>
        <v>0</v>
      </c>
      <c r="I36" s="12">
        <f>'Structural Sugars'!AA42</f>
        <v>0</v>
      </c>
      <c r="J36" s="12">
        <f>'Structural Sugars'!AC42</f>
        <v>0</v>
      </c>
      <c r="K36" s="12">
        <f>'Uronic Acid'!H37</f>
        <v>0</v>
      </c>
      <c r="L36" s="12">
        <f>Acetate!I37</f>
        <v>0</v>
      </c>
      <c r="M36" s="12">
        <f t="shared" si="1"/>
        <v>0</v>
      </c>
    </row>
    <row r="37" spans="1:13" ht="12">
      <c r="A37" s="2" t="str">
        <f>'TRB Record'!A37</f>
        <v>replicate 18</v>
      </c>
      <c r="B37" s="10">
        <f>'TRB Record'!C37</f>
        <v>0</v>
      </c>
      <c r="C37" s="17">
        <f>Ash!J37</f>
        <v>0</v>
      </c>
      <c r="D37" s="17">
        <f>'EtOH Extractives'!J37</f>
        <v>0</v>
      </c>
      <c r="E37" s="12">
        <f>Lignin!U37</f>
        <v>0</v>
      </c>
      <c r="F37" s="12">
        <f>'Structural Sugars'!U43</f>
        <v>0</v>
      </c>
      <c r="G37" s="12">
        <f>'Structural Sugars'!W43</f>
        <v>0</v>
      </c>
      <c r="H37" s="12">
        <f>'Structural Sugars'!Y43</f>
        <v>0</v>
      </c>
      <c r="I37" s="12">
        <f>'Structural Sugars'!AA43</f>
        <v>0</v>
      </c>
      <c r="J37" s="12">
        <f>'Structural Sugars'!AC43</f>
        <v>0</v>
      </c>
      <c r="K37" s="12">
        <f>'Uronic Acid'!H38</f>
        <v>0</v>
      </c>
      <c r="L37" s="12">
        <f>Acetate!I38</f>
        <v>0</v>
      </c>
      <c r="M37" s="12">
        <f t="shared" si="1"/>
        <v>0</v>
      </c>
    </row>
    <row r="38" spans="1:13" ht="12">
      <c r="A38" s="2">
        <f>'TRB Record'!A38</f>
        <v>19</v>
      </c>
      <c r="B38" s="10">
        <f>'TRB Record'!C38</f>
        <v>0</v>
      </c>
      <c r="C38" s="17">
        <f>Ash!J38</f>
        <v>0</v>
      </c>
      <c r="D38" s="17">
        <f>'EtOH Extractives'!J38</f>
        <v>0</v>
      </c>
      <c r="E38" s="12">
        <f>Lignin!U38</f>
        <v>0</v>
      </c>
      <c r="F38" s="12">
        <f>'Structural Sugars'!U44</f>
        <v>0</v>
      </c>
      <c r="G38" s="12">
        <f>'Structural Sugars'!W44</f>
        <v>0</v>
      </c>
      <c r="H38" s="12">
        <f>'Structural Sugars'!Y44</f>
        <v>0</v>
      </c>
      <c r="I38" s="12">
        <f>'Structural Sugars'!AA44</f>
        <v>0</v>
      </c>
      <c r="J38" s="12">
        <f>'Structural Sugars'!AC44</f>
        <v>0</v>
      </c>
      <c r="K38" s="12">
        <f>'Uronic Acid'!H39</f>
        <v>0</v>
      </c>
      <c r="L38" s="12">
        <f>Acetate!I39</f>
        <v>0</v>
      </c>
      <c r="M38" s="12">
        <f t="shared" si="1"/>
        <v>0</v>
      </c>
    </row>
    <row r="39" spans="1:13" ht="12">
      <c r="A39" s="2" t="str">
        <f>'TRB Record'!A39</f>
        <v>replicate 19</v>
      </c>
      <c r="B39" s="10">
        <f>'TRB Record'!C39</f>
        <v>0</v>
      </c>
      <c r="C39" s="17">
        <f>Ash!J39</f>
        <v>0</v>
      </c>
      <c r="D39" s="17">
        <f>'EtOH Extractives'!J39</f>
        <v>0</v>
      </c>
      <c r="E39" s="12">
        <f>Lignin!U39</f>
        <v>0</v>
      </c>
      <c r="F39" s="12">
        <f>'Structural Sugars'!U45</f>
        <v>0</v>
      </c>
      <c r="G39" s="12">
        <f>'Structural Sugars'!W45</f>
        <v>0</v>
      </c>
      <c r="H39" s="12">
        <f>'Structural Sugars'!Y45</f>
        <v>0</v>
      </c>
      <c r="I39" s="12">
        <f>'Structural Sugars'!AA45</f>
        <v>0</v>
      </c>
      <c r="J39" s="12">
        <f>'Structural Sugars'!AC45</f>
        <v>0</v>
      </c>
      <c r="K39" s="12">
        <f>'Uronic Acid'!H40</f>
        <v>0</v>
      </c>
      <c r="L39" s="12">
        <f>Acetate!I40</f>
        <v>0</v>
      </c>
      <c r="M39" s="12">
        <f t="shared" si="1"/>
        <v>0</v>
      </c>
    </row>
    <row r="40" spans="1:13" ht="12">
      <c r="A40" s="2">
        <f>'TRB Record'!A40</f>
        <v>20</v>
      </c>
      <c r="B40" s="10">
        <f>'TRB Record'!C40</f>
        <v>0</v>
      </c>
      <c r="C40" s="17">
        <f>Ash!J40</f>
        <v>0</v>
      </c>
      <c r="D40" s="17">
        <f>'EtOH Extractives'!J40</f>
        <v>0</v>
      </c>
      <c r="E40" s="12">
        <f>Lignin!U40</f>
        <v>0</v>
      </c>
      <c r="F40" s="12">
        <f>'Structural Sugars'!U46</f>
        <v>0</v>
      </c>
      <c r="G40" s="12">
        <f>'Structural Sugars'!W46</f>
        <v>0</v>
      </c>
      <c r="H40" s="12">
        <f>'Structural Sugars'!Y46</f>
        <v>0</v>
      </c>
      <c r="I40" s="12">
        <f>'Structural Sugars'!AA46</f>
        <v>0</v>
      </c>
      <c r="J40" s="12">
        <f>'Structural Sugars'!AC46</f>
        <v>0</v>
      </c>
      <c r="K40" s="12">
        <f>'Uronic Acid'!H41</f>
        <v>0</v>
      </c>
      <c r="L40" s="12">
        <f>Acetate!I41</f>
        <v>0</v>
      </c>
      <c r="M40" s="12">
        <f t="shared" si="1"/>
        <v>0</v>
      </c>
    </row>
    <row r="41" spans="1:13" ht="12">
      <c r="A41" s="2" t="str">
        <f>'TRB Record'!A41</f>
        <v>replicate 20</v>
      </c>
      <c r="B41" s="10">
        <f>'TRB Record'!C41</f>
        <v>0</v>
      </c>
      <c r="C41" s="17">
        <f>Ash!J41</f>
        <v>0</v>
      </c>
      <c r="D41" s="17">
        <f>'EtOH Extractives'!J41</f>
        <v>0</v>
      </c>
      <c r="E41" s="12">
        <f>Lignin!U41</f>
        <v>0</v>
      </c>
      <c r="F41" s="12">
        <f>'Structural Sugars'!U47</f>
        <v>0</v>
      </c>
      <c r="G41" s="12">
        <f>'Structural Sugars'!W47</f>
        <v>0</v>
      </c>
      <c r="H41" s="12">
        <f>'Structural Sugars'!Y47</f>
        <v>0</v>
      </c>
      <c r="I41" s="12">
        <f>'Structural Sugars'!AA47</f>
        <v>0</v>
      </c>
      <c r="J41" s="12">
        <f>'Structural Sugars'!AC47</f>
        <v>0</v>
      </c>
      <c r="K41" s="12">
        <f>'Uronic Acid'!H42</f>
        <v>0</v>
      </c>
      <c r="L41" s="12">
        <f>Acetate!I42</f>
        <v>0</v>
      </c>
      <c r="M41" s="12">
        <f t="shared" si="1"/>
        <v>0</v>
      </c>
    </row>
    <row r="42" spans="1:13" ht="12">
      <c r="A42" s="2">
        <f>'TRB Record'!A42</f>
        <v>21</v>
      </c>
      <c r="B42" s="10">
        <f>'TRB Record'!C42</f>
        <v>0</v>
      </c>
      <c r="C42" s="17">
        <f>Ash!J42</f>
        <v>0</v>
      </c>
      <c r="D42" s="17">
        <f>'EtOH Extractives'!J42</f>
        <v>0</v>
      </c>
      <c r="E42" s="12">
        <f>Lignin!U42</f>
        <v>0</v>
      </c>
      <c r="F42" s="12">
        <f>'Structural Sugars'!U48</f>
        <v>0</v>
      </c>
      <c r="G42" s="12">
        <f>'Structural Sugars'!W48</f>
        <v>0</v>
      </c>
      <c r="H42" s="12">
        <f>'Structural Sugars'!Y48</f>
        <v>0</v>
      </c>
      <c r="I42" s="12">
        <f>'Structural Sugars'!AA48</f>
        <v>0</v>
      </c>
      <c r="J42" s="12">
        <f>'Structural Sugars'!AC48</f>
        <v>0</v>
      </c>
      <c r="K42" s="12">
        <f>'Uronic Acid'!H43</f>
        <v>0</v>
      </c>
      <c r="L42" s="12">
        <f>Acetate!I43</f>
        <v>0</v>
      </c>
      <c r="M42" s="12">
        <f t="shared" si="1"/>
        <v>0</v>
      </c>
    </row>
    <row r="43" spans="1:13" ht="12">
      <c r="A43" s="2" t="str">
        <f>'TRB Record'!A43</f>
        <v>replicate 21</v>
      </c>
      <c r="B43" s="10">
        <f>'TRB Record'!C43</f>
        <v>0</v>
      </c>
      <c r="C43" s="17">
        <f>Ash!J43</f>
        <v>0</v>
      </c>
      <c r="D43" s="17">
        <f>'EtOH Extractives'!J43</f>
        <v>0</v>
      </c>
      <c r="E43" s="12">
        <f>Lignin!U43</f>
        <v>0</v>
      </c>
      <c r="F43" s="12">
        <f>'Structural Sugars'!U49</f>
        <v>0</v>
      </c>
      <c r="G43" s="12">
        <f>'Structural Sugars'!W49</f>
        <v>0</v>
      </c>
      <c r="H43" s="12">
        <f>'Structural Sugars'!Y49</f>
        <v>0</v>
      </c>
      <c r="I43" s="12">
        <f>'Structural Sugars'!AA49</f>
        <v>0</v>
      </c>
      <c r="J43" s="12">
        <f>'Structural Sugars'!AC49</f>
        <v>0</v>
      </c>
      <c r="K43" s="12">
        <f>'Uronic Acid'!H44</f>
        <v>0</v>
      </c>
      <c r="L43" s="12">
        <f>Acetate!I44</f>
        <v>0</v>
      </c>
      <c r="M43" s="12">
        <f t="shared" si="1"/>
        <v>0</v>
      </c>
    </row>
    <row r="44" spans="1:13" ht="12">
      <c r="A44" s="2">
        <f>'TRB Record'!A44</f>
        <v>22</v>
      </c>
      <c r="B44" s="10">
        <f>'TRB Record'!C44</f>
        <v>0</v>
      </c>
      <c r="C44" s="17">
        <f>Ash!J44</f>
        <v>0</v>
      </c>
      <c r="D44" s="17">
        <f>'EtOH Extractives'!J44</f>
        <v>0</v>
      </c>
      <c r="E44" s="12">
        <f>Lignin!U44</f>
        <v>0</v>
      </c>
      <c r="F44" s="12">
        <f>'Structural Sugars'!U50</f>
        <v>0</v>
      </c>
      <c r="G44" s="12">
        <f>'Structural Sugars'!W50</f>
        <v>0</v>
      </c>
      <c r="H44" s="12">
        <f>'Structural Sugars'!Y50</f>
        <v>0</v>
      </c>
      <c r="I44" s="12">
        <f>'Structural Sugars'!AA50</f>
        <v>0</v>
      </c>
      <c r="J44" s="12">
        <f>'Structural Sugars'!AC50</f>
        <v>0</v>
      </c>
      <c r="K44" s="12">
        <f>'Uronic Acid'!H45</f>
        <v>0</v>
      </c>
      <c r="L44" s="12">
        <f>Acetate!I45</f>
        <v>0</v>
      </c>
      <c r="M44" s="12">
        <f t="shared" si="1"/>
        <v>0</v>
      </c>
    </row>
    <row r="45" spans="1:13" ht="12">
      <c r="A45" s="2" t="str">
        <f>'TRB Record'!A45</f>
        <v>replicate 22</v>
      </c>
      <c r="B45" s="10">
        <f>'TRB Record'!C45</f>
        <v>0</v>
      </c>
      <c r="C45" s="17">
        <f>Ash!J45</f>
        <v>0</v>
      </c>
      <c r="D45" s="17">
        <f>'EtOH Extractives'!J45</f>
        <v>0</v>
      </c>
      <c r="E45" s="12">
        <f>Lignin!U45</f>
        <v>0</v>
      </c>
      <c r="F45" s="12">
        <f>'Structural Sugars'!U51</f>
        <v>0</v>
      </c>
      <c r="G45" s="12">
        <f>'Structural Sugars'!W51</f>
        <v>0</v>
      </c>
      <c r="H45" s="12">
        <f>'Structural Sugars'!Y51</f>
        <v>0</v>
      </c>
      <c r="I45" s="12">
        <f>'Structural Sugars'!AA51</f>
        <v>0</v>
      </c>
      <c r="J45" s="12">
        <f>'Structural Sugars'!AC51</f>
        <v>0</v>
      </c>
      <c r="K45" s="12">
        <f>'Uronic Acid'!H46</f>
        <v>0</v>
      </c>
      <c r="L45" s="12">
        <f>Acetate!I46</f>
        <v>0</v>
      </c>
      <c r="M45" s="12">
        <f t="shared" si="1"/>
        <v>0</v>
      </c>
    </row>
    <row r="46" spans="1:13" ht="12">
      <c r="A46" s="2">
        <f>'TRB Record'!A46</f>
        <v>23</v>
      </c>
      <c r="B46" s="10">
        <f>'TRB Record'!C46</f>
        <v>0</v>
      </c>
      <c r="C46" s="17">
        <f>Ash!J46</f>
        <v>0</v>
      </c>
      <c r="D46" s="17">
        <f>'EtOH Extractives'!J46</f>
        <v>0</v>
      </c>
      <c r="E46" s="12">
        <f>Lignin!U46</f>
        <v>0</v>
      </c>
      <c r="F46" s="12">
        <f>'Structural Sugars'!U52</f>
        <v>0</v>
      </c>
      <c r="G46" s="12">
        <f>'Structural Sugars'!W52</f>
        <v>0</v>
      </c>
      <c r="H46" s="12">
        <f>'Structural Sugars'!Y52</f>
        <v>0</v>
      </c>
      <c r="I46" s="12">
        <f>'Structural Sugars'!AA52</f>
        <v>0</v>
      </c>
      <c r="J46" s="12">
        <f>'Structural Sugars'!AC52</f>
        <v>0</v>
      </c>
      <c r="K46" s="12">
        <f>'Uronic Acid'!H47</f>
        <v>0</v>
      </c>
      <c r="L46" s="12">
        <f>Acetate!I47</f>
        <v>0</v>
      </c>
      <c r="M46" s="12">
        <f t="shared" si="1"/>
        <v>0</v>
      </c>
    </row>
    <row r="47" spans="1:13" ht="12">
      <c r="A47" s="2" t="str">
        <f>'TRB Record'!A47</f>
        <v>replicate 23</v>
      </c>
      <c r="B47" s="10">
        <f>'TRB Record'!C47</f>
        <v>0</v>
      </c>
      <c r="C47" s="17">
        <f>Ash!J47</f>
        <v>0</v>
      </c>
      <c r="D47" s="17">
        <f>'EtOH Extractives'!J47</f>
        <v>0</v>
      </c>
      <c r="E47" s="12">
        <f>Lignin!U47</f>
        <v>0</v>
      </c>
      <c r="F47" s="12">
        <f>'Structural Sugars'!U53</f>
        <v>0</v>
      </c>
      <c r="G47" s="12">
        <f>'Structural Sugars'!W53</f>
        <v>0</v>
      </c>
      <c r="H47" s="12">
        <f>'Structural Sugars'!Y53</f>
        <v>0</v>
      </c>
      <c r="I47" s="12">
        <f>'Structural Sugars'!AA53</f>
        <v>0</v>
      </c>
      <c r="J47" s="12">
        <f>'Structural Sugars'!AC53</f>
        <v>0</v>
      </c>
      <c r="K47" s="12">
        <f>'Uronic Acid'!H48</f>
        <v>0</v>
      </c>
      <c r="L47" s="12">
        <f>Acetate!I48</f>
        <v>0</v>
      </c>
      <c r="M47" s="12">
        <f t="shared" si="1"/>
        <v>0</v>
      </c>
    </row>
    <row r="48" spans="1:13" ht="12">
      <c r="A48" s="2">
        <f>'TRB Record'!A48</f>
        <v>24</v>
      </c>
      <c r="B48" s="10">
        <f>'TRB Record'!C48</f>
        <v>0</v>
      </c>
      <c r="C48" s="17">
        <f>Ash!J48</f>
        <v>0</v>
      </c>
      <c r="D48" s="17">
        <f>'EtOH Extractives'!J48</f>
        <v>0</v>
      </c>
      <c r="E48" s="12">
        <f>Lignin!U48</f>
        <v>0</v>
      </c>
      <c r="F48" s="12">
        <f>'Structural Sugars'!U54</f>
        <v>0</v>
      </c>
      <c r="G48" s="12">
        <f>'Structural Sugars'!W54</f>
        <v>0</v>
      </c>
      <c r="H48" s="12">
        <f>'Structural Sugars'!Y54</f>
        <v>0</v>
      </c>
      <c r="I48" s="12">
        <f>'Structural Sugars'!AA54</f>
        <v>0</v>
      </c>
      <c r="J48" s="12">
        <f>'Structural Sugars'!AC54</f>
        <v>0</v>
      </c>
      <c r="K48" s="12">
        <f>'Uronic Acid'!H49</f>
        <v>0</v>
      </c>
      <c r="L48" s="12">
        <f>Acetate!I49</f>
        <v>0</v>
      </c>
      <c r="M48" s="12">
        <f t="shared" si="1"/>
        <v>0</v>
      </c>
    </row>
    <row r="49" spans="1:13" ht="12">
      <c r="A49" s="2" t="str">
        <f>'TRB Record'!A49</f>
        <v>replicate 24</v>
      </c>
      <c r="B49" s="10">
        <f>'TRB Record'!C49</f>
        <v>0</v>
      </c>
      <c r="C49" s="17">
        <f>Ash!J49</f>
        <v>0</v>
      </c>
      <c r="D49" s="17">
        <f>'EtOH Extractives'!J49</f>
        <v>0</v>
      </c>
      <c r="E49" s="12">
        <f>Lignin!U49</f>
        <v>0</v>
      </c>
      <c r="F49" s="12">
        <f>'Structural Sugars'!U55</f>
        <v>0</v>
      </c>
      <c r="G49" s="12">
        <f>'Structural Sugars'!W55</f>
        <v>0</v>
      </c>
      <c r="H49" s="12">
        <f>'Structural Sugars'!Y55</f>
        <v>0</v>
      </c>
      <c r="I49" s="12">
        <f>'Structural Sugars'!AA55</f>
        <v>0</v>
      </c>
      <c r="J49" s="12">
        <f>'Structural Sugars'!AC55</f>
        <v>0</v>
      </c>
      <c r="K49" s="12">
        <f>'Uronic Acid'!H50</f>
        <v>0</v>
      </c>
      <c r="L49" s="12">
        <f>Acetate!I50</f>
        <v>0</v>
      </c>
      <c r="M49" s="12">
        <f t="shared" si="1"/>
        <v>0</v>
      </c>
    </row>
    <row r="50" spans="1:13" ht="12">
      <c r="A50" s="2">
        <f>'TRB Record'!A50</f>
        <v>25</v>
      </c>
      <c r="B50" s="10">
        <f>'TRB Record'!C50</f>
        <v>0</v>
      </c>
      <c r="C50" s="17">
        <f>Ash!J50</f>
        <v>0</v>
      </c>
      <c r="D50" s="17">
        <f>'EtOH Extractives'!J50</f>
        <v>0</v>
      </c>
      <c r="E50" s="12">
        <f>Lignin!U50</f>
        <v>0</v>
      </c>
      <c r="F50" s="12">
        <f>'Structural Sugars'!U56</f>
        <v>0</v>
      </c>
      <c r="G50" s="12">
        <f>'Structural Sugars'!W56</f>
        <v>0</v>
      </c>
      <c r="H50" s="12">
        <f>'Structural Sugars'!Y56</f>
        <v>0</v>
      </c>
      <c r="I50" s="12">
        <f>'Structural Sugars'!AA56</f>
        <v>0</v>
      </c>
      <c r="J50" s="12">
        <f>'Structural Sugars'!AC56</f>
        <v>0</v>
      </c>
      <c r="K50" s="12">
        <f>'Uronic Acid'!H51</f>
        <v>0</v>
      </c>
      <c r="L50" s="12">
        <f>Acetate!I51</f>
        <v>0</v>
      </c>
      <c r="M50" s="12">
        <f aca="true" t="shared" si="2" ref="M50:M61">SUM(E50:L50)</f>
        <v>0</v>
      </c>
    </row>
    <row r="51" spans="1:13" ht="12">
      <c r="A51" s="2" t="str">
        <f>'TRB Record'!A51</f>
        <v>replicate 25</v>
      </c>
      <c r="B51" s="10">
        <f>'TRB Record'!C51</f>
        <v>0</v>
      </c>
      <c r="C51" s="17">
        <f>Ash!J51</f>
        <v>0</v>
      </c>
      <c r="D51" s="17">
        <f>'EtOH Extractives'!J51</f>
        <v>0</v>
      </c>
      <c r="E51" s="12">
        <f>Lignin!U51</f>
        <v>0</v>
      </c>
      <c r="F51" s="12">
        <f>'Structural Sugars'!U57</f>
        <v>0</v>
      </c>
      <c r="G51" s="12">
        <f>'Structural Sugars'!W57</f>
        <v>0</v>
      </c>
      <c r="H51" s="12">
        <f>'Structural Sugars'!Y57</f>
        <v>0</v>
      </c>
      <c r="I51" s="12">
        <f>'Structural Sugars'!AA57</f>
        <v>0</v>
      </c>
      <c r="J51" s="12">
        <f>'Structural Sugars'!AC57</f>
        <v>0</v>
      </c>
      <c r="K51" s="12">
        <f>'Uronic Acid'!H52</f>
        <v>0</v>
      </c>
      <c r="L51" s="12">
        <f>Acetate!I52</f>
        <v>0</v>
      </c>
      <c r="M51" s="12">
        <f t="shared" si="2"/>
        <v>0</v>
      </c>
    </row>
    <row r="52" spans="1:13" ht="12">
      <c r="A52" s="2">
        <f>'TRB Record'!A52</f>
        <v>26</v>
      </c>
      <c r="B52" s="10">
        <f>'TRB Record'!C52</f>
        <v>0</v>
      </c>
      <c r="C52" s="17">
        <f>Ash!J52</f>
        <v>0</v>
      </c>
      <c r="D52" s="17">
        <f>'EtOH Extractives'!J52</f>
        <v>0</v>
      </c>
      <c r="E52" s="12">
        <f>Lignin!U52</f>
        <v>0</v>
      </c>
      <c r="F52" s="12">
        <f>'Structural Sugars'!U58</f>
        <v>0</v>
      </c>
      <c r="G52" s="12">
        <f>'Structural Sugars'!W58</f>
        <v>0</v>
      </c>
      <c r="H52" s="12">
        <f>'Structural Sugars'!Y58</f>
        <v>0</v>
      </c>
      <c r="I52" s="12">
        <f>'Structural Sugars'!AA58</f>
        <v>0</v>
      </c>
      <c r="J52" s="12">
        <f>'Structural Sugars'!AC58</f>
        <v>0</v>
      </c>
      <c r="K52" s="12">
        <f>'Uronic Acid'!H53</f>
        <v>0</v>
      </c>
      <c r="L52" s="12">
        <f>Acetate!I53</f>
        <v>0</v>
      </c>
      <c r="M52" s="12">
        <f t="shared" si="2"/>
        <v>0</v>
      </c>
    </row>
    <row r="53" spans="1:13" ht="12">
      <c r="A53" s="2" t="str">
        <f>'TRB Record'!A53</f>
        <v>replicate 26</v>
      </c>
      <c r="B53" s="10">
        <f>'TRB Record'!C53</f>
        <v>0</v>
      </c>
      <c r="C53" s="17">
        <f>Ash!J53</f>
        <v>0</v>
      </c>
      <c r="D53" s="17">
        <f>'EtOH Extractives'!J53</f>
        <v>0</v>
      </c>
      <c r="E53" s="12">
        <f>Lignin!U53</f>
        <v>0</v>
      </c>
      <c r="F53" s="12">
        <f>'Structural Sugars'!U59</f>
        <v>0</v>
      </c>
      <c r="G53" s="12">
        <f>'Structural Sugars'!W59</f>
        <v>0</v>
      </c>
      <c r="H53" s="12">
        <f>'Structural Sugars'!Y59</f>
        <v>0</v>
      </c>
      <c r="I53" s="12">
        <f>'Structural Sugars'!AA59</f>
        <v>0</v>
      </c>
      <c r="J53" s="12">
        <f>'Structural Sugars'!AC59</f>
        <v>0</v>
      </c>
      <c r="K53" s="12">
        <f>'Uronic Acid'!H54</f>
        <v>0</v>
      </c>
      <c r="L53" s="12">
        <f>Acetate!I54</f>
        <v>0</v>
      </c>
      <c r="M53" s="12">
        <f t="shared" si="2"/>
        <v>0</v>
      </c>
    </row>
    <row r="54" spans="1:13" ht="12">
      <c r="A54" s="2">
        <f>'TRB Record'!A54</f>
        <v>27</v>
      </c>
      <c r="B54" s="10">
        <f>'TRB Record'!C54</f>
        <v>0</v>
      </c>
      <c r="C54" s="17">
        <f>Ash!J54</f>
        <v>0</v>
      </c>
      <c r="D54" s="17">
        <f>'EtOH Extractives'!J54</f>
        <v>0</v>
      </c>
      <c r="E54" s="12">
        <f>Lignin!U54</f>
        <v>0</v>
      </c>
      <c r="F54" s="12">
        <f>'Structural Sugars'!U60</f>
        <v>0</v>
      </c>
      <c r="G54" s="12">
        <f>'Structural Sugars'!W60</f>
        <v>0</v>
      </c>
      <c r="H54" s="12">
        <f>'Structural Sugars'!Y60</f>
        <v>0</v>
      </c>
      <c r="I54" s="12">
        <f>'Structural Sugars'!AA60</f>
        <v>0</v>
      </c>
      <c r="J54" s="12">
        <f>'Structural Sugars'!AC60</f>
        <v>0</v>
      </c>
      <c r="K54" s="12">
        <f>'Uronic Acid'!H55</f>
        <v>0</v>
      </c>
      <c r="L54" s="12">
        <f>Acetate!I55</f>
        <v>0</v>
      </c>
      <c r="M54" s="12">
        <f t="shared" si="2"/>
        <v>0</v>
      </c>
    </row>
    <row r="55" spans="1:13" ht="12">
      <c r="A55" s="2" t="str">
        <f>'TRB Record'!A55</f>
        <v>replicate 27</v>
      </c>
      <c r="B55" s="10">
        <f>'TRB Record'!C55</f>
        <v>0</v>
      </c>
      <c r="C55" s="17">
        <f>Ash!J55</f>
        <v>0</v>
      </c>
      <c r="D55" s="17">
        <f>'EtOH Extractives'!J55</f>
        <v>0</v>
      </c>
      <c r="E55" s="12">
        <f>Lignin!U55</f>
        <v>0</v>
      </c>
      <c r="F55" s="12">
        <f>'Structural Sugars'!U61</f>
        <v>0</v>
      </c>
      <c r="G55" s="12">
        <f>'Structural Sugars'!W61</f>
        <v>0</v>
      </c>
      <c r="H55" s="12">
        <f>'Structural Sugars'!Y61</f>
        <v>0</v>
      </c>
      <c r="I55" s="12">
        <f>'Structural Sugars'!AA61</f>
        <v>0</v>
      </c>
      <c r="J55" s="12">
        <f>'Structural Sugars'!AC61</f>
        <v>0</v>
      </c>
      <c r="K55" s="12">
        <f>'Uronic Acid'!H56</f>
        <v>0</v>
      </c>
      <c r="L55" s="12">
        <f>Acetate!I56</f>
        <v>0</v>
      </c>
      <c r="M55" s="12">
        <f t="shared" si="2"/>
        <v>0</v>
      </c>
    </row>
    <row r="56" spans="1:13" ht="12">
      <c r="A56" s="2">
        <f>'TRB Record'!A56</f>
        <v>28</v>
      </c>
      <c r="B56" s="10">
        <f>'TRB Record'!C56</f>
        <v>0</v>
      </c>
      <c r="C56" s="17">
        <f>Ash!J56</f>
        <v>0</v>
      </c>
      <c r="D56" s="17">
        <f>'EtOH Extractives'!J56</f>
        <v>0</v>
      </c>
      <c r="E56" s="12">
        <f>Lignin!U56</f>
        <v>0</v>
      </c>
      <c r="F56" s="12">
        <f>'Structural Sugars'!U62</f>
        <v>0</v>
      </c>
      <c r="G56" s="12">
        <f>'Structural Sugars'!W62</f>
        <v>0</v>
      </c>
      <c r="H56" s="12">
        <f>'Structural Sugars'!Y62</f>
        <v>0</v>
      </c>
      <c r="I56" s="12">
        <f>'Structural Sugars'!AA62</f>
        <v>0</v>
      </c>
      <c r="J56" s="12">
        <f>'Structural Sugars'!AC62</f>
        <v>0</v>
      </c>
      <c r="K56" s="12">
        <f>'Uronic Acid'!H57</f>
        <v>0</v>
      </c>
      <c r="L56" s="12">
        <f>Acetate!I57</f>
        <v>0</v>
      </c>
      <c r="M56" s="12">
        <f t="shared" si="2"/>
        <v>0</v>
      </c>
    </row>
    <row r="57" spans="1:13" ht="12">
      <c r="A57" s="2" t="str">
        <f>'TRB Record'!A57</f>
        <v>replicate 28</v>
      </c>
      <c r="B57" s="10">
        <f>'TRB Record'!C57</f>
        <v>0</v>
      </c>
      <c r="C57" s="17">
        <f>Ash!J57</f>
        <v>0</v>
      </c>
      <c r="D57" s="17">
        <f>'EtOH Extractives'!J57</f>
        <v>0</v>
      </c>
      <c r="E57" s="12">
        <f>Lignin!U57</f>
        <v>0</v>
      </c>
      <c r="F57" s="12">
        <f>'Structural Sugars'!U63</f>
        <v>0</v>
      </c>
      <c r="G57" s="12">
        <f>'Structural Sugars'!W63</f>
        <v>0</v>
      </c>
      <c r="H57" s="12">
        <f>'Structural Sugars'!Y63</f>
        <v>0</v>
      </c>
      <c r="I57" s="12">
        <f>'Structural Sugars'!AA63</f>
        <v>0</v>
      </c>
      <c r="J57" s="12">
        <f>'Structural Sugars'!AC63</f>
        <v>0</v>
      </c>
      <c r="K57" s="12">
        <f>'Uronic Acid'!H58</f>
        <v>0</v>
      </c>
      <c r="L57" s="12">
        <f>Acetate!I58</f>
        <v>0</v>
      </c>
      <c r="M57" s="12">
        <f t="shared" si="2"/>
        <v>0</v>
      </c>
    </row>
    <row r="58" spans="1:13" ht="12">
      <c r="A58" s="2">
        <f>'TRB Record'!A58</f>
        <v>29</v>
      </c>
      <c r="B58" s="10">
        <f>'TRB Record'!C58</f>
        <v>0</v>
      </c>
      <c r="C58" s="17">
        <f>Ash!J58</f>
        <v>0</v>
      </c>
      <c r="D58" s="17">
        <f>'EtOH Extractives'!J58</f>
        <v>0</v>
      </c>
      <c r="E58" s="12">
        <f>Lignin!U58</f>
        <v>0</v>
      </c>
      <c r="F58" s="12">
        <f>'Structural Sugars'!U64</f>
        <v>0</v>
      </c>
      <c r="G58" s="12">
        <f>'Structural Sugars'!W64</f>
        <v>0</v>
      </c>
      <c r="H58" s="12">
        <f>'Structural Sugars'!Y64</f>
        <v>0</v>
      </c>
      <c r="I58" s="12">
        <f>'Structural Sugars'!AA64</f>
        <v>0</v>
      </c>
      <c r="J58" s="12">
        <f>'Structural Sugars'!AC64</f>
        <v>0</v>
      </c>
      <c r="K58" s="12">
        <f>'Uronic Acid'!H59</f>
        <v>0</v>
      </c>
      <c r="L58" s="12">
        <f>Acetate!I59</f>
        <v>0</v>
      </c>
      <c r="M58" s="12">
        <f t="shared" si="2"/>
        <v>0</v>
      </c>
    </row>
    <row r="59" spans="1:13" ht="12">
      <c r="A59" s="2" t="str">
        <f>'TRB Record'!A59</f>
        <v>replicate 29</v>
      </c>
      <c r="B59" s="10">
        <f>'TRB Record'!C59</f>
        <v>0</v>
      </c>
      <c r="C59" s="17">
        <f>Ash!J59</f>
        <v>0</v>
      </c>
      <c r="D59" s="17">
        <f>'EtOH Extractives'!J59</f>
        <v>0</v>
      </c>
      <c r="E59" s="12">
        <f>Lignin!U59</f>
        <v>0</v>
      </c>
      <c r="F59" s="12">
        <f>'Structural Sugars'!U65</f>
        <v>0</v>
      </c>
      <c r="G59" s="12">
        <f>'Structural Sugars'!W65</f>
        <v>0</v>
      </c>
      <c r="H59" s="12">
        <f>'Structural Sugars'!Y65</f>
        <v>0</v>
      </c>
      <c r="I59" s="12">
        <f>'Structural Sugars'!AA65</f>
        <v>0</v>
      </c>
      <c r="J59" s="12">
        <f>'Structural Sugars'!AC65</f>
        <v>0</v>
      </c>
      <c r="K59" s="12">
        <f>'Uronic Acid'!H60</f>
        <v>0</v>
      </c>
      <c r="L59" s="12">
        <f>Acetate!I60</f>
        <v>0</v>
      </c>
      <c r="M59" s="12">
        <f t="shared" si="2"/>
        <v>0</v>
      </c>
    </row>
    <row r="60" spans="1:13" ht="12">
      <c r="A60" s="2">
        <f>'TRB Record'!A60</f>
        <v>30</v>
      </c>
      <c r="B60" s="10">
        <f>'TRB Record'!C60</f>
        <v>0</v>
      </c>
      <c r="C60" s="17">
        <f>Ash!J60</f>
        <v>0</v>
      </c>
      <c r="D60" s="17">
        <f>'EtOH Extractives'!J60</f>
        <v>0</v>
      </c>
      <c r="E60" s="12">
        <f>Lignin!U60</f>
        <v>0</v>
      </c>
      <c r="F60" s="12">
        <f>'Structural Sugars'!U66</f>
        <v>0</v>
      </c>
      <c r="G60" s="12">
        <f>'Structural Sugars'!W66</f>
        <v>0</v>
      </c>
      <c r="H60" s="12">
        <f>'Structural Sugars'!Y66</f>
        <v>0</v>
      </c>
      <c r="I60" s="12">
        <f>'Structural Sugars'!AA66</f>
        <v>0</v>
      </c>
      <c r="J60" s="12">
        <f>'Structural Sugars'!AC66</f>
        <v>0</v>
      </c>
      <c r="K60" s="12">
        <f>'Uronic Acid'!H61</f>
        <v>0</v>
      </c>
      <c r="L60" s="12">
        <f>Acetate!I61</f>
        <v>0</v>
      </c>
      <c r="M60" s="12">
        <f t="shared" si="2"/>
        <v>0</v>
      </c>
    </row>
    <row r="61" spans="1:13" ht="12">
      <c r="A61" s="2" t="str">
        <f>'TRB Record'!A61</f>
        <v>replicate 30</v>
      </c>
      <c r="B61" s="10">
        <f>'TRB Record'!C61</f>
        <v>0</v>
      </c>
      <c r="C61" s="17">
        <f>Ash!J61</f>
        <v>0</v>
      </c>
      <c r="D61" s="17">
        <f>'EtOH Extractives'!J61</f>
        <v>0</v>
      </c>
      <c r="E61" s="12">
        <f>Lignin!U61</f>
        <v>0</v>
      </c>
      <c r="F61" s="12">
        <f>'Structural Sugars'!U67</f>
        <v>0</v>
      </c>
      <c r="G61" s="12">
        <f>'Structural Sugars'!W67</f>
        <v>0</v>
      </c>
      <c r="H61" s="12">
        <f>'Structural Sugars'!Y67</f>
        <v>0</v>
      </c>
      <c r="I61" s="12">
        <f>'Structural Sugars'!AA67</f>
        <v>0</v>
      </c>
      <c r="J61" s="12">
        <f>'Structural Sugars'!AC67</f>
        <v>0</v>
      </c>
      <c r="K61" s="12">
        <f>'Uronic Acid'!H62</f>
        <v>0</v>
      </c>
      <c r="L61" s="12">
        <f>Acetate!I62</f>
        <v>0</v>
      </c>
      <c r="M61" s="12">
        <f t="shared" si="2"/>
        <v>0</v>
      </c>
    </row>
  </sheetData>
  <sheetProtection sheet="1" objects="1" scenarios="1"/>
  <printOptions gridLines="1"/>
  <pageMargins left="0.75" right="0.75" top="1" bottom="1" header="0.5" footer="0.5"/>
  <pageSetup fitToHeight="5" fitToWidth="1" orientation="landscape" paperSize="9" scale="95"/>
  <headerFooter alignWithMargins="0">
    <oddHeader>&amp;C&amp;A</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M34"/>
  <sheetViews>
    <sheetView workbookViewId="0" topLeftCell="A1">
      <selection activeCell="E2" sqref="E2"/>
    </sheetView>
  </sheetViews>
  <sheetFormatPr defaultColWidth="9.00390625" defaultRowHeight="12"/>
  <cols>
    <col min="1" max="1" width="11.375" style="0" customWidth="1"/>
    <col min="2" max="2" width="15.375" style="0" customWidth="1"/>
    <col min="3" max="12" width="7.25390625" style="0" customWidth="1"/>
    <col min="13" max="16384" width="11.375" style="0" customWidth="1"/>
  </cols>
  <sheetData>
    <row r="1" spans="1:13" s="35" customFormat="1" ht="66.75" customHeight="1">
      <c r="A1" s="33" t="s">
        <v>101</v>
      </c>
      <c r="B1" s="34" t="s">
        <v>95</v>
      </c>
      <c r="C1" s="33" t="s">
        <v>106</v>
      </c>
      <c r="D1" s="33" t="s">
        <v>56</v>
      </c>
      <c r="E1" s="33" t="s">
        <v>47</v>
      </c>
      <c r="F1" s="33" t="s">
        <v>48</v>
      </c>
      <c r="G1" s="33" t="s">
        <v>133</v>
      </c>
      <c r="H1" s="33" t="s">
        <v>50</v>
      </c>
      <c r="I1" s="33" t="s">
        <v>51</v>
      </c>
      <c r="J1" s="33" t="s">
        <v>52</v>
      </c>
      <c r="K1" s="33" t="s">
        <v>78</v>
      </c>
      <c r="L1" s="33" t="s">
        <v>85</v>
      </c>
      <c r="M1" s="33"/>
    </row>
    <row r="2" spans="1:12" ht="12">
      <c r="A2" s="1">
        <f>'Average whole mass closure'!A2</f>
        <v>1</v>
      </c>
      <c r="B2" s="1">
        <f>'Average whole mass closure'!B2</f>
        <v>0</v>
      </c>
      <c r="C2" s="37">
        <f>AVERAGE((INDEX('Duplicate Ext-free MC values'!C$2:C$61,ROW()*2-2,,1),INDEX('Duplicate Ext-free MC values'!C$2:C$61,ROW()*2-3,,1)))</f>
        <v>0</v>
      </c>
      <c r="D2" s="37">
        <f>AVERAGE((INDEX('Duplicate Ext-free MC values'!D$2:D$61,ROW()*2-2,,1),INDEX('Duplicate Ext-free MC values'!D$2:D$61,ROW()*2-3,,1)))</f>
        <v>0</v>
      </c>
      <c r="E2" s="37">
        <f>AVERAGE((INDEX('Duplicate Ext-free MC values'!E$2:E$61,ROW()*2-2,,1),INDEX('Duplicate Ext-free MC values'!E$2:E$61,ROW()*2-3,,1)))</f>
        <v>0</v>
      </c>
      <c r="F2" s="37">
        <f>AVERAGE((INDEX('Duplicate Ext-free MC values'!F$2:F$61,ROW()*2-2,,1),INDEX('Duplicate Ext-free MC values'!F$2:F$61,ROW()*2-3,,1)))</f>
        <v>0</v>
      </c>
      <c r="G2" s="37">
        <f>AVERAGE((INDEX('Duplicate Ext-free MC values'!G$2:G$61,ROW()*2-2,,1),INDEX('Duplicate Ext-free MC values'!G$2:G$61,ROW()*2-3,,1)))</f>
        <v>0</v>
      </c>
      <c r="H2" s="37">
        <f>AVERAGE((INDEX('Duplicate Ext-free MC values'!H$2:H$61,ROW()*2-2,,1),INDEX('Duplicate Ext-free MC values'!H$2:H$61,ROW()*2-3,,1)))</f>
        <v>0</v>
      </c>
      <c r="I2" s="37">
        <f>AVERAGE((INDEX('Duplicate Ext-free MC values'!I$2:I$61,ROW()*2-2,,1),INDEX('Duplicate Ext-free MC values'!I$2:I$61,ROW()*2-3,,1)))</f>
        <v>0</v>
      </c>
      <c r="J2" s="37">
        <f>AVERAGE((INDEX('Duplicate Ext-free MC values'!J$2:J$61,ROW()*2-2,,1),INDEX('Duplicate Ext-free MC values'!J$2:J$61,ROW()*2-3,,1)))</f>
        <v>0</v>
      </c>
      <c r="K2" s="37">
        <f>AVERAGE((INDEX('Duplicate Ext-free MC values'!K$2:K$61,ROW()*2-2,,1),INDEX('Duplicate Ext-free MC values'!K$2:K$61,ROW()*2-3,,1)))</f>
        <v>0</v>
      </c>
      <c r="L2" s="37">
        <f>AVERAGE((INDEX('Duplicate Ext-free MC values'!L$2:L$61,ROW()*2-2,,1),INDEX('Duplicate Ext-free MC values'!L$2:L$61,ROW()*2-3,,1)))</f>
        <v>0</v>
      </c>
    </row>
    <row r="3" spans="1:12" ht="12">
      <c r="A3" s="1">
        <f>'Average whole mass closure'!A3</f>
        <v>2</v>
      </c>
      <c r="B3" s="1">
        <f>'Average whole mass closure'!B3</f>
        <v>0</v>
      </c>
      <c r="C3" s="37">
        <f>AVERAGE((INDEX('Duplicate Ext-free MC values'!C$2:C$61,ROW()*2-2,,1),INDEX('Duplicate Ext-free MC values'!C$2:C$61,ROW()*2-3,,1)))</f>
        <v>0</v>
      </c>
      <c r="D3" s="37">
        <f>AVERAGE((INDEX('Duplicate Ext-free MC values'!D$2:D$61,ROW()*2-2,,1),INDEX('Duplicate Ext-free MC values'!D$2:D$61,ROW()*2-3,,1)))</f>
        <v>0</v>
      </c>
      <c r="E3" s="37">
        <f>AVERAGE((INDEX('Duplicate Ext-free MC values'!E$2:E$61,ROW()*2-2,,1),INDEX('Duplicate Ext-free MC values'!E$2:E$61,ROW()*2-3,,1)))</f>
        <v>0</v>
      </c>
      <c r="F3" s="37">
        <f>AVERAGE((INDEX('Duplicate Ext-free MC values'!F$2:F$61,ROW()*2-2,,1),INDEX('Duplicate Ext-free MC values'!F$2:F$61,ROW()*2-3,,1)))</f>
        <v>0</v>
      </c>
      <c r="G3" s="37">
        <f>AVERAGE((INDEX('Duplicate Ext-free MC values'!G$2:G$61,ROW()*2-2,,1),INDEX('Duplicate Ext-free MC values'!G$2:G$61,ROW()*2-3,,1)))</f>
        <v>0</v>
      </c>
      <c r="H3" s="37">
        <f>AVERAGE((INDEX('Duplicate Ext-free MC values'!H$2:H$61,ROW()*2-2,,1),INDEX('Duplicate Ext-free MC values'!H$2:H$61,ROW()*2-3,,1)))</f>
        <v>0</v>
      </c>
      <c r="I3" s="37">
        <f>AVERAGE((INDEX('Duplicate Ext-free MC values'!I$2:I$61,ROW()*2-2,,1),INDEX('Duplicate Ext-free MC values'!I$2:I$61,ROW()*2-3,,1)))</f>
        <v>0</v>
      </c>
      <c r="J3" s="37">
        <f>AVERAGE((INDEX('Duplicate Ext-free MC values'!J$2:J$61,ROW()*2-2,,1),INDEX('Duplicate Ext-free MC values'!J$2:J$61,ROW()*2-3,,1)))</f>
        <v>0</v>
      </c>
      <c r="K3" s="37">
        <f>AVERAGE((INDEX('Duplicate Ext-free MC values'!K$2:K$61,ROW()*2-2,,1),INDEX('Duplicate Ext-free MC values'!K$2:K$61,ROW()*2-3,,1)))</f>
        <v>0</v>
      </c>
      <c r="L3" s="37">
        <f>AVERAGE((INDEX('Duplicate Ext-free MC values'!L$2:L$61,ROW()*2-2,,1),INDEX('Duplicate Ext-free MC values'!L$2:L$61,ROW()*2-3,,1)))</f>
        <v>0</v>
      </c>
    </row>
    <row r="4" spans="1:12" ht="12">
      <c r="A4" s="1">
        <f>'Average whole mass closure'!A4</f>
        <v>3</v>
      </c>
      <c r="B4" s="1">
        <f>'Average whole mass closure'!B4</f>
        <v>0</v>
      </c>
      <c r="C4" s="37">
        <f>AVERAGE((INDEX('Duplicate Ext-free MC values'!C$2:C$61,ROW()*2-2,,1),INDEX('Duplicate Ext-free MC values'!C$2:C$61,ROW()*2-3,,1)))</f>
        <v>0</v>
      </c>
      <c r="D4" s="37">
        <f>AVERAGE((INDEX('Duplicate Ext-free MC values'!D$2:D$61,ROW()*2-2,,1),INDEX('Duplicate Ext-free MC values'!D$2:D$61,ROW()*2-3,,1)))</f>
        <v>0</v>
      </c>
      <c r="E4" s="37">
        <f>AVERAGE((INDEX('Duplicate Ext-free MC values'!E$2:E$61,ROW()*2-2,,1),INDEX('Duplicate Ext-free MC values'!E$2:E$61,ROW()*2-3,,1)))</f>
        <v>0</v>
      </c>
      <c r="F4" s="37">
        <f>AVERAGE((INDEX('Duplicate Ext-free MC values'!F$2:F$61,ROW()*2-2,,1),INDEX('Duplicate Ext-free MC values'!F$2:F$61,ROW()*2-3,,1)))</f>
        <v>0</v>
      </c>
      <c r="G4" s="37">
        <f>AVERAGE((INDEX('Duplicate Ext-free MC values'!G$2:G$61,ROW()*2-2,,1),INDEX('Duplicate Ext-free MC values'!G$2:G$61,ROW()*2-3,,1)))</f>
        <v>0</v>
      </c>
      <c r="H4" s="37">
        <f>AVERAGE((INDEX('Duplicate Ext-free MC values'!H$2:H$61,ROW()*2-2,,1),INDEX('Duplicate Ext-free MC values'!H$2:H$61,ROW()*2-3,,1)))</f>
        <v>0</v>
      </c>
      <c r="I4" s="37">
        <f>AVERAGE((INDEX('Duplicate Ext-free MC values'!I$2:I$61,ROW()*2-2,,1),INDEX('Duplicate Ext-free MC values'!I$2:I$61,ROW()*2-3,,1)))</f>
        <v>0</v>
      </c>
      <c r="J4" s="37">
        <f>AVERAGE((INDEX('Duplicate Ext-free MC values'!J$2:J$61,ROW()*2-2,,1),INDEX('Duplicate Ext-free MC values'!J$2:J$61,ROW()*2-3,,1)))</f>
        <v>0</v>
      </c>
      <c r="K4" s="37">
        <f>AVERAGE((INDEX('Duplicate Ext-free MC values'!K$2:K$61,ROW()*2-2,,1),INDEX('Duplicate Ext-free MC values'!K$2:K$61,ROW()*2-3,,1)))</f>
        <v>0</v>
      </c>
      <c r="L4" s="37">
        <f>AVERAGE((INDEX('Duplicate Ext-free MC values'!L$2:L$61,ROW()*2-2,,1),INDEX('Duplicate Ext-free MC values'!L$2:L$61,ROW()*2-3,,1)))</f>
        <v>0</v>
      </c>
    </row>
    <row r="5" spans="1:12" ht="12">
      <c r="A5" s="1">
        <f>'Average whole mass closure'!A5</f>
        <v>4</v>
      </c>
      <c r="B5" s="1">
        <f>'Average whole mass closure'!B5</f>
        <v>0</v>
      </c>
      <c r="C5" s="37">
        <f>AVERAGE((INDEX('Duplicate Ext-free MC values'!C$2:C$61,ROW()*2-2,,1),INDEX('Duplicate Ext-free MC values'!C$2:C$61,ROW()*2-3,,1)))</f>
        <v>0</v>
      </c>
      <c r="D5" s="37">
        <f>AVERAGE((INDEX('Duplicate Ext-free MC values'!D$2:D$61,ROW()*2-2,,1),INDEX('Duplicate Ext-free MC values'!D$2:D$61,ROW()*2-3,,1)))</f>
        <v>0</v>
      </c>
      <c r="E5" s="37">
        <f>AVERAGE((INDEX('Duplicate Ext-free MC values'!E$2:E$61,ROW()*2-2,,1),INDEX('Duplicate Ext-free MC values'!E$2:E$61,ROW()*2-3,,1)))</f>
        <v>0</v>
      </c>
      <c r="F5" s="37">
        <f>AVERAGE((INDEX('Duplicate Ext-free MC values'!F$2:F$61,ROW()*2-2,,1),INDEX('Duplicate Ext-free MC values'!F$2:F$61,ROW()*2-3,,1)))</f>
        <v>0</v>
      </c>
      <c r="G5" s="37">
        <f>AVERAGE((INDEX('Duplicate Ext-free MC values'!G$2:G$61,ROW()*2-2,,1),INDEX('Duplicate Ext-free MC values'!G$2:G$61,ROW()*2-3,,1)))</f>
        <v>0</v>
      </c>
      <c r="H5" s="37">
        <f>AVERAGE((INDEX('Duplicate Ext-free MC values'!H$2:H$61,ROW()*2-2,,1),INDEX('Duplicate Ext-free MC values'!H$2:H$61,ROW()*2-3,,1)))</f>
        <v>0</v>
      </c>
      <c r="I5" s="37">
        <f>AVERAGE((INDEX('Duplicate Ext-free MC values'!I$2:I$61,ROW()*2-2,,1),INDEX('Duplicate Ext-free MC values'!I$2:I$61,ROW()*2-3,,1)))</f>
        <v>0</v>
      </c>
      <c r="J5" s="37">
        <f>AVERAGE((INDEX('Duplicate Ext-free MC values'!J$2:J$61,ROW()*2-2,,1),INDEX('Duplicate Ext-free MC values'!J$2:J$61,ROW()*2-3,,1)))</f>
        <v>0</v>
      </c>
      <c r="K5" s="37">
        <f>AVERAGE((INDEX('Duplicate Ext-free MC values'!K$2:K$61,ROW()*2-2,,1),INDEX('Duplicate Ext-free MC values'!K$2:K$61,ROW()*2-3,,1)))</f>
        <v>0</v>
      </c>
      <c r="L5" s="37">
        <f>AVERAGE((INDEX('Duplicate Ext-free MC values'!L$2:L$61,ROW()*2-2,,1),INDEX('Duplicate Ext-free MC values'!L$2:L$61,ROW()*2-3,,1)))</f>
        <v>0</v>
      </c>
    </row>
    <row r="6" spans="1:12" ht="12">
      <c r="A6" s="1">
        <f>'Average whole mass closure'!A6</f>
        <v>5</v>
      </c>
      <c r="B6" s="1">
        <f>'Average whole mass closure'!B6</f>
        <v>0</v>
      </c>
      <c r="C6" s="37">
        <f>AVERAGE((INDEX('Duplicate Ext-free MC values'!C$2:C$61,ROW()*2-2,,1),INDEX('Duplicate Ext-free MC values'!C$2:C$61,ROW()*2-3,,1)))</f>
        <v>0</v>
      </c>
      <c r="D6" s="37">
        <f>AVERAGE((INDEX('Duplicate Ext-free MC values'!D$2:D$61,ROW()*2-2,,1),INDEX('Duplicate Ext-free MC values'!D$2:D$61,ROW()*2-3,,1)))</f>
        <v>0</v>
      </c>
      <c r="E6" s="37">
        <f>AVERAGE((INDEX('Duplicate Ext-free MC values'!E$2:E$61,ROW()*2-2,,1),INDEX('Duplicate Ext-free MC values'!E$2:E$61,ROW()*2-3,,1)))</f>
        <v>0</v>
      </c>
      <c r="F6" s="37">
        <f>AVERAGE((INDEX('Duplicate Ext-free MC values'!F$2:F$61,ROW()*2-2,,1),INDEX('Duplicate Ext-free MC values'!F$2:F$61,ROW()*2-3,,1)))</f>
        <v>0</v>
      </c>
      <c r="G6" s="37">
        <f>AVERAGE((INDEX('Duplicate Ext-free MC values'!G$2:G$61,ROW()*2-2,,1),INDEX('Duplicate Ext-free MC values'!G$2:G$61,ROW()*2-3,,1)))</f>
        <v>0</v>
      </c>
      <c r="H6" s="37">
        <f>AVERAGE((INDEX('Duplicate Ext-free MC values'!H$2:H$61,ROW()*2-2,,1),INDEX('Duplicate Ext-free MC values'!H$2:H$61,ROW()*2-3,,1)))</f>
        <v>0</v>
      </c>
      <c r="I6" s="37">
        <f>AVERAGE((INDEX('Duplicate Ext-free MC values'!I$2:I$61,ROW()*2-2,,1),INDEX('Duplicate Ext-free MC values'!I$2:I$61,ROW()*2-3,,1)))</f>
        <v>0</v>
      </c>
      <c r="J6" s="37">
        <f>AVERAGE((INDEX('Duplicate Ext-free MC values'!J$2:J$61,ROW()*2-2,,1),INDEX('Duplicate Ext-free MC values'!J$2:J$61,ROW()*2-3,,1)))</f>
        <v>0</v>
      </c>
      <c r="K6" s="37">
        <f>AVERAGE((INDEX('Duplicate Ext-free MC values'!K$2:K$61,ROW()*2-2,,1),INDEX('Duplicate Ext-free MC values'!K$2:K$61,ROW()*2-3,,1)))</f>
        <v>0</v>
      </c>
      <c r="L6" s="37">
        <f>AVERAGE((INDEX('Duplicate Ext-free MC values'!L$2:L$61,ROW()*2-2,,1),INDEX('Duplicate Ext-free MC values'!L$2:L$61,ROW()*2-3,,1)))</f>
        <v>0</v>
      </c>
    </row>
    <row r="7" spans="1:12" ht="12">
      <c r="A7" s="1">
        <f>'Average whole mass closure'!A7</f>
        <v>6</v>
      </c>
      <c r="B7" s="1">
        <f>'Average whole mass closure'!B7</f>
        <v>0</v>
      </c>
      <c r="C7" s="37">
        <f>AVERAGE((INDEX('Duplicate Ext-free MC values'!C$2:C$61,ROW()*2-2,,1),INDEX('Duplicate Ext-free MC values'!C$2:C$61,ROW()*2-3,,1)))</f>
        <v>0</v>
      </c>
      <c r="D7" s="37">
        <f>AVERAGE((INDEX('Duplicate Ext-free MC values'!D$2:D$61,ROW()*2-2,,1),INDEX('Duplicate Ext-free MC values'!D$2:D$61,ROW()*2-3,,1)))</f>
        <v>0</v>
      </c>
      <c r="E7" s="37">
        <f>AVERAGE((INDEX('Duplicate Ext-free MC values'!E$2:E$61,ROW()*2-2,,1),INDEX('Duplicate Ext-free MC values'!E$2:E$61,ROW()*2-3,,1)))</f>
        <v>0</v>
      </c>
      <c r="F7" s="37">
        <f>AVERAGE((INDEX('Duplicate Ext-free MC values'!F$2:F$61,ROW()*2-2,,1),INDEX('Duplicate Ext-free MC values'!F$2:F$61,ROW()*2-3,,1)))</f>
        <v>0</v>
      </c>
      <c r="G7" s="37">
        <f>AVERAGE((INDEX('Duplicate Ext-free MC values'!G$2:G$61,ROW()*2-2,,1),INDEX('Duplicate Ext-free MC values'!G$2:G$61,ROW()*2-3,,1)))</f>
        <v>0</v>
      </c>
      <c r="H7" s="37">
        <f>AVERAGE((INDEX('Duplicate Ext-free MC values'!H$2:H$61,ROW()*2-2,,1),INDEX('Duplicate Ext-free MC values'!H$2:H$61,ROW()*2-3,,1)))</f>
        <v>0</v>
      </c>
      <c r="I7" s="37">
        <f>AVERAGE((INDEX('Duplicate Ext-free MC values'!I$2:I$61,ROW()*2-2,,1),INDEX('Duplicate Ext-free MC values'!I$2:I$61,ROW()*2-3,,1)))</f>
        <v>0</v>
      </c>
      <c r="J7" s="37">
        <f>AVERAGE((INDEX('Duplicate Ext-free MC values'!J$2:J$61,ROW()*2-2,,1),INDEX('Duplicate Ext-free MC values'!J$2:J$61,ROW()*2-3,,1)))</f>
        <v>0</v>
      </c>
      <c r="K7" s="37">
        <f>AVERAGE((INDEX('Duplicate Ext-free MC values'!K$2:K$61,ROW()*2-2,,1),INDEX('Duplicate Ext-free MC values'!K$2:K$61,ROW()*2-3,,1)))</f>
        <v>0</v>
      </c>
      <c r="L7" s="37">
        <f>AVERAGE((INDEX('Duplicate Ext-free MC values'!L$2:L$61,ROW()*2-2,,1),INDEX('Duplicate Ext-free MC values'!L$2:L$61,ROW()*2-3,,1)))</f>
        <v>0</v>
      </c>
    </row>
    <row r="8" spans="1:12" ht="12">
      <c r="A8" s="1">
        <f>'Average whole mass closure'!A8</f>
        <v>7</v>
      </c>
      <c r="B8" s="1">
        <f>'Average whole mass closure'!B8</f>
        <v>0</v>
      </c>
      <c r="C8" s="37">
        <f>AVERAGE((INDEX('Duplicate Ext-free MC values'!C$2:C$61,ROW()*2-2,,1),INDEX('Duplicate Ext-free MC values'!C$2:C$61,ROW()*2-3,,1)))</f>
        <v>0</v>
      </c>
      <c r="D8" s="37">
        <f>AVERAGE((INDEX('Duplicate Ext-free MC values'!D$2:D$61,ROW()*2-2,,1),INDEX('Duplicate Ext-free MC values'!D$2:D$61,ROW()*2-3,,1)))</f>
        <v>0</v>
      </c>
      <c r="E8" s="37">
        <f>AVERAGE((INDEX('Duplicate Ext-free MC values'!E$2:E$61,ROW()*2-2,,1),INDEX('Duplicate Ext-free MC values'!E$2:E$61,ROW()*2-3,,1)))</f>
        <v>0</v>
      </c>
      <c r="F8" s="37">
        <f>AVERAGE((INDEX('Duplicate Ext-free MC values'!F$2:F$61,ROW()*2-2,,1),INDEX('Duplicate Ext-free MC values'!F$2:F$61,ROW()*2-3,,1)))</f>
        <v>0</v>
      </c>
      <c r="G8" s="37">
        <f>AVERAGE((INDEX('Duplicate Ext-free MC values'!G$2:G$61,ROW()*2-2,,1),INDEX('Duplicate Ext-free MC values'!G$2:G$61,ROW()*2-3,,1)))</f>
        <v>0</v>
      </c>
      <c r="H8" s="37">
        <f>AVERAGE((INDEX('Duplicate Ext-free MC values'!H$2:H$61,ROW()*2-2,,1),INDEX('Duplicate Ext-free MC values'!H$2:H$61,ROW()*2-3,,1)))</f>
        <v>0</v>
      </c>
      <c r="I8" s="37">
        <f>AVERAGE((INDEX('Duplicate Ext-free MC values'!I$2:I$61,ROW()*2-2,,1),INDEX('Duplicate Ext-free MC values'!I$2:I$61,ROW()*2-3,,1)))</f>
        <v>0</v>
      </c>
      <c r="J8" s="37">
        <f>AVERAGE((INDEX('Duplicate Ext-free MC values'!J$2:J$61,ROW()*2-2,,1),INDEX('Duplicate Ext-free MC values'!J$2:J$61,ROW()*2-3,,1)))</f>
        <v>0</v>
      </c>
      <c r="K8" s="37">
        <f>AVERAGE((INDEX('Duplicate Ext-free MC values'!K$2:K$61,ROW()*2-2,,1),INDEX('Duplicate Ext-free MC values'!K$2:K$61,ROW()*2-3,,1)))</f>
        <v>0</v>
      </c>
      <c r="L8" s="37">
        <f>AVERAGE((INDEX('Duplicate Ext-free MC values'!L$2:L$61,ROW()*2-2,,1),INDEX('Duplicate Ext-free MC values'!L$2:L$61,ROW()*2-3,,1)))</f>
        <v>0</v>
      </c>
    </row>
    <row r="9" spans="1:12" ht="12">
      <c r="A9" s="1">
        <f>'Average whole mass closure'!A9</f>
        <v>8</v>
      </c>
      <c r="B9" s="1">
        <f>'Average whole mass closure'!B9</f>
        <v>0</v>
      </c>
      <c r="C9" s="37">
        <f>AVERAGE((INDEX('Duplicate Ext-free MC values'!C$2:C$61,ROW()*2-2,,1),INDEX('Duplicate Ext-free MC values'!C$2:C$61,ROW()*2-3,,1)))</f>
        <v>0</v>
      </c>
      <c r="D9" s="37">
        <f>AVERAGE((INDEX('Duplicate Ext-free MC values'!D$2:D$61,ROW()*2-2,,1),INDEX('Duplicate Ext-free MC values'!D$2:D$61,ROW()*2-3,,1)))</f>
        <v>0</v>
      </c>
      <c r="E9" s="37">
        <f>AVERAGE((INDEX('Duplicate Ext-free MC values'!E$2:E$61,ROW()*2-2,,1),INDEX('Duplicate Ext-free MC values'!E$2:E$61,ROW()*2-3,,1)))</f>
        <v>0</v>
      </c>
      <c r="F9" s="37">
        <f>AVERAGE((INDEX('Duplicate Ext-free MC values'!F$2:F$61,ROW()*2-2,,1),INDEX('Duplicate Ext-free MC values'!F$2:F$61,ROW()*2-3,,1)))</f>
        <v>0</v>
      </c>
      <c r="G9" s="37">
        <f>AVERAGE((INDEX('Duplicate Ext-free MC values'!G$2:G$61,ROW()*2-2,,1),INDEX('Duplicate Ext-free MC values'!G$2:G$61,ROW()*2-3,,1)))</f>
        <v>0</v>
      </c>
      <c r="H9" s="37">
        <f>AVERAGE((INDEX('Duplicate Ext-free MC values'!H$2:H$61,ROW()*2-2,,1),INDEX('Duplicate Ext-free MC values'!H$2:H$61,ROW()*2-3,,1)))</f>
        <v>0</v>
      </c>
      <c r="I9" s="37">
        <f>AVERAGE((INDEX('Duplicate Ext-free MC values'!I$2:I$61,ROW()*2-2,,1),INDEX('Duplicate Ext-free MC values'!I$2:I$61,ROW()*2-3,,1)))</f>
        <v>0</v>
      </c>
      <c r="J9" s="37">
        <f>AVERAGE((INDEX('Duplicate Ext-free MC values'!J$2:J$61,ROW()*2-2,,1),INDEX('Duplicate Ext-free MC values'!J$2:J$61,ROW()*2-3,,1)))</f>
        <v>0</v>
      </c>
      <c r="K9" s="37">
        <f>AVERAGE((INDEX('Duplicate Ext-free MC values'!K$2:K$61,ROW()*2-2,,1),INDEX('Duplicate Ext-free MC values'!K$2:K$61,ROW()*2-3,,1)))</f>
        <v>0</v>
      </c>
      <c r="L9" s="37">
        <f>AVERAGE((INDEX('Duplicate Ext-free MC values'!L$2:L$61,ROW()*2-2,,1),INDEX('Duplicate Ext-free MC values'!L$2:L$61,ROW()*2-3,,1)))</f>
        <v>0</v>
      </c>
    </row>
    <row r="10" spans="1:12" ht="12">
      <c r="A10" s="1">
        <f>'Average whole mass closure'!A10</f>
        <v>9</v>
      </c>
      <c r="B10" s="1">
        <f>'Average whole mass closure'!B10</f>
        <v>0</v>
      </c>
      <c r="C10" s="37">
        <f>AVERAGE((INDEX('Duplicate Ext-free MC values'!C$2:C$61,ROW()*2-2,,1),INDEX('Duplicate Ext-free MC values'!C$2:C$61,ROW()*2-3,,1)))</f>
        <v>0</v>
      </c>
      <c r="D10" s="37">
        <f>AVERAGE((INDEX('Duplicate Ext-free MC values'!D$2:D$61,ROW()*2-2,,1),INDEX('Duplicate Ext-free MC values'!D$2:D$61,ROW()*2-3,,1)))</f>
        <v>0</v>
      </c>
      <c r="E10" s="37">
        <f>AVERAGE((INDEX('Duplicate Ext-free MC values'!E$2:E$61,ROW()*2-2,,1),INDEX('Duplicate Ext-free MC values'!E$2:E$61,ROW()*2-3,,1)))</f>
        <v>0</v>
      </c>
      <c r="F10" s="37">
        <f>AVERAGE((INDEX('Duplicate Ext-free MC values'!F$2:F$61,ROW()*2-2,,1),INDEX('Duplicate Ext-free MC values'!F$2:F$61,ROW()*2-3,,1)))</f>
        <v>0</v>
      </c>
      <c r="G10" s="37">
        <f>AVERAGE((INDEX('Duplicate Ext-free MC values'!G$2:G$61,ROW()*2-2,,1),INDEX('Duplicate Ext-free MC values'!G$2:G$61,ROW()*2-3,,1)))</f>
        <v>0</v>
      </c>
      <c r="H10" s="37">
        <f>AVERAGE((INDEX('Duplicate Ext-free MC values'!H$2:H$61,ROW()*2-2,,1),INDEX('Duplicate Ext-free MC values'!H$2:H$61,ROW()*2-3,,1)))</f>
        <v>0</v>
      </c>
      <c r="I10" s="37">
        <f>AVERAGE((INDEX('Duplicate Ext-free MC values'!I$2:I$61,ROW()*2-2,,1),INDEX('Duplicate Ext-free MC values'!I$2:I$61,ROW()*2-3,,1)))</f>
        <v>0</v>
      </c>
      <c r="J10" s="37">
        <f>AVERAGE((INDEX('Duplicate Ext-free MC values'!J$2:J$61,ROW()*2-2,,1),INDEX('Duplicate Ext-free MC values'!J$2:J$61,ROW()*2-3,,1)))</f>
        <v>0</v>
      </c>
      <c r="K10" s="37">
        <f>AVERAGE((INDEX('Duplicate Ext-free MC values'!K$2:K$61,ROW()*2-2,,1),INDEX('Duplicate Ext-free MC values'!K$2:K$61,ROW()*2-3,,1)))</f>
        <v>0</v>
      </c>
      <c r="L10" s="37">
        <f>AVERAGE((INDEX('Duplicate Ext-free MC values'!L$2:L$61,ROW()*2-2,,1),INDEX('Duplicate Ext-free MC values'!L$2:L$61,ROW()*2-3,,1)))</f>
        <v>0</v>
      </c>
    </row>
    <row r="11" spans="1:12" ht="12">
      <c r="A11" s="1">
        <f>'Average whole mass closure'!A11</f>
        <v>10</v>
      </c>
      <c r="B11" s="1">
        <f>'Average whole mass closure'!B11</f>
        <v>0</v>
      </c>
      <c r="C11" s="37">
        <f>AVERAGE((INDEX('Duplicate Ext-free MC values'!C$2:C$61,ROW()*2-2,,1),INDEX('Duplicate Ext-free MC values'!C$2:C$61,ROW()*2-3,,1)))</f>
        <v>0</v>
      </c>
      <c r="D11" s="37">
        <f>AVERAGE((INDEX('Duplicate Ext-free MC values'!D$2:D$61,ROW()*2-2,,1),INDEX('Duplicate Ext-free MC values'!D$2:D$61,ROW()*2-3,,1)))</f>
        <v>0</v>
      </c>
      <c r="E11" s="37">
        <f>AVERAGE((INDEX('Duplicate Ext-free MC values'!E$2:E$61,ROW()*2-2,,1),INDEX('Duplicate Ext-free MC values'!E$2:E$61,ROW()*2-3,,1)))</f>
        <v>0</v>
      </c>
      <c r="F11" s="37">
        <f>AVERAGE((INDEX('Duplicate Ext-free MC values'!F$2:F$61,ROW()*2-2,,1),INDEX('Duplicate Ext-free MC values'!F$2:F$61,ROW()*2-3,,1)))</f>
        <v>0</v>
      </c>
      <c r="G11" s="37">
        <f>AVERAGE((INDEX('Duplicate Ext-free MC values'!G$2:G$61,ROW()*2-2,,1),INDEX('Duplicate Ext-free MC values'!G$2:G$61,ROW()*2-3,,1)))</f>
        <v>0</v>
      </c>
      <c r="H11" s="37">
        <f>AVERAGE((INDEX('Duplicate Ext-free MC values'!H$2:H$61,ROW()*2-2,,1),INDEX('Duplicate Ext-free MC values'!H$2:H$61,ROW()*2-3,,1)))</f>
        <v>0</v>
      </c>
      <c r="I11" s="37">
        <f>AVERAGE((INDEX('Duplicate Ext-free MC values'!I$2:I$61,ROW()*2-2,,1),INDEX('Duplicate Ext-free MC values'!I$2:I$61,ROW()*2-3,,1)))</f>
        <v>0</v>
      </c>
      <c r="J11" s="37">
        <f>AVERAGE((INDEX('Duplicate Ext-free MC values'!J$2:J$61,ROW()*2-2,,1),INDEX('Duplicate Ext-free MC values'!J$2:J$61,ROW()*2-3,,1)))</f>
        <v>0</v>
      </c>
      <c r="K11" s="37">
        <f>AVERAGE((INDEX('Duplicate Ext-free MC values'!K$2:K$61,ROW()*2-2,,1),INDEX('Duplicate Ext-free MC values'!K$2:K$61,ROW()*2-3,,1)))</f>
        <v>0</v>
      </c>
      <c r="L11" s="37">
        <f>AVERAGE((INDEX('Duplicate Ext-free MC values'!L$2:L$61,ROW()*2-2,,1),INDEX('Duplicate Ext-free MC values'!L$2:L$61,ROW()*2-3,,1)))</f>
        <v>0</v>
      </c>
    </row>
    <row r="12" spans="1:12" ht="12">
      <c r="A12" s="1">
        <f>'Average whole mass closure'!A12</f>
        <v>11</v>
      </c>
      <c r="B12" s="1">
        <f>'Average whole mass closure'!B12</f>
        <v>0</v>
      </c>
      <c r="C12" s="37">
        <f>AVERAGE((INDEX('Duplicate Ext-free MC values'!C$2:C$61,ROW()*2-2,,1),INDEX('Duplicate Ext-free MC values'!C$2:C$61,ROW()*2-3,,1)))</f>
        <v>0</v>
      </c>
      <c r="D12" s="37">
        <f>AVERAGE((INDEX('Duplicate Ext-free MC values'!D$2:D$61,ROW()*2-2,,1),INDEX('Duplicate Ext-free MC values'!D$2:D$61,ROW()*2-3,,1)))</f>
        <v>0</v>
      </c>
      <c r="E12" s="37">
        <f>AVERAGE((INDEX('Duplicate Ext-free MC values'!E$2:E$61,ROW()*2-2,,1),INDEX('Duplicate Ext-free MC values'!E$2:E$61,ROW()*2-3,,1)))</f>
        <v>0</v>
      </c>
      <c r="F12" s="37">
        <f>AVERAGE((INDEX('Duplicate Ext-free MC values'!F$2:F$61,ROW()*2-2,,1),INDEX('Duplicate Ext-free MC values'!F$2:F$61,ROW()*2-3,,1)))</f>
        <v>0</v>
      </c>
      <c r="G12" s="37">
        <f>AVERAGE((INDEX('Duplicate Ext-free MC values'!G$2:G$61,ROW()*2-2,,1),INDEX('Duplicate Ext-free MC values'!G$2:G$61,ROW()*2-3,,1)))</f>
        <v>0</v>
      </c>
      <c r="H12" s="37">
        <f>AVERAGE((INDEX('Duplicate Ext-free MC values'!H$2:H$61,ROW()*2-2,,1),INDEX('Duplicate Ext-free MC values'!H$2:H$61,ROW()*2-3,,1)))</f>
        <v>0</v>
      </c>
      <c r="I12" s="37">
        <f>AVERAGE((INDEX('Duplicate Ext-free MC values'!I$2:I$61,ROW()*2-2,,1),INDEX('Duplicate Ext-free MC values'!I$2:I$61,ROW()*2-3,,1)))</f>
        <v>0</v>
      </c>
      <c r="J12" s="37">
        <f>AVERAGE((INDEX('Duplicate Ext-free MC values'!J$2:J$61,ROW()*2-2,,1),INDEX('Duplicate Ext-free MC values'!J$2:J$61,ROW()*2-3,,1)))</f>
        <v>0</v>
      </c>
      <c r="K12" s="37">
        <f>AVERAGE((INDEX('Duplicate Ext-free MC values'!K$2:K$61,ROW()*2-2,,1),INDEX('Duplicate Ext-free MC values'!K$2:K$61,ROW()*2-3,,1)))</f>
        <v>0</v>
      </c>
      <c r="L12" s="37">
        <f>AVERAGE((INDEX('Duplicate Ext-free MC values'!L$2:L$61,ROW()*2-2,,1),INDEX('Duplicate Ext-free MC values'!L$2:L$61,ROW()*2-3,,1)))</f>
        <v>0</v>
      </c>
    </row>
    <row r="13" spans="1:12" ht="12">
      <c r="A13" s="1">
        <f>'Average whole mass closure'!A13</f>
        <v>12</v>
      </c>
      <c r="B13" s="1">
        <f>'Average whole mass closure'!B13</f>
        <v>0</v>
      </c>
      <c r="C13" s="37">
        <f>AVERAGE((INDEX('Duplicate Ext-free MC values'!C$2:C$61,ROW()*2-2,,1),INDEX('Duplicate Ext-free MC values'!C$2:C$61,ROW()*2-3,,1)))</f>
        <v>0</v>
      </c>
      <c r="D13" s="37">
        <f>AVERAGE((INDEX('Duplicate Ext-free MC values'!D$2:D$61,ROW()*2-2,,1),INDEX('Duplicate Ext-free MC values'!D$2:D$61,ROW()*2-3,,1)))</f>
        <v>0</v>
      </c>
      <c r="E13" s="37">
        <f>AVERAGE((INDEX('Duplicate Ext-free MC values'!E$2:E$61,ROW()*2-2,,1),INDEX('Duplicate Ext-free MC values'!E$2:E$61,ROW()*2-3,,1)))</f>
        <v>0</v>
      </c>
      <c r="F13" s="37">
        <f>AVERAGE((INDEX('Duplicate Ext-free MC values'!F$2:F$61,ROW()*2-2,,1),INDEX('Duplicate Ext-free MC values'!F$2:F$61,ROW()*2-3,,1)))</f>
        <v>0</v>
      </c>
      <c r="G13" s="37">
        <f>AVERAGE((INDEX('Duplicate Ext-free MC values'!G$2:G$61,ROW()*2-2,,1),INDEX('Duplicate Ext-free MC values'!G$2:G$61,ROW()*2-3,,1)))</f>
        <v>0</v>
      </c>
      <c r="H13" s="37">
        <f>AVERAGE((INDEX('Duplicate Ext-free MC values'!H$2:H$61,ROW()*2-2,,1),INDEX('Duplicate Ext-free MC values'!H$2:H$61,ROW()*2-3,,1)))</f>
        <v>0</v>
      </c>
      <c r="I13" s="37">
        <f>AVERAGE((INDEX('Duplicate Ext-free MC values'!I$2:I$61,ROW()*2-2,,1),INDEX('Duplicate Ext-free MC values'!I$2:I$61,ROW()*2-3,,1)))</f>
        <v>0</v>
      </c>
      <c r="J13" s="37">
        <f>AVERAGE((INDEX('Duplicate Ext-free MC values'!J$2:J$61,ROW()*2-2,,1),INDEX('Duplicate Ext-free MC values'!J$2:J$61,ROW()*2-3,,1)))</f>
        <v>0</v>
      </c>
      <c r="K13" s="37">
        <f>AVERAGE((INDEX('Duplicate Ext-free MC values'!K$2:K$61,ROW()*2-2,,1),INDEX('Duplicate Ext-free MC values'!K$2:K$61,ROW()*2-3,,1)))</f>
        <v>0</v>
      </c>
      <c r="L13" s="37">
        <f>AVERAGE((INDEX('Duplicate Ext-free MC values'!L$2:L$61,ROW()*2-2,,1),INDEX('Duplicate Ext-free MC values'!L$2:L$61,ROW()*2-3,,1)))</f>
        <v>0</v>
      </c>
    </row>
    <row r="14" spans="1:12" ht="12">
      <c r="A14" s="1">
        <f>'Average whole mass closure'!A14</f>
        <v>13</v>
      </c>
      <c r="B14" s="1">
        <f>'Average whole mass closure'!B14</f>
        <v>0</v>
      </c>
      <c r="C14" s="37">
        <f>AVERAGE((INDEX('Duplicate Ext-free MC values'!C$2:C$61,ROW()*2-2,,1),INDEX('Duplicate Ext-free MC values'!C$2:C$61,ROW()*2-3,,1)))</f>
        <v>0</v>
      </c>
      <c r="D14" s="37">
        <f>AVERAGE((INDEX('Duplicate Ext-free MC values'!D$2:D$61,ROW()*2-2,,1),INDEX('Duplicate Ext-free MC values'!D$2:D$61,ROW()*2-3,,1)))</f>
        <v>0</v>
      </c>
      <c r="E14" s="37">
        <f>AVERAGE((INDEX('Duplicate Ext-free MC values'!E$2:E$61,ROW()*2-2,,1),INDEX('Duplicate Ext-free MC values'!E$2:E$61,ROW()*2-3,,1)))</f>
        <v>0</v>
      </c>
      <c r="F14" s="37">
        <f>AVERAGE((INDEX('Duplicate Ext-free MC values'!F$2:F$61,ROW()*2-2,,1),INDEX('Duplicate Ext-free MC values'!F$2:F$61,ROW()*2-3,,1)))</f>
        <v>0</v>
      </c>
      <c r="G14" s="37">
        <f>AVERAGE((INDEX('Duplicate Ext-free MC values'!G$2:G$61,ROW()*2-2,,1),INDEX('Duplicate Ext-free MC values'!G$2:G$61,ROW()*2-3,,1)))</f>
        <v>0</v>
      </c>
      <c r="H14" s="37">
        <f>AVERAGE((INDEX('Duplicate Ext-free MC values'!H$2:H$61,ROW()*2-2,,1),INDEX('Duplicate Ext-free MC values'!H$2:H$61,ROW()*2-3,,1)))</f>
        <v>0</v>
      </c>
      <c r="I14" s="37">
        <f>AVERAGE((INDEX('Duplicate Ext-free MC values'!I$2:I$61,ROW()*2-2,,1),INDEX('Duplicate Ext-free MC values'!I$2:I$61,ROW()*2-3,,1)))</f>
        <v>0</v>
      </c>
      <c r="J14" s="37">
        <f>AVERAGE((INDEX('Duplicate Ext-free MC values'!J$2:J$61,ROW()*2-2,,1),INDEX('Duplicate Ext-free MC values'!J$2:J$61,ROW()*2-3,,1)))</f>
        <v>0</v>
      </c>
      <c r="K14" s="37">
        <f>AVERAGE((INDEX('Duplicate Ext-free MC values'!K$2:K$61,ROW()*2-2,,1),INDEX('Duplicate Ext-free MC values'!K$2:K$61,ROW()*2-3,,1)))</f>
        <v>0</v>
      </c>
      <c r="L14" s="37">
        <f>AVERAGE((INDEX('Duplicate Ext-free MC values'!L$2:L$61,ROW()*2-2,,1),INDEX('Duplicate Ext-free MC values'!L$2:L$61,ROW()*2-3,,1)))</f>
        <v>0</v>
      </c>
    </row>
    <row r="15" spans="1:12" ht="12">
      <c r="A15" s="1">
        <f>'Average whole mass closure'!A15</f>
        <v>14</v>
      </c>
      <c r="B15" s="1">
        <f>'Average whole mass closure'!B15</f>
        <v>0</v>
      </c>
      <c r="C15" s="37">
        <f>AVERAGE((INDEX('Duplicate Ext-free MC values'!C$2:C$61,ROW()*2-2,,1),INDEX('Duplicate Ext-free MC values'!C$2:C$61,ROW()*2-3,,1)))</f>
        <v>0</v>
      </c>
      <c r="D15" s="37">
        <f>AVERAGE((INDEX('Duplicate Ext-free MC values'!D$2:D$61,ROW()*2-2,,1),INDEX('Duplicate Ext-free MC values'!D$2:D$61,ROW()*2-3,,1)))</f>
        <v>0</v>
      </c>
      <c r="E15" s="37">
        <f>AVERAGE((INDEX('Duplicate Ext-free MC values'!E$2:E$61,ROW()*2-2,,1),INDEX('Duplicate Ext-free MC values'!E$2:E$61,ROW()*2-3,,1)))</f>
        <v>0</v>
      </c>
      <c r="F15" s="37">
        <f>AVERAGE((INDEX('Duplicate Ext-free MC values'!F$2:F$61,ROW()*2-2,,1),INDEX('Duplicate Ext-free MC values'!F$2:F$61,ROW()*2-3,,1)))</f>
        <v>0</v>
      </c>
      <c r="G15" s="37">
        <f>AVERAGE((INDEX('Duplicate Ext-free MC values'!G$2:G$61,ROW()*2-2,,1),INDEX('Duplicate Ext-free MC values'!G$2:G$61,ROW()*2-3,,1)))</f>
        <v>0</v>
      </c>
      <c r="H15" s="37">
        <f>AVERAGE((INDEX('Duplicate Ext-free MC values'!H$2:H$61,ROW()*2-2,,1),INDEX('Duplicate Ext-free MC values'!H$2:H$61,ROW()*2-3,,1)))</f>
        <v>0</v>
      </c>
      <c r="I15" s="37">
        <f>AVERAGE((INDEX('Duplicate Ext-free MC values'!I$2:I$61,ROW()*2-2,,1),INDEX('Duplicate Ext-free MC values'!I$2:I$61,ROW()*2-3,,1)))</f>
        <v>0</v>
      </c>
      <c r="J15" s="37">
        <f>AVERAGE((INDEX('Duplicate Ext-free MC values'!J$2:J$61,ROW()*2-2,,1),INDEX('Duplicate Ext-free MC values'!J$2:J$61,ROW()*2-3,,1)))</f>
        <v>0</v>
      </c>
      <c r="K15" s="37">
        <f>AVERAGE((INDEX('Duplicate Ext-free MC values'!K$2:K$61,ROW()*2-2,,1),INDEX('Duplicate Ext-free MC values'!K$2:K$61,ROW()*2-3,,1)))</f>
        <v>0</v>
      </c>
      <c r="L15" s="37">
        <f>AVERAGE((INDEX('Duplicate Ext-free MC values'!L$2:L$61,ROW()*2-2,,1),INDEX('Duplicate Ext-free MC values'!L$2:L$61,ROW()*2-3,,1)))</f>
        <v>0</v>
      </c>
    </row>
    <row r="16" spans="1:12" ht="12">
      <c r="A16" s="1">
        <f>'Average whole mass closure'!A16</f>
        <v>15</v>
      </c>
      <c r="B16" s="1">
        <f>'Average whole mass closure'!B16</f>
        <v>0</v>
      </c>
      <c r="C16" s="37">
        <f>AVERAGE((INDEX('Duplicate Ext-free MC values'!C$2:C$61,ROW()*2-2,,1),INDEX('Duplicate Ext-free MC values'!C$2:C$61,ROW()*2-3,,1)))</f>
        <v>0</v>
      </c>
      <c r="D16" s="37">
        <f>AVERAGE((INDEX('Duplicate Ext-free MC values'!D$2:D$61,ROW()*2-2,,1),INDEX('Duplicate Ext-free MC values'!D$2:D$61,ROW()*2-3,,1)))</f>
        <v>0</v>
      </c>
      <c r="E16" s="37">
        <f>AVERAGE((INDEX('Duplicate Ext-free MC values'!E$2:E$61,ROW()*2-2,,1),INDEX('Duplicate Ext-free MC values'!E$2:E$61,ROW()*2-3,,1)))</f>
        <v>0</v>
      </c>
      <c r="F16" s="37">
        <f>AVERAGE((INDEX('Duplicate Ext-free MC values'!F$2:F$61,ROW()*2-2,,1),INDEX('Duplicate Ext-free MC values'!F$2:F$61,ROW()*2-3,,1)))</f>
        <v>0</v>
      </c>
      <c r="G16" s="37">
        <f>AVERAGE((INDEX('Duplicate Ext-free MC values'!G$2:G$61,ROW()*2-2,,1),INDEX('Duplicate Ext-free MC values'!G$2:G$61,ROW()*2-3,,1)))</f>
        <v>0</v>
      </c>
      <c r="H16" s="37">
        <f>AVERAGE((INDEX('Duplicate Ext-free MC values'!H$2:H$61,ROW()*2-2,,1),INDEX('Duplicate Ext-free MC values'!H$2:H$61,ROW()*2-3,,1)))</f>
        <v>0</v>
      </c>
      <c r="I16" s="37">
        <f>AVERAGE((INDEX('Duplicate Ext-free MC values'!I$2:I$61,ROW()*2-2,,1),INDEX('Duplicate Ext-free MC values'!I$2:I$61,ROW()*2-3,,1)))</f>
        <v>0</v>
      </c>
      <c r="J16" s="37">
        <f>AVERAGE((INDEX('Duplicate Ext-free MC values'!J$2:J$61,ROW()*2-2,,1),INDEX('Duplicate Ext-free MC values'!J$2:J$61,ROW()*2-3,,1)))</f>
        <v>0</v>
      </c>
      <c r="K16" s="37">
        <f>AVERAGE((INDEX('Duplicate Ext-free MC values'!K$2:K$61,ROW()*2-2,,1),INDEX('Duplicate Ext-free MC values'!K$2:K$61,ROW()*2-3,,1)))</f>
        <v>0</v>
      </c>
      <c r="L16" s="37">
        <f>AVERAGE((INDEX('Duplicate Ext-free MC values'!L$2:L$61,ROW()*2-2,,1),INDEX('Duplicate Ext-free MC values'!L$2:L$61,ROW()*2-3,,1)))</f>
        <v>0</v>
      </c>
    </row>
    <row r="17" spans="1:12" ht="12">
      <c r="A17" s="1">
        <f>'Average whole mass closure'!A17</f>
        <v>16</v>
      </c>
      <c r="B17" s="1">
        <f>'Average whole mass closure'!B17</f>
        <v>0</v>
      </c>
      <c r="C17" s="37">
        <f>AVERAGE((INDEX('Duplicate Ext-free MC values'!C$2:C$61,ROW()*2-2,,1),INDEX('Duplicate Ext-free MC values'!C$2:C$61,ROW()*2-3,,1)))</f>
        <v>0</v>
      </c>
      <c r="D17" s="37">
        <f>AVERAGE((INDEX('Duplicate Ext-free MC values'!D$2:D$61,ROW()*2-2,,1),INDEX('Duplicate Ext-free MC values'!D$2:D$61,ROW()*2-3,,1)))</f>
        <v>0</v>
      </c>
      <c r="E17" s="37">
        <f>AVERAGE((INDEX('Duplicate Ext-free MC values'!E$2:E$61,ROW()*2-2,,1),INDEX('Duplicate Ext-free MC values'!E$2:E$61,ROW()*2-3,,1)))</f>
        <v>0</v>
      </c>
      <c r="F17" s="37">
        <f>AVERAGE((INDEX('Duplicate Ext-free MC values'!F$2:F$61,ROW()*2-2,,1),INDEX('Duplicate Ext-free MC values'!F$2:F$61,ROW()*2-3,,1)))</f>
        <v>0</v>
      </c>
      <c r="G17" s="37">
        <f>AVERAGE((INDEX('Duplicate Ext-free MC values'!G$2:G$61,ROW()*2-2,,1),INDEX('Duplicate Ext-free MC values'!G$2:G$61,ROW()*2-3,,1)))</f>
        <v>0</v>
      </c>
      <c r="H17" s="37">
        <f>AVERAGE((INDEX('Duplicate Ext-free MC values'!H$2:H$61,ROW()*2-2,,1),INDEX('Duplicate Ext-free MC values'!H$2:H$61,ROW()*2-3,,1)))</f>
        <v>0</v>
      </c>
      <c r="I17" s="37">
        <f>AVERAGE((INDEX('Duplicate Ext-free MC values'!I$2:I$61,ROW()*2-2,,1),INDEX('Duplicate Ext-free MC values'!I$2:I$61,ROW()*2-3,,1)))</f>
        <v>0</v>
      </c>
      <c r="J17" s="37">
        <f>AVERAGE((INDEX('Duplicate Ext-free MC values'!J$2:J$61,ROW()*2-2,,1),INDEX('Duplicate Ext-free MC values'!J$2:J$61,ROW()*2-3,,1)))</f>
        <v>0</v>
      </c>
      <c r="K17" s="37">
        <f>AVERAGE((INDEX('Duplicate Ext-free MC values'!K$2:K$61,ROW()*2-2,,1),INDEX('Duplicate Ext-free MC values'!K$2:K$61,ROW()*2-3,,1)))</f>
        <v>0</v>
      </c>
      <c r="L17" s="37">
        <f>AVERAGE((INDEX('Duplicate Ext-free MC values'!L$2:L$61,ROW()*2-2,,1),INDEX('Duplicate Ext-free MC values'!L$2:L$61,ROW()*2-3,,1)))</f>
        <v>0</v>
      </c>
    </row>
    <row r="18" spans="1:12" ht="12">
      <c r="A18" s="1">
        <f>'Average whole mass closure'!A18</f>
        <v>17</v>
      </c>
      <c r="B18" s="1">
        <f>'Average whole mass closure'!B18</f>
        <v>0</v>
      </c>
      <c r="C18" s="37">
        <f>AVERAGE((INDEX('Duplicate Ext-free MC values'!C$2:C$61,ROW()*2-2,,1),INDEX('Duplicate Ext-free MC values'!C$2:C$61,ROW()*2-3,,1)))</f>
        <v>0</v>
      </c>
      <c r="D18" s="37">
        <f>AVERAGE((INDEX('Duplicate Ext-free MC values'!D$2:D$61,ROW()*2-2,,1),INDEX('Duplicate Ext-free MC values'!D$2:D$61,ROW()*2-3,,1)))</f>
        <v>0</v>
      </c>
      <c r="E18" s="37">
        <f>AVERAGE((INDEX('Duplicate Ext-free MC values'!E$2:E$61,ROW()*2-2,,1),INDEX('Duplicate Ext-free MC values'!E$2:E$61,ROW()*2-3,,1)))</f>
        <v>0</v>
      </c>
      <c r="F18" s="37">
        <f>AVERAGE((INDEX('Duplicate Ext-free MC values'!F$2:F$61,ROW()*2-2,,1),INDEX('Duplicate Ext-free MC values'!F$2:F$61,ROW()*2-3,,1)))</f>
        <v>0</v>
      </c>
      <c r="G18" s="37">
        <f>AVERAGE((INDEX('Duplicate Ext-free MC values'!G$2:G$61,ROW()*2-2,,1),INDEX('Duplicate Ext-free MC values'!G$2:G$61,ROW()*2-3,,1)))</f>
        <v>0</v>
      </c>
      <c r="H18" s="37">
        <f>AVERAGE((INDEX('Duplicate Ext-free MC values'!H$2:H$61,ROW()*2-2,,1),INDEX('Duplicate Ext-free MC values'!H$2:H$61,ROW()*2-3,,1)))</f>
        <v>0</v>
      </c>
      <c r="I18" s="37">
        <f>AVERAGE((INDEX('Duplicate Ext-free MC values'!I$2:I$61,ROW()*2-2,,1),INDEX('Duplicate Ext-free MC values'!I$2:I$61,ROW()*2-3,,1)))</f>
        <v>0</v>
      </c>
      <c r="J18" s="37">
        <f>AVERAGE((INDEX('Duplicate Ext-free MC values'!J$2:J$61,ROW()*2-2,,1),INDEX('Duplicate Ext-free MC values'!J$2:J$61,ROW()*2-3,,1)))</f>
        <v>0</v>
      </c>
      <c r="K18" s="37">
        <f>AVERAGE((INDEX('Duplicate Ext-free MC values'!K$2:K$61,ROW()*2-2,,1),INDEX('Duplicate Ext-free MC values'!K$2:K$61,ROW()*2-3,,1)))</f>
        <v>0</v>
      </c>
      <c r="L18" s="37">
        <f>AVERAGE((INDEX('Duplicate Ext-free MC values'!L$2:L$61,ROW()*2-2,,1),INDEX('Duplicate Ext-free MC values'!L$2:L$61,ROW()*2-3,,1)))</f>
        <v>0</v>
      </c>
    </row>
    <row r="19" spans="1:12" ht="12">
      <c r="A19" s="1">
        <f>'Average whole mass closure'!A19</f>
        <v>18</v>
      </c>
      <c r="B19" s="1">
        <f>'Average whole mass closure'!B19</f>
        <v>0</v>
      </c>
      <c r="C19" s="37">
        <f>AVERAGE((INDEX('Duplicate Ext-free MC values'!C$2:C$61,ROW()*2-2,,1),INDEX('Duplicate Ext-free MC values'!C$2:C$61,ROW()*2-3,,1)))</f>
        <v>0</v>
      </c>
      <c r="D19" s="37">
        <f>AVERAGE((INDEX('Duplicate Ext-free MC values'!D$2:D$61,ROW()*2-2,,1),INDEX('Duplicate Ext-free MC values'!D$2:D$61,ROW()*2-3,,1)))</f>
        <v>0</v>
      </c>
      <c r="E19" s="37">
        <f>AVERAGE((INDEX('Duplicate Ext-free MC values'!E$2:E$61,ROW()*2-2,,1),INDEX('Duplicate Ext-free MC values'!E$2:E$61,ROW()*2-3,,1)))</f>
        <v>0</v>
      </c>
      <c r="F19" s="37">
        <f>AVERAGE((INDEX('Duplicate Ext-free MC values'!F$2:F$61,ROW()*2-2,,1),INDEX('Duplicate Ext-free MC values'!F$2:F$61,ROW()*2-3,,1)))</f>
        <v>0</v>
      </c>
      <c r="G19" s="37">
        <f>AVERAGE((INDEX('Duplicate Ext-free MC values'!G$2:G$61,ROW()*2-2,,1),INDEX('Duplicate Ext-free MC values'!G$2:G$61,ROW()*2-3,,1)))</f>
        <v>0</v>
      </c>
      <c r="H19" s="37">
        <f>AVERAGE((INDEX('Duplicate Ext-free MC values'!H$2:H$61,ROW()*2-2,,1),INDEX('Duplicate Ext-free MC values'!H$2:H$61,ROW()*2-3,,1)))</f>
        <v>0</v>
      </c>
      <c r="I19" s="37">
        <f>AVERAGE((INDEX('Duplicate Ext-free MC values'!I$2:I$61,ROW()*2-2,,1),INDEX('Duplicate Ext-free MC values'!I$2:I$61,ROW()*2-3,,1)))</f>
        <v>0</v>
      </c>
      <c r="J19" s="37">
        <f>AVERAGE((INDEX('Duplicate Ext-free MC values'!J$2:J$61,ROW()*2-2,,1),INDEX('Duplicate Ext-free MC values'!J$2:J$61,ROW()*2-3,,1)))</f>
        <v>0</v>
      </c>
      <c r="K19" s="37">
        <f>AVERAGE((INDEX('Duplicate Ext-free MC values'!K$2:K$61,ROW()*2-2,,1),INDEX('Duplicate Ext-free MC values'!K$2:K$61,ROW()*2-3,,1)))</f>
        <v>0</v>
      </c>
      <c r="L19" s="37">
        <f>AVERAGE((INDEX('Duplicate Ext-free MC values'!L$2:L$61,ROW()*2-2,,1),INDEX('Duplicate Ext-free MC values'!L$2:L$61,ROW()*2-3,,1)))</f>
        <v>0</v>
      </c>
    </row>
    <row r="20" spans="1:12" ht="12">
      <c r="A20" s="1">
        <f>'Average whole mass closure'!A20</f>
        <v>19</v>
      </c>
      <c r="B20" s="1">
        <f>'Average whole mass closure'!B20</f>
        <v>0</v>
      </c>
      <c r="C20" s="37">
        <f>AVERAGE((INDEX('Duplicate Ext-free MC values'!C$2:C$61,ROW()*2-2,,1),INDEX('Duplicate Ext-free MC values'!C$2:C$61,ROW()*2-3,,1)))</f>
        <v>0</v>
      </c>
      <c r="D20" s="37">
        <f>AVERAGE((INDEX('Duplicate Ext-free MC values'!D$2:D$61,ROW()*2-2,,1),INDEX('Duplicate Ext-free MC values'!D$2:D$61,ROW()*2-3,,1)))</f>
        <v>0</v>
      </c>
      <c r="E20" s="37">
        <f>AVERAGE((INDEX('Duplicate Ext-free MC values'!E$2:E$61,ROW()*2-2,,1),INDEX('Duplicate Ext-free MC values'!E$2:E$61,ROW()*2-3,,1)))</f>
        <v>0</v>
      </c>
      <c r="F20" s="37">
        <f>AVERAGE((INDEX('Duplicate Ext-free MC values'!F$2:F$61,ROW()*2-2,,1),INDEX('Duplicate Ext-free MC values'!F$2:F$61,ROW()*2-3,,1)))</f>
        <v>0</v>
      </c>
      <c r="G20" s="37">
        <f>AVERAGE((INDEX('Duplicate Ext-free MC values'!G$2:G$61,ROW()*2-2,,1),INDEX('Duplicate Ext-free MC values'!G$2:G$61,ROW()*2-3,,1)))</f>
        <v>0</v>
      </c>
      <c r="H20" s="37">
        <f>AVERAGE((INDEX('Duplicate Ext-free MC values'!H$2:H$61,ROW()*2-2,,1),INDEX('Duplicate Ext-free MC values'!H$2:H$61,ROW()*2-3,,1)))</f>
        <v>0</v>
      </c>
      <c r="I20" s="37">
        <f>AVERAGE((INDEX('Duplicate Ext-free MC values'!I$2:I$61,ROW()*2-2,,1),INDEX('Duplicate Ext-free MC values'!I$2:I$61,ROW()*2-3,,1)))</f>
        <v>0</v>
      </c>
      <c r="J20" s="37">
        <f>AVERAGE((INDEX('Duplicate Ext-free MC values'!J$2:J$61,ROW()*2-2,,1),INDEX('Duplicate Ext-free MC values'!J$2:J$61,ROW()*2-3,,1)))</f>
        <v>0</v>
      </c>
      <c r="K20" s="37">
        <f>AVERAGE((INDEX('Duplicate Ext-free MC values'!K$2:K$61,ROW()*2-2,,1),INDEX('Duplicate Ext-free MC values'!K$2:K$61,ROW()*2-3,,1)))</f>
        <v>0</v>
      </c>
      <c r="L20" s="37">
        <f>AVERAGE((INDEX('Duplicate Ext-free MC values'!L$2:L$61,ROW()*2-2,,1),INDEX('Duplicate Ext-free MC values'!L$2:L$61,ROW()*2-3,,1)))</f>
        <v>0</v>
      </c>
    </row>
    <row r="21" spans="1:12" ht="12">
      <c r="A21" s="1">
        <f>'Average whole mass closure'!A21</f>
        <v>20</v>
      </c>
      <c r="B21" s="1">
        <f>'Average whole mass closure'!B21</f>
        <v>0</v>
      </c>
      <c r="C21" s="37">
        <f>AVERAGE((INDEX('Duplicate Ext-free MC values'!C$2:C$61,ROW()*2-2,,1),INDEX('Duplicate Ext-free MC values'!C$2:C$61,ROW()*2-3,,1)))</f>
        <v>0</v>
      </c>
      <c r="D21" s="37">
        <f>AVERAGE((INDEX('Duplicate Ext-free MC values'!D$2:D$61,ROW()*2-2,,1),INDEX('Duplicate Ext-free MC values'!D$2:D$61,ROW()*2-3,,1)))</f>
        <v>0</v>
      </c>
      <c r="E21" s="37">
        <f>AVERAGE((INDEX('Duplicate Ext-free MC values'!E$2:E$61,ROW()*2-2,,1),INDEX('Duplicate Ext-free MC values'!E$2:E$61,ROW()*2-3,,1)))</f>
        <v>0</v>
      </c>
      <c r="F21" s="37">
        <f>AVERAGE((INDEX('Duplicate Ext-free MC values'!F$2:F$61,ROW()*2-2,,1),INDEX('Duplicate Ext-free MC values'!F$2:F$61,ROW()*2-3,,1)))</f>
        <v>0</v>
      </c>
      <c r="G21" s="37">
        <f>AVERAGE((INDEX('Duplicate Ext-free MC values'!G$2:G$61,ROW()*2-2,,1),INDEX('Duplicate Ext-free MC values'!G$2:G$61,ROW()*2-3,,1)))</f>
        <v>0</v>
      </c>
      <c r="H21" s="37">
        <f>AVERAGE((INDEX('Duplicate Ext-free MC values'!H$2:H$61,ROW()*2-2,,1),INDEX('Duplicate Ext-free MC values'!H$2:H$61,ROW()*2-3,,1)))</f>
        <v>0</v>
      </c>
      <c r="I21" s="37">
        <f>AVERAGE((INDEX('Duplicate Ext-free MC values'!I$2:I$61,ROW()*2-2,,1),INDEX('Duplicate Ext-free MC values'!I$2:I$61,ROW()*2-3,,1)))</f>
        <v>0</v>
      </c>
      <c r="J21" s="37">
        <f>AVERAGE((INDEX('Duplicate Ext-free MC values'!J$2:J$61,ROW()*2-2,,1),INDEX('Duplicate Ext-free MC values'!J$2:J$61,ROW()*2-3,,1)))</f>
        <v>0</v>
      </c>
      <c r="K21" s="37">
        <f>AVERAGE((INDEX('Duplicate Ext-free MC values'!K$2:K$61,ROW()*2-2,,1),INDEX('Duplicate Ext-free MC values'!K$2:K$61,ROW()*2-3,,1)))</f>
        <v>0</v>
      </c>
      <c r="L21" s="37">
        <f>AVERAGE((INDEX('Duplicate Ext-free MC values'!L$2:L$61,ROW()*2-2,,1),INDEX('Duplicate Ext-free MC values'!L$2:L$61,ROW()*2-3,,1)))</f>
        <v>0</v>
      </c>
    </row>
    <row r="22" spans="1:12" ht="12">
      <c r="A22" s="1">
        <f>'Average whole mass closure'!A22</f>
        <v>21</v>
      </c>
      <c r="B22" s="1">
        <f>'Average whole mass closure'!B22</f>
        <v>0</v>
      </c>
      <c r="C22" s="37">
        <f>AVERAGE((INDEX('Duplicate Ext-free MC values'!C$2:C$61,ROW()*2-2,,1),INDEX('Duplicate Ext-free MC values'!C$2:C$61,ROW()*2-3,,1)))</f>
        <v>0</v>
      </c>
      <c r="D22" s="37">
        <f>AVERAGE((INDEX('Duplicate Ext-free MC values'!D$2:D$61,ROW()*2-2,,1),INDEX('Duplicate Ext-free MC values'!D$2:D$61,ROW()*2-3,,1)))</f>
        <v>0</v>
      </c>
      <c r="E22" s="37">
        <f>AVERAGE((INDEX('Duplicate Ext-free MC values'!E$2:E$61,ROW()*2-2,,1),INDEX('Duplicate Ext-free MC values'!E$2:E$61,ROW()*2-3,,1)))</f>
        <v>0</v>
      </c>
      <c r="F22" s="37">
        <f>AVERAGE((INDEX('Duplicate Ext-free MC values'!F$2:F$61,ROW()*2-2,,1),INDEX('Duplicate Ext-free MC values'!F$2:F$61,ROW()*2-3,,1)))</f>
        <v>0</v>
      </c>
      <c r="G22" s="37">
        <f>AVERAGE((INDEX('Duplicate Ext-free MC values'!G$2:G$61,ROW()*2-2,,1),INDEX('Duplicate Ext-free MC values'!G$2:G$61,ROW()*2-3,,1)))</f>
        <v>0</v>
      </c>
      <c r="H22" s="37">
        <f>AVERAGE((INDEX('Duplicate Ext-free MC values'!H$2:H$61,ROW()*2-2,,1),INDEX('Duplicate Ext-free MC values'!H$2:H$61,ROW()*2-3,,1)))</f>
        <v>0</v>
      </c>
      <c r="I22" s="37">
        <f>AVERAGE((INDEX('Duplicate Ext-free MC values'!I$2:I$61,ROW()*2-2,,1),INDEX('Duplicate Ext-free MC values'!I$2:I$61,ROW()*2-3,,1)))</f>
        <v>0</v>
      </c>
      <c r="J22" s="37">
        <f>AVERAGE((INDEX('Duplicate Ext-free MC values'!J$2:J$61,ROW()*2-2,,1),INDEX('Duplicate Ext-free MC values'!J$2:J$61,ROW()*2-3,,1)))</f>
        <v>0</v>
      </c>
      <c r="K22" s="37">
        <f>AVERAGE((INDEX('Duplicate Ext-free MC values'!K$2:K$61,ROW()*2-2,,1),INDEX('Duplicate Ext-free MC values'!K$2:K$61,ROW()*2-3,,1)))</f>
        <v>0</v>
      </c>
      <c r="L22" s="37">
        <f>AVERAGE((INDEX('Duplicate Ext-free MC values'!L$2:L$61,ROW()*2-2,,1),INDEX('Duplicate Ext-free MC values'!L$2:L$61,ROW()*2-3,,1)))</f>
        <v>0</v>
      </c>
    </row>
    <row r="23" spans="1:12" ht="12">
      <c r="A23" s="1">
        <f>'Average whole mass closure'!A23</f>
        <v>22</v>
      </c>
      <c r="B23" s="1">
        <f>'Average whole mass closure'!B23</f>
        <v>0</v>
      </c>
      <c r="C23" s="37">
        <f>AVERAGE((INDEX('Duplicate Ext-free MC values'!C$2:C$61,ROW()*2-2,,1),INDEX('Duplicate Ext-free MC values'!C$2:C$61,ROW()*2-3,,1)))</f>
        <v>0</v>
      </c>
      <c r="D23" s="37">
        <f>AVERAGE((INDEX('Duplicate Ext-free MC values'!D$2:D$61,ROW()*2-2,,1),INDEX('Duplicate Ext-free MC values'!D$2:D$61,ROW()*2-3,,1)))</f>
        <v>0</v>
      </c>
      <c r="E23" s="37">
        <f>AVERAGE((INDEX('Duplicate Ext-free MC values'!E$2:E$61,ROW()*2-2,,1),INDEX('Duplicate Ext-free MC values'!E$2:E$61,ROW()*2-3,,1)))</f>
        <v>0</v>
      </c>
      <c r="F23" s="37">
        <f>AVERAGE((INDEX('Duplicate Ext-free MC values'!F$2:F$61,ROW()*2-2,,1),INDEX('Duplicate Ext-free MC values'!F$2:F$61,ROW()*2-3,,1)))</f>
        <v>0</v>
      </c>
      <c r="G23" s="37">
        <f>AVERAGE((INDEX('Duplicate Ext-free MC values'!G$2:G$61,ROW()*2-2,,1),INDEX('Duplicate Ext-free MC values'!G$2:G$61,ROW()*2-3,,1)))</f>
        <v>0</v>
      </c>
      <c r="H23" s="37">
        <f>AVERAGE((INDEX('Duplicate Ext-free MC values'!H$2:H$61,ROW()*2-2,,1),INDEX('Duplicate Ext-free MC values'!H$2:H$61,ROW()*2-3,,1)))</f>
        <v>0</v>
      </c>
      <c r="I23" s="37">
        <f>AVERAGE((INDEX('Duplicate Ext-free MC values'!I$2:I$61,ROW()*2-2,,1),INDEX('Duplicate Ext-free MC values'!I$2:I$61,ROW()*2-3,,1)))</f>
        <v>0</v>
      </c>
      <c r="J23" s="37">
        <f>AVERAGE((INDEX('Duplicate Ext-free MC values'!J$2:J$61,ROW()*2-2,,1),INDEX('Duplicate Ext-free MC values'!J$2:J$61,ROW()*2-3,,1)))</f>
        <v>0</v>
      </c>
      <c r="K23" s="37">
        <f>AVERAGE((INDEX('Duplicate Ext-free MC values'!K$2:K$61,ROW()*2-2,,1),INDEX('Duplicate Ext-free MC values'!K$2:K$61,ROW()*2-3,,1)))</f>
        <v>0</v>
      </c>
      <c r="L23" s="37">
        <f>AVERAGE((INDEX('Duplicate Ext-free MC values'!L$2:L$61,ROW()*2-2,,1),INDEX('Duplicate Ext-free MC values'!L$2:L$61,ROW()*2-3,,1)))</f>
        <v>0</v>
      </c>
    </row>
    <row r="24" spans="1:12" ht="12">
      <c r="A24" s="1">
        <f>'Average whole mass closure'!A24</f>
        <v>23</v>
      </c>
      <c r="B24" s="1">
        <f>'Average whole mass closure'!B24</f>
        <v>0</v>
      </c>
      <c r="C24" s="37">
        <f>AVERAGE((INDEX('Duplicate Ext-free MC values'!C$2:C$61,ROW()*2-2,,1),INDEX('Duplicate Ext-free MC values'!C$2:C$61,ROW()*2-3,,1)))</f>
        <v>0</v>
      </c>
      <c r="D24" s="37">
        <f>AVERAGE((INDEX('Duplicate Ext-free MC values'!D$2:D$61,ROW()*2-2,,1),INDEX('Duplicate Ext-free MC values'!D$2:D$61,ROW()*2-3,,1)))</f>
        <v>0</v>
      </c>
      <c r="E24" s="37">
        <f>AVERAGE((INDEX('Duplicate Ext-free MC values'!E$2:E$61,ROW()*2-2,,1),INDEX('Duplicate Ext-free MC values'!E$2:E$61,ROW()*2-3,,1)))</f>
        <v>0</v>
      </c>
      <c r="F24" s="37">
        <f>AVERAGE((INDEX('Duplicate Ext-free MC values'!F$2:F$61,ROW()*2-2,,1),INDEX('Duplicate Ext-free MC values'!F$2:F$61,ROW()*2-3,,1)))</f>
        <v>0</v>
      </c>
      <c r="G24" s="37">
        <f>AVERAGE((INDEX('Duplicate Ext-free MC values'!G$2:G$61,ROW()*2-2,,1),INDEX('Duplicate Ext-free MC values'!G$2:G$61,ROW()*2-3,,1)))</f>
        <v>0</v>
      </c>
      <c r="H24" s="37">
        <f>AVERAGE((INDEX('Duplicate Ext-free MC values'!H$2:H$61,ROW()*2-2,,1),INDEX('Duplicate Ext-free MC values'!H$2:H$61,ROW()*2-3,,1)))</f>
        <v>0</v>
      </c>
      <c r="I24" s="37">
        <f>AVERAGE((INDEX('Duplicate Ext-free MC values'!I$2:I$61,ROW()*2-2,,1),INDEX('Duplicate Ext-free MC values'!I$2:I$61,ROW()*2-3,,1)))</f>
        <v>0</v>
      </c>
      <c r="J24" s="37">
        <f>AVERAGE((INDEX('Duplicate Ext-free MC values'!J$2:J$61,ROW()*2-2,,1),INDEX('Duplicate Ext-free MC values'!J$2:J$61,ROW()*2-3,,1)))</f>
        <v>0</v>
      </c>
      <c r="K24" s="37">
        <f>AVERAGE((INDEX('Duplicate Ext-free MC values'!K$2:K$61,ROW()*2-2,,1),INDEX('Duplicate Ext-free MC values'!K$2:K$61,ROW()*2-3,,1)))</f>
        <v>0</v>
      </c>
      <c r="L24" s="37">
        <f>AVERAGE((INDEX('Duplicate Ext-free MC values'!L$2:L$61,ROW()*2-2,,1),INDEX('Duplicate Ext-free MC values'!L$2:L$61,ROW()*2-3,,1)))</f>
        <v>0</v>
      </c>
    </row>
    <row r="25" spans="1:12" ht="12">
      <c r="A25" s="1">
        <f>'Average whole mass closure'!A25</f>
        <v>24</v>
      </c>
      <c r="B25" s="1">
        <f>'Average whole mass closure'!B25</f>
        <v>0</v>
      </c>
      <c r="C25" s="37">
        <f>AVERAGE((INDEX('Duplicate Ext-free MC values'!C$2:C$61,ROW()*2-2,,1),INDEX('Duplicate Ext-free MC values'!C$2:C$61,ROW()*2-3,,1)))</f>
        <v>0</v>
      </c>
      <c r="D25" s="37">
        <f>AVERAGE((INDEX('Duplicate Ext-free MC values'!D$2:D$61,ROW()*2-2,,1),INDEX('Duplicate Ext-free MC values'!D$2:D$61,ROW()*2-3,,1)))</f>
        <v>0</v>
      </c>
      <c r="E25" s="37">
        <f>AVERAGE((INDEX('Duplicate Ext-free MC values'!E$2:E$61,ROW()*2-2,,1),INDEX('Duplicate Ext-free MC values'!E$2:E$61,ROW()*2-3,,1)))</f>
        <v>0</v>
      </c>
      <c r="F25" s="37">
        <f>AVERAGE((INDEX('Duplicate Ext-free MC values'!F$2:F$61,ROW()*2-2,,1),INDEX('Duplicate Ext-free MC values'!F$2:F$61,ROW()*2-3,,1)))</f>
        <v>0</v>
      </c>
      <c r="G25" s="37">
        <f>AVERAGE((INDEX('Duplicate Ext-free MC values'!G$2:G$61,ROW()*2-2,,1),INDEX('Duplicate Ext-free MC values'!G$2:G$61,ROW()*2-3,,1)))</f>
        <v>0</v>
      </c>
      <c r="H25" s="37">
        <f>AVERAGE((INDEX('Duplicate Ext-free MC values'!H$2:H$61,ROW()*2-2,,1),INDEX('Duplicate Ext-free MC values'!H$2:H$61,ROW()*2-3,,1)))</f>
        <v>0</v>
      </c>
      <c r="I25" s="37">
        <f>AVERAGE((INDEX('Duplicate Ext-free MC values'!I$2:I$61,ROW()*2-2,,1),INDEX('Duplicate Ext-free MC values'!I$2:I$61,ROW()*2-3,,1)))</f>
        <v>0</v>
      </c>
      <c r="J25" s="37">
        <f>AVERAGE((INDEX('Duplicate Ext-free MC values'!J$2:J$61,ROW()*2-2,,1),INDEX('Duplicate Ext-free MC values'!J$2:J$61,ROW()*2-3,,1)))</f>
        <v>0</v>
      </c>
      <c r="K25" s="37">
        <f>AVERAGE((INDEX('Duplicate Ext-free MC values'!K$2:K$61,ROW()*2-2,,1),INDEX('Duplicate Ext-free MC values'!K$2:K$61,ROW()*2-3,,1)))</f>
        <v>0</v>
      </c>
      <c r="L25" s="37">
        <f>AVERAGE((INDEX('Duplicate Ext-free MC values'!L$2:L$61,ROW()*2-2,,1),INDEX('Duplicate Ext-free MC values'!L$2:L$61,ROW()*2-3,,1)))</f>
        <v>0</v>
      </c>
    </row>
    <row r="26" spans="1:12" ht="12">
      <c r="A26" s="1">
        <f>'Average whole mass closure'!A26</f>
        <v>25</v>
      </c>
      <c r="B26" s="1">
        <f>'Average whole mass closure'!B26</f>
        <v>0</v>
      </c>
      <c r="C26" s="37">
        <f>AVERAGE((INDEX('Duplicate Ext-free MC values'!C$2:C$61,ROW()*2-2,,1),INDEX('Duplicate Ext-free MC values'!C$2:C$61,ROW()*2-3,,1)))</f>
        <v>0</v>
      </c>
      <c r="D26" s="37">
        <f>AVERAGE((INDEX('Duplicate Ext-free MC values'!D$2:D$61,ROW()*2-2,,1),INDEX('Duplicate Ext-free MC values'!D$2:D$61,ROW()*2-3,,1)))</f>
        <v>0</v>
      </c>
      <c r="E26" s="37">
        <f>AVERAGE((INDEX('Duplicate Ext-free MC values'!E$2:E$61,ROW()*2-2,,1),INDEX('Duplicate Ext-free MC values'!E$2:E$61,ROW()*2-3,,1)))</f>
        <v>0</v>
      </c>
      <c r="F26" s="37">
        <f>AVERAGE((INDEX('Duplicate Ext-free MC values'!F$2:F$61,ROW()*2-2,,1),INDEX('Duplicate Ext-free MC values'!F$2:F$61,ROW()*2-3,,1)))</f>
        <v>0</v>
      </c>
      <c r="G26" s="37">
        <f>AVERAGE((INDEX('Duplicate Ext-free MC values'!G$2:G$61,ROW()*2-2,,1),INDEX('Duplicate Ext-free MC values'!G$2:G$61,ROW()*2-3,,1)))</f>
        <v>0</v>
      </c>
      <c r="H26" s="37">
        <f>AVERAGE((INDEX('Duplicate Ext-free MC values'!H$2:H$61,ROW()*2-2,,1),INDEX('Duplicate Ext-free MC values'!H$2:H$61,ROW()*2-3,,1)))</f>
        <v>0</v>
      </c>
      <c r="I26" s="37">
        <f>AVERAGE((INDEX('Duplicate Ext-free MC values'!I$2:I$61,ROW()*2-2,,1),INDEX('Duplicate Ext-free MC values'!I$2:I$61,ROW()*2-3,,1)))</f>
        <v>0</v>
      </c>
      <c r="J26" s="37">
        <f>AVERAGE((INDEX('Duplicate Ext-free MC values'!J$2:J$61,ROW()*2-2,,1),INDEX('Duplicate Ext-free MC values'!J$2:J$61,ROW()*2-3,,1)))</f>
        <v>0</v>
      </c>
      <c r="K26" s="37">
        <f>AVERAGE((INDEX('Duplicate Ext-free MC values'!K$2:K$61,ROW()*2-2,,1),INDEX('Duplicate Ext-free MC values'!K$2:K$61,ROW()*2-3,,1)))</f>
        <v>0</v>
      </c>
      <c r="L26" s="37">
        <f>AVERAGE((INDEX('Duplicate Ext-free MC values'!L$2:L$61,ROW()*2-2,,1),INDEX('Duplicate Ext-free MC values'!L$2:L$61,ROW()*2-3,,1)))</f>
        <v>0</v>
      </c>
    </row>
    <row r="27" spans="1:12" ht="12">
      <c r="A27" s="1">
        <f>'Average whole mass closure'!A27</f>
        <v>26</v>
      </c>
      <c r="B27" s="1">
        <f>'Average whole mass closure'!B27</f>
        <v>0</v>
      </c>
      <c r="C27" s="37">
        <f>AVERAGE((INDEX('Duplicate Ext-free MC values'!C$2:C$61,ROW()*2-2,,1),INDEX('Duplicate Ext-free MC values'!C$2:C$61,ROW()*2-3,,1)))</f>
        <v>0</v>
      </c>
      <c r="D27" s="37">
        <f>AVERAGE((INDEX('Duplicate Ext-free MC values'!D$2:D$61,ROW()*2-2,,1),INDEX('Duplicate Ext-free MC values'!D$2:D$61,ROW()*2-3,,1)))</f>
        <v>0</v>
      </c>
      <c r="E27" s="37">
        <f>AVERAGE((INDEX('Duplicate Ext-free MC values'!E$2:E$61,ROW()*2-2,,1),INDEX('Duplicate Ext-free MC values'!E$2:E$61,ROW()*2-3,,1)))</f>
        <v>0</v>
      </c>
      <c r="F27" s="37">
        <f>AVERAGE((INDEX('Duplicate Ext-free MC values'!F$2:F$61,ROW()*2-2,,1),INDEX('Duplicate Ext-free MC values'!F$2:F$61,ROW()*2-3,,1)))</f>
        <v>0</v>
      </c>
      <c r="G27" s="37">
        <f>AVERAGE((INDEX('Duplicate Ext-free MC values'!G$2:G$61,ROW()*2-2,,1),INDEX('Duplicate Ext-free MC values'!G$2:G$61,ROW()*2-3,,1)))</f>
        <v>0</v>
      </c>
      <c r="H27" s="37">
        <f>AVERAGE((INDEX('Duplicate Ext-free MC values'!H$2:H$61,ROW()*2-2,,1),INDEX('Duplicate Ext-free MC values'!H$2:H$61,ROW()*2-3,,1)))</f>
        <v>0</v>
      </c>
      <c r="I27" s="37">
        <f>AVERAGE((INDEX('Duplicate Ext-free MC values'!I$2:I$61,ROW()*2-2,,1),INDEX('Duplicate Ext-free MC values'!I$2:I$61,ROW()*2-3,,1)))</f>
        <v>0</v>
      </c>
      <c r="J27" s="37">
        <f>AVERAGE((INDEX('Duplicate Ext-free MC values'!J$2:J$61,ROW()*2-2,,1),INDEX('Duplicate Ext-free MC values'!J$2:J$61,ROW()*2-3,,1)))</f>
        <v>0</v>
      </c>
      <c r="K27" s="37">
        <f>AVERAGE((INDEX('Duplicate Ext-free MC values'!K$2:K$61,ROW()*2-2,,1),INDEX('Duplicate Ext-free MC values'!K$2:K$61,ROW()*2-3,,1)))</f>
        <v>0</v>
      </c>
      <c r="L27" s="37">
        <f>AVERAGE((INDEX('Duplicate Ext-free MC values'!L$2:L$61,ROW()*2-2,,1),INDEX('Duplicate Ext-free MC values'!L$2:L$61,ROW()*2-3,,1)))</f>
        <v>0</v>
      </c>
    </row>
    <row r="28" spans="1:12" ht="12">
      <c r="A28" s="1">
        <f>'Average whole mass closure'!A28</f>
        <v>27</v>
      </c>
      <c r="B28" s="1">
        <f>'Average whole mass closure'!B28</f>
        <v>0</v>
      </c>
      <c r="C28" s="37">
        <f>AVERAGE((INDEX('Duplicate Ext-free MC values'!C$2:C$61,ROW()*2-2,,1),INDEX('Duplicate Ext-free MC values'!C$2:C$61,ROW()*2-3,,1)))</f>
        <v>0</v>
      </c>
      <c r="D28" s="37">
        <f>AVERAGE((INDEX('Duplicate Ext-free MC values'!D$2:D$61,ROW()*2-2,,1),INDEX('Duplicate Ext-free MC values'!D$2:D$61,ROW()*2-3,,1)))</f>
        <v>0</v>
      </c>
      <c r="E28" s="37">
        <f>AVERAGE((INDEX('Duplicate Ext-free MC values'!E$2:E$61,ROW()*2-2,,1),INDEX('Duplicate Ext-free MC values'!E$2:E$61,ROW()*2-3,,1)))</f>
        <v>0</v>
      </c>
      <c r="F28" s="37">
        <f>AVERAGE((INDEX('Duplicate Ext-free MC values'!F$2:F$61,ROW()*2-2,,1),INDEX('Duplicate Ext-free MC values'!F$2:F$61,ROW()*2-3,,1)))</f>
        <v>0</v>
      </c>
      <c r="G28" s="37">
        <f>AVERAGE((INDEX('Duplicate Ext-free MC values'!G$2:G$61,ROW()*2-2,,1),INDEX('Duplicate Ext-free MC values'!G$2:G$61,ROW()*2-3,,1)))</f>
        <v>0</v>
      </c>
      <c r="H28" s="37">
        <f>AVERAGE((INDEX('Duplicate Ext-free MC values'!H$2:H$61,ROW()*2-2,,1),INDEX('Duplicate Ext-free MC values'!H$2:H$61,ROW()*2-3,,1)))</f>
        <v>0</v>
      </c>
      <c r="I28" s="37">
        <f>AVERAGE((INDEX('Duplicate Ext-free MC values'!I$2:I$61,ROW()*2-2,,1),INDEX('Duplicate Ext-free MC values'!I$2:I$61,ROW()*2-3,,1)))</f>
        <v>0</v>
      </c>
      <c r="J28" s="37">
        <f>AVERAGE((INDEX('Duplicate Ext-free MC values'!J$2:J$61,ROW()*2-2,,1),INDEX('Duplicate Ext-free MC values'!J$2:J$61,ROW()*2-3,,1)))</f>
        <v>0</v>
      </c>
      <c r="K28" s="37">
        <f>AVERAGE((INDEX('Duplicate Ext-free MC values'!K$2:K$61,ROW()*2-2,,1),INDEX('Duplicate Ext-free MC values'!K$2:K$61,ROW()*2-3,,1)))</f>
        <v>0</v>
      </c>
      <c r="L28" s="37">
        <f>AVERAGE((INDEX('Duplicate Ext-free MC values'!L$2:L$61,ROW()*2-2,,1),INDEX('Duplicate Ext-free MC values'!L$2:L$61,ROW()*2-3,,1)))</f>
        <v>0</v>
      </c>
    </row>
    <row r="29" spans="1:12" ht="12">
      <c r="A29" s="1">
        <f>'Average whole mass closure'!A29</f>
        <v>28</v>
      </c>
      <c r="B29" s="1">
        <f>'Average whole mass closure'!B29</f>
        <v>0</v>
      </c>
      <c r="C29" s="37">
        <f>AVERAGE((INDEX('Duplicate Ext-free MC values'!C$2:C$61,ROW()*2-2,,1),INDEX('Duplicate Ext-free MC values'!C$2:C$61,ROW()*2-3,,1)))</f>
        <v>0</v>
      </c>
      <c r="D29" s="37">
        <f>AVERAGE((INDEX('Duplicate Ext-free MC values'!D$2:D$61,ROW()*2-2,,1),INDEX('Duplicate Ext-free MC values'!D$2:D$61,ROW()*2-3,,1)))</f>
        <v>0</v>
      </c>
      <c r="E29" s="37">
        <f>AVERAGE((INDEX('Duplicate Ext-free MC values'!E$2:E$61,ROW()*2-2,,1),INDEX('Duplicate Ext-free MC values'!E$2:E$61,ROW()*2-3,,1)))</f>
        <v>0</v>
      </c>
      <c r="F29" s="37">
        <f>AVERAGE((INDEX('Duplicate Ext-free MC values'!F$2:F$61,ROW()*2-2,,1),INDEX('Duplicate Ext-free MC values'!F$2:F$61,ROW()*2-3,,1)))</f>
        <v>0</v>
      </c>
      <c r="G29" s="37">
        <f>AVERAGE((INDEX('Duplicate Ext-free MC values'!G$2:G$61,ROW()*2-2,,1),INDEX('Duplicate Ext-free MC values'!G$2:G$61,ROW()*2-3,,1)))</f>
        <v>0</v>
      </c>
      <c r="H29" s="37">
        <f>AVERAGE((INDEX('Duplicate Ext-free MC values'!H$2:H$61,ROW()*2-2,,1),INDEX('Duplicate Ext-free MC values'!H$2:H$61,ROW()*2-3,,1)))</f>
        <v>0</v>
      </c>
      <c r="I29" s="37">
        <f>AVERAGE((INDEX('Duplicate Ext-free MC values'!I$2:I$61,ROW()*2-2,,1),INDEX('Duplicate Ext-free MC values'!I$2:I$61,ROW()*2-3,,1)))</f>
        <v>0</v>
      </c>
      <c r="J29" s="37">
        <f>AVERAGE((INDEX('Duplicate Ext-free MC values'!J$2:J$61,ROW()*2-2,,1),INDEX('Duplicate Ext-free MC values'!J$2:J$61,ROW()*2-3,,1)))</f>
        <v>0</v>
      </c>
      <c r="K29" s="37">
        <f>AVERAGE((INDEX('Duplicate Ext-free MC values'!K$2:K$61,ROW()*2-2,,1),INDEX('Duplicate Ext-free MC values'!K$2:K$61,ROW()*2-3,,1)))</f>
        <v>0</v>
      </c>
      <c r="L29" s="37">
        <f>AVERAGE((INDEX('Duplicate Ext-free MC values'!L$2:L$61,ROW()*2-2,,1),INDEX('Duplicate Ext-free MC values'!L$2:L$61,ROW()*2-3,,1)))</f>
        <v>0</v>
      </c>
    </row>
    <row r="30" spans="1:12" ht="12">
      <c r="A30" s="1">
        <f>'Average whole mass closure'!A30</f>
        <v>29</v>
      </c>
      <c r="B30" s="1">
        <f>'Average whole mass closure'!B30</f>
        <v>0</v>
      </c>
      <c r="C30" s="37">
        <f>AVERAGE((INDEX('Duplicate Ext-free MC values'!C$2:C$61,ROW()*2-2,,1),INDEX('Duplicate Ext-free MC values'!C$2:C$61,ROW()*2-3,,1)))</f>
        <v>0</v>
      </c>
      <c r="D30" s="37">
        <f>AVERAGE((INDEX('Duplicate Ext-free MC values'!D$2:D$61,ROW()*2-2,,1),INDEX('Duplicate Ext-free MC values'!D$2:D$61,ROW()*2-3,,1)))</f>
        <v>0</v>
      </c>
      <c r="E30" s="37">
        <f>AVERAGE((INDEX('Duplicate Ext-free MC values'!E$2:E$61,ROW()*2-2,,1),INDEX('Duplicate Ext-free MC values'!E$2:E$61,ROW()*2-3,,1)))</f>
        <v>0</v>
      </c>
      <c r="F30" s="37">
        <f>AVERAGE((INDEX('Duplicate Ext-free MC values'!F$2:F$61,ROW()*2-2,,1),INDEX('Duplicate Ext-free MC values'!F$2:F$61,ROW()*2-3,,1)))</f>
        <v>0</v>
      </c>
      <c r="G30" s="37">
        <f>AVERAGE((INDEX('Duplicate Ext-free MC values'!G$2:G$61,ROW()*2-2,,1),INDEX('Duplicate Ext-free MC values'!G$2:G$61,ROW()*2-3,,1)))</f>
        <v>0</v>
      </c>
      <c r="H30" s="37">
        <f>AVERAGE((INDEX('Duplicate Ext-free MC values'!H$2:H$61,ROW()*2-2,,1),INDEX('Duplicate Ext-free MC values'!H$2:H$61,ROW()*2-3,,1)))</f>
        <v>0</v>
      </c>
      <c r="I30" s="37">
        <f>AVERAGE((INDEX('Duplicate Ext-free MC values'!I$2:I$61,ROW()*2-2,,1),INDEX('Duplicate Ext-free MC values'!I$2:I$61,ROW()*2-3,,1)))</f>
        <v>0</v>
      </c>
      <c r="J30" s="37">
        <f>AVERAGE((INDEX('Duplicate Ext-free MC values'!J$2:J$61,ROW()*2-2,,1),INDEX('Duplicate Ext-free MC values'!J$2:J$61,ROW()*2-3,,1)))</f>
        <v>0</v>
      </c>
      <c r="K30" s="37">
        <f>AVERAGE((INDEX('Duplicate Ext-free MC values'!K$2:K$61,ROW()*2-2,,1),INDEX('Duplicate Ext-free MC values'!K$2:K$61,ROW()*2-3,,1)))</f>
        <v>0</v>
      </c>
      <c r="L30" s="37">
        <f>AVERAGE((INDEX('Duplicate Ext-free MC values'!L$2:L$61,ROW()*2-2,,1),INDEX('Duplicate Ext-free MC values'!L$2:L$61,ROW()*2-3,,1)))</f>
        <v>0</v>
      </c>
    </row>
    <row r="31" spans="1:12" ht="12">
      <c r="A31" s="1">
        <f>'Average whole mass closure'!A31</f>
        <v>30</v>
      </c>
      <c r="B31" s="1">
        <f>'Average whole mass closure'!B31</f>
        <v>0</v>
      </c>
      <c r="C31" s="37">
        <f>AVERAGE((INDEX('Duplicate Ext-free MC values'!C$2:C$61,ROW()*2-2,,1),INDEX('Duplicate Ext-free MC values'!C$2:C$61,ROW()*2-3,,1)))</f>
        <v>0</v>
      </c>
      <c r="D31" s="37">
        <f>AVERAGE((INDEX('Duplicate Ext-free MC values'!D$2:D$61,ROW()*2-2,,1),INDEX('Duplicate Ext-free MC values'!D$2:D$61,ROW()*2-3,,1)))</f>
        <v>0</v>
      </c>
      <c r="E31" s="37">
        <f>AVERAGE((INDEX('Duplicate Ext-free MC values'!E$2:E$61,ROW()*2-2,,1),INDEX('Duplicate Ext-free MC values'!E$2:E$61,ROW()*2-3,,1)))</f>
        <v>0</v>
      </c>
      <c r="F31" s="37">
        <f>AVERAGE((INDEX('Duplicate Ext-free MC values'!F$2:F$61,ROW()*2-2,,1),INDEX('Duplicate Ext-free MC values'!F$2:F$61,ROW()*2-3,,1)))</f>
        <v>0</v>
      </c>
      <c r="G31" s="37">
        <f>AVERAGE((INDEX('Duplicate Ext-free MC values'!G$2:G$61,ROW()*2-2,,1),INDEX('Duplicate Ext-free MC values'!G$2:G$61,ROW()*2-3,,1)))</f>
        <v>0</v>
      </c>
      <c r="H31" s="37">
        <f>AVERAGE((INDEX('Duplicate Ext-free MC values'!H$2:H$61,ROW()*2-2,,1),INDEX('Duplicate Ext-free MC values'!H$2:H$61,ROW()*2-3,,1)))</f>
        <v>0</v>
      </c>
      <c r="I31" s="37">
        <f>AVERAGE((INDEX('Duplicate Ext-free MC values'!I$2:I$61,ROW()*2-2,,1),INDEX('Duplicate Ext-free MC values'!I$2:I$61,ROW()*2-3,,1)))</f>
        <v>0</v>
      </c>
      <c r="J31" s="37">
        <f>AVERAGE((INDEX('Duplicate Ext-free MC values'!J$2:J$61,ROW()*2-2,,1),INDEX('Duplicate Ext-free MC values'!J$2:J$61,ROW()*2-3,,1)))</f>
        <v>0</v>
      </c>
      <c r="K31" s="37">
        <f>AVERAGE((INDEX('Duplicate Ext-free MC values'!K$2:K$61,ROW()*2-2,,1),INDEX('Duplicate Ext-free MC values'!K$2:K$61,ROW()*2-3,,1)))</f>
        <v>0</v>
      </c>
      <c r="L31" s="37">
        <f>AVERAGE((INDEX('Duplicate Ext-free MC values'!L$2:L$61,ROW()*2-2,,1),INDEX('Duplicate Ext-free MC values'!L$2:L$61,ROW()*2-3,,1)))</f>
        <v>0</v>
      </c>
    </row>
    <row r="32" ht="12">
      <c r="A32" s="1"/>
    </row>
    <row r="33" ht="12">
      <c r="A33" s="1"/>
    </row>
    <row r="34" ht="12">
      <c r="A34" s="1"/>
    </row>
  </sheetData>
  <sheetProtection sheet="1" objects="1" scenarios="1"/>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P32"/>
  <sheetViews>
    <sheetView workbookViewId="0" topLeftCell="A1">
      <selection activeCell="N2" sqref="N2"/>
    </sheetView>
  </sheetViews>
  <sheetFormatPr defaultColWidth="9.00390625" defaultRowHeight="12"/>
  <cols>
    <col min="1" max="1" width="11.375" style="0" customWidth="1"/>
    <col min="2" max="2" width="15.375" style="0" bestFit="1" customWidth="1"/>
    <col min="3" max="13" width="7.00390625" style="0" customWidth="1"/>
    <col min="14" max="16384" width="11.375" style="0" customWidth="1"/>
  </cols>
  <sheetData>
    <row r="1" spans="1:16" s="24" customFormat="1" ht="78.75" customHeight="1">
      <c r="A1" s="18" t="s">
        <v>101</v>
      </c>
      <c r="B1" s="36" t="s">
        <v>95</v>
      </c>
      <c r="C1" s="18" t="str">
        <f>'Ext free mass closure'!C1</f>
        <v>% Ash</v>
      </c>
      <c r="D1" s="18" t="str">
        <f>'Ext free mass closure'!D1</f>
        <v>% Extractives</v>
      </c>
      <c r="E1" s="18" t="str">
        <f>'Ext free mass closure'!E1</f>
        <v>% Lignin</v>
      </c>
      <c r="F1" s="18" t="str">
        <f>'Ext free mass closure'!F1</f>
        <v>% Glucan</v>
      </c>
      <c r="G1" s="18" t="str">
        <f>'Ext free mass closure'!G1</f>
        <v>% Xylan</v>
      </c>
      <c r="H1" s="18" t="str">
        <f>'Ext free mass closure'!H1</f>
        <v>% Galactan</v>
      </c>
      <c r="I1" s="18" t="str">
        <f>'Ext free mass closure'!I1</f>
        <v>% Arabinan</v>
      </c>
      <c r="J1" s="18" t="str">
        <f>'Ext free mass closure'!J1</f>
        <v>% Mannan</v>
      </c>
      <c r="K1" s="18" t="str">
        <f>'Ext free mass closure'!K1</f>
        <v>% Uronic acid</v>
      </c>
      <c r="L1" s="18" t="str">
        <f>'Ext free mass closure'!L1</f>
        <v>% Acetate</v>
      </c>
      <c r="M1" s="18" t="s">
        <v>142</v>
      </c>
      <c r="N1" s="18"/>
      <c r="O1" s="18"/>
      <c r="P1" s="18"/>
    </row>
    <row r="2" spans="1:16" ht="12">
      <c r="A2" s="1">
        <f>'TRB Record'!A2</f>
        <v>1</v>
      </c>
      <c r="B2" s="1">
        <f>'TRB Record'!C2</f>
        <v>0</v>
      </c>
      <c r="C2" s="37">
        <f>'Ext free mass closure'!C2</f>
        <v>0</v>
      </c>
      <c r="D2" s="37">
        <f>'Ext free mass closure'!D2</f>
        <v>0</v>
      </c>
      <c r="E2" s="37">
        <f>((100-$D2)*'Ext free mass closure'!E2)/100</f>
        <v>0</v>
      </c>
      <c r="F2" s="37">
        <f>((100-$D2)*'Ext free mass closure'!F2)/100</f>
        <v>0</v>
      </c>
      <c r="G2" s="37">
        <f>((100-$D2)*'Ext free mass closure'!G2)/100</f>
        <v>0</v>
      </c>
      <c r="H2" s="37">
        <f>((100-$D2)*'Ext free mass closure'!H2)/100</f>
        <v>0</v>
      </c>
      <c r="I2" s="37">
        <f>((100-$D2)*'Ext free mass closure'!I2)/100</f>
        <v>0</v>
      </c>
      <c r="J2" s="37">
        <f>((100-$D2)*'Ext free mass closure'!J2)/100</f>
        <v>0</v>
      </c>
      <c r="K2" s="37">
        <f>((100-$D2)*'Ext free mass closure'!K2)/100</f>
        <v>0</v>
      </c>
      <c r="L2" s="37">
        <f>((100-$D2)*'Ext free mass closure'!L2)/100</f>
        <v>0</v>
      </c>
      <c r="M2" s="37">
        <f>SUM(C2:L2)</f>
        <v>0</v>
      </c>
      <c r="N2" s="16"/>
      <c r="O2" s="16"/>
      <c r="P2" s="16"/>
    </row>
    <row r="3" spans="1:16" ht="12">
      <c r="A3" s="1">
        <f>'TRB Record'!A4</f>
        <v>2</v>
      </c>
      <c r="B3" s="1">
        <f>'TRB Record'!C4</f>
        <v>0</v>
      </c>
      <c r="C3" s="37">
        <f>'Ext free mass closure'!C3</f>
        <v>0</v>
      </c>
      <c r="D3" s="37">
        <f>'Ext free mass closure'!D3</f>
        <v>0</v>
      </c>
      <c r="E3" s="37">
        <f>((100-$D3)*'Ext free mass closure'!E3)/100</f>
        <v>0</v>
      </c>
      <c r="F3" s="37">
        <f>((100-$D3)*'Ext free mass closure'!F3)/100</f>
        <v>0</v>
      </c>
      <c r="G3" s="37">
        <f>((100-$D3)*'Ext free mass closure'!G3)/100</f>
        <v>0</v>
      </c>
      <c r="H3" s="37">
        <f>((100-$D3)*'Ext free mass closure'!H3)/100</f>
        <v>0</v>
      </c>
      <c r="I3" s="37">
        <f>((100-$D3)*'Ext free mass closure'!I3)/100</f>
        <v>0</v>
      </c>
      <c r="J3" s="37">
        <f>((100-$D3)*'Ext free mass closure'!J3)/100</f>
        <v>0</v>
      </c>
      <c r="K3" s="37">
        <f>((100-$D3)*'Ext free mass closure'!K3)/100</f>
        <v>0</v>
      </c>
      <c r="L3" s="37">
        <f>((100-$D3)*'Ext free mass closure'!L3)/100</f>
        <v>0</v>
      </c>
      <c r="M3" s="37">
        <f aca="true" t="shared" si="0" ref="M3:M31">SUM(C3:L3)</f>
        <v>0</v>
      </c>
      <c r="N3" s="16"/>
      <c r="O3" s="16"/>
      <c r="P3" s="16"/>
    </row>
    <row r="4" spans="1:16" ht="12">
      <c r="A4" s="1">
        <f>'TRB Record'!A6</f>
        <v>3</v>
      </c>
      <c r="B4" s="1">
        <f>'TRB Record'!C6</f>
        <v>0</v>
      </c>
      <c r="C4" s="37">
        <f>'Ext free mass closure'!C4</f>
        <v>0</v>
      </c>
      <c r="D4" s="37">
        <f>'Ext free mass closure'!D4</f>
        <v>0</v>
      </c>
      <c r="E4" s="37">
        <f>((100-$D4)*'Ext free mass closure'!E4)/100</f>
        <v>0</v>
      </c>
      <c r="F4" s="37">
        <f>((100-$D4)*'Ext free mass closure'!F4)/100</f>
        <v>0</v>
      </c>
      <c r="G4" s="37">
        <f>((100-$D4)*'Ext free mass closure'!G4)/100</f>
        <v>0</v>
      </c>
      <c r="H4" s="37">
        <f>((100-$D4)*'Ext free mass closure'!H4)/100</f>
        <v>0</v>
      </c>
      <c r="I4" s="37">
        <f>((100-$D4)*'Ext free mass closure'!I4)/100</f>
        <v>0</v>
      </c>
      <c r="J4" s="37">
        <f>((100-$D4)*'Ext free mass closure'!J4)/100</f>
        <v>0</v>
      </c>
      <c r="K4" s="37">
        <f>((100-$D4)*'Ext free mass closure'!K4)/100</f>
        <v>0</v>
      </c>
      <c r="L4" s="37">
        <f>((100-$D4)*'Ext free mass closure'!L4)/100</f>
        <v>0</v>
      </c>
      <c r="M4" s="37">
        <f t="shared" si="0"/>
        <v>0</v>
      </c>
      <c r="N4" s="16"/>
      <c r="O4" s="16"/>
      <c r="P4" s="16"/>
    </row>
    <row r="5" spans="1:16" ht="12">
      <c r="A5" s="1">
        <f>'TRB Record'!A8</f>
        <v>4</v>
      </c>
      <c r="B5" s="1">
        <f>'TRB Record'!C8</f>
        <v>0</v>
      </c>
      <c r="C5" s="37">
        <f>'Ext free mass closure'!C5</f>
        <v>0</v>
      </c>
      <c r="D5" s="37">
        <f>'Ext free mass closure'!D5</f>
        <v>0</v>
      </c>
      <c r="E5" s="37">
        <f>((100-$D5)*'Ext free mass closure'!E5)/100</f>
        <v>0</v>
      </c>
      <c r="F5" s="37">
        <f>((100-$D5)*'Ext free mass closure'!F5)/100</f>
        <v>0</v>
      </c>
      <c r="G5" s="37">
        <f>((100-$D5)*'Ext free mass closure'!G5)/100</f>
        <v>0</v>
      </c>
      <c r="H5" s="37">
        <f>((100-$D5)*'Ext free mass closure'!H5)/100</f>
        <v>0</v>
      </c>
      <c r="I5" s="37">
        <f>((100-$D5)*'Ext free mass closure'!I5)/100</f>
        <v>0</v>
      </c>
      <c r="J5" s="37">
        <f>((100-$D5)*'Ext free mass closure'!J5)/100</f>
        <v>0</v>
      </c>
      <c r="K5" s="37">
        <f>((100-$D5)*'Ext free mass closure'!K5)/100</f>
        <v>0</v>
      </c>
      <c r="L5" s="37">
        <f>((100-$D5)*'Ext free mass closure'!L5)/100</f>
        <v>0</v>
      </c>
      <c r="M5" s="37">
        <f t="shared" si="0"/>
        <v>0</v>
      </c>
      <c r="N5" s="16"/>
      <c r="O5" s="16"/>
      <c r="P5" s="16"/>
    </row>
    <row r="6" spans="1:16" ht="12">
      <c r="A6" s="1">
        <f>'TRB Record'!A10</f>
        <v>5</v>
      </c>
      <c r="B6" s="1">
        <f>'TRB Record'!C10</f>
        <v>0</v>
      </c>
      <c r="C6" s="37">
        <f>'Ext free mass closure'!C6</f>
        <v>0</v>
      </c>
      <c r="D6" s="37">
        <f>'Ext free mass closure'!D6</f>
        <v>0</v>
      </c>
      <c r="E6" s="37">
        <f>((100-$D6)*'Ext free mass closure'!E6)/100</f>
        <v>0</v>
      </c>
      <c r="F6" s="37">
        <f>((100-$D6)*'Ext free mass closure'!F6)/100</f>
        <v>0</v>
      </c>
      <c r="G6" s="37">
        <f>((100-$D6)*'Ext free mass closure'!G6)/100</f>
        <v>0</v>
      </c>
      <c r="H6" s="37">
        <f>((100-$D6)*'Ext free mass closure'!H6)/100</f>
        <v>0</v>
      </c>
      <c r="I6" s="37">
        <f>((100-$D6)*'Ext free mass closure'!I6)/100</f>
        <v>0</v>
      </c>
      <c r="J6" s="37">
        <f>((100-$D6)*'Ext free mass closure'!J6)/100</f>
        <v>0</v>
      </c>
      <c r="K6" s="37">
        <f>((100-$D6)*'Ext free mass closure'!K6)/100</f>
        <v>0</v>
      </c>
      <c r="L6" s="37">
        <f>((100-$D6)*'Ext free mass closure'!L6)/100</f>
        <v>0</v>
      </c>
      <c r="M6" s="37">
        <f t="shared" si="0"/>
        <v>0</v>
      </c>
      <c r="N6" s="16"/>
      <c r="O6" s="16"/>
      <c r="P6" s="16"/>
    </row>
    <row r="7" spans="1:16" ht="12">
      <c r="A7" s="1">
        <f>'TRB Record'!A12</f>
        <v>6</v>
      </c>
      <c r="B7" s="1">
        <f>'TRB Record'!C12</f>
        <v>0</v>
      </c>
      <c r="C7" s="37">
        <f>'Ext free mass closure'!C7</f>
        <v>0</v>
      </c>
      <c r="D7" s="37">
        <f>'Ext free mass closure'!D7</f>
        <v>0</v>
      </c>
      <c r="E7" s="37">
        <f>((100-$D7)*'Ext free mass closure'!E7)/100</f>
        <v>0</v>
      </c>
      <c r="F7" s="37">
        <f>((100-$D7)*'Ext free mass closure'!F7)/100</f>
        <v>0</v>
      </c>
      <c r="G7" s="37">
        <f>((100-$D7)*'Ext free mass closure'!G7)/100</f>
        <v>0</v>
      </c>
      <c r="H7" s="37">
        <f>((100-$D7)*'Ext free mass closure'!H7)/100</f>
        <v>0</v>
      </c>
      <c r="I7" s="37">
        <f>((100-$D7)*'Ext free mass closure'!I7)/100</f>
        <v>0</v>
      </c>
      <c r="J7" s="37">
        <f>((100-$D7)*'Ext free mass closure'!J7)/100</f>
        <v>0</v>
      </c>
      <c r="K7" s="37">
        <f>((100-$D7)*'Ext free mass closure'!K7)/100</f>
        <v>0</v>
      </c>
      <c r="L7" s="37">
        <f>((100-$D7)*'Ext free mass closure'!L7)/100</f>
        <v>0</v>
      </c>
      <c r="M7" s="37">
        <f t="shared" si="0"/>
        <v>0</v>
      </c>
      <c r="N7" s="16"/>
      <c r="O7" s="16"/>
      <c r="P7" s="16"/>
    </row>
    <row r="8" spans="1:16" ht="12">
      <c r="A8" s="1">
        <f>'TRB Record'!A14</f>
        <v>7</v>
      </c>
      <c r="B8" s="1">
        <f>'TRB Record'!C14</f>
        <v>0</v>
      </c>
      <c r="C8" s="37">
        <f>'Ext free mass closure'!C8</f>
        <v>0</v>
      </c>
      <c r="D8" s="37">
        <f>'Ext free mass closure'!D8</f>
        <v>0</v>
      </c>
      <c r="E8" s="37">
        <f>((100-$D8)*'Ext free mass closure'!E8)/100</f>
        <v>0</v>
      </c>
      <c r="F8" s="37">
        <f>((100-$D8)*'Ext free mass closure'!F8)/100</f>
        <v>0</v>
      </c>
      <c r="G8" s="37">
        <f>((100-$D8)*'Ext free mass closure'!G8)/100</f>
        <v>0</v>
      </c>
      <c r="H8" s="37">
        <f>((100-$D8)*'Ext free mass closure'!H8)/100</f>
        <v>0</v>
      </c>
      <c r="I8" s="37">
        <f>((100-$D8)*'Ext free mass closure'!I8)/100</f>
        <v>0</v>
      </c>
      <c r="J8" s="37">
        <f>((100-$D8)*'Ext free mass closure'!J8)/100</f>
        <v>0</v>
      </c>
      <c r="K8" s="37">
        <f>((100-$D8)*'Ext free mass closure'!K8)/100</f>
        <v>0</v>
      </c>
      <c r="L8" s="37">
        <f>((100-$D8)*'Ext free mass closure'!L8)/100</f>
        <v>0</v>
      </c>
      <c r="M8" s="37">
        <f t="shared" si="0"/>
        <v>0</v>
      </c>
      <c r="N8" s="16"/>
      <c r="O8" s="16"/>
      <c r="P8" s="16"/>
    </row>
    <row r="9" spans="1:16" ht="12">
      <c r="A9" s="1">
        <f>'TRB Record'!A16</f>
        <v>8</v>
      </c>
      <c r="B9" s="1">
        <f>'TRB Record'!C16</f>
        <v>0</v>
      </c>
      <c r="C9" s="37">
        <f>'Ext free mass closure'!C9</f>
        <v>0</v>
      </c>
      <c r="D9" s="37">
        <f>'Ext free mass closure'!D9</f>
        <v>0</v>
      </c>
      <c r="E9" s="37">
        <f>((100-$D9)*'Ext free mass closure'!E9)/100</f>
        <v>0</v>
      </c>
      <c r="F9" s="37">
        <f>((100-$D9)*'Ext free mass closure'!F9)/100</f>
        <v>0</v>
      </c>
      <c r="G9" s="37">
        <f>((100-$D9)*'Ext free mass closure'!G9)/100</f>
        <v>0</v>
      </c>
      <c r="H9" s="37">
        <f>((100-$D9)*'Ext free mass closure'!H9)/100</f>
        <v>0</v>
      </c>
      <c r="I9" s="37">
        <f>((100-$D9)*'Ext free mass closure'!I9)/100</f>
        <v>0</v>
      </c>
      <c r="J9" s="37">
        <f>((100-$D9)*'Ext free mass closure'!J9)/100</f>
        <v>0</v>
      </c>
      <c r="K9" s="37">
        <f>((100-$D9)*'Ext free mass closure'!K9)/100</f>
        <v>0</v>
      </c>
      <c r="L9" s="37">
        <f>((100-$D9)*'Ext free mass closure'!L9)/100</f>
        <v>0</v>
      </c>
      <c r="M9" s="37">
        <f t="shared" si="0"/>
        <v>0</v>
      </c>
      <c r="N9" s="16"/>
      <c r="O9" s="16"/>
      <c r="P9" s="16"/>
    </row>
    <row r="10" spans="1:16" ht="12">
      <c r="A10" s="1">
        <f>'TRB Record'!A18</f>
        <v>9</v>
      </c>
      <c r="B10" s="1">
        <f>'TRB Record'!C18</f>
        <v>0</v>
      </c>
      <c r="C10" s="37">
        <f>'Ext free mass closure'!C10</f>
        <v>0</v>
      </c>
      <c r="D10" s="37">
        <f>'Ext free mass closure'!D10</f>
        <v>0</v>
      </c>
      <c r="E10" s="37">
        <f>((100-$D10)*'Ext free mass closure'!E10)/100</f>
        <v>0</v>
      </c>
      <c r="F10" s="37">
        <f>((100-$D10)*'Ext free mass closure'!F10)/100</f>
        <v>0</v>
      </c>
      <c r="G10" s="37">
        <f>((100-$D10)*'Ext free mass closure'!G10)/100</f>
        <v>0</v>
      </c>
      <c r="H10" s="37">
        <f>((100-$D10)*'Ext free mass closure'!H10)/100</f>
        <v>0</v>
      </c>
      <c r="I10" s="37">
        <f>((100-$D10)*'Ext free mass closure'!I10)/100</f>
        <v>0</v>
      </c>
      <c r="J10" s="37">
        <f>((100-$D10)*'Ext free mass closure'!J10)/100</f>
        <v>0</v>
      </c>
      <c r="K10" s="37">
        <f>((100-$D10)*'Ext free mass closure'!K10)/100</f>
        <v>0</v>
      </c>
      <c r="L10" s="37">
        <f>((100-$D10)*'Ext free mass closure'!L10)/100</f>
        <v>0</v>
      </c>
      <c r="M10" s="37">
        <f t="shared" si="0"/>
        <v>0</v>
      </c>
      <c r="N10" s="16"/>
      <c r="O10" s="16"/>
      <c r="P10" s="16"/>
    </row>
    <row r="11" spans="1:16" ht="12">
      <c r="A11" s="1">
        <f>'TRB Record'!A20</f>
        <v>10</v>
      </c>
      <c r="B11" s="1">
        <f>'TRB Record'!C20</f>
        <v>0</v>
      </c>
      <c r="C11" s="37">
        <f>'Ext free mass closure'!C11</f>
        <v>0</v>
      </c>
      <c r="D11" s="37">
        <f>'Ext free mass closure'!D11</f>
        <v>0</v>
      </c>
      <c r="E11" s="37">
        <f>((100-$D11)*'Ext free mass closure'!E11)/100</f>
        <v>0</v>
      </c>
      <c r="F11" s="37">
        <f>((100-$D11)*'Ext free mass closure'!F11)/100</f>
        <v>0</v>
      </c>
      <c r="G11" s="37">
        <f>((100-$D11)*'Ext free mass closure'!G11)/100</f>
        <v>0</v>
      </c>
      <c r="H11" s="37">
        <f>((100-$D11)*'Ext free mass closure'!H11)/100</f>
        <v>0</v>
      </c>
      <c r="I11" s="37">
        <f>((100-$D11)*'Ext free mass closure'!I11)/100</f>
        <v>0</v>
      </c>
      <c r="J11" s="37">
        <f>((100-$D11)*'Ext free mass closure'!J11)/100</f>
        <v>0</v>
      </c>
      <c r="K11" s="37">
        <f>((100-$D11)*'Ext free mass closure'!K11)/100</f>
        <v>0</v>
      </c>
      <c r="L11" s="37">
        <f>((100-$D11)*'Ext free mass closure'!L11)/100</f>
        <v>0</v>
      </c>
      <c r="M11" s="37">
        <f t="shared" si="0"/>
        <v>0</v>
      </c>
      <c r="N11" s="16"/>
      <c r="O11" s="16"/>
      <c r="P11" s="16"/>
    </row>
    <row r="12" spans="1:16" ht="12">
      <c r="A12" s="1">
        <f>'TRB Record'!A22</f>
        <v>11</v>
      </c>
      <c r="B12" s="1">
        <f>'TRB Record'!C22</f>
        <v>0</v>
      </c>
      <c r="C12" s="37">
        <f>'Ext free mass closure'!C12</f>
        <v>0</v>
      </c>
      <c r="D12" s="37">
        <f>'Ext free mass closure'!D12</f>
        <v>0</v>
      </c>
      <c r="E12" s="37">
        <f>((100-$D12)*'Ext free mass closure'!E12)/100</f>
        <v>0</v>
      </c>
      <c r="F12" s="37">
        <f>((100-$D12)*'Ext free mass closure'!F12)/100</f>
        <v>0</v>
      </c>
      <c r="G12" s="37">
        <f>((100-$D12)*'Ext free mass closure'!G12)/100</f>
        <v>0</v>
      </c>
      <c r="H12" s="37">
        <f>((100-$D12)*'Ext free mass closure'!H12)/100</f>
        <v>0</v>
      </c>
      <c r="I12" s="37">
        <f>((100-$D12)*'Ext free mass closure'!I12)/100</f>
        <v>0</v>
      </c>
      <c r="J12" s="37">
        <f>((100-$D12)*'Ext free mass closure'!J12)/100</f>
        <v>0</v>
      </c>
      <c r="K12" s="37">
        <f>((100-$D12)*'Ext free mass closure'!K12)/100</f>
        <v>0</v>
      </c>
      <c r="L12" s="37">
        <f>((100-$D12)*'Ext free mass closure'!L12)/100</f>
        <v>0</v>
      </c>
      <c r="M12" s="37">
        <f t="shared" si="0"/>
        <v>0</v>
      </c>
      <c r="N12" s="16"/>
      <c r="O12" s="16"/>
      <c r="P12" s="16"/>
    </row>
    <row r="13" spans="1:16" ht="12">
      <c r="A13" s="1">
        <f>'TRB Record'!A24</f>
        <v>12</v>
      </c>
      <c r="B13" s="1">
        <f>'TRB Record'!C24</f>
        <v>0</v>
      </c>
      <c r="C13" s="37">
        <f>'Ext free mass closure'!C13</f>
        <v>0</v>
      </c>
      <c r="D13" s="37">
        <f>'Ext free mass closure'!D13</f>
        <v>0</v>
      </c>
      <c r="E13" s="37">
        <f>((100-$D13)*'Ext free mass closure'!E13)/100</f>
        <v>0</v>
      </c>
      <c r="F13" s="37">
        <f>((100-$D13)*'Ext free mass closure'!F13)/100</f>
        <v>0</v>
      </c>
      <c r="G13" s="37">
        <f>((100-$D13)*'Ext free mass closure'!G13)/100</f>
        <v>0</v>
      </c>
      <c r="H13" s="37">
        <f>((100-$D13)*'Ext free mass closure'!H13)/100</f>
        <v>0</v>
      </c>
      <c r="I13" s="37">
        <f>((100-$D13)*'Ext free mass closure'!I13)/100</f>
        <v>0</v>
      </c>
      <c r="J13" s="37">
        <f>((100-$D13)*'Ext free mass closure'!J13)/100</f>
        <v>0</v>
      </c>
      <c r="K13" s="37">
        <f>((100-$D13)*'Ext free mass closure'!K13)/100</f>
        <v>0</v>
      </c>
      <c r="L13" s="37">
        <f>((100-$D13)*'Ext free mass closure'!L13)/100</f>
        <v>0</v>
      </c>
      <c r="M13" s="37">
        <f t="shared" si="0"/>
        <v>0</v>
      </c>
      <c r="N13" s="16"/>
      <c r="O13" s="16"/>
      <c r="P13" s="16"/>
    </row>
    <row r="14" spans="1:16" ht="12">
      <c r="A14" s="1">
        <f>'TRB Record'!A26</f>
        <v>13</v>
      </c>
      <c r="B14" s="1">
        <f>'TRB Record'!C26</f>
        <v>0</v>
      </c>
      <c r="C14" s="37">
        <f>'Ext free mass closure'!C14</f>
        <v>0</v>
      </c>
      <c r="D14" s="37">
        <f>'Ext free mass closure'!D14</f>
        <v>0</v>
      </c>
      <c r="E14" s="37">
        <f>((100-$D14)*'Ext free mass closure'!E14)/100</f>
        <v>0</v>
      </c>
      <c r="F14" s="37">
        <f>((100-$D14)*'Ext free mass closure'!F14)/100</f>
        <v>0</v>
      </c>
      <c r="G14" s="37">
        <f>((100-$D14)*'Ext free mass closure'!G14)/100</f>
        <v>0</v>
      </c>
      <c r="H14" s="37">
        <f>((100-$D14)*'Ext free mass closure'!H14)/100</f>
        <v>0</v>
      </c>
      <c r="I14" s="37">
        <f>((100-$D14)*'Ext free mass closure'!I14)/100</f>
        <v>0</v>
      </c>
      <c r="J14" s="37">
        <f>((100-$D14)*'Ext free mass closure'!J14)/100</f>
        <v>0</v>
      </c>
      <c r="K14" s="37">
        <f>((100-$D14)*'Ext free mass closure'!K14)/100</f>
        <v>0</v>
      </c>
      <c r="L14" s="37">
        <f>((100-$D14)*'Ext free mass closure'!L14)/100</f>
        <v>0</v>
      </c>
      <c r="M14" s="37">
        <f t="shared" si="0"/>
        <v>0</v>
      </c>
      <c r="N14" s="16"/>
      <c r="O14" s="16"/>
      <c r="P14" s="16"/>
    </row>
    <row r="15" spans="1:16" ht="12">
      <c r="A15" s="1">
        <f>'TRB Record'!A28</f>
        <v>14</v>
      </c>
      <c r="B15" s="1">
        <f>'TRB Record'!C28</f>
        <v>0</v>
      </c>
      <c r="C15" s="37">
        <f>'Ext free mass closure'!C15</f>
        <v>0</v>
      </c>
      <c r="D15" s="37">
        <f>'Ext free mass closure'!D15</f>
        <v>0</v>
      </c>
      <c r="E15" s="37">
        <f>((100-$D15)*'Ext free mass closure'!E15)/100</f>
        <v>0</v>
      </c>
      <c r="F15" s="37">
        <f>((100-$D15)*'Ext free mass closure'!F15)/100</f>
        <v>0</v>
      </c>
      <c r="G15" s="37">
        <f>((100-$D15)*'Ext free mass closure'!G15)/100</f>
        <v>0</v>
      </c>
      <c r="H15" s="37">
        <f>((100-$D15)*'Ext free mass closure'!H15)/100</f>
        <v>0</v>
      </c>
      <c r="I15" s="37">
        <f>((100-$D15)*'Ext free mass closure'!I15)/100</f>
        <v>0</v>
      </c>
      <c r="J15" s="37">
        <f>((100-$D15)*'Ext free mass closure'!J15)/100</f>
        <v>0</v>
      </c>
      <c r="K15" s="37">
        <f>((100-$D15)*'Ext free mass closure'!K15)/100</f>
        <v>0</v>
      </c>
      <c r="L15" s="37">
        <f>((100-$D15)*'Ext free mass closure'!L15)/100</f>
        <v>0</v>
      </c>
      <c r="M15" s="37">
        <f t="shared" si="0"/>
        <v>0</v>
      </c>
      <c r="N15" s="16"/>
      <c r="O15" s="16"/>
      <c r="P15" s="16"/>
    </row>
    <row r="16" spans="1:16" ht="12">
      <c r="A16" s="1">
        <f>'TRB Record'!A30</f>
        <v>15</v>
      </c>
      <c r="B16" s="1">
        <f>'TRB Record'!C30</f>
        <v>0</v>
      </c>
      <c r="C16" s="37">
        <f>'Ext free mass closure'!C16</f>
        <v>0</v>
      </c>
      <c r="D16" s="37">
        <f>'Ext free mass closure'!D16</f>
        <v>0</v>
      </c>
      <c r="E16" s="37">
        <f>((100-$D16)*'Ext free mass closure'!E16)/100</f>
        <v>0</v>
      </c>
      <c r="F16" s="37">
        <f>((100-$D16)*'Ext free mass closure'!F16)/100</f>
        <v>0</v>
      </c>
      <c r="G16" s="37">
        <f>((100-$D16)*'Ext free mass closure'!G16)/100</f>
        <v>0</v>
      </c>
      <c r="H16" s="37">
        <f>((100-$D16)*'Ext free mass closure'!H16)/100</f>
        <v>0</v>
      </c>
      <c r="I16" s="37">
        <f>((100-$D16)*'Ext free mass closure'!I16)/100</f>
        <v>0</v>
      </c>
      <c r="J16" s="37">
        <f>((100-$D16)*'Ext free mass closure'!J16)/100</f>
        <v>0</v>
      </c>
      <c r="K16" s="37">
        <f>((100-$D16)*'Ext free mass closure'!K16)/100</f>
        <v>0</v>
      </c>
      <c r="L16" s="37">
        <f>((100-$D16)*'Ext free mass closure'!L16)/100</f>
        <v>0</v>
      </c>
      <c r="M16" s="37">
        <f t="shared" si="0"/>
        <v>0</v>
      </c>
      <c r="N16" s="16"/>
      <c r="O16" s="16"/>
      <c r="P16" s="16"/>
    </row>
    <row r="17" spans="1:16" ht="12">
      <c r="A17" s="1">
        <f>'TRB Record'!A32</f>
        <v>16</v>
      </c>
      <c r="B17" s="1">
        <f>'TRB Record'!C32</f>
        <v>0</v>
      </c>
      <c r="C17" s="37">
        <f>'Ext free mass closure'!C17</f>
        <v>0</v>
      </c>
      <c r="D17" s="37">
        <f>'Ext free mass closure'!D17</f>
        <v>0</v>
      </c>
      <c r="E17" s="37">
        <f>((100-$D17)*'Ext free mass closure'!E17)/100</f>
        <v>0</v>
      </c>
      <c r="F17" s="37">
        <f>((100-$D17)*'Ext free mass closure'!F17)/100</f>
        <v>0</v>
      </c>
      <c r="G17" s="37">
        <f>((100-$D17)*'Ext free mass closure'!G17)/100</f>
        <v>0</v>
      </c>
      <c r="H17" s="37">
        <f>((100-$D17)*'Ext free mass closure'!H17)/100</f>
        <v>0</v>
      </c>
      <c r="I17" s="37">
        <f>((100-$D17)*'Ext free mass closure'!I17)/100</f>
        <v>0</v>
      </c>
      <c r="J17" s="37">
        <f>((100-$D17)*'Ext free mass closure'!J17)/100</f>
        <v>0</v>
      </c>
      <c r="K17" s="37">
        <f>((100-$D17)*'Ext free mass closure'!K17)/100</f>
        <v>0</v>
      </c>
      <c r="L17" s="37">
        <f>((100-$D17)*'Ext free mass closure'!L17)/100</f>
        <v>0</v>
      </c>
      <c r="M17" s="37">
        <f t="shared" si="0"/>
        <v>0</v>
      </c>
      <c r="N17" s="16"/>
      <c r="O17" s="16"/>
      <c r="P17" s="16"/>
    </row>
    <row r="18" spans="1:16" ht="12">
      <c r="A18" s="1">
        <f>'TRB Record'!A34</f>
        <v>17</v>
      </c>
      <c r="B18" s="1">
        <f>'TRB Record'!C34</f>
        <v>0</v>
      </c>
      <c r="C18" s="37">
        <f>'Ext free mass closure'!C18</f>
        <v>0</v>
      </c>
      <c r="D18" s="37">
        <f>'Ext free mass closure'!D18</f>
        <v>0</v>
      </c>
      <c r="E18" s="37">
        <f>((100-$D18)*'Ext free mass closure'!E18)/100</f>
        <v>0</v>
      </c>
      <c r="F18" s="37">
        <f>((100-$D18)*'Ext free mass closure'!F18)/100</f>
        <v>0</v>
      </c>
      <c r="G18" s="37">
        <f>((100-$D18)*'Ext free mass closure'!G18)/100</f>
        <v>0</v>
      </c>
      <c r="H18" s="37">
        <f>((100-$D18)*'Ext free mass closure'!H18)/100</f>
        <v>0</v>
      </c>
      <c r="I18" s="37">
        <f>((100-$D18)*'Ext free mass closure'!I18)/100</f>
        <v>0</v>
      </c>
      <c r="J18" s="37">
        <f>((100-$D18)*'Ext free mass closure'!J18)/100</f>
        <v>0</v>
      </c>
      <c r="K18" s="37">
        <f>((100-$D18)*'Ext free mass closure'!K18)/100</f>
        <v>0</v>
      </c>
      <c r="L18" s="37">
        <f>((100-$D18)*'Ext free mass closure'!L18)/100</f>
        <v>0</v>
      </c>
      <c r="M18" s="37">
        <f t="shared" si="0"/>
        <v>0</v>
      </c>
      <c r="N18" s="16"/>
      <c r="O18" s="16"/>
      <c r="P18" s="16"/>
    </row>
    <row r="19" spans="1:16" ht="12">
      <c r="A19" s="1">
        <f>'TRB Record'!A36</f>
        <v>18</v>
      </c>
      <c r="B19" s="1">
        <f>'TRB Record'!C36</f>
        <v>0</v>
      </c>
      <c r="C19" s="37">
        <f>'Ext free mass closure'!C19</f>
        <v>0</v>
      </c>
      <c r="D19" s="37">
        <f>'Ext free mass closure'!D19</f>
        <v>0</v>
      </c>
      <c r="E19" s="37">
        <f>((100-$D19)*'Ext free mass closure'!E19)/100</f>
        <v>0</v>
      </c>
      <c r="F19" s="37">
        <f>((100-$D19)*'Ext free mass closure'!F19)/100</f>
        <v>0</v>
      </c>
      <c r="G19" s="37">
        <f>((100-$D19)*'Ext free mass closure'!G19)/100</f>
        <v>0</v>
      </c>
      <c r="H19" s="37">
        <f>((100-$D19)*'Ext free mass closure'!H19)/100</f>
        <v>0</v>
      </c>
      <c r="I19" s="37">
        <f>((100-$D19)*'Ext free mass closure'!I19)/100</f>
        <v>0</v>
      </c>
      <c r="J19" s="37">
        <f>((100-$D19)*'Ext free mass closure'!J19)/100</f>
        <v>0</v>
      </c>
      <c r="K19" s="37">
        <f>((100-$D19)*'Ext free mass closure'!K19)/100</f>
        <v>0</v>
      </c>
      <c r="L19" s="37">
        <f>((100-$D19)*'Ext free mass closure'!L19)/100</f>
        <v>0</v>
      </c>
      <c r="M19" s="37">
        <f t="shared" si="0"/>
        <v>0</v>
      </c>
      <c r="N19" s="16"/>
      <c r="O19" s="16"/>
      <c r="P19" s="16"/>
    </row>
    <row r="20" spans="1:16" ht="12">
      <c r="A20" s="1">
        <f>'TRB Record'!A38</f>
        <v>19</v>
      </c>
      <c r="B20" s="1">
        <f>'TRB Record'!C38</f>
        <v>0</v>
      </c>
      <c r="C20" s="37">
        <f>'Ext free mass closure'!C20</f>
        <v>0</v>
      </c>
      <c r="D20" s="37">
        <f>'Ext free mass closure'!D20</f>
        <v>0</v>
      </c>
      <c r="E20" s="37">
        <f>((100-$D20)*'Ext free mass closure'!E20)/100</f>
        <v>0</v>
      </c>
      <c r="F20" s="37">
        <f>((100-$D20)*'Ext free mass closure'!F20)/100</f>
        <v>0</v>
      </c>
      <c r="G20" s="37">
        <f>((100-$D20)*'Ext free mass closure'!G20)/100</f>
        <v>0</v>
      </c>
      <c r="H20" s="37">
        <f>((100-$D20)*'Ext free mass closure'!H20)/100</f>
        <v>0</v>
      </c>
      <c r="I20" s="37">
        <f>((100-$D20)*'Ext free mass closure'!I20)/100</f>
        <v>0</v>
      </c>
      <c r="J20" s="37">
        <f>((100-$D20)*'Ext free mass closure'!J20)/100</f>
        <v>0</v>
      </c>
      <c r="K20" s="37">
        <f>((100-$D20)*'Ext free mass closure'!K20)/100</f>
        <v>0</v>
      </c>
      <c r="L20" s="37">
        <f>((100-$D20)*'Ext free mass closure'!L20)/100</f>
        <v>0</v>
      </c>
      <c r="M20" s="37">
        <f t="shared" si="0"/>
        <v>0</v>
      </c>
      <c r="N20" s="16"/>
      <c r="O20" s="16"/>
      <c r="P20" s="16"/>
    </row>
    <row r="21" spans="1:16" ht="12">
      <c r="A21" s="1">
        <f>'TRB Record'!A40</f>
        <v>20</v>
      </c>
      <c r="B21" s="1">
        <f>'TRB Record'!C40</f>
        <v>0</v>
      </c>
      <c r="C21" s="37">
        <f>'Ext free mass closure'!C21</f>
        <v>0</v>
      </c>
      <c r="D21" s="37">
        <f>'Ext free mass closure'!D21</f>
        <v>0</v>
      </c>
      <c r="E21" s="37">
        <f>((100-$D21)*'Ext free mass closure'!E21)/100</f>
        <v>0</v>
      </c>
      <c r="F21" s="37">
        <f>((100-$D21)*'Ext free mass closure'!F21)/100</f>
        <v>0</v>
      </c>
      <c r="G21" s="37">
        <f>((100-$D21)*'Ext free mass closure'!G21)/100</f>
        <v>0</v>
      </c>
      <c r="H21" s="37">
        <f>((100-$D21)*'Ext free mass closure'!H21)/100</f>
        <v>0</v>
      </c>
      <c r="I21" s="37">
        <f>((100-$D21)*'Ext free mass closure'!I21)/100</f>
        <v>0</v>
      </c>
      <c r="J21" s="37">
        <f>((100-$D21)*'Ext free mass closure'!J21)/100</f>
        <v>0</v>
      </c>
      <c r="K21" s="37">
        <f>((100-$D21)*'Ext free mass closure'!K21)/100</f>
        <v>0</v>
      </c>
      <c r="L21" s="37">
        <f>((100-$D21)*'Ext free mass closure'!L21)/100</f>
        <v>0</v>
      </c>
      <c r="M21" s="37">
        <f t="shared" si="0"/>
        <v>0</v>
      </c>
      <c r="N21" s="16"/>
      <c r="O21" s="16"/>
      <c r="P21" s="16"/>
    </row>
    <row r="22" spans="1:16" ht="12">
      <c r="A22" s="1">
        <f>'TRB Record'!A42</f>
        <v>21</v>
      </c>
      <c r="B22" s="1">
        <f>'TRB Record'!C42</f>
        <v>0</v>
      </c>
      <c r="C22" s="37">
        <f>'Ext free mass closure'!C22</f>
        <v>0</v>
      </c>
      <c r="D22" s="37">
        <f>'Ext free mass closure'!D22</f>
        <v>0</v>
      </c>
      <c r="E22" s="37">
        <f>((100-$D22)*'Ext free mass closure'!E22)/100</f>
        <v>0</v>
      </c>
      <c r="F22" s="37">
        <f>((100-$D22)*'Ext free mass closure'!F22)/100</f>
        <v>0</v>
      </c>
      <c r="G22" s="37">
        <f>((100-$D22)*'Ext free mass closure'!G22)/100</f>
        <v>0</v>
      </c>
      <c r="H22" s="37">
        <f>((100-$D22)*'Ext free mass closure'!H22)/100</f>
        <v>0</v>
      </c>
      <c r="I22" s="37">
        <f>((100-$D22)*'Ext free mass closure'!I22)/100</f>
        <v>0</v>
      </c>
      <c r="J22" s="37">
        <f>((100-$D22)*'Ext free mass closure'!J22)/100</f>
        <v>0</v>
      </c>
      <c r="K22" s="37">
        <f>((100-$D22)*'Ext free mass closure'!K22)/100</f>
        <v>0</v>
      </c>
      <c r="L22" s="37">
        <f>((100-$D22)*'Ext free mass closure'!L22)/100</f>
        <v>0</v>
      </c>
      <c r="M22" s="37">
        <f t="shared" si="0"/>
        <v>0</v>
      </c>
      <c r="N22" s="16"/>
      <c r="O22" s="16"/>
      <c r="P22" s="16"/>
    </row>
    <row r="23" spans="1:16" ht="12">
      <c r="A23" s="1">
        <f>'TRB Record'!A44</f>
        <v>22</v>
      </c>
      <c r="B23" s="1">
        <f>'TRB Record'!C44</f>
        <v>0</v>
      </c>
      <c r="C23" s="37">
        <f>'Ext free mass closure'!C23</f>
        <v>0</v>
      </c>
      <c r="D23" s="37">
        <f>'Ext free mass closure'!D23</f>
        <v>0</v>
      </c>
      <c r="E23" s="37">
        <f>((100-$D23)*'Ext free mass closure'!E23)/100</f>
        <v>0</v>
      </c>
      <c r="F23" s="37">
        <f>((100-$D23)*'Ext free mass closure'!F23)/100</f>
        <v>0</v>
      </c>
      <c r="G23" s="37">
        <f>((100-$D23)*'Ext free mass closure'!G23)/100</f>
        <v>0</v>
      </c>
      <c r="H23" s="37">
        <f>((100-$D23)*'Ext free mass closure'!H23)/100</f>
        <v>0</v>
      </c>
      <c r="I23" s="37">
        <f>((100-$D23)*'Ext free mass closure'!I23)/100</f>
        <v>0</v>
      </c>
      <c r="J23" s="37">
        <f>((100-$D23)*'Ext free mass closure'!J23)/100</f>
        <v>0</v>
      </c>
      <c r="K23" s="37">
        <f>((100-$D23)*'Ext free mass closure'!K23)/100</f>
        <v>0</v>
      </c>
      <c r="L23" s="37">
        <f>((100-$D23)*'Ext free mass closure'!L23)/100</f>
        <v>0</v>
      </c>
      <c r="M23" s="37">
        <f t="shared" si="0"/>
        <v>0</v>
      </c>
      <c r="N23" s="16"/>
      <c r="O23" s="16"/>
      <c r="P23" s="16"/>
    </row>
    <row r="24" spans="1:16" ht="12">
      <c r="A24" s="1">
        <f>'TRB Record'!A46</f>
        <v>23</v>
      </c>
      <c r="B24" s="1">
        <f>'TRB Record'!C46</f>
        <v>0</v>
      </c>
      <c r="C24" s="37">
        <f>'Ext free mass closure'!C24</f>
        <v>0</v>
      </c>
      <c r="D24" s="37">
        <f>'Ext free mass closure'!D24</f>
        <v>0</v>
      </c>
      <c r="E24" s="37">
        <f>((100-$D24)*'Ext free mass closure'!E24)/100</f>
        <v>0</v>
      </c>
      <c r="F24" s="37">
        <f>((100-$D24)*'Ext free mass closure'!F24)/100</f>
        <v>0</v>
      </c>
      <c r="G24" s="37">
        <f>((100-$D24)*'Ext free mass closure'!G24)/100</f>
        <v>0</v>
      </c>
      <c r="H24" s="37">
        <f>((100-$D24)*'Ext free mass closure'!H24)/100</f>
        <v>0</v>
      </c>
      <c r="I24" s="37">
        <f>((100-$D24)*'Ext free mass closure'!I24)/100</f>
        <v>0</v>
      </c>
      <c r="J24" s="37">
        <f>((100-$D24)*'Ext free mass closure'!J24)/100</f>
        <v>0</v>
      </c>
      <c r="K24" s="37">
        <f>((100-$D24)*'Ext free mass closure'!K24)/100</f>
        <v>0</v>
      </c>
      <c r="L24" s="37">
        <f>((100-$D24)*'Ext free mass closure'!L24)/100</f>
        <v>0</v>
      </c>
      <c r="M24" s="37">
        <f t="shared" si="0"/>
        <v>0</v>
      </c>
      <c r="N24" s="16"/>
      <c r="O24" s="16"/>
      <c r="P24" s="16"/>
    </row>
    <row r="25" spans="1:16" ht="12">
      <c r="A25" s="1">
        <f>'TRB Record'!A48</f>
        <v>24</v>
      </c>
      <c r="B25" s="1">
        <f>'TRB Record'!C48</f>
        <v>0</v>
      </c>
      <c r="C25" s="37">
        <f>'Ext free mass closure'!C25</f>
        <v>0</v>
      </c>
      <c r="D25" s="37">
        <f>'Ext free mass closure'!D25</f>
        <v>0</v>
      </c>
      <c r="E25" s="37">
        <f>((100-$D25)*'Ext free mass closure'!E25)/100</f>
        <v>0</v>
      </c>
      <c r="F25" s="37">
        <f>((100-$D25)*'Ext free mass closure'!F25)/100</f>
        <v>0</v>
      </c>
      <c r="G25" s="37">
        <f>((100-$D25)*'Ext free mass closure'!G25)/100</f>
        <v>0</v>
      </c>
      <c r="H25" s="37">
        <f>((100-$D25)*'Ext free mass closure'!H25)/100</f>
        <v>0</v>
      </c>
      <c r="I25" s="37">
        <f>((100-$D25)*'Ext free mass closure'!I25)/100</f>
        <v>0</v>
      </c>
      <c r="J25" s="37">
        <f>((100-$D25)*'Ext free mass closure'!J25)/100</f>
        <v>0</v>
      </c>
      <c r="K25" s="37">
        <f>((100-$D25)*'Ext free mass closure'!K25)/100</f>
        <v>0</v>
      </c>
      <c r="L25" s="37">
        <f>((100-$D25)*'Ext free mass closure'!L25)/100</f>
        <v>0</v>
      </c>
      <c r="M25" s="37">
        <f t="shared" si="0"/>
        <v>0</v>
      </c>
      <c r="N25" s="16"/>
      <c r="O25" s="16"/>
      <c r="P25" s="16"/>
    </row>
    <row r="26" spans="1:16" ht="12">
      <c r="A26" s="1">
        <f>'TRB Record'!A50</f>
        <v>25</v>
      </c>
      <c r="B26" s="1">
        <f>'TRB Record'!C50</f>
        <v>0</v>
      </c>
      <c r="C26" s="37">
        <f>'Ext free mass closure'!C26</f>
        <v>0</v>
      </c>
      <c r="D26" s="37">
        <f>'Ext free mass closure'!D26</f>
        <v>0</v>
      </c>
      <c r="E26" s="37">
        <f>((100-$D26)*'Ext free mass closure'!E26)/100</f>
        <v>0</v>
      </c>
      <c r="F26" s="37">
        <f>((100-$D26)*'Ext free mass closure'!F26)/100</f>
        <v>0</v>
      </c>
      <c r="G26" s="37">
        <f>((100-$D26)*'Ext free mass closure'!G26)/100</f>
        <v>0</v>
      </c>
      <c r="H26" s="37">
        <f>((100-$D26)*'Ext free mass closure'!H26)/100</f>
        <v>0</v>
      </c>
      <c r="I26" s="37">
        <f>((100-$D26)*'Ext free mass closure'!I26)/100</f>
        <v>0</v>
      </c>
      <c r="J26" s="37">
        <f>((100-$D26)*'Ext free mass closure'!J26)/100</f>
        <v>0</v>
      </c>
      <c r="K26" s="37">
        <f>((100-$D26)*'Ext free mass closure'!K26)/100</f>
        <v>0</v>
      </c>
      <c r="L26" s="37">
        <f>((100-$D26)*'Ext free mass closure'!L26)/100</f>
        <v>0</v>
      </c>
      <c r="M26" s="37">
        <f t="shared" si="0"/>
        <v>0</v>
      </c>
      <c r="N26" s="16"/>
      <c r="O26" s="16"/>
      <c r="P26" s="16"/>
    </row>
    <row r="27" spans="1:16" ht="12">
      <c r="A27" s="1">
        <f>'TRB Record'!A52</f>
        <v>26</v>
      </c>
      <c r="B27" s="1">
        <f>'TRB Record'!C52</f>
        <v>0</v>
      </c>
      <c r="C27" s="37">
        <f>'Ext free mass closure'!C27</f>
        <v>0</v>
      </c>
      <c r="D27" s="37">
        <f>'Ext free mass closure'!D27</f>
        <v>0</v>
      </c>
      <c r="E27" s="37">
        <f>((100-$D27)*'Ext free mass closure'!E27)/100</f>
        <v>0</v>
      </c>
      <c r="F27" s="37">
        <f>((100-$D27)*'Ext free mass closure'!F27)/100</f>
        <v>0</v>
      </c>
      <c r="G27" s="37">
        <f>((100-$D27)*'Ext free mass closure'!G27)/100</f>
        <v>0</v>
      </c>
      <c r="H27" s="37">
        <f>((100-$D27)*'Ext free mass closure'!H27)/100</f>
        <v>0</v>
      </c>
      <c r="I27" s="37">
        <f>((100-$D27)*'Ext free mass closure'!I27)/100</f>
        <v>0</v>
      </c>
      <c r="J27" s="37">
        <f>((100-$D27)*'Ext free mass closure'!J27)/100</f>
        <v>0</v>
      </c>
      <c r="K27" s="37">
        <f>((100-$D27)*'Ext free mass closure'!K27)/100</f>
        <v>0</v>
      </c>
      <c r="L27" s="37">
        <f>((100-$D27)*'Ext free mass closure'!L27)/100</f>
        <v>0</v>
      </c>
      <c r="M27" s="37">
        <f t="shared" si="0"/>
        <v>0</v>
      </c>
      <c r="N27" s="16"/>
      <c r="O27" s="16"/>
      <c r="P27" s="16"/>
    </row>
    <row r="28" spans="1:16" ht="12">
      <c r="A28" s="1">
        <f>'TRB Record'!A54</f>
        <v>27</v>
      </c>
      <c r="B28" s="1">
        <f>'TRB Record'!C54</f>
        <v>0</v>
      </c>
      <c r="C28" s="37">
        <f>'Ext free mass closure'!C28</f>
        <v>0</v>
      </c>
      <c r="D28" s="37">
        <f>'Ext free mass closure'!D28</f>
        <v>0</v>
      </c>
      <c r="E28" s="37">
        <f>((100-$D28)*'Ext free mass closure'!E28)/100</f>
        <v>0</v>
      </c>
      <c r="F28" s="37">
        <f>((100-$D28)*'Ext free mass closure'!F28)/100</f>
        <v>0</v>
      </c>
      <c r="G28" s="37">
        <f>((100-$D28)*'Ext free mass closure'!G28)/100</f>
        <v>0</v>
      </c>
      <c r="H28" s="37">
        <f>((100-$D28)*'Ext free mass closure'!H28)/100</f>
        <v>0</v>
      </c>
      <c r="I28" s="37">
        <f>((100-$D28)*'Ext free mass closure'!I28)/100</f>
        <v>0</v>
      </c>
      <c r="J28" s="37">
        <f>((100-$D28)*'Ext free mass closure'!J28)/100</f>
        <v>0</v>
      </c>
      <c r="K28" s="37">
        <f>((100-$D28)*'Ext free mass closure'!K28)/100</f>
        <v>0</v>
      </c>
      <c r="L28" s="37">
        <f>((100-$D28)*'Ext free mass closure'!L28)/100</f>
        <v>0</v>
      </c>
      <c r="M28" s="37">
        <f t="shared" si="0"/>
        <v>0</v>
      </c>
      <c r="N28" s="16"/>
      <c r="O28" s="16"/>
      <c r="P28" s="16"/>
    </row>
    <row r="29" spans="1:16" ht="12">
      <c r="A29" s="1">
        <f>'TRB Record'!A56</f>
        <v>28</v>
      </c>
      <c r="B29" s="1">
        <f>'TRB Record'!C56</f>
        <v>0</v>
      </c>
      <c r="C29" s="37">
        <f>'Ext free mass closure'!C29</f>
        <v>0</v>
      </c>
      <c r="D29" s="37">
        <f>'Ext free mass closure'!D29</f>
        <v>0</v>
      </c>
      <c r="E29" s="37">
        <f>((100-$D29)*'Ext free mass closure'!E29)/100</f>
        <v>0</v>
      </c>
      <c r="F29" s="37">
        <f>((100-$D29)*'Ext free mass closure'!F29)/100</f>
        <v>0</v>
      </c>
      <c r="G29" s="37">
        <f>((100-$D29)*'Ext free mass closure'!G29)/100</f>
        <v>0</v>
      </c>
      <c r="H29" s="37">
        <f>((100-$D29)*'Ext free mass closure'!H29)/100</f>
        <v>0</v>
      </c>
      <c r="I29" s="37">
        <f>((100-$D29)*'Ext free mass closure'!I29)/100</f>
        <v>0</v>
      </c>
      <c r="J29" s="37">
        <f>((100-$D29)*'Ext free mass closure'!J29)/100</f>
        <v>0</v>
      </c>
      <c r="K29" s="37">
        <f>((100-$D29)*'Ext free mass closure'!K29)/100</f>
        <v>0</v>
      </c>
      <c r="L29" s="37">
        <f>((100-$D29)*'Ext free mass closure'!L29)/100</f>
        <v>0</v>
      </c>
      <c r="M29" s="37">
        <f t="shared" si="0"/>
        <v>0</v>
      </c>
      <c r="N29" s="16"/>
      <c r="O29" s="16"/>
      <c r="P29" s="16"/>
    </row>
    <row r="30" spans="1:16" ht="12">
      <c r="A30" s="1">
        <f>'TRB Record'!A58</f>
        <v>29</v>
      </c>
      <c r="B30" s="1">
        <f>'TRB Record'!C58</f>
        <v>0</v>
      </c>
      <c r="C30" s="37">
        <f>'Ext free mass closure'!C30</f>
        <v>0</v>
      </c>
      <c r="D30" s="37">
        <f>'Ext free mass closure'!D30</f>
        <v>0</v>
      </c>
      <c r="E30" s="37">
        <f>((100-$D30)*'Ext free mass closure'!E30)/100</f>
        <v>0</v>
      </c>
      <c r="F30" s="37">
        <f>((100-$D30)*'Ext free mass closure'!F30)/100</f>
        <v>0</v>
      </c>
      <c r="G30" s="37">
        <f>((100-$D30)*'Ext free mass closure'!G30)/100</f>
        <v>0</v>
      </c>
      <c r="H30" s="37">
        <f>((100-$D30)*'Ext free mass closure'!H30)/100</f>
        <v>0</v>
      </c>
      <c r="I30" s="37">
        <f>((100-$D30)*'Ext free mass closure'!I30)/100</f>
        <v>0</v>
      </c>
      <c r="J30" s="37">
        <f>((100-$D30)*'Ext free mass closure'!J30)/100</f>
        <v>0</v>
      </c>
      <c r="K30" s="37">
        <f>((100-$D30)*'Ext free mass closure'!K30)/100</f>
        <v>0</v>
      </c>
      <c r="L30" s="37">
        <f>((100-$D30)*'Ext free mass closure'!L30)/100</f>
        <v>0</v>
      </c>
      <c r="M30" s="37">
        <f t="shared" si="0"/>
        <v>0</v>
      </c>
      <c r="N30" s="16"/>
      <c r="O30" s="16"/>
      <c r="P30" s="16"/>
    </row>
    <row r="31" spans="1:16" ht="12">
      <c r="A31" s="1">
        <f>'TRB Record'!A60</f>
        <v>30</v>
      </c>
      <c r="B31" s="1">
        <f>'TRB Record'!C60</f>
        <v>0</v>
      </c>
      <c r="C31" s="37">
        <f>'Ext free mass closure'!C31</f>
        <v>0</v>
      </c>
      <c r="D31" s="37">
        <f>'Ext free mass closure'!D31</f>
        <v>0</v>
      </c>
      <c r="E31" s="37">
        <f>((100-$D31)*'Ext free mass closure'!E31)/100</f>
        <v>0</v>
      </c>
      <c r="F31" s="37">
        <f>((100-$D31)*'Ext free mass closure'!F31)/100</f>
        <v>0</v>
      </c>
      <c r="G31" s="37">
        <f>((100-$D31)*'Ext free mass closure'!G31)/100</f>
        <v>0</v>
      </c>
      <c r="H31" s="37">
        <f>((100-$D31)*'Ext free mass closure'!H31)/100</f>
        <v>0</v>
      </c>
      <c r="I31" s="37">
        <f>((100-$D31)*'Ext free mass closure'!I31)/100</f>
        <v>0</v>
      </c>
      <c r="J31" s="37">
        <f>((100-$D31)*'Ext free mass closure'!J31)/100</f>
        <v>0</v>
      </c>
      <c r="K31" s="37">
        <f>((100-$D31)*'Ext free mass closure'!K31)/100</f>
        <v>0</v>
      </c>
      <c r="L31" s="37">
        <f>((100-$D31)*'Ext free mass closure'!L31)/100</f>
        <v>0</v>
      </c>
      <c r="M31" s="37">
        <f t="shared" si="0"/>
        <v>0</v>
      </c>
      <c r="N31" s="16"/>
      <c r="O31" s="16"/>
      <c r="P31" s="16"/>
    </row>
    <row r="32" spans="3:4" ht="12">
      <c r="C32" s="37"/>
      <c r="D32" s="37"/>
    </row>
  </sheetData>
  <sheetProtection sheet="1" objects="1" scenarios="1"/>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M101"/>
  <sheetViews>
    <sheetView workbookViewId="0" topLeftCell="A1">
      <selection activeCell="C3" sqref="C3"/>
    </sheetView>
  </sheetViews>
  <sheetFormatPr defaultColWidth="9.00390625" defaultRowHeight="12"/>
  <cols>
    <col min="1" max="1" width="11.875" style="2" customWidth="1"/>
    <col min="2" max="2" width="15.375" style="31" bestFit="1" customWidth="1"/>
    <col min="3" max="13" width="7.00390625" style="2" customWidth="1"/>
    <col min="14" max="16384" width="11.375" style="2" customWidth="1"/>
  </cols>
  <sheetData>
    <row r="1" spans="1:13" s="18" customFormat="1" ht="87.75">
      <c r="A1" s="18" t="s">
        <v>101</v>
      </c>
      <c r="B1" s="36" t="s">
        <v>95</v>
      </c>
      <c r="C1" s="18" t="s">
        <v>106</v>
      </c>
      <c r="D1" s="18" t="s">
        <v>66</v>
      </c>
      <c r="E1" s="18" t="s">
        <v>47</v>
      </c>
      <c r="F1" s="18" t="s">
        <v>48</v>
      </c>
      <c r="G1" s="18" t="s">
        <v>49</v>
      </c>
      <c r="H1" s="18" t="s">
        <v>50</v>
      </c>
      <c r="I1" s="18" t="s">
        <v>51</v>
      </c>
      <c r="J1" s="18" t="s">
        <v>52</v>
      </c>
      <c r="K1" s="18" t="s">
        <v>53</v>
      </c>
      <c r="L1" s="18" t="s">
        <v>54</v>
      </c>
      <c r="M1" s="18" t="s">
        <v>55</v>
      </c>
    </row>
    <row r="2" spans="1:13" s="3" customFormat="1" ht="12">
      <c r="A2" s="111" t="s">
        <v>79</v>
      </c>
      <c r="B2" s="111"/>
      <c r="C2" s="62">
        <v>1</v>
      </c>
      <c r="D2" s="63">
        <v>1.5</v>
      </c>
      <c r="E2" s="63">
        <v>1.5</v>
      </c>
      <c r="F2" s="63">
        <v>1.5</v>
      </c>
      <c r="G2" s="63">
        <v>1.5</v>
      </c>
      <c r="H2" s="63">
        <v>1.5</v>
      </c>
      <c r="I2" s="63">
        <v>1.5</v>
      </c>
      <c r="J2" s="63">
        <v>1.5</v>
      </c>
      <c r="K2" s="63">
        <v>1.5</v>
      </c>
      <c r="L2" s="63">
        <v>1.5</v>
      </c>
      <c r="M2" s="63">
        <v>3</v>
      </c>
    </row>
    <row r="3" spans="1:13" ht="12">
      <c r="A3" s="2">
        <f>'Duplicate Ext-free MC values'!A2</f>
        <v>1</v>
      </c>
      <c r="B3" s="91">
        <f>'Duplicate Ext-free MC values'!B2</f>
        <v>0</v>
      </c>
      <c r="C3" s="12">
        <f>IF(ABS('Duplicate Ext-free MC values'!C2-'Duplicate Ext-free MC values'!C3)&gt;'Error flags'!C$2,'Duplicate Ext-free MC values'!C2,"")</f>
      </c>
      <c r="D3" s="12">
        <f>IF(ABS('Duplicate Ext-free MC values'!D2-'Duplicate Ext-free MC values'!D3)&gt;'Error flags'!D$2,'Duplicate Ext-free MC values'!D2,"")</f>
      </c>
      <c r="E3" s="12">
        <f>IF(ABS('Duplicate Ext-free MC values'!E2-'Duplicate Ext-free MC values'!E3)&gt;'Error flags'!E$2,'Duplicate Ext-free MC values'!E2,"")</f>
      </c>
      <c r="F3" s="12">
        <f>IF(ABS('Duplicate Ext-free MC values'!F2-'Duplicate Ext-free MC values'!F3)&gt;'Error flags'!F$2,'Duplicate Ext-free MC values'!F2,"")</f>
      </c>
      <c r="G3" s="12">
        <f>IF(ABS('Duplicate Ext-free MC values'!G2-'Duplicate Ext-free MC values'!G3)&gt;'Error flags'!G$2,'Duplicate Ext-free MC values'!G2,"")</f>
      </c>
      <c r="H3" s="12">
        <f>IF(ABS('Duplicate Ext-free MC values'!H2-'Duplicate Ext-free MC values'!H3)&gt;'Error flags'!H$2,'Duplicate Ext-free MC values'!H2,"")</f>
      </c>
      <c r="I3" s="12">
        <f>IF(ABS('Duplicate Ext-free MC values'!I2-'Duplicate Ext-free MC values'!I3)&gt;'Error flags'!I$2,'Duplicate Ext-free MC values'!I2,"")</f>
      </c>
      <c r="J3" s="12">
        <f>IF(ABS('Duplicate Ext-free MC values'!J2-'Duplicate Ext-free MC values'!J3)&gt;'Error flags'!J$2,'Duplicate Ext-free MC values'!J2,"")</f>
      </c>
      <c r="K3" s="12">
        <f>IF(ABS('Duplicate Ext-free MC values'!K2-'Duplicate Ext-free MC values'!K3)&gt;'Error flags'!K$2,'Duplicate Ext-free MC values'!K2,"")</f>
      </c>
      <c r="L3" s="12">
        <f>IF(ABS('Duplicate Ext-free MC values'!L2-'Duplicate Ext-free MC values'!L3)&gt;'Error flags'!L$2,'Duplicate Ext-free MC values'!L2,"")</f>
      </c>
      <c r="M3" s="12">
        <f>IF(ABS('Duplicate Ext-free MC values'!M2-'Duplicate Ext-free MC values'!M3)&gt;'Error flags'!M$2,'Duplicate Ext-free MC values'!M2,"")</f>
      </c>
    </row>
    <row r="4" spans="1:13" ht="12">
      <c r="A4" s="2" t="str">
        <f>'Duplicate Ext-free MC values'!A3</f>
        <v>replicate 1</v>
      </c>
      <c r="B4" s="92">
        <f>'Duplicate Ext-free MC values'!B3</f>
        <v>0</v>
      </c>
      <c r="C4" s="12">
        <f>IF(ABS('Duplicate Ext-free MC values'!C2-'Duplicate Ext-free MC values'!C3)&gt;'Error flags'!C$2,'Duplicate Ext-free MC values'!C3,"")</f>
      </c>
      <c r="D4" s="12">
        <f>IF(ABS('Duplicate Ext-free MC values'!D2-'Duplicate Ext-free MC values'!D3)&gt;'Error flags'!D$2,'Duplicate Ext-free MC values'!D3,"")</f>
      </c>
      <c r="E4" s="12">
        <f>IF(ABS('Duplicate Ext-free MC values'!E2-'Duplicate Ext-free MC values'!E3)&gt;'Error flags'!E$2,'Duplicate Ext-free MC values'!E3,"")</f>
      </c>
      <c r="F4" s="12">
        <f>IF(ABS('Duplicate Ext-free MC values'!F2-'Duplicate Ext-free MC values'!F3)&gt;'Error flags'!F$2,'Duplicate Ext-free MC values'!F3,"")</f>
      </c>
      <c r="G4" s="12">
        <f>IF(ABS('Duplicate Ext-free MC values'!G2-'Duplicate Ext-free MC values'!G3)&gt;'Error flags'!G$2,'Duplicate Ext-free MC values'!G3,"")</f>
      </c>
      <c r="H4" s="12">
        <f>IF(ABS('Duplicate Ext-free MC values'!H2-'Duplicate Ext-free MC values'!H3)&gt;'Error flags'!H$2,'Duplicate Ext-free MC values'!H3,"")</f>
      </c>
      <c r="I4" s="12">
        <f>IF(ABS('Duplicate Ext-free MC values'!I2-'Duplicate Ext-free MC values'!I3)&gt;'Error flags'!I$2,'Duplicate Ext-free MC values'!I3,"")</f>
      </c>
      <c r="J4" s="12">
        <f>IF(ABS('Duplicate Ext-free MC values'!J2-'Duplicate Ext-free MC values'!J3)&gt;'Error flags'!J$2,'Duplicate Ext-free MC values'!J3,"")</f>
      </c>
      <c r="K4" s="12">
        <f>IF(ABS('Duplicate Ext-free MC values'!K2-'Duplicate Ext-free MC values'!K3)&gt;'Error flags'!K$2,'Duplicate Ext-free MC values'!K3,"")</f>
      </c>
      <c r="L4" s="12">
        <f>IF(ABS('Duplicate Ext-free MC values'!L2-'Duplicate Ext-free MC values'!L3)&gt;'Error flags'!L$2,'Duplicate Ext-free MC values'!L3,"")</f>
      </c>
      <c r="M4" s="12">
        <f>IF(ABS('Duplicate Ext-free MC values'!M2-'Duplicate Ext-free MC values'!M3)&gt;'Error flags'!M$2,'Duplicate Ext-free MC values'!M3,"")</f>
      </c>
    </row>
    <row r="5" spans="1:13" ht="12">
      <c r="A5" s="2">
        <f>'Duplicate Ext-free MC values'!A4</f>
        <v>2</v>
      </c>
      <c r="B5" s="92">
        <f>'Duplicate Ext-free MC values'!B4</f>
        <v>0</v>
      </c>
      <c r="C5" s="12">
        <f>IF(ABS('Duplicate Ext-free MC values'!C4-'Duplicate Ext-free MC values'!C5)&gt;'Error flags'!C$2,'Duplicate Ext-free MC values'!C4,"")</f>
      </c>
      <c r="D5" s="12">
        <f>IF(ABS('Duplicate Ext-free MC values'!D4-'Duplicate Ext-free MC values'!D5)&gt;'Error flags'!D$2,'Duplicate Ext-free MC values'!D4,"")</f>
      </c>
      <c r="E5" s="12">
        <f>IF(ABS('Duplicate Ext-free MC values'!E4-'Duplicate Ext-free MC values'!E5)&gt;'Error flags'!E$2,'Duplicate Ext-free MC values'!E4,"")</f>
      </c>
      <c r="F5" s="12">
        <f>IF(ABS('Duplicate Ext-free MC values'!F4-'Duplicate Ext-free MC values'!F5)&gt;'Error flags'!F$2,'Duplicate Ext-free MC values'!F4,"")</f>
      </c>
      <c r="G5" s="12">
        <f>IF(ABS('Duplicate Ext-free MC values'!G4-'Duplicate Ext-free MC values'!G5)&gt;'Error flags'!G$2,'Duplicate Ext-free MC values'!G4,"")</f>
      </c>
      <c r="H5" s="12">
        <f>IF(ABS('Duplicate Ext-free MC values'!H4-'Duplicate Ext-free MC values'!H5)&gt;'Error flags'!H$2,'Duplicate Ext-free MC values'!H4,"")</f>
      </c>
      <c r="I5" s="12">
        <f>IF(ABS('Duplicate Ext-free MC values'!I4-'Duplicate Ext-free MC values'!I5)&gt;'Error flags'!I$2,'Duplicate Ext-free MC values'!I4,"")</f>
      </c>
      <c r="J5" s="12">
        <f>IF(ABS('Duplicate Ext-free MC values'!J4-'Duplicate Ext-free MC values'!J5)&gt;'Error flags'!J$2,'Duplicate Ext-free MC values'!J4,"")</f>
      </c>
      <c r="K5" s="12">
        <f>IF(ABS('Duplicate Ext-free MC values'!K4-'Duplicate Ext-free MC values'!K5)&gt;'Error flags'!K$2,'Duplicate Ext-free MC values'!K4,"")</f>
      </c>
      <c r="L5" s="12">
        <f>IF(ABS('Duplicate Ext-free MC values'!L4-'Duplicate Ext-free MC values'!L5)&gt;'Error flags'!L$2,'Duplicate Ext-free MC values'!L4,"")</f>
      </c>
      <c r="M5" s="12">
        <f>IF(ABS('Duplicate Ext-free MC values'!M4-'Duplicate Ext-free MC values'!M5)&gt;'Error flags'!M$2,'Duplicate Ext-free MC values'!M4,"")</f>
      </c>
    </row>
    <row r="6" spans="1:13" ht="12">
      <c r="A6" s="2" t="str">
        <f>'Duplicate Ext-free MC values'!A5</f>
        <v>replicate 2</v>
      </c>
      <c r="B6" s="92">
        <f>'Duplicate Ext-free MC values'!B5</f>
        <v>0</v>
      </c>
      <c r="C6" s="12">
        <f>IF(ABS('Duplicate Ext-free MC values'!C4-'Duplicate Ext-free MC values'!C5)&gt;'Error flags'!C$2,'Duplicate Ext-free MC values'!C5,"")</f>
      </c>
      <c r="D6" s="12">
        <f>IF(ABS('Duplicate Ext-free MC values'!D4-'Duplicate Ext-free MC values'!D5)&gt;'Error flags'!D$2,'Duplicate Ext-free MC values'!D5,"")</f>
      </c>
      <c r="E6" s="12">
        <f>IF(ABS('Duplicate Ext-free MC values'!E4-'Duplicate Ext-free MC values'!E5)&gt;'Error flags'!E$2,'Duplicate Ext-free MC values'!E5,"")</f>
      </c>
      <c r="F6" s="12">
        <f>IF(ABS('Duplicate Ext-free MC values'!F4-'Duplicate Ext-free MC values'!F5)&gt;'Error flags'!F$2,'Duplicate Ext-free MC values'!F5,"")</f>
      </c>
      <c r="G6" s="12">
        <f>IF(ABS('Duplicate Ext-free MC values'!G4-'Duplicate Ext-free MC values'!G5)&gt;'Error flags'!G$2,'Duplicate Ext-free MC values'!G5,"")</f>
      </c>
      <c r="H6" s="12">
        <f>IF(ABS('Duplicate Ext-free MC values'!H4-'Duplicate Ext-free MC values'!H5)&gt;'Error flags'!H$2,'Duplicate Ext-free MC values'!H5,"")</f>
      </c>
      <c r="I6" s="12">
        <f>IF(ABS('Duplicate Ext-free MC values'!I4-'Duplicate Ext-free MC values'!I5)&gt;'Error flags'!I$2,'Duplicate Ext-free MC values'!I5,"")</f>
      </c>
      <c r="J6" s="12">
        <f>IF(ABS('Duplicate Ext-free MC values'!J4-'Duplicate Ext-free MC values'!J5)&gt;'Error flags'!J$2,'Duplicate Ext-free MC values'!J5,"")</f>
      </c>
      <c r="K6" s="12">
        <f>IF(ABS('Duplicate Ext-free MC values'!K4-'Duplicate Ext-free MC values'!K5)&gt;'Error flags'!K$2,'Duplicate Ext-free MC values'!K5,"")</f>
      </c>
      <c r="L6" s="12">
        <f>IF(ABS('Duplicate Ext-free MC values'!L4-'Duplicate Ext-free MC values'!L5)&gt;'Error flags'!L$2,'Duplicate Ext-free MC values'!L5,"")</f>
      </c>
      <c r="M6" s="12">
        <f>IF(ABS('Duplicate Ext-free MC values'!M4-'Duplicate Ext-free MC values'!M5)&gt;'Error flags'!M$2,'Duplicate Ext-free MC values'!M5,"")</f>
      </c>
    </row>
    <row r="7" spans="1:13" ht="12">
      <c r="A7" s="2">
        <f>'Duplicate Ext-free MC values'!A6</f>
        <v>3</v>
      </c>
      <c r="B7" s="92">
        <f>'Duplicate Ext-free MC values'!B6</f>
        <v>0</v>
      </c>
      <c r="C7" s="12">
        <f>IF(ABS('Duplicate Ext-free MC values'!C6-'Duplicate Ext-free MC values'!C7)&gt;'Error flags'!C$2,'Duplicate Ext-free MC values'!C6,"")</f>
      </c>
      <c r="D7" s="12">
        <f>IF(ABS('Duplicate Ext-free MC values'!D6-'Duplicate Ext-free MC values'!D7)&gt;'Error flags'!D$2,'Duplicate Ext-free MC values'!D6,"")</f>
      </c>
      <c r="E7" s="12">
        <f>IF(ABS('Duplicate Ext-free MC values'!E6-'Duplicate Ext-free MC values'!E7)&gt;'Error flags'!E$2,'Duplicate Ext-free MC values'!E6,"")</f>
      </c>
      <c r="F7" s="12">
        <f>IF(ABS('Duplicate Ext-free MC values'!F6-'Duplicate Ext-free MC values'!F7)&gt;'Error flags'!F$2,'Duplicate Ext-free MC values'!F6,"")</f>
      </c>
      <c r="G7" s="12">
        <f>IF(ABS('Duplicate Ext-free MC values'!G6-'Duplicate Ext-free MC values'!G7)&gt;'Error flags'!G$2,'Duplicate Ext-free MC values'!G6,"")</f>
      </c>
      <c r="H7" s="12">
        <f>IF(ABS('Duplicate Ext-free MC values'!H6-'Duplicate Ext-free MC values'!H7)&gt;'Error flags'!H$2,'Duplicate Ext-free MC values'!H6,"")</f>
      </c>
      <c r="I7" s="12">
        <f>IF(ABS('Duplicate Ext-free MC values'!I6-'Duplicate Ext-free MC values'!I7)&gt;'Error flags'!I$2,'Duplicate Ext-free MC values'!I6,"")</f>
      </c>
      <c r="J7" s="12">
        <f>IF(ABS('Duplicate Ext-free MC values'!J6-'Duplicate Ext-free MC values'!J7)&gt;'Error flags'!J$2,'Duplicate Ext-free MC values'!J6,"")</f>
      </c>
      <c r="K7" s="12">
        <f>IF(ABS('Duplicate Ext-free MC values'!K6-'Duplicate Ext-free MC values'!K7)&gt;'Error flags'!K$2,'Duplicate Ext-free MC values'!K6,"")</f>
      </c>
      <c r="L7" s="12">
        <f>IF(ABS('Duplicate Ext-free MC values'!L6-'Duplicate Ext-free MC values'!L7)&gt;'Error flags'!L$2,'Duplicate Ext-free MC values'!L6,"")</f>
      </c>
      <c r="M7" s="12">
        <f>IF(ABS('Duplicate Ext-free MC values'!M6-'Duplicate Ext-free MC values'!M7)&gt;'Error flags'!M$2,'Duplicate Ext-free MC values'!M6,"")</f>
      </c>
    </row>
    <row r="8" spans="1:13" ht="12">
      <c r="A8" s="2" t="str">
        <f>'Duplicate Ext-free MC values'!A7</f>
        <v>replicate 3</v>
      </c>
      <c r="B8" s="92">
        <f>'Duplicate Ext-free MC values'!B7</f>
        <v>0</v>
      </c>
      <c r="C8" s="12">
        <f>IF(ABS('Duplicate Ext-free MC values'!C6-'Duplicate Ext-free MC values'!C7)&gt;'Error flags'!C$2,'Duplicate Ext-free MC values'!C7,"")</f>
      </c>
      <c r="D8" s="12">
        <f>IF(ABS('Duplicate Ext-free MC values'!D6-'Duplicate Ext-free MC values'!D7)&gt;'Error flags'!D$2,'Duplicate Ext-free MC values'!D7,"")</f>
      </c>
      <c r="E8" s="12">
        <f>IF(ABS('Duplicate Ext-free MC values'!E6-'Duplicate Ext-free MC values'!E7)&gt;'Error flags'!E$2,'Duplicate Ext-free MC values'!E7,"")</f>
      </c>
      <c r="F8" s="12">
        <f>IF(ABS('Duplicate Ext-free MC values'!F6-'Duplicate Ext-free MC values'!F7)&gt;'Error flags'!F$2,'Duplicate Ext-free MC values'!F7,"")</f>
      </c>
      <c r="G8" s="12">
        <f>IF(ABS('Duplicate Ext-free MC values'!G6-'Duplicate Ext-free MC values'!G7)&gt;'Error flags'!G$2,'Duplicate Ext-free MC values'!G7,"")</f>
      </c>
      <c r="H8" s="12">
        <f>IF(ABS('Duplicate Ext-free MC values'!H6-'Duplicate Ext-free MC values'!H7)&gt;'Error flags'!H$2,'Duplicate Ext-free MC values'!H7,"")</f>
      </c>
      <c r="I8" s="12">
        <f>IF(ABS('Duplicate Ext-free MC values'!I6-'Duplicate Ext-free MC values'!I7)&gt;'Error flags'!I$2,'Duplicate Ext-free MC values'!I7,"")</f>
      </c>
      <c r="J8" s="12">
        <f>IF(ABS('Duplicate Ext-free MC values'!J6-'Duplicate Ext-free MC values'!J7)&gt;'Error flags'!J$2,'Duplicate Ext-free MC values'!J7,"")</f>
      </c>
      <c r="K8" s="12">
        <f>IF(ABS('Duplicate Ext-free MC values'!K6-'Duplicate Ext-free MC values'!K7)&gt;'Error flags'!K$2,'Duplicate Ext-free MC values'!K7,"")</f>
      </c>
      <c r="L8" s="12">
        <f>IF(ABS('Duplicate Ext-free MC values'!L6-'Duplicate Ext-free MC values'!L7)&gt;'Error flags'!L$2,'Duplicate Ext-free MC values'!L7,"")</f>
      </c>
      <c r="M8" s="12">
        <f>IF(ABS('Duplicate Ext-free MC values'!M6-'Duplicate Ext-free MC values'!M7)&gt;'Error flags'!M$2,'Duplicate Ext-free MC values'!M7,"")</f>
      </c>
    </row>
    <row r="9" spans="1:13" ht="12">
      <c r="A9" s="2">
        <f>'Duplicate Ext-free MC values'!A8</f>
        <v>4</v>
      </c>
      <c r="B9" s="92">
        <f>'Duplicate Ext-free MC values'!B8</f>
        <v>0</v>
      </c>
      <c r="C9" s="12">
        <f>IF(ABS('Duplicate Ext-free MC values'!C8-'Duplicate Ext-free MC values'!C9)&gt;'Error flags'!C$2,'Duplicate Ext-free MC values'!C8,"")</f>
      </c>
      <c r="D9" s="12">
        <f>IF(ABS('Duplicate Ext-free MC values'!D8-'Duplicate Ext-free MC values'!D9)&gt;'Error flags'!D$2,'Duplicate Ext-free MC values'!D8,"")</f>
      </c>
      <c r="E9" s="12">
        <f>IF(ABS('Duplicate Ext-free MC values'!E8-'Duplicate Ext-free MC values'!E9)&gt;'Error flags'!E$2,'Duplicate Ext-free MC values'!E8,"")</f>
      </c>
      <c r="F9" s="12">
        <f>IF(ABS('Duplicate Ext-free MC values'!F8-'Duplicate Ext-free MC values'!F9)&gt;'Error flags'!F$2,'Duplicate Ext-free MC values'!F8,"")</f>
      </c>
      <c r="G9" s="12">
        <f>IF(ABS('Duplicate Ext-free MC values'!G8-'Duplicate Ext-free MC values'!G9)&gt;'Error flags'!G$2,'Duplicate Ext-free MC values'!G8,"")</f>
      </c>
      <c r="H9" s="12">
        <f>IF(ABS('Duplicate Ext-free MC values'!H8-'Duplicate Ext-free MC values'!H9)&gt;'Error flags'!H$2,'Duplicate Ext-free MC values'!H8,"")</f>
      </c>
      <c r="I9" s="12">
        <f>IF(ABS('Duplicate Ext-free MC values'!I8-'Duplicate Ext-free MC values'!I9)&gt;'Error flags'!I$2,'Duplicate Ext-free MC values'!I8,"")</f>
      </c>
      <c r="J9" s="12">
        <f>IF(ABS('Duplicate Ext-free MC values'!J8-'Duplicate Ext-free MC values'!J9)&gt;'Error flags'!J$2,'Duplicate Ext-free MC values'!J8,"")</f>
      </c>
      <c r="K9" s="12">
        <f>IF(ABS('Duplicate Ext-free MC values'!K8-'Duplicate Ext-free MC values'!K9)&gt;'Error flags'!K$2,'Duplicate Ext-free MC values'!K8,"")</f>
      </c>
      <c r="L9" s="12">
        <f>IF(ABS('Duplicate Ext-free MC values'!L8-'Duplicate Ext-free MC values'!L9)&gt;'Error flags'!L$2,'Duplicate Ext-free MC values'!L8,"")</f>
      </c>
      <c r="M9" s="12">
        <f>IF(ABS('Duplicate Ext-free MC values'!M8-'Duplicate Ext-free MC values'!M9)&gt;'Error flags'!M$2,'Duplicate Ext-free MC values'!M8,"")</f>
      </c>
    </row>
    <row r="10" spans="1:13" ht="12">
      <c r="A10" s="2" t="str">
        <f>'Duplicate Ext-free MC values'!A9</f>
        <v>replicate 4</v>
      </c>
      <c r="B10" s="92">
        <f>'Duplicate Ext-free MC values'!B9</f>
        <v>0</v>
      </c>
      <c r="C10" s="12">
        <f>IF(ABS('Duplicate Ext-free MC values'!C8-'Duplicate Ext-free MC values'!C9)&gt;'Error flags'!C$2,'Duplicate Ext-free MC values'!C9,"")</f>
      </c>
      <c r="D10" s="12">
        <f>IF(ABS('Duplicate Ext-free MC values'!D8-'Duplicate Ext-free MC values'!D9)&gt;'Error flags'!D$2,'Duplicate Ext-free MC values'!D9,"")</f>
      </c>
      <c r="E10" s="12">
        <f>IF(ABS('Duplicate Ext-free MC values'!E8-'Duplicate Ext-free MC values'!E9)&gt;'Error flags'!E$2,'Duplicate Ext-free MC values'!E9,"")</f>
      </c>
      <c r="F10" s="12">
        <f>IF(ABS('Duplicate Ext-free MC values'!F8-'Duplicate Ext-free MC values'!F9)&gt;'Error flags'!F$2,'Duplicate Ext-free MC values'!F9,"")</f>
      </c>
      <c r="G10" s="12">
        <f>IF(ABS('Duplicate Ext-free MC values'!G8-'Duplicate Ext-free MC values'!G9)&gt;'Error flags'!G$2,'Duplicate Ext-free MC values'!G9,"")</f>
      </c>
      <c r="H10" s="12">
        <f>IF(ABS('Duplicate Ext-free MC values'!H8-'Duplicate Ext-free MC values'!H9)&gt;'Error flags'!H$2,'Duplicate Ext-free MC values'!H9,"")</f>
      </c>
      <c r="I10" s="12">
        <f>IF(ABS('Duplicate Ext-free MC values'!I8-'Duplicate Ext-free MC values'!I9)&gt;'Error flags'!I$2,'Duplicate Ext-free MC values'!I9,"")</f>
      </c>
      <c r="J10" s="12">
        <f>IF(ABS('Duplicate Ext-free MC values'!J8-'Duplicate Ext-free MC values'!J9)&gt;'Error flags'!J$2,'Duplicate Ext-free MC values'!J9,"")</f>
      </c>
      <c r="K10" s="12">
        <f>IF(ABS('Duplicate Ext-free MC values'!K8-'Duplicate Ext-free MC values'!K9)&gt;'Error flags'!K$2,'Duplicate Ext-free MC values'!K9,"")</f>
      </c>
      <c r="L10" s="12">
        <f>IF(ABS('Duplicate Ext-free MC values'!L8-'Duplicate Ext-free MC values'!L9)&gt;'Error flags'!L$2,'Duplicate Ext-free MC values'!L9,"")</f>
      </c>
      <c r="M10" s="12">
        <f>IF(ABS('Duplicate Ext-free MC values'!M8-'Duplicate Ext-free MC values'!M9)&gt;'Error flags'!M$2,'Duplicate Ext-free MC values'!M9,"")</f>
      </c>
    </row>
    <row r="11" spans="1:13" ht="12">
      <c r="A11" s="2">
        <f>'Duplicate Ext-free MC values'!A10</f>
        <v>5</v>
      </c>
      <c r="B11" s="92">
        <f>'Duplicate Ext-free MC values'!B10</f>
        <v>0</v>
      </c>
      <c r="C11" s="12">
        <f>IF(ABS('Duplicate Ext-free MC values'!C10-'Duplicate Ext-free MC values'!C11)&gt;'Error flags'!C$2,'Duplicate Ext-free MC values'!C10,"")</f>
      </c>
      <c r="D11" s="12">
        <f>IF(ABS('Duplicate Ext-free MC values'!D10-'Duplicate Ext-free MC values'!D11)&gt;'Error flags'!D$2,'Duplicate Ext-free MC values'!D10,"")</f>
      </c>
      <c r="E11" s="12">
        <f>IF(ABS('Duplicate Ext-free MC values'!E10-'Duplicate Ext-free MC values'!E11)&gt;'Error flags'!E$2,'Duplicate Ext-free MC values'!E10,"")</f>
      </c>
      <c r="F11" s="12">
        <f>IF(ABS('Duplicate Ext-free MC values'!F10-'Duplicate Ext-free MC values'!F11)&gt;'Error flags'!F$2,'Duplicate Ext-free MC values'!F10,"")</f>
      </c>
      <c r="G11" s="12">
        <f>IF(ABS('Duplicate Ext-free MC values'!G10-'Duplicate Ext-free MC values'!G11)&gt;'Error flags'!G$2,'Duplicate Ext-free MC values'!G10,"")</f>
      </c>
      <c r="H11" s="12">
        <f>IF(ABS('Duplicate Ext-free MC values'!H10-'Duplicate Ext-free MC values'!H11)&gt;'Error flags'!H$2,'Duplicate Ext-free MC values'!H10,"")</f>
      </c>
      <c r="I11" s="12">
        <f>IF(ABS('Duplicate Ext-free MC values'!I10-'Duplicate Ext-free MC values'!I11)&gt;'Error flags'!I$2,'Duplicate Ext-free MC values'!I10,"")</f>
      </c>
      <c r="J11" s="12">
        <f>IF(ABS('Duplicate Ext-free MC values'!J10-'Duplicate Ext-free MC values'!J11)&gt;'Error flags'!J$2,'Duplicate Ext-free MC values'!J10,"")</f>
      </c>
      <c r="K11" s="12">
        <f>IF(ABS('Duplicate Ext-free MC values'!K10-'Duplicate Ext-free MC values'!K11)&gt;'Error flags'!K$2,'Duplicate Ext-free MC values'!K10,"")</f>
      </c>
      <c r="L11" s="12">
        <f>IF(ABS('Duplicate Ext-free MC values'!L10-'Duplicate Ext-free MC values'!L11)&gt;'Error flags'!L$2,'Duplicate Ext-free MC values'!L10,"")</f>
      </c>
      <c r="M11" s="12">
        <f>IF(ABS('Duplicate Ext-free MC values'!M10-'Duplicate Ext-free MC values'!M11)&gt;'Error flags'!M$2,'Duplicate Ext-free MC values'!M10,"")</f>
      </c>
    </row>
    <row r="12" spans="1:13" ht="12">
      <c r="A12" s="2" t="str">
        <f>'Duplicate Ext-free MC values'!A11</f>
        <v>replicate 5</v>
      </c>
      <c r="B12" s="92">
        <f>'Duplicate Ext-free MC values'!B11</f>
        <v>0</v>
      </c>
      <c r="C12" s="12">
        <f>IF(ABS('Duplicate Ext-free MC values'!C10-'Duplicate Ext-free MC values'!C11)&gt;'Error flags'!C$2,'Duplicate Ext-free MC values'!C11,"")</f>
      </c>
      <c r="D12" s="12">
        <f>IF(ABS('Duplicate Ext-free MC values'!D10-'Duplicate Ext-free MC values'!D11)&gt;'Error flags'!D$2,'Duplicate Ext-free MC values'!D11,"")</f>
      </c>
      <c r="E12" s="12">
        <f>IF(ABS('Duplicate Ext-free MC values'!E10-'Duplicate Ext-free MC values'!E11)&gt;'Error flags'!E$2,'Duplicate Ext-free MC values'!E11,"")</f>
      </c>
      <c r="F12" s="12">
        <f>IF(ABS('Duplicate Ext-free MC values'!F10-'Duplicate Ext-free MC values'!F11)&gt;'Error flags'!F$2,'Duplicate Ext-free MC values'!F11,"")</f>
      </c>
      <c r="G12" s="12">
        <f>IF(ABS('Duplicate Ext-free MC values'!G10-'Duplicate Ext-free MC values'!G11)&gt;'Error flags'!G$2,'Duplicate Ext-free MC values'!G11,"")</f>
      </c>
      <c r="H12" s="12">
        <f>IF(ABS('Duplicate Ext-free MC values'!H10-'Duplicate Ext-free MC values'!H11)&gt;'Error flags'!H$2,'Duplicate Ext-free MC values'!H11,"")</f>
      </c>
      <c r="I12" s="12">
        <f>IF(ABS('Duplicate Ext-free MC values'!I10-'Duplicate Ext-free MC values'!I11)&gt;'Error flags'!I$2,'Duplicate Ext-free MC values'!I11,"")</f>
      </c>
      <c r="J12" s="12">
        <f>IF(ABS('Duplicate Ext-free MC values'!J10-'Duplicate Ext-free MC values'!J11)&gt;'Error flags'!J$2,'Duplicate Ext-free MC values'!J11,"")</f>
      </c>
      <c r="K12" s="12">
        <f>IF(ABS('Duplicate Ext-free MC values'!K10-'Duplicate Ext-free MC values'!K11)&gt;'Error flags'!K$2,'Duplicate Ext-free MC values'!K11,"")</f>
      </c>
      <c r="L12" s="12">
        <f>IF(ABS('Duplicate Ext-free MC values'!L10-'Duplicate Ext-free MC values'!L11)&gt;'Error flags'!L$2,'Duplicate Ext-free MC values'!L11,"")</f>
      </c>
      <c r="M12" s="12">
        <f>IF(ABS('Duplicate Ext-free MC values'!M10-'Duplicate Ext-free MC values'!M11)&gt;'Error flags'!M$2,'Duplicate Ext-free MC values'!M11,"")</f>
      </c>
    </row>
    <row r="13" spans="1:13" ht="12">
      <c r="A13" s="2">
        <f>'Duplicate Ext-free MC values'!A12</f>
        <v>6</v>
      </c>
      <c r="B13" s="92">
        <f>'Duplicate Ext-free MC values'!B12</f>
        <v>0</v>
      </c>
      <c r="C13" s="12">
        <f>IF(ABS('Duplicate Ext-free MC values'!C12-'Duplicate Ext-free MC values'!C13)&gt;'Error flags'!C$2,'Duplicate Ext-free MC values'!C12,"")</f>
      </c>
      <c r="D13" s="12">
        <f>IF(ABS('Duplicate Ext-free MC values'!D12-'Duplicate Ext-free MC values'!D13)&gt;'Error flags'!D$2,'Duplicate Ext-free MC values'!D12,"")</f>
      </c>
      <c r="E13" s="12">
        <f>IF(ABS('Duplicate Ext-free MC values'!E12-'Duplicate Ext-free MC values'!E13)&gt;'Error flags'!E$2,'Duplicate Ext-free MC values'!E12,"")</f>
      </c>
      <c r="F13" s="12">
        <f>IF(ABS('Duplicate Ext-free MC values'!F12-'Duplicate Ext-free MC values'!F13)&gt;'Error flags'!F$2,'Duplicate Ext-free MC values'!F12,"")</f>
      </c>
      <c r="G13" s="12">
        <f>IF(ABS('Duplicate Ext-free MC values'!G12-'Duplicate Ext-free MC values'!G13)&gt;'Error flags'!G$2,'Duplicate Ext-free MC values'!G12,"")</f>
      </c>
      <c r="H13" s="12">
        <f>IF(ABS('Duplicate Ext-free MC values'!H12-'Duplicate Ext-free MC values'!H13)&gt;'Error flags'!H$2,'Duplicate Ext-free MC values'!H12,"")</f>
      </c>
      <c r="I13" s="12">
        <f>IF(ABS('Duplicate Ext-free MC values'!I12-'Duplicate Ext-free MC values'!I13)&gt;'Error flags'!I$2,'Duplicate Ext-free MC values'!I12,"")</f>
      </c>
      <c r="J13" s="12">
        <f>IF(ABS('Duplicate Ext-free MC values'!J12-'Duplicate Ext-free MC values'!J13)&gt;'Error flags'!J$2,'Duplicate Ext-free MC values'!J12,"")</f>
      </c>
      <c r="K13" s="12">
        <f>IF(ABS('Duplicate Ext-free MC values'!K12-'Duplicate Ext-free MC values'!K13)&gt;'Error flags'!K$2,'Duplicate Ext-free MC values'!K12,"")</f>
      </c>
      <c r="L13" s="12">
        <f>IF(ABS('Duplicate Ext-free MC values'!L12-'Duplicate Ext-free MC values'!L13)&gt;'Error flags'!L$2,'Duplicate Ext-free MC values'!L12,"")</f>
      </c>
      <c r="M13" s="12">
        <f>IF(ABS('Duplicate Ext-free MC values'!M12-'Duplicate Ext-free MC values'!M13)&gt;'Error flags'!M$2,'Duplicate Ext-free MC values'!M12,"")</f>
      </c>
    </row>
    <row r="14" spans="1:13" ht="12">
      <c r="A14" s="2" t="str">
        <f>'Duplicate Ext-free MC values'!A13</f>
        <v>replicate 6</v>
      </c>
      <c r="B14" s="92">
        <f>'Duplicate Ext-free MC values'!B13</f>
        <v>0</v>
      </c>
      <c r="C14" s="12">
        <f>IF(ABS('Duplicate Ext-free MC values'!C12-'Duplicate Ext-free MC values'!C13)&gt;'Error flags'!C$2,'Duplicate Ext-free MC values'!C13,"")</f>
      </c>
      <c r="D14" s="12">
        <f>IF(ABS('Duplicate Ext-free MC values'!D12-'Duplicate Ext-free MC values'!D13)&gt;'Error flags'!D$2,'Duplicate Ext-free MC values'!D13,"")</f>
      </c>
      <c r="E14" s="12">
        <f>IF(ABS('Duplicate Ext-free MC values'!E12-'Duplicate Ext-free MC values'!E13)&gt;'Error flags'!E$2,'Duplicate Ext-free MC values'!E13,"")</f>
      </c>
      <c r="F14" s="12">
        <f>IF(ABS('Duplicate Ext-free MC values'!F12-'Duplicate Ext-free MC values'!F13)&gt;'Error flags'!F$2,'Duplicate Ext-free MC values'!F13,"")</f>
      </c>
      <c r="G14" s="12">
        <f>IF(ABS('Duplicate Ext-free MC values'!G12-'Duplicate Ext-free MC values'!G13)&gt;'Error flags'!G$2,'Duplicate Ext-free MC values'!G13,"")</f>
      </c>
      <c r="H14" s="12">
        <f>IF(ABS('Duplicate Ext-free MC values'!H12-'Duplicate Ext-free MC values'!H13)&gt;'Error flags'!H$2,'Duplicate Ext-free MC values'!H13,"")</f>
      </c>
      <c r="I14" s="12">
        <f>IF(ABS('Duplicate Ext-free MC values'!I12-'Duplicate Ext-free MC values'!I13)&gt;'Error flags'!I$2,'Duplicate Ext-free MC values'!I13,"")</f>
      </c>
      <c r="J14" s="12">
        <f>IF(ABS('Duplicate Ext-free MC values'!J12-'Duplicate Ext-free MC values'!J13)&gt;'Error flags'!J$2,'Duplicate Ext-free MC values'!J13,"")</f>
      </c>
      <c r="K14" s="12">
        <f>IF(ABS('Duplicate Ext-free MC values'!K12-'Duplicate Ext-free MC values'!K13)&gt;'Error flags'!K$2,'Duplicate Ext-free MC values'!K13,"")</f>
      </c>
      <c r="L14" s="12">
        <f>IF(ABS('Duplicate Ext-free MC values'!L12-'Duplicate Ext-free MC values'!L13)&gt;'Error flags'!L$2,'Duplicate Ext-free MC values'!L13,"")</f>
      </c>
      <c r="M14" s="12">
        <f>IF(ABS('Duplicate Ext-free MC values'!M12-'Duplicate Ext-free MC values'!M13)&gt;'Error flags'!M$2,'Duplicate Ext-free MC values'!M13,"")</f>
      </c>
    </row>
    <row r="15" spans="1:13" ht="12">
      <c r="A15" s="2">
        <f>'Duplicate Ext-free MC values'!A14</f>
        <v>7</v>
      </c>
      <c r="B15" s="92">
        <f>'Duplicate Ext-free MC values'!B14</f>
        <v>0</v>
      </c>
      <c r="C15" s="12">
        <f>IF(ABS('Duplicate Ext-free MC values'!C14-'Duplicate Ext-free MC values'!C15)&gt;'Error flags'!C$2,'Duplicate Ext-free MC values'!C14,"")</f>
      </c>
      <c r="D15" s="12">
        <f>IF(ABS('Duplicate Ext-free MC values'!D14-'Duplicate Ext-free MC values'!D15)&gt;'Error flags'!D$2,'Duplicate Ext-free MC values'!D14,"")</f>
      </c>
      <c r="E15" s="12">
        <f>IF(ABS('Duplicate Ext-free MC values'!E14-'Duplicate Ext-free MC values'!E15)&gt;'Error flags'!E$2,'Duplicate Ext-free MC values'!E14,"")</f>
      </c>
      <c r="F15" s="12">
        <f>IF(ABS('Duplicate Ext-free MC values'!F14-'Duplicate Ext-free MC values'!F15)&gt;'Error flags'!F$2,'Duplicate Ext-free MC values'!F14,"")</f>
      </c>
      <c r="G15" s="12">
        <f>IF(ABS('Duplicate Ext-free MC values'!G14-'Duplicate Ext-free MC values'!G15)&gt;'Error flags'!G$2,'Duplicate Ext-free MC values'!G14,"")</f>
      </c>
      <c r="H15" s="12">
        <f>IF(ABS('Duplicate Ext-free MC values'!H14-'Duplicate Ext-free MC values'!H15)&gt;'Error flags'!H$2,'Duplicate Ext-free MC values'!H14,"")</f>
      </c>
      <c r="I15" s="12">
        <f>IF(ABS('Duplicate Ext-free MC values'!I14-'Duplicate Ext-free MC values'!I15)&gt;'Error flags'!I$2,'Duplicate Ext-free MC values'!I14,"")</f>
      </c>
      <c r="J15" s="12">
        <f>IF(ABS('Duplicate Ext-free MC values'!J14-'Duplicate Ext-free MC values'!J15)&gt;'Error flags'!J$2,'Duplicate Ext-free MC values'!J14,"")</f>
      </c>
      <c r="K15" s="12">
        <f>IF(ABS('Duplicate Ext-free MC values'!K14-'Duplicate Ext-free MC values'!K15)&gt;'Error flags'!K$2,'Duplicate Ext-free MC values'!K14,"")</f>
      </c>
      <c r="L15" s="12">
        <f>IF(ABS('Duplicate Ext-free MC values'!L14-'Duplicate Ext-free MC values'!L15)&gt;'Error flags'!L$2,'Duplicate Ext-free MC values'!L14,"")</f>
      </c>
      <c r="M15" s="12">
        <f>IF(ABS('Duplicate Ext-free MC values'!M14-'Duplicate Ext-free MC values'!M15)&gt;'Error flags'!M$2,'Duplicate Ext-free MC values'!M14,"")</f>
      </c>
    </row>
    <row r="16" spans="1:13" ht="12">
      <c r="A16" s="2" t="str">
        <f>'Duplicate Ext-free MC values'!A15</f>
        <v>replicate 7</v>
      </c>
      <c r="B16" s="92">
        <f>'Duplicate Ext-free MC values'!B15</f>
        <v>0</v>
      </c>
      <c r="C16" s="12">
        <f>IF(ABS('Duplicate Ext-free MC values'!C14-'Duplicate Ext-free MC values'!C15)&gt;'Error flags'!C$2,'Duplicate Ext-free MC values'!C15,"")</f>
      </c>
      <c r="D16" s="12">
        <f>IF(ABS('Duplicate Ext-free MC values'!D14-'Duplicate Ext-free MC values'!D15)&gt;'Error flags'!D$2,'Duplicate Ext-free MC values'!D15,"")</f>
      </c>
      <c r="E16" s="12">
        <f>IF(ABS('Duplicate Ext-free MC values'!E14-'Duplicate Ext-free MC values'!E15)&gt;'Error flags'!E$2,'Duplicate Ext-free MC values'!E15,"")</f>
      </c>
      <c r="F16" s="12">
        <f>IF(ABS('Duplicate Ext-free MC values'!F14-'Duplicate Ext-free MC values'!F15)&gt;'Error flags'!F$2,'Duplicate Ext-free MC values'!F15,"")</f>
      </c>
      <c r="G16" s="12">
        <f>IF(ABS('Duplicate Ext-free MC values'!G14-'Duplicate Ext-free MC values'!G15)&gt;'Error flags'!G$2,'Duplicate Ext-free MC values'!G15,"")</f>
      </c>
      <c r="H16" s="12">
        <f>IF(ABS('Duplicate Ext-free MC values'!H14-'Duplicate Ext-free MC values'!H15)&gt;'Error flags'!H$2,'Duplicate Ext-free MC values'!H15,"")</f>
      </c>
      <c r="I16" s="12">
        <f>IF(ABS('Duplicate Ext-free MC values'!I14-'Duplicate Ext-free MC values'!I15)&gt;'Error flags'!I$2,'Duplicate Ext-free MC values'!I15,"")</f>
      </c>
      <c r="J16" s="12">
        <f>IF(ABS('Duplicate Ext-free MC values'!J14-'Duplicate Ext-free MC values'!J15)&gt;'Error flags'!J$2,'Duplicate Ext-free MC values'!J15,"")</f>
      </c>
      <c r="K16" s="12">
        <f>IF(ABS('Duplicate Ext-free MC values'!K14-'Duplicate Ext-free MC values'!K15)&gt;'Error flags'!K$2,'Duplicate Ext-free MC values'!K15,"")</f>
      </c>
      <c r="L16" s="12">
        <f>IF(ABS('Duplicate Ext-free MC values'!L14-'Duplicate Ext-free MC values'!L15)&gt;'Error flags'!L$2,'Duplicate Ext-free MC values'!L15,"")</f>
      </c>
      <c r="M16" s="12">
        <f>IF(ABS('Duplicate Ext-free MC values'!M14-'Duplicate Ext-free MC values'!M15)&gt;'Error flags'!M$2,'Duplicate Ext-free MC values'!M15,"")</f>
      </c>
    </row>
    <row r="17" spans="1:13" ht="12">
      <c r="A17" s="2">
        <f>'Duplicate Ext-free MC values'!A16</f>
        <v>8</v>
      </c>
      <c r="B17" s="92">
        <f>'Duplicate Ext-free MC values'!B16</f>
        <v>0</v>
      </c>
      <c r="C17" s="12">
        <f>IF(ABS('Duplicate Ext-free MC values'!C16-'Duplicate Ext-free MC values'!C17)&gt;'Error flags'!C$2,'Duplicate Ext-free MC values'!C16,"")</f>
      </c>
      <c r="D17" s="12">
        <f>IF(ABS('Duplicate Ext-free MC values'!D16-'Duplicate Ext-free MC values'!D17)&gt;'Error flags'!D$2,'Duplicate Ext-free MC values'!D16,"")</f>
      </c>
      <c r="E17" s="12">
        <f>IF(ABS('Duplicate Ext-free MC values'!E16-'Duplicate Ext-free MC values'!E17)&gt;'Error flags'!E$2,'Duplicate Ext-free MC values'!E16,"")</f>
      </c>
      <c r="F17" s="12">
        <f>IF(ABS('Duplicate Ext-free MC values'!F16-'Duplicate Ext-free MC values'!F17)&gt;'Error flags'!F$2,'Duplicate Ext-free MC values'!F16,"")</f>
      </c>
      <c r="G17" s="12">
        <f>IF(ABS('Duplicate Ext-free MC values'!G16-'Duplicate Ext-free MC values'!G17)&gt;'Error flags'!G$2,'Duplicate Ext-free MC values'!G16,"")</f>
      </c>
      <c r="H17" s="12">
        <f>IF(ABS('Duplicate Ext-free MC values'!H16-'Duplicate Ext-free MC values'!H17)&gt;'Error flags'!H$2,'Duplicate Ext-free MC values'!H16,"")</f>
      </c>
      <c r="I17" s="12">
        <f>IF(ABS('Duplicate Ext-free MC values'!I16-'Duplicate Ext-free MC values'!I17)&gt;'Error flags'!I$2,'Duplicate Ext-free MC values'!I16,"")</f>
      </c>
      <c r="J17" s="12">
        <f>IF(ABS('Duplicate Ext-free MC values'!J16-'Duplicate Ext-free MC values'!J17)&gt;'Error flags'!J$2,'Duplicate Ext-free MC values'!J16,"")</f>
      </c>
      <c r="K17" s="12">
        <f>IF(ABS('Duplicate Ext-free MC values'!K16-'Duplicate Ext-free MC values'!K17)&gt;'Error flags'!K$2,'Duplicate Ext-free MC values'!K16,"")</f>
      </c>
      <c r="L17" s="12">
        <f>IF(ABS('Duplicate Ext-free MC values'!L16-'Duplicate Ext-free MC values'!L17)&gt;'Error flags'!L$2,'Duplicate Ext-free MC values'!L16,"")</f>
      </c>
      <c r="M17" s="12">
        <f>IF(ABS('Duplicate Ext-free MC values'!M16-'Duplicate Ext-free MC values'!M17)&gt;'Error flags'!M$2,'Duplicate Ext-free MC values'!M16,"")</f>
      </c>
    </row>
    <row r="18" spans="1:13" ht="12">
      <c r="A18" s="2" t="str">
        <f>'Duplicate Ext-free MC values'!A17</f>
        <v>replicate 8</v>
      </c>
      <c r="B18" s="92">
        <f>'Duplicate Ext-free MC values'!B17</f>
        <v>0</v>
      </c>
      <c r="C18" s="12">
        <f>IF(ABS('Duplicate Ext-free MC values'!C16-'Duplicate Ext-free MC values'!C17)&gt;'Error flags'!C$2,'Duplicate Ext-free MC values'!C17,"")</f>
      </c>
      <c r="D18" s="12">
        <f>IF(ABS('Duplicate Ext-free MC values'!D16-'Duplicate Ext-free MC values'!D17)&gt;'Error flags'!D$2,'Duplicate Ext-free MC values'!D17,"")</f>
      </c>
      <c r="E18" s="12">
        <f>IF(ABS('Duplicate Ext-free MC values'!E16-'Duplicate Ext-free MC values'!E17)&gt;'Error flags'!E$2,'Duplicate Ext-free MC values'!E17,"")</f>
      </c>
      <c r="F18" s="12">
        <f>IF(ABS('Duplicate Ext-free MC values'!F16-'Duplicate Ext-free MC values'!F17)&gt;'Error flags'!F$2,'Duplicate Ext-free MC values'!F17,"")</f>
      </c>
      <c r="G18" s="12">
        <f>IF(ABS('Duplicate Ext-free MC values'!G16-'Duplicate Ext-free MC values'!G17)&gt;'Error flags'!G$2,'Duplicate Ext-free MC values'!G17,"")</f>
      </c>
      <c r="H18" s="12">
        <f>IF(ABS('Duplicate Ext-free MC values'!H16-'Duplicate Ext-free MC values'!H17)&gt;'Error flags'!H$2,'Duplicate Ext-free MC values'!H17,"")</f>
      </c>
      <c r="I18" s="12">
        <f>IF(ABS('Duplicate Ext-free MC values'!I16-'Duplicate Ext-free MC values'!I17)&gt;'Error flags'!I$2,'Duplicate Ext-free MC values'!I17,"")</f>
      </c>
      <c r="J18" s="12">
        <f>IF(ABS('Duplicate Ext-free MC values'!J16-'Duplicate Ext-free MC values'!J17)&gt;'Error flags'!J$2,'Duplicate Ext-free MC values'!J17,"")</f>
      </c>
      <c r="K18" s="12">
        <f>IF(ABS('Duplicate Ext-free MC values'!K16-'Duplicate Ext-free MC values'!K17)&gt;'Error flags'!K$2,'Duplicate Ext-free MC values'!K17,"")</f>
      </c>
      <c r="L18" s="12">
        <f>IF(ABS('Duplicate Ext-free MC values'!L16-'Duplicate Ext-free MC values'!L17)&gt;'Error flags'!L$2,'Duplicate Ext-free MC values'!L17,"")</f>
      </c>
      <c r="M18" s="12">
        <f>IF(ABS('Duplicate Ext-free MC values'!M16-'Duplicate Ext-free MC values'!M17)&gt;'Error flags'!M$2,'Duplicate Ext-free MC values'!M17,"")</f>
      </c>
    </row>
    <row r="19" spans="1:13" ht="12">
      <c r="A19" s="2">
        <f>'Duplicate Ext-free MC values'!A18</f>
        <v>9</v>
      </c>
      <c r="B19" s="92">
        <f>'Duplicate Ext-free MC values'!B18</f>
        <v>0</v>
      </c>
      <c r="C19" s="12">
        <f>IF(ABS('Duplicate Ext-free MC values'!C18-'Duplicate Ext-free MC values'!C19)&gt;'Error flags'!C$2,'Duplicate Ext-free MC values'!C18,"")</f>
      </c>
      <c r="D19" s="12">
        <f>IF(ABS('Duplicate Ext-free MC values'!D18-'Duplicate Ext-free MC values'!D19)&gt;'Error flags'!D$2,'Duplicate Ext-free MC values'!D18,"")</f>
      </c>
      <c r="E19" s="12">
        <f>IF(ABS('Duplicate Ext-free MC values'!E18-'Duplicate Ext-free MC values'!E19)&gt;'Error flags'!E$2,'Duplicate Ext-free MC values'!E18,"")</f>
      </c>
      <c r="F19" s="12">
        <f>IF(ABS('Duplicate Ext-free MC values'!F18-'Duplicate Ext-free MC values'!F19)&gt;'Error flags'!F$2,'Duplicate Ext-free MC values'!F18,"")</f>
      </c>
      <c r="G19" s="12">
        <f>IF(ABS('Duplicate Ext-free MC values'!G18-'Duplicate Ext-free MC values'!G19)&gt;'Error flags'!G$2,'Duplicate Ext-free MC values'!G18,"")</f>
      </c>
      <c r="H19" s="12">
        <f>IF(ABS('Duplicate Ext-free MC values'!H18-'Duplicate Ext-free MC values'!H19)&gt;'Error flags'!H$2,'Duplicate Ext-free MC values'!H18,"")</f>
      </c>
      <c r="I19" s="12">
        <f>IF(ABS('Duplicate Ext-free MC values'!I18-'Duplicate Ext-free MC values'!I19)&gt;'Error flags'!I$2,'Duplicate Ext-free MC values'!I18,"")</f>
      </c>
      <c r="J19" s="12">
        <f>IF(ABS('Duplicate Ext-free MC values'!J18-'Duplicate Ext-free MC values'!J19)&gt;'Error flags'!J$2,'Duplicate Ext-free MC values'!J18,"")</f>
      </c>
      <c r="K19" s="12">
        <f>IF(ABS('Duplicate Ext-free MC values'!K18-'Duplicate Ext-free MC values'!K19)&gt;'Error flags'!K$2,'Duplicate Ext-free MC values'!K18,"")</f>
      </c>
      <c r="L19" s="12">
        <f>IF(ABS('Duplicate Ext-free MC values'!L18-'Duplicate Ext-free MC values'!L19)&gt;'Error flags'!L$2,'Duplicate Ext-free MC values'!L18,"")</f>
      </c>
      <c r="M19" s="12">
        <f>IF(ABS('Duplicate Ext-free MC values'!M18-'Duplicate Ext-free MC values'!M19)&gt;'Error flags'!M$2,'Duplicate Ext-free MC values'!M18,"")</f>
      </c>
    </row>
    <row r="20" spans="1:13" ht="12">
      <c r="A20" s="2" t="str">
        <f>'Duplicate Ext-free MC values'!A19</f>
        <v>replicate 9</v>
      </c>
      <c r="B20" s="92">
        <f>'Duplicate Ext-free MC values'!B19</f>
        <v>0</v>
      </c>
      <c r="C20" s="12">
        <f>IF(ABS('Duplicate Ext-free MC values'!C18-'Duplicate Ext-free MC values'!C19)&gt;'Error flags'!C$2,'Duplicate Ext-free MC values'!C19,"")</f>
      </c>
      <c r="D20" s="12">
        <f>IF(ABS('Duplicate Ext-free MC values'!D18-'Duplicate Ext-free MC values'!D19)&gt;'Error flags'!D$2,'Duplicate Ext-free MC values'!D19,"")</f>
      </c>
      <c r="E20" s="12">
        <f>IF(ABS('Duplicate Ext-free MC values'!E18-'Duplicate Ext-free MC values'!E19)&gt;'Error flags'!E$2,'Duplicate Ext-free MC values'!E19,"")</f>
      </c>
      <c r="F20" s="12">
        <f>IF(ABS('Duplicate Ext-free MC values'!F18-'Duplicate Ext-free MC values'!F19)&gt;'Error flags'!F$2,'Duplicate Ext-free MC values'!F19,"")</f>
      </c>
      <c r="G20" s="12">
        <f>IF(ABS('Duplicate Ext-free MC values'!G18-'Duplicate Ext-free MC values'!G19)&gt;'Error flags'!G$2,'Duplicate Ext-free MC values'!G19,"")</f>
      </c>
      <c r="H20" s="12">
        <f>IF(ABS('Duplicate Ext-free MC values'!H18-'Duplicate Ext-free MC values'!H19)&gt;'Error flags'!H$2,'Duplicate Ext-free MC values'!H19,"")</f>
      </c>
      <c r="I20" s="12">
        <f>IF(ABS('Duplicate Ext-free MC values'!I18-'Duplicate Ext-free MC values'!I19)&gt;'Error flags'!I$2,'Duplicate Ext-free MC values'!I19,"")</f>
      </c>
      <c r="J20" s="12">
        <f>IF(ABS('Duplicate Ext-free MC values'!J18-'Duplicate Ext-free MC values'!J19)&gt;'Error flags'!J$2,'Duplicate Ext-free MC values'!J19,"")</f>
      </c>
      <c r="K20" s="12">
        <f>IF(ABS('Duplicate Ext-free MC values'!K18-'Duplicate Ext-free MC values'!K19)&gt;'Error flags'!K$2,'Duplicate Ext-free MC values'!K19,"")</f>
      </c>
      <c r="L20" s="12">
        <f>IF(ABS('Duplicate Ext-free MC values'!L18-'Duplicate Ext-free MC values'!L19)&gt;'Error flags'!L$2,'Duplicate Ext-free MC values'!L19,"")</f>
      </c>
      <c r="M20" s="12">
        <f>IF(ABS('Duplicate Ext-free MC values'!M18-'Duplicate Ext-free MC values'!M19)&gt;'Error flags'!M$2,'Duplicate Ext-free MC values'!M19,"")</f>
      </c>
    </row>
    <row r="21" spans="1:13" ht="12">
      <c r="A21" s="2">
        <f>'Duplicate Ext-free MC values'!A20</f>
        <v>10</v>
      </c>
      <c r="B21" s="92">
        <f>'Duplicate Ext-free MC values'!B20</f>
        <v>0</v>
      </c>
      <c r="C21" s="12">
        <f>IF(ABS('Duplicate Ext-free MC values'!C20-'Duplicate Ext-free MC values'!C21)&gt;'Error flags'!C$2,'Duplicate Ext-free MC values'!C20,"")</f>
      </c>
      <c r="D21" s="12">
        <f>IF(ABS('Duplicate Ext-free MC values'!D20-'Duplicate Ext-free MC values'!D21)&gt;'Error flags'!D$2,'Duplicate Ext-free MC values'!D20,"")</f>
      </c>
      <c r="E21" s="12">
        <f>IF(ABS('Duplicate Ext-free MC values'!E20-'Duplicate Ext-free MC values'!E21)&gt;'Error flags'!E$2,'Duplicate Ext-free MC values'!E20,"")</f>
      </c>
      <c r="F21" s="12">
        <f>IF(ABS('Duplicate Ext-free MC values'!F20-'Duplicate Ext-free MC values'!F21)&gt;'Error flags'!F$2,'Duplicate Ext-free MC values'!F20,"")</f>
      </c>
      <c r="G21" s="12">
        <f>IF(ABS('Duplicate Ext-free MC values'!G20-'Duplicate Ext-free MC values'!G21)&gt;'Error flags'!G$2,'Duplicate Ext-free MC values'!G20,"")</f>
      </c>
      <c r="H21" s="12">
        <f>IF(ABS('Duplicate Ext-free MC values'!H20-'Duplicate Ext-free MC values'!H21)&gt;'Error flags'!H$2,'Duplicate Ext-free MC values'!H20,"")</f>
      </c>
      <c r="I21" s="12">
        <f>IF(ABS('Duplicate Ext-free MC values'!I20-'Duplicate Ext-free MC values'!I21)&gt;'Error flags'!I$2,'Duplicate Ext-free MC values'!I20,"")</f>
      </c>
      <c r="J21" s="12">
        <f>IF(ABS('Duplicate Ext-free MC values'!J20-'Duplicate Ext-free MC values'!J21)&gt;'Error flags'!J$2,'Duplicate Ext-free MC values'!J20,"")</f>
      </c>
      <c r="K21" s="12">
        <f>IF(ABS('Duplicate Ext-free MC values'!K20-'Duplicate Ext-free MC values'!K21)&gt;'Error flags'!K$2,'Duplicate Ext-free MC values'!K20,"")</f>
      </c>
      <c r="L21" s="12">
        <f>IF(ABS('Duplicate Ext-free MC values'!L20-'Duplicate Ext-free MC values'!L21)&gt;'Error flags'!L$2,'Duplicate Ext-free MC values'!L20,"")</f>
      </c>
      <c r="M21" s="12">
        <f>IF(ABS('Duplicate Ext-free MC values'!M20-'Duplicate Ext-free MC values'!M21)&gt;'Error flags'!M$2,'Duplicate Ext-free MC values'!M20,"")</f>
      </c>
    </row>
    <row r="22" spans="1:13" ht="12">
      <c r="A22" s="2" t="str">
        <f>'Duplicate Ext-free MC values'!A21</f>
        <v>replicate 10</v>
      </c>
      <c r="B22" s="92">
        <f>'Duplicate Ext-free MC values'!B21</f>
        <v>0</v>
      </c>
      <c r="C22" s="12">
        <f>IF(ABS('Duplicate Ext-free MC values'!C20-'Duplicate Ext-free MC values'!C21)&gt;'Error flags'!C$2,'Duplicate Ext-free MC values'!C21,"")</f>
      </c>
      <c r="D22" s="12">
        <f>IF(ABS('Duplicate Ext-free MC values'!D20-'Duplicate Ext-free MC values'!D21)&gt;'Error flags'!D$2,'Duplicate Ext-free MC values'!D21,"")</f>
      </c>
      <c r="E22" s="12">
        <f>IF(ABS('Duplicate Ext-free MC values'!E20-'Duplicate Ext-free MC values'!E21)&gt;'Error flags'!E$2,'Duplicate Ext-free MC values'!E21,"")</f>
      </c>
      <c r="F22" s="12">
        <f>IF(ABS('Duplicate Ext-free MC values'!F20-'Duplicate Ext-free MC values'!F21)&gt;'Error flags'!F$2,'Duplicate Ext-free MC values'!F21,"")</f>
      </c>
      <c r="G22" s="12">
        <f>IF(ABS('Duplicate Ext-free MC values'!G20-'Duplicate Ext-free MC values'!G21)&gt;'Error flags'!G$2,'Duplicate Ext-free MC values'!G21,"")</f>
      </c>
      <c r="H22" s="12">
        <f>IF(ABS('Duplicate Ext-free MC values'!H20-'Duplicate Ext-free MC values'!H21)&gt;'Error flags'!H$2,'Duplicate Ext-free MC values'!H21,"")</f>
      </c>
      <c r="I22" s="12">
        <f>IF(ABS('Duplicate Ext-free MC values'!I20-'Duplicate Ext-free MC values'!I21)&gt;'Error flags'!I$2,'Duplicate Ext-free MC values'!I21,"")</f>
      </c>
      <c r="J22" s="12">
        <f>IF(ABS('Duplicate Ext-free MC values'!J20-'Duplicate Ext-free MC values'!J21)&gt;'Error flags'!J$2,'Duplicate Ext-free MC values'!J21,"")</f>
      </c>
      <c r="K22" s="12">
        <f>IF(ABS('Duplicate Ext-free MC values'!K20-'Duplicate Ext-free MC values'!K21)&gt;'Error flags'!K$2,'Duplicate Ext-free MC values'!K21,"")</f>
      </c>
      <c r="L22" s="12">
        <f>IF(ABS('Duplicate Ext-free MC values'!L20-'Duplicate Ext-free MC values'!L21)&gt;'Error flags'!L$2,'Duplicate Ext-free MC values'!L21,"")</f>
      </c>
      <c r="M22" s="12">
        <f>IF(ABS('Duplicate Ext-free MC values'!M20-'Duplicate Ext-free MC values'!M21)&gt;'Error flags'!M$2,'Duplicate Ext-free MC values'!M21,"")</f>
      </c>
    </row>
    <row r="23" spans="1:13" ht="12">
      <c r="A23" s="2">
        <f>'Duplicate Ext-free MC values'!A22</f>
        <v>11</v>
      </c>
      <c r="B23" s="92">
        <f>'Duplicate Ext-free MC values'!B22</f>
        <v>0</v>
      </c>
      <c r="C23" s="12">
        <f>IF(ABS('Duplicate Ext-free MC values'!C22-'Duplicate Ext-free MC values'!C23)&gt;'Error flags'!C$2,'Duplicate Ext-free MC values'!C22,"")</f>
      </c>
      <c r="D23" s="12">
        <f>IF(ABS('Duplicate Ext-free MC values'!D22-'Duplicate Ext-free MC values'!D23)&gt;'Error flags'!D$2,'Duplicate Ext-free MC values'!D22,"")</f>
      </c>
      <c r="E23" s="12">
        <f>IF(ABS('Duplicate Ext-free MC values'!E22-'Duplicate Ext-free MC values'!E23)&gt;'Error flags'!E$2,'Duplicate Ext-free MC values'!E22,"")</f>
      </c>
      <c r="F23" s="12">
        <f>IF(ABS('Duplicate Ext-free MC values'!F22-'Duplicate Ext-free MC values'!F23)&gt;'Error flags'!F$2,'Duplicate Ext-free MC values'!F22,"")</f>
      </c>
      <c r="G23" s="12">
        <f>IF(ABS('Duplicate Ext-free MC values'!G22-'Duplicate Ext-free MC values'!G23)&gt;'Error flags'!G$2,'Duplicate Ext-free MC values'!G22,"")</f>
      </c>
      <c r="H23" s="12">
        <f>IF(ABS('Duplicate Ext-free MC values'!H22-'Duplicate Ext-free MC values'!H23)&gt;'Error flags'!H$2,'Duplicate Ext-free MC values'!H22,"")</f>
      </c>
      <c r="I23" s="12">
        <f>IF(ABS('Duplicate Ext-free MC values'!I22-'Duplicate Ext-free MC values'!I23)&gt;'Error flags'!I$2,'Duplicate Ext-free MC values'!I22,"")</f>
      </c>
      <c r="J23" s="12">
        <f>IF(ABS('Duplicate Ext-free MC values'!J22-'Duplicate Ext-free MC values'!J23)&gt;'Error flags'!J$2,'Duplicate Ext-free MC values'!J22,"")</f>
      </c>
      <c r="K23" s="12">
        <f>IF(ABS('Duplicate Ext-free MC values'!K22-'Duplicate Ext-free MC values'!K23)&gt;'Error flags'!K$2,'Duplicate Ext-free MC values'!K22,"")</f>
      </c>
      <c r="L23" s="12">
        <f>IF(ABS('Duplicate Ext-free MC values'!L22-'Duplicate Ext-free MC values'!L23)&gt;'Error flags'!L$2,'Duplicate Ext-free MC values'!L22,"")</f>
      </c>
      <c r="M23" s="12">
        <f>IF(ABS('Duplicate Ext-free MC values'!M22-'Duplicate Ext-free MC values'!M23)&gt;'Error flags'!M$2,'Duplicate Ext-free MC values'!M22,"")</f>
      </c>
    </row>
    <row r="24" spans="1:13" ht="12">
      <c r="A24" s="2" t="str">
        <f>'Duplicate Ext-free MC values'!A23</f>
        <v>replicate 11</v>
      </c>
      <c r="B24" s="92">
        <f>'Duplicate Ext-free MC values'!B23</f>
        <v>0</v>
      </c>
      <c r="C24" s="12">
        <f>IF(ABS('Duplicate Ext-free MC values'!C22-'Duplicate Ext-free MC values'!C23)&gt;'Error flags'!C$2,'Duplicate Ext-free MC values'!C23,"")</f>
      </c>
      <c r="D24" s="12">
        <f>IF(ABS('Duplicate Ext-free MC values'!D22-'Duplicate Ext-free MC values'!D23)&gt;'Error flags'!D$2,'Duplicate Ext-free MC values'!D23,"")</f>
      </c>
      <c r="E24" s="12">
        <f>IF(ABS('Duplicate Ext-free MC values'!E22-'Duplicate Ext-free MC values'!E23)&gt;'Error flags'!E$2,'Duplicate Ext-free MC values'!E23,"")</f>
      </c>
      <c r="F24" s="12">
        <f>IF(ABS('Duplicate Ext-free MC values'!F22-'Duplicate Ext-free MC values'!F23)&gt;'Error flags'!F$2,'Duplicate Ext-free MC values'!F23,"")</f>
      </c>
      <c r="G24" s="12">
        <f>IF(ABS('Duplicate Ext-free MC values'!G22-'Duplicate Ext-free MC values'!G23)&gt;'Error flags'!G$2,'Duplicate Ext-free MC values'!G23,"")</f>
      </c>
      <c r="H24" s="12">
        <f>IF(ABS('Duplicate Ext-free MC values'!H22-'Duplicate Ext-free MC values'!H23)&gt;'Error flags'!H$2,'Duplicate Ext-free MC values'!H23,"")</f>
      </c>
      <c r="I24" s="12">
        <f>IF(ABS('Duplicate Ext-free MC values'!I22-'Duplicate Ext-free MC values'!I23)&gt;'Error flags'!I$2,'Duplicate Ext-free MC values'!I23,"")</f>
      </c>
      <c r="J24" s="12">
        <f>IF(ABS('Duplicate Ext-free MC values'!J22-'Duplicate Ext-free MC values'!J23)&gt;'Error flags'!J$2,'Duplicate Ext-free MC values'!J23,"")</f>
      </c>
      <c r="K24" s="12">
        <f>IF(ABS('Duplicate Ext-free MC values'!K22-'Duplicate Ext-free MC values'!K23)&gt;'Error flags'!K$2,'Duplicate Ext-free MC values'!K23,"")</f>
      </c>
      <c r="L24" s="12">
        <f>IF(ABS('Duplicate Ext-free MC values'!L22-'Duplicate Ext-free MC values'!L23)&gt;'Error flags'!L$2,'Duplicate Ext-free MC values'!L23,"")</f>
      </c>
      <c r="M24" s="12">
        <f>IF(ABS('Duplicate Ext-free MC values'!M22-'Duplicate Ext-free MC values'!M23)&gt;'Error flags'!M$2,'Duplicate Ext-free MC values'!M23,"")</f>
      </c>
    </row>
    <row r="25" spans="1:13" ht="12">
      <c r="A25" s="2">
        <f>'Duplicate Ext-free MC values'!A24</f>
        <v>12</v>
      </c>
      <c r="B25" s="92">
        <f>'Duplicate Ext-free MC values'!B24</f>
        <v>0</v>
      </c>
      <c r="C25" s="12">
        <f>IF(ABS('Duplicate Ext-free MC values'!C24-'Duplicate Ext-free MC values'!C25)&gt;'Error flags'!C$2,'Duplicate Ext-free MC values'!C24,"")</f>
      </c>
      <c r="D25" s="12">
        <f>IF(ABS('Duplicate Ext-free MC values'!D24-'Duplicate Ext-free MC values'!D25)&gt;'Error flags'!D$2,'Duplicate Ext-free MC values'!D24,"")</f>
      </c>
      <c r="E25" s="12">
        <f>IF(ABS('Duplicate Ext-free MC values'!E24-'Duplicate Ext-free MC values'!E25)&gt;'Error flags'!E$2,'Duplicate Ext-free MC values'!E24,"")</f>
      </c>
      <c r="F25" s="12">
        <f>IF(ABS('Duplicate Ext-free MC values'!F24-'Duplicate Ext-free MC values'!F25)&gt;'Error flags'!F$2,'Duplicate Ext-free MC values'!F24,"")</f>
      </c>
      <c r="G25" s="12">
        <f>IF(ABS('Duplicate Ext-free MC values'!G24-'Duplicate Ext-free MC values'!G25)&gt;'Error flags'!G$2,'Duplicate Ext-free MC values'!G24,"")</f>
      </c>
      <c r="H25" s="12">
        <f>IF(ABS('Duplicate Ext-free MC values'!H24-'Duplicate Ext-free MC values'!H25)&gt;'Error flags'!H$2,'Duplicate Ext-free MC values'!H24,"")</f>
      </c>
      <c r="I25" s="12">
        <f>IF(ABS('Duplicate Ext-free MC values'!I24-'Duplicate Ext-free MC values'!I25)&gt;'Error flags'!I$2,'Duplicate Ext-free MC values'!I24,"")</f>
      </c>
      <c r="J25" s="12">
        <f>IF(ABS('Duplicate Ext-free MC values'!J24-'Duplicate Ext-free MC values'!J25)&gt;'Error flags'!J$2,'Duplicate Ext-free MC values'!J24,"")</f>
      </c>
      <c r="K25" s="12">
        <f>IF(ABS('Duplicate Ext-free MC values'!K24-'Duplicate Ext-free MC values'!K25)&gt;'Error flags'!K$2,'Duplicate Ext-free MC values'!K24,"")</f>
      </c>
      <c r="L25" s="12">
        <f>IF(ABS('Duplicate Ext-free MC values'!L24-'Duplicate Ext-free MC values'!L25)&gt;'Error flags'!L$2,'Duplicate Ext-free MC values'!L24,"")</f>
      </c>
      <c r="M25" s="12">
        <f>IF(ABS('Duplicate Ext-free MC values'!M24-'Duplicate Ext-free MC values'!M25)&gt;'Error flags'!M$2,'Duplicate Ext-free MC values'!M24,"")</f>
      </c>
    </row>
    <row r="26" spans="1:13" ht="12">
      <c r="A26" s="2" t="str">
        <f>'Duplicate Ext-free MC values'!A25</f>
        <v>replicate 12</v>
      </c>
      <c r="B26" s="92">
        <f>'Duplicate Ext-free MC values'!B25</f>
        <v>0</v>
      </c>
      <c r="C26" s="12">
        <f>IF(ABS('Duplicate Ext-free MC values'!C24-'Duplicate Ext-free MC values'!C25)&gt;'Error flags'!C$2,'Duplicate Ext-free MC values'!C25,"")</f>
      </c>
      <c r="D26" s="12">
        <f>IF(ABS('Duplicate Ext-free MC values'!D24-'Duplicate Ext-free MC values'!D25)&gt;'Error flags'!D$2,'Duplicate Ext-free MC values'!D25,"")</f>
      </c>
      <c r="E26" s="12">
        <f>IF(ABS('Duplicate Ext-free MC values'!E24-'Duplicate Ext-free MC values'!E25)&gt;'Error flags'!E$2,'Duplicate Ext-free MC values'!E25,"")</f>
      </c>
      <c r="F26" s="12">
        <f>IF(ABS('Duplicate Ext-free MC values'!F24-'Duplicate Ext-free MC values'!F25)&gt;'Error flags'!F$2,'Duplicate Ext-free MC values'!F25,"")</f>
      </c>
      <c r="G26" s="12">
        <f>IF(ABS('Duplicate Ext-free MC values'!G24-'Duplicate Ext-free MC values'!G25)&gt;'Error flags'!G$2,'Duplicate Ext-free MC values'!G25,"")</f>
      </c>
      <c r="H26" s="12">
        <f>IF(ABS('Duplicate Ext-free MC values'!H24-'Duplicate Ext-free MC values'!H25)&gt;'Error flags'!H$2,'Duplicate Ext-free MC values'!H25,"")</f>
      </c>
      <c r="I26" s="12">
        <f>IF(ABS('Duplicate Ext-free MC values'!I24-'Duplicate Ext-free MC values'!I25)&gt;'Error flags'!I$2,'Duplicate Ext-free MC values'!I25,"")</f>
      </c>
      <c r="J26" s="12">
        <f>IF(ABS('Duplicate Ext-free MC values'!J24-'Duplicate Ext-free MC values'!J25)&gt;'Error flags'!J$2,'Duplicate Ext-free MC values'!J25,"")</f>
      </c>
      <c r="K26" s="12">
        <f>IF(ABS('Duplicate Ext-free MC values'!K24-'Duplicate Ext-free MC values'!K25)&gt;'Error flags'!K$2,'Duplicate Ext-free MC values'!K25,"")</f>
      </c>
      <c r="L26" s="12">
        <f>IF(ABS('Duplicate Ext-free MC values'!L24-'Duplicate Ext-free MC values'!L25)&gt;'Error flags'!L$2,'Duplicate Ext-free MC values'!L25,"")</f>
      </c>
      <c r="M26" s="12">
        <f>IF(ABS('Duplicate Ext-free MC values'!M24-'Duplicate Ext-free MC values'!M25)&gt;'Error flags'!M$2,'Duplicate Ext-free MC values'!M25,"")</f>
      </c>
    </row>
    <row r="27" spans="1:13" ht="12">
      <c r="A27" s="2">
        <f>'Duplicate Ext-free MC values'!A26</f>
        <v>13</v>
      </c>
      <c r="B27" s="92">
        <f>'Duplicate Ext-free MC values'!B26</f>
        <v>0</v>
      </c>
      <c r="C27" s="12">
        <f>IF(ABS('Duplicate Ext-free MC values'!C26-'Duplicate Ext-free MC values'!C27)&gt;'Error flags'!C$2,'Duplicate Ext-free MC values'!C26,"")</f>
      </c>
      <c r="D27" s="12">
        <f>IF(ABS('Duplicate Ext-free MC values'!D26-'Duplicate Ext-free MC values'!D27)&gt;'Error flags'!D$2,'Duplicate Ext-free MC values'!D26,"")</f>
      </c>
      <c r="E27" s="12">
        <f>IF(ABS('Duplicate Ext-free MC values'!E26-'Duplicate Ext-free MC values'!E27)&gt;'Error flags'!E$2,'Duplicate Ext-free MC values'!E26,"")</f>
      </c>
      <c r="F27" s="12">
        <f>IF(ABS('Duplicate Ext-free MC values'!F26-'Duplicate Ext-free MC values'!F27)&gt;'Error flags'!F$2,'Duplicate Ext-free MC values'!F26,"")</f>
      </c>
      <c r="G27" s="12">
        <f>IF(ABS('Duplicate Ext-free MC values'!G26-'Duplicate Ext-free MC values'!G27)&gt;'Error flags'!G$2,'Duplicate Ext-free MC values'!G26,"")</f>
      </c>
      <c r="H27" s="12">
        <f>IF(ABS('Duplicate Ext-free MC values'!H26-'Duplicate Ext-free MC values'!H27)&gt;'Error flags'!H$2,'Duplicate Ext-free MC values'!H26,"")</f>
      </c>
      <c r="I27" s="12">
        <f>IF(ABS('Duplicate Ext-free MC values'!I26-'Duplicate Ext-free MC values'!I27)&gt;'Error flags'!I$2,'Duplicate Ext-free MC values'!I26,"")</f>
      </c>
      <c r="J27" s="12">
        <f>IF(ABS('Duplicate Ext-free MC values'!J26-'Duplicate Ext-free MC values'!J27)&gt;'Error flags'!J$2,'Duplicate Ext-free MC values'!J26,"")</f>
      </c>
      <c r="K27" s="12">
        <f>IF(ABS('Duplicate Ext-free MC values'!K26-'Duplicate Ext-free MC values'!K27)&gt;'Error flags'!K$2,'Duplicate Ext-free MC values'!K26,"")</f>
      </c>
      <c r="L27" s="12">
        <f>IF(ABS('Duplicate Ext-free MC values'!L26-'Duplicate Ext-free MC values'!L27)&gt;'Error flags'!L$2,'Duplicate Ext-free MC values'!L26,"")</f>
      </c>
      <c r="M27" s="12">
        <f>IF(ABS('Duplicate Ext-free MC values'!M26-'Duplicate Ext-free MC values'!M27)&gt;'Error flags'!M$2,'Duplicate Ext-free MC values'!M26,"")</f>
      </c>
    </row>
    <row r="28" spans="1:13" ht="12">
      <c r="A28" s="2" t="str">
        <f>'Duplicate Ext-free MC values'!A27</f>
        <v>replicate 13</v>
      </c>
      <c r="B28" s="92">
        <f>'Duplicate Ext-free MC values'!B27</f>
        <v>0</v>
      </c>
      <c r="C28" s="12">
        <f>IF(ABS('Duplicate Ext-free MC values'!C26-'Duplicate Ext-free MC values'!C27)&gt;'Error flags'!C$2,'Duplicate Ext-free MC values'!C27,"")</f>
      </c>
      <c r="D28" s="12">
        <f>IF(ABS('Duplicate Ext-free MC values'!D26-'Duplicate Ext-free MC values'!D27)&gt;'Error flags'!D$2,'Duplicate Ext-free MC values'!D27,"")</f>
      </c>
      <c r="E28" s="12">
        <f>IF(ABS('Duplicate Ext-free MC values'!E26-'Duplicate Ext-free MC values'!E27)&gt;'Error flags'!E$2,'Duplicate Ext-free MC values'!E27,"")</f>
      </c>
      <c r="F28" s="12">
        <f>IF(ABS('Duplicate Ext-free MC values'!F26-'Duplicate Ext-free MC values'!F27)&gt;'Error flags'!F$2,'Duplicate Ext-free MC values'!F27,"")</f>
      </c>
      <c r="G28" s="12">
        <f>IF(ABS('Duplicate Ext-free MC values'!G26-'Duplicate Ext-free MC values'!G27)&gt;'Error flags'!G$2,'Duplicate Ext-free MC values'!G27,"")</f>
      </c>
      <c r="H28" s="12">
        <f>IF(ABS('Duplicate Ext-free MC values'!H26-'Duplicate Ext-free MC values'!H27)&gt;'Error flags'!H$2,'Duplicate Ext-free MC values'!H27,"")</f>
      </c>
      <c r="I28" s="12">
        <f>IF(ABS('Duplicate Ext-free MC values'!I26-'Duplicate Ext-free MC values'!I27)&gt;'Error flags'!I$2,'Duplicate Ext-free MC values'!I27,"")</f>
      </c>
      <c r="J28" s="12">
        <f>IF(ABS('Duplicate Ext-free MC values'!J26-'Duplicate Ext-free MC values'!J27)&gt;'Error flags'!J$2,'Duplicate Ext-free MC values'!J27,"")</f>
      </c>
      <c r="K28" s="12">
        <f>IF(ABS('Duplicate Ext-free MC values'!K26-'Duplicate Ext-free MC values'!K27)&gt;'Error flags'!K$2,'Duplicate Ext-free MC values'!K27,"")</f>
      </c>
      <c r="L28" s="12">
        <f>IF(ABS('Duplicate Ext-free MC values'!L26-'Duplicate Ext-free MC values'!L27)&gt;'Error flags'!L$2,'Duplicate Ext-free MC values'!L27,"")</f>
      </c>
      <c r="M28" s="12">
        <f>IF(ABS('Duplicate Ext-free MC values'!M26-'Duplicate Ext-free MC values'!M27)&gt;'Error flags'!M$2,'Duplicate Ext-free MC values'!M27,"")</f>
      </c>
    </row>
    <row r="29" spans="1:13" ht="12">
      <c r="A29" s="2">
        <f>'Duplicate Ext-free MC values'!A28</f>
        <v>14</v>
      </c>
      <c r="B29" s="92">
        <f>'Duplicate Ext-free MC values'!B28</f>
        <v>0</v>
      </c>
      <c r="C29" s="12">
        <f>IF(ABS('Duplicate Ext-free MC values'!C28-'Duplicate Ext-free MC values'!C29)&gt;'Error flags'!C$2,'Duplicate Ext-free MC values'!C28,"")</f>
      </c>
      <c r="D29" s="12">
        <f>IF(ABS('Duplicate Ext-free MC values'!D28-'Duplicate Ext-free MC values'!D29)&gt;'Error flags'!D$2,'Duplicate Ext-free MC values'!D28,"")</f>
      </c>
      <c r="E29" s="12">
        <f>IF(ABS('Duplicate Ext-free MC values'!E28-'Duplicate Ext-free MC values'!E29)&gt;'Error flags'!E$2,'Duplicate Ext-free MC values'!E28,"")</f>
      </c>
      <c r="F29" s="12">
        <f>IF(ABS('Duplicate Ext-free MC values'!F28-'Duplicate Ext-free MC values'!F29)&gt;'Error flags'!F$2,'Duplicate Ext-free MC values'!F28,"")</f>
      </c>
      <c r="G29" s="12">
        <f>IF(ABS('Duplicate Ext-free MC values'!G28-'Duplicate Ext-free MC values'!G29)&gt;'Error flags'!G$2,'Duplicate Ext-free MC values'!G28,"")</f>
      </c>
      <c r="H29" s="12">
        <f>IF(ABS('Duplicate Ext-free MC values'!H28-'Duplicate Ext-free MC values'!H29)&gt;'Error flags'!H$2,'Duplicate Ext-free MC values'!H28,"")</f>
      </c>
      <c r="I29" s="12">
        <f>IF(ABS('Duplicate Ext-free MC values'!I28-'Duplicate Ext-free MC values'!I29)&gt;'Error flags'!I$2,'Duplicate Ext-free MC values'!I28,"")</f>
      </c>
      <c r="J29" s="12">
        <f>IF(ABS('Duplicate Ext-free MC values'!J28-'Duplicate Ext-free MC values'!J29)&gt;'Error flags'!J$2,'Duplicate Ext-free MC values'!J28,"")</f>
      </c>
      <c r="K29" s="12">
        <f>IF(ABS('Duplicate Ext-free MC values'!K28-'Duplicate Ext-free MC values'!K29)&gt;'Error flags'!K$2,'Duplicate Ext-free MC values'!K28,"")</f>
      </c>
      <c r="L29" s="12">
        <f>IF(ABS('Duplicate Ext-free MC values'!L28-'Duplicate Ext-free MC values'!L29)&gt;'Error flags'!L$2,'Duplicate Ext-free MC values'!L28,"")</f>
      </c>
      <c r="M29" s="12">
        <f>IF(ABS('Duplicate Ext-free MC values'!M28-'Duplicate Ext-free MC values'!M29)&gt;'Error flags'!M$2,'Duplicate Ext-free MC values'!M28,"")</f>
      </c>
    </row>
    <row r="30" spans="1:13" ht="12">
      <c r="A30" s="2" t="str">
        <f>'Duplicate Ext-free MC values'!A29</f>
        <v>replicate 14</v>
      </c>
      <c r="B30" s="92">
        <f>'Duplicate Ext-free MC values'!B29</f>
        <v>0</v>
      </c>
      <c r="C30" s="12">
        <f>IF(ABS('Duplicate Ext-free MC values'!C28-'Duplicate Ext-free MC values'!C29)&gt;'Error flags'!C$2,'Duplicate Ext-free MC values'!C29,"")</f>
      </c>
      <c r="D30" s="12">
        <f>IF(ABS('Duplicate Ext-free MC values'!D28-'Duplicate Ext-free MC values'!D29)&gt;'Error flags'!D$2,'Duplicate Ext-free MC values'!D29,"")</f>
      </c>
      <c r="E30" s="12">
        <f>IF(ABS('Duplicate Ext-free MC values'!E28-'Duplicate Ext-free MC values'!E29)&gt;'Error flags'!E$2,'Duplicate Ext-free MC values'!E29,"")</f>
      </c>
      <c r="F30" s="12">
        <f>IF(ABS('Duplicate Ext-free MC values'!F28-'Duplicate Ext-free MC values'!F29)&gt;'Error flags'!F$2,'Duplicate Ext-free MC values'!F29,"")</f>
      </c>
      <c r="G30" s="12">
        <f>IF(ABS('Duplicate Ext-free MC values'!G28-'Duplicate Ext-free MC values'!G29)&gt;'Error flags'!G$2,'Duplicate Ext-free MC values'!G29,"")</f>
      </c>
      <c r="H30" s="12">
        <f>IF(ABS('Duplicate Ext-free MC values'!H28-'Duplicate Ext-free MC values'!H29)&gt;'Error flags'!H$2,'Duplicate Ext-free MC values'!H29,"")</f>
      </c>
      <c r="I30" s="12">
        <f>IF(ABS('Duplicate Ext-free MC values'!I28-'Duplicate Ext-free MC values'!I29)&gt;'Error flags'!I$2,'Duplicate Ext-free MC values'!I29,"")</f>
      </c>
      <c r="J30" s="12">
        <f>IF(ABS('Duplicate Ext-free MC values'!J28-'Duplicate Ext-free MC values'!J29)&gt;'Error flags'!J$2,'Duplicate Ext-free MC values'!J29,"")</f>
      </c>
      <c r="K30" s="12">
        <f>IF(ABS('Duplicate Ext-free MC values'!K28-'Duplicate Ext-free MC values'!K29)&gt;'Error flags'!K$2,'Duplicate Ext-free MC values'!K29,"")</f>
      </c>
      <c r="L30" s="12">
        <f>IF(ABS('Duplicate Ext-free MC values'!L28-'Duplicate Ext-free MC values'!L29)&gt;'Error flags'!L$2,'Duplicate Ext-free MC values'!L29,"")</f>
      </c>
      <c r="M30" s="12">
        <f>IF(ABS('Duplicate Ext-free MC values'!M28-'Duplicate Ext-free MC values'!M29)&gt;'Error flags'!M$2,'Duplicate Ext-free MC values'!M29,"")</f>
      </c>
    </row>
    <row r="31" spans="1:13" ht="12">
      <c r="A31" s="2">
        <f>'Duplicate Ext-free MC values'!A30</f>
        <v>15</v>
      </c>
      <c r="B31" s="92">
        <f>'Duplicate Ext-free MC values'!B30</f>
        <v>0</v>
      </c>
      <c r="C31" s="12">
        <f>IF(ABS('Duplicate Ext-free MC values'!C30-'Duplicate Ext-free MC values'!C31)&gt;'Error flags'!C$2,'Duplicate Ext-free MC values'!C30,"")</f>
      </c>
      <c r="D31" s="12">
        <f>IF(ABS('Duplicate Ext-free MC values'!D30-'Duplicate Ext-free MC values'!D31)&gt;'Error flags'!D$2,'Duplicate Ext-free MC values'!D30,"")</f>
      </c>
      <c r="E31" s="12">
        <f>IF(ABS('Duplicate Ext-free MC values'!E30-'Duplicate Ext-free MC values'!E31)&gt;'Error flags'!E$2,'Duplicate Ext-free MC values'!E30,"")</f>
      </c>
      <c r="F31" s="12">
        <f>IF(ABS('Duplicate Ext-free MC values'!F30-'Duplicate Ext-free MC values'!F31)&gt;'Error flags'!F$2,'Duplicate Ext-free MC values'!F30,"")</f>
      </c>
      <c r="G31" s="12">
        <f>IF(ABS('Duplicate Ext-free MC values'!G30-'Duplicate Ext-free MC values'!G31)&gt;'Error flags'!G$2,'Duplicate Ext-free MC values'!G30,"")</f>
      </c>
      <c r="H31" s="12">
        <f>IF(ABS('Duplicate Ext-free MC values'!H30-'Duplicate Ext-free MC values'!H31)&gt;'Error flags'!H$2,'Duplicate Ext-free MC values'!H30,"")</f>
      </c>
      <c r="I31" s="12">
        <f>IF(ABS('Duplicate Ext-free MC values'!I30-'Duplicate Ext-free MC values'!I31)&gt;'Error flags'!I$2,'Duplicate Ext-free MC values'!I30,"")</f>
      </c>
      <c r="J31" s="12">
        <f>IF(ABS('Duplicate Ext-free MC values'!J30-'Duplicate Ext-free MC values'!J31)&gt;'Error flags'!J$2,'Duplicate Ext-free MC values'!J30,"")</f>
      </c>
      <c r="K31" s="12">
        <f>IF(ABS('Duplicate Ext-free MC values'!K30-'Duplicate Ext-free MC values'!K31)&gt;'Error flags'!K$2,'Duplicate Ext-free MC values'!K30,"")</f>
      </c>
      <c r="L31" s="12">
        <f>IF(ABS('Duplicate Ext-free MC values'!L30-'Duplicate Ext-free MC values'!L31)&gt;'Error flags'!L$2,'Duplicate Ext-free MC values'!L30,"")</f>
      </c>
      <c r="M31" s="12">
        <f>IF(ABS('Duplicate Ext-free MC values'!M30-'Duplicate Ext-free MC values'!M31)&gt;'Error flags'!M$2,'Duplicate Ext-free MC values'!M30,"")</f>
      </c>
    </row>
    <row r="32" spans="1:13" ht="12">
      <c r="A32" s="2" t="str">
        <f>'Duplicate Ext-free MC values'!A31</f>
        <v>replicate 15</v>
      </c>
      <c r="B32" s="92">
        <f>'Duplicate Ext-free MC values'!B31</f>
        <v>0</v>
      </c>
      <c r="C32" s="12">
        <f>IF(ABS('Duplicate Ext-free MC values'!C30-'Duplicate Ext-free MC values'!C31)&gt;'Error flags'!C$2,'Duplicate Ext-free MC values'!C31,"")</f>
      </c>
      <c r="D32" s="12">
        <f>IF(ABS('Duplicate Ext-free MC values'!D30-'Duplicate Ext-free MC values'!D31)&gt;'Error flags'!D$2,'Duplicate Ext-free MC values'!D31,"")</f>
      </c>
      <c r="E32" s="12">
        <f>IF(ABS('Duplicate Ext-free MC values'!E30-'Duplicate Ext-free MC values'!E31)&gt;'Error flags'!E$2,'Duplicate Ext-free MC values'!E31,"")</f>
      </c>
      <c r="F32" s="12">
        <f>IF(ABS('Duplicate Ext-free MC values'!F30-'Duplicate Ext-free MC values'!F31)&gt;'Error flags'!F$2,'Duplicate Ext-free MC values'!F31,"")</f>
      </c>
      <c r="G32" s="12">
        <f>IF(ABS('Duplicate Ext-free MC values'!G30-'Duplicate Ext-free MC values'!G31)&gt;'Error flags'!G$2,'Duplicate Ext-free MC values'!G31,"")</f>
      </c>
      <c r="H32" s="12">
        <f>IF(ABS('Duplicate Ext-free MC values'!H30-'Duplicate Ext-free MC values'!H31)&gt;'Error flags'!H$2,'Duplicate Ext-free MC values'!H31,"")</f>
      </c>
      <c r="I32" s="12">
        <f>IF(ABS('Duplicate Ext-free MC values'!I30-'Duplicate Ext-free MC values'!I31)&gt;'Error flags'!I$2,'Duplicate Ext-free MC values'!I31,"")</f>
      </c>
      <c r="J32" s="12">
        <f>IF(ABS('Duplicate Ext-free MC values'!J30-'Duplicate Ext-free MC values'!J31)&gt;'Error flags'!J$2,'Duplicate Ext-free MC values'!J31,"")</f>
      </c>
      <c r="K32" s="12">
        <f>IF(ABS('Duplicate Ext-free MC values'!K30-'Duplicate Ext-free MC values'!K31)&gt;'Error flags'!K$2,'Duplicate Ext-free MC values'!K31,"")</f>
      </c>
      <c r="L32" s="12">
        <f>IF(ABS('Duplicate Ext-free MC values'!L30-'Duplicate Ext-free MC values'!L31)&gt;'Error flags'!L$2,'Duplicate Ext-free MC values'!L31,"")</f>
      </c>
      <c r="M32" s="12">
        <f>IF(ABS('Duplicate Ext-free MC values'!M30-'Duplicate Ext-free MC values'!M31)&gt;'Error flags'!M$2,'Duplicate Ext-free MC values'!M31,"")</f>
      </c>
    </row>
    <row r="33" spans="1:13" ht="12">
      <c r="A33" s="2">
        <f>'Duplicate Ext-free MC values'!A32</f>
        <v>16</v>
      </c>
      <c r="B33" s="92">
        <f>'Duplicate Ext-free MC values'!B32</f>
        <v>0</v>
      </c>
      <c r="C33" s="12">
        <f>IF(ABS('Duplicate Ext-free MC values'!C32-'Duplicate Ext-free MC values'!C33)&gt;'Error flags'!C$2,'Duplicate Ext-free MC values'!C32,"")</f>
      </c>
      <c r="D33" s="12">
        <f>IF(ABS('Duplicate Ext-free MC values'!D32-'Duplicate Ext-free MC values'!D33)&gt;'Error flags'!D$2,'Duplicate Ext-free MC values'!D32,"")</f>
      </c>
      <c r="E33" s="12">
        <f>IF(ABS('Duplicate Ext-free MC values'!E32-'Duplicate Ext-free MC values'!E33)&gt;'Error flags'!E$2,'Duplicate Ext-free MC values'!E32,"")</f>
      </c>
      <c r="F33" s="12">
        <f>IF(ABS('Duplicate Ext-free MC values'!F32-'Duplicate Ext-free MC values'!F33)&gt;'Error flags'!F$2,'Duplicate Ext-free MC values'!F32,"")</f>
      </c>
      <c r="G33" s="12">
        <f>IF(ABS('Duplicate Ext-free MC values'!G32-'Duplicate Ext-free MC values'!G33)&gt;'Error flags'!G$2,'Duplicate Ext-free MC values'!G32,"")</f>
      </c>
      <c r="H33" s="12">
        <f>IF(ABS('Duplicate Ext-free MC values'!H32-'Duplicate Ext-free MC values'!H33)&gt;'Error flags'!H$2,'Duplicate Ext-free MC values'!H32,"")</f>
      </c>
      <c r="I33" s="12">
        <f>IF(ABS('Duplicate Ext-free MC values'!I32-'Duplicate Ext-free MC values'!I33)&gt;'Error flags'!I$2,'Duplicate Ext-free MC values'!I32,"")</f>
      </c>
      <c r="J33" s="12">
        <f>IF(ABS('Duplicate Ext-free MC values'!J32-'Duplicate Ext-free MC values'!J33)&gt;'Error flags'!J$2,'Duplicate Ext-free MC values'!J32,"")</f>
      </c>
      <c r="K33" s="12">
        <f>IF(ABS('Duplicate Ext-free MC values'!K32-'Duplicate Ext-free MC values'!K33)&gt;'Error flags'!K$2,'Duplicate Ext-free MC values'!K32,"")</f>
      </c>
      <c r="L33" s="12">
        <f>IF(ABS('Duplicate Ext-free MC values'!L32-'Duplicate Ext-free MC values'!L33)&gt;'Error flags'!L$2,'Duplicate Ext-free MC values'!L32,"")</f>
      </c>
      <c r="M33" s="12">
        <f>IF(ABS('Duplicate Ext-free MC values'!M32-'Duplicate Ext-free MC values'!M33)&gt;'Error flags'!M$2,'Duplicate Ext-free MC values'!M32,"")</f>
      </c>
    </row>
    <row r="34" spans="1:13" ht="12">
      <c r="A34" s="2" t="str">
        <f>'Duplicate Ext-free MC values'!A33</f>
        <v>replicate 16</v>
      </c>
      <c r="B34" s="92">
        <f>'Duplicate Ext-free MC values'!B33</f>
        <v>0</v>
      </c>
      <c r="C34" s="12">
        <f>IF(ABS('Duplicate Ext-free MC values'!C32-'Duplicate Ext-free MC values'!C33)&gt;'Error flags'!C$2,'Duplicate Ext-free MC values'!C33,"")</f>
      </c>
      <c r="D34" s="12">
        <f>IF(ABS('Duplicate Ext-free MC values'!D32-'Duplicate Ext-free MC values'!D33)&gt;'Error flags'!D$2,'Duplicate Ext-free MC values'!D33,"")</f>
      </c>
      <c r="E34" s="12">
        <f>IF(ABS('Duplicate Ext-free MC values'!E32-'Duplicate Ext-free MC values'!E33)&gt;'Error flags'!E$2,'Duplicate Ext-free MC values'!E33,"")</f>
      </c>
      <c r="F34" s="12">
        <f>IF(ABS('Duplicate Ext-free MC values'!F32-'Duplicate Ext-free MC values'!F33)&gt;'Error flags'!F$2,'Duplicate Ext-free MC values'!F33,"")</f>
      </c>
      <c r="G34" s="12">
        <f>IF(ABS('Duplicate Ext-free MC values'!G32-'Duplicate Ext-free MC values'!G33)&gt;'Error flags'!G$2,'Duplicate Ext-free MC values'!G33,"")</f>
      </c>
      <c r="H34" s="12">
        <f>IF(ABS('Duplicate Ext-free MC values'!H32-'Duplicate Ext-free MC values'!H33)&gt;'Error flags'!H$2,'Duplicate Ext-free MC values'!H33,"")</f>
      </c>
      <c r="I34" s="12">
        <f>IF(ABS('Duplicate Ext-free MC values'!I32-'Duplicate Ext-free MC values'!I33)&gt;'Error flags'!I$2,'Duplicate Ext-free MC values'!I33,"")</f>
      </c>
      <c r="J34" s="12">
        <f>IF(ABS('Duplicate Ext-free MC values'!J32-'Duplicate Ext-free MC values'!J33)&gt;'Error flags'!J$2,'Duplicate Ext-free MC values'!J33,"")</f>
      </c>
      <c r="K34" s="12">
        <f>IF(ABS('Duplicate Ext-free MC values'!K32-'Duplicate Ext-free MC values'!K33)&gt;'Error flags'!K$2,'Duplicate Ext-free MC values'!K33,"")</f>
      </c>
      <c r="L34" s="12">
        <f>IF(ABS('Duplicate Ext-free MC values'!L32-'Duplicate Ext-free MC values'!L33)&gt;'Error flags'!L$2,'Duplicate Ext-free MC values'!L33,"")</f>
      </c>
      <c r="M34" s="12">
        <f>IF(ABS('Duplicate Ext-free MC values'!M32-'Duplicate Ext-free MC values'!M33)&gt;'Error flags'!M$2,'Duplicate Ext-free MC values'!M33,"")</f>
      </c>
    </row>
    <row r="35" spans="1:13" ht="12">
      <c r="A35" s="2">
        <f>'Duplicate Ext-free MC values'!A34</f>
        <v>17</v>
      </c>
      <c r="B35" s="92">
        <f>'Duplicate Ext-free MC values'!B34</f>
        <v>0</v>
      </c>
      <c r="C35" s="12">
        <f>IF(ABS('Duplicate Ext-free MC values'!C34-'Duplicate Ext-free MC values'!C35)&gt;'Error flags'!C$2,'Duplicate Ext-free MC values'!C34,"")</f>
      </c>
      <c r="D35" s="12">
        <f>IF(ABS('Duplicate Ext-free MC values'!D34-'Duplicate Ext-free MC values'!D35)&gt;'Error flags'!D$2,'Duplicate Ext-free MC values'!D34,"")</f>
      </c>
      <c r="E35" s="12">
        <f>IF(ABS('Duplicate Ext-free MC values'!E34-'Duplicate Ext-free MC values'!E35)&gt;'Error flags'!E$2,'Duplicate Ext-free MC values'!E34,"")</f>
      </c>
      <c r="F35" s="12">
        <f>IF(ABS('Duplicate Ext-free MC values'!F34-'Duplicate Ext-free MC values'!F35)&gt;'Error flags'!F$2,'Duplicate Ext-free MC values'!F34,"")</f>
      </c>
      <c r="G35" s="12">
        <f>IF(ABS('Duplicate Ext-free MC values'!G34-'Duplicate Ext-free MC values'!G35)&gt;'Error flags'!G$2,'Duplicate Ext-free MC values'!G34,"")</f>
      </c>
      <c r="H35" s="12">
        <f>IF(ABS('Duplicate Ext-free MC values'!H34-'Duplicate Ext-free MC values'!H35)&gt;'Error flags'!H$2,'Duplicate Ext-free MC values'!H34,"")</f>
      </c>
      <c r="I35" s="12">
        <f>IF(ABS('Duplicate Ext-free MC values'!I34-'Duplicate Ext-free MC values'!I35)&gt;'Error flags'!I$2,'Duplicate Ext-free MC values'!I34,"")</f>
      </c>
      <c r="J35" s="12">
        <f>IF(ABS('Duplicate Ext-free MC values'!J34-'Duplicate Ext-free MC values'!J35)&gt;'Error flags'!J$2,'Duplicate Ext-free MC values'!J34,"")</f>
      </c>
      <c r="K35" s="12">
        <f>IF(ABS('Duplicate Ext-free MC values'!K34-'Duplicate Ext-free MC values'!K35)&gt;'Error flags'!K$2,'Duplicate Ext-free MC values'!K34,"")</f>
      </c>
      <c r="L35" s="12">
        <f>IF(ABS('Duplicate Ext-free MC values'!L34-'Duplicate Ext-free MC values'!L35)&gt;'Error flags'!L$2,'Duplicate Ext-free MC values'!L34,"")</f>
      </c>
      <c r="M35" s="12">
        <f>IF(ABS('Duplicate Ext-free MC values'!M34-'Duplicate Ext-free MC values'!M35)&gt;'Error flags'!M$2,'Duplicate Ext-free MC values'!M34,"")</f>
      </c>
    </row>
    <row r="36" spans="1:13" ht="12">
      <c r="A36" s="2" t="str">
        <f>'Duplicate Ext-free MC values'!A35</f>
        <v>replicate 17</v>
      </c>
      <c r="B36" s="92">
        <f>'Duplicate Ext-free MC values'!B35</f>
        <v>0</v>
      </c>
      <c r="C36" s="12">
        <f>IF(ABS('Duplicate Ext-free MC values'!C34-'Duplicate Ext-free MC values'!C35)&gt;'Error flags'!C$2,'Duplicate Ext-free MC values'!C35,"")</f>
      </c>
      <c r="D36" s="12">
        <f>IF(ABS('Duplicate Ext-free MC values'!D34-'Duplicate Ext-free MC values'!D35)&gt;'Error flags'!D$2,'Duplicate Ext-free MC values'!D35,"")</f>
      </c>
      <c r="E36" s="12">
        <f>IF(ABS('Duplicate Ext-free MC values'!E34-'Duplicate Ext-free MC values'!E35)&gt;'Error flags'!E$2,'Duplicate Ext-free MC values'!E35,"")</f>
      </c>
      <c r="F36" s="12">
        <f>IF(ABS('Duplicate Ext-free MC values'!F34-'Duplicate Ext-free MC values'!F35)&gt;'Error flags'!F$2,'Duplicate Ext-free MC values'!F35,"")</f>
      </c>
      <c r="G36" s="12">
        <f>IF(ABS('Duplicate Ext-free MC values'!G34-'Duplicate Ext-free MC values'!G35)&gt;'Error flags'!G$2,'Duplicate Ext-free MC values'!G35,"")</f>
      </c>
      <c r="H36" s="12">
        <f>IF(ABS('Duplicate Ext-free MC values'!H34-'Duplicate Ext-free MC values'!H35)&gt;'Error flags'!H$2,'Duplicate Ext-free MC values'!H35,"")</f>
      </c>
      <c r="I36" s="12">
        <f>IF(ABS('Duplicate Ext-free MC values'!I34-'Duplicate Ext-free MC values'!I35)&gt;'Error flags'!I$2,'Duplicate Ext-free MC values'!I35,"")</f>
      </c>
      <c r="J36" s="12">
        <f>IF(ABS('Duplicate Ext-free MC values'!J34-'Duplicate Ext-free MC values'!J35)&gt;'Error flags'!J$2,'Duplicate Ext-free MC values'!J35,"")</f>
      </c>
      <c r="K36" s="12">
        <f>IF(ABS('Duplicate Ext-free MC values'!K34-'Duplicate Ext-free MC values'!K35)&gt;'Error flags'!K$2,'Duplicate Ext-free MC values'!K35,"")</f>
      </c>
      <c r="L36" s="12">
        <f>IF(ABS('Duplicate Ext-free MC values'!L34-'Duplicate Ext-free MC values'!L35)&gt;'Error flags'!L$2,'Duplicate Ext-free MC values'!L35,"")</f>
      </c>
      <c r="M36" s="12">
        <f>IF(ABS('Duplicate Ext-free MC values'!M34-'Duplicate Ext-free MC values'!M35)&gt;'Error flags'!M$2,'Duplicate Ext-free MC values'!M35,"")</f>
      </c>
    </row>
    <row r="37" spans="1:13" ht="12">
      <c r="A37" s="2">
        <f>'Duplicate Ext-free MC values'!A36</f>
        <v>18</v>
      </c>
      <c r="B37" s="92">
        <f>'Duplicate Ext-free MC values'!B36</f>
        <v>0</v>
      </c>
      <c r="C37" s="12">
        <f>IF(ABS('Duplicate Ext-free MC values'!C36-'Duplicate Ext-free MC values'!C37)&gt;'Error flags'!C$2,'Duplicate Ext-free MC values'!C36,"")</f>
      </c>
      <c r="D37" s="12">
        <f>IF(ABS('Duplicate Ext-free MC values'!D36-'Duplicate Ext-free MC values'!D37)&gt;'Error flags'!D$2,'Duplicate Ext-free MC values'!D36,"")</f>
      </c>
      <c r="E37" s="12">
        <f>IF(ABS('Duplicate Ext-free MC values'!E36-'Duplicate Ext-free MC values'!E37)&gt;'Error flags'!E$2,'Duplicate Ext-free MC values'!E36,"")</f>
      </c>
      <c r="F37" s="12">
        <f>IF(ABS('Duplicate Ext-free MC values'!F36-'Duplicate Ext-free MC values'!F37)&gt;'Error flags'!F$2,'Duplicate Ext-free MC values'!F36,"")</f>
      </c>
      <c r="G37" s="12">
        <f>IF(ABS('Duplicate Ext-free MC values'!G36-'Duplicate Ext-free MC values'!G37)&gt;'Error flags'!G$2,'Duplicate Ext-free MC values'!G36,"")</f>
      </c>
      <c r="H37" s="12">
        <f>IF(ABS('Duplicate Ext-free MC values'!H36-'Duplicate Ext-free MC values'!H37)&gt;'Error flags'!H$2,'Duplicate Ext-free MC values'!H36,"")</f>
      </c>
      <c r="I37" s="12">
        <f>IF(ABS('Duplicate Ext-free MC values'!I36-'Duplicate Ext-free MC values'!I37)&gt;'Error flags'!I$2,'Duplicate Ext-free MC values'!I36,"")</f>
      </c>
      <c r="J37" s="12">
        <f>IF(ABS('Duplicate Ext-free MC values'!J36-'Duplicate Ext-free MC values'!J37)&gt;'Error flags'!J$2,'Duplicate Ext-free MC values'!J36,"")</f>
      </c>
      <c r="K37" s="12">
        <f>IF(ABS('Duplicate Ext-free MC values'!K36-'Duplicate Ext-free MC values'!K37)&gt;'Error flags'!K$2,'Duplicate Ext-free MC values'!K36,"")</f>
      </c>
      <c r="L37" s="12">
        <f>IF(ABS('Duplicate Ext-free MC values'!L36-'Duplicate Ext-free MC values'!L37)&gt;'Error flags'!L$2,'Duplicate Ext-free MC values'!L36,"")</f>
      </c>
      <c r="M37" s="12">
        <f>IF(ABS('Duplicate Ext-free MC values'!M36-'Duplicate Ext-free MC values'!M37)&gt;'Error flags'!M$2,'Duplicate Ext-free MC values'!M36,"")</f>
      </c>
    </row>
    <row r="38" spans="1:13" ht="12">
      <c r="A38" s="2" t="str">
        <f>'Duplicate Ext-free MC values'!A37</f>
        <v>replicate 18</v>
      </c>
      <c r="B38" s="92">
        <f>'Duplicate Ext-free MC values'!B37</f>
        <v>0</v>
      </c>
      <c r="C38" s="12">
        <f>IF(ABS('Duplicate Ext-free MC values'!C36-'Duplicate Ext-free MC values'!C37)&gt;'Error flags'!C$2,'Duplicate Ext-free MC values'!C37,"")</f>
      </c>
      <c r="D38" s="12">
        <f>IF(ABS('Duplicate Ext-free MC values'!D36-'Duplicate Ext-free MC values'!D37)&gt;'Error flags'!D$2,'Duplicate Ext-free MC values'!D37,"")</f>
      </c>
      <c r="E38" s="12">
        <f>IF(ABS('Duplicate Ext-free MC values'!E36-'Duplicate Ext-free MC values'!E37)&gt;'Error flags'!E$2,'Duplicate Ext-free MC values'!E37,"")</f>
      </c>
      <c r="F38" s="12">
        <f>IF(ABS('Duplicate Ext-free MC values'!F36-'Duplicate Ext-free MC values'!F37)&gt;'Error flags'!F$2,'Duplicate Ext-free MC values'!F37,"")</f>
      </c>
      <c r="G38" s="12">
        <f>IF(ABS('Duplicate Ext-free MC values'!G36-'Duplicate Ext-free MC values'!G37)&gt;'Error flags'!G$2,'Duplicate Ext-free MC values'!G37,"")</f>
      </c>
      <c r="H38" s="12">
        <f>IF(ABS('Duplicate Ext-free MC values'!H36-'Duplicate Ext-free MC values'!H37)&gt;'Error flags'!H$2,'Duplicate Ext-free MC values'!H37,"")</f>
      </c>
      <c r="I38" s="12">
        <f>IF(ABS('Duplicate Ext-free MC values'!I36-'Duplicate Ext-free MC values'!I37)&gt;'Error flags'!I$2,'Duplicate Ext-free MC values'!I37,"")</f>
      </c>
      <c r="J38" s="12">
        <f>IF(ABS('Duplicate Ext-free MC values'!J36-'Duplicate Ext-free MC values'!J37)&gt;'Error flags'!J$2,'Duplicate Ext-free MC values'!J37,"")</f>
      </c>
      <c r="K38" s="12">
        <f>IF(ABS('Duplicate Ext-free MC values'!K36-'Duplicate Ext-free MC values'!K37)&gt;'Error flags'!K$2,'Duplicate Ext-free MC values'!K37,"")</f>
      </c>
      <c r="L38" s="12">
        <f>IF(ABS('Duplicate Ext-free MC values'!L36-'Duplicate Ext-free MC values'!L37)&gt;'Error flags'!L$2,'Duplicate Ext-free MC values'!L37,"")</f>
      </c>
      <c r="M38" s="12">
        <f>IF(ABS('Duplicate Ext-free MC values'!M36-'Duplicate Ext-free MC values'!M37)&gt;'Error flags'!M$2,'Duplicate Ext-free MC values'!M37,"")</f>
      </c>
    </row>
    <row r="39" spans="1:13" ht="12">
      <c r="A39" s="2">
        <f>'Duplicate Ext-free MC values'!A38</f>
        <v>19</v>
      </c>
      <c r="B39" s="92">
        <f>'Duplicate Ext-free MC values'!B38</f>
        <v>0</v>
      </c>
      <c r="C39" s="12">
        <f>IF(ABS('Duplicate Ext-free MC values'!C38-'Duplicate Ext-free MC values'!C39)&gt;'Error flags'!C$2,'Duplicate Ext-free MC values'!C38,"")</f>
      </c>
      <c r="D39" s="12">
        <f>IF(ABS('Duplicate Ext-free MC values'!D38-'Duplicate Ext-free MC values'!D39)&gt;'Error flags'!D$2,'Duplicate Ext-free MC values'!D38,"")</f>
      </c>
      <c r="E39" s="12">
        <f>IF(ABS('Duplicate Ext-free MC values'!E38-'Duplicate Ext-free MC values'!E39)&gt;'Error flags'!E$2,'Duplicate Ext-free MC values'!E38,"")</f>
      </c>
      <c r="F39" s="12">
        <f>IF(ABS('Duplicate Ext-free MC values'!F38-'Duplicate Ext-free MC values'!F39)&gt;'Error flags'!F$2,'Duplicate Ext-free MC values'!F38,"")</f>
      </c>
      <c r="G39" s="12">
        <f>IF(ABS('Duplicate Ext-free MC values'!G38-'Duplicate Ext-free MC values'!G39)&gt;'Error flags'!G$2,'Duplicate Ext-free MC values'!G38,"")</f>
      </c>
      <c r="H39" s="12">
        <f>IF(ABS('Duplicate Ext-free MC values'!H38-'Duplicate Ext-free MC values'!H39)&gt;'Error flags'!H$2,'Duplicate Ext-free MC values'!H38,"")</f>
      </c>
      <c r="I39" s="12">
        <f>IF(ABS('Duplicate Ext-free MC values'!I38-'Duplicate Ext-free MC values'!I39)&gt;'Error flags'!I$2,'Duplicate Ext-free MC values'!I38,"")</f>
      </c>
      <c r="J39" s="12">
        <f>IF(ABS('Duplicate Ext-free MC values'!J38-'Duplicate Ext-free MC values'!J39)&gt;'Error flags'!J$2,'Duplicate Ext-free MC values'!J38,"")</f>
      </c>
      <c r="K39" s="12">
        <f>IF(ABS('Duplicate Ext-free MC values'!K38-'Duplicate Ext-free MC values'!K39)&gt;'Error flags'!K$2,'Duplicate Ext-free MC values'!K38,"")</f>
      </c>
      <c r="L39" s="12">
        <f>IF(ABS('Duplicate Ext-free MC values'!L38-'Duplicate Ext-free MC values'!L39)&gt;'Error flags'!L$2,'Duplicate Ext-free MC values'!L38,"")</f>
      </c>
      <c r="M39" s="12">
        <f>IF(ABS('Duplicate Ext-free MC values'!M38-'Duplicate Ext-free MC values'!M39)&gt;'Error flags'!M$2,'Duplicate Ext-free MC values'!M38,"")</f>
      </c>
    </row>
    <row r="40" spans="1:13" ht="12">
      <c r="A40" s="2" t="str">
        <f>'Duplicate Ext-free MC values'!A39</f>
        <v>replicate 19</v>
      </c>
      <c r="B40" s="92">
        <f>'Duplicate Ext-free MC values'!B39</f>
        <v>0</v>
      </c>
      <c r="C40" s="12">
        <f>IF(ABS('Duplicate Ext-free MC values'!C38-'Duplicate Ext-free MC values'!C39)&gt;'Error flags'!C$2,'Duplicate Ext-free MC values'!C39,"")</f>
      </c>
      <c r="D40" s="12">
        <f>IF(ABS('Duplicate Ext-free MC values'!D38-'Duplicate Ext-free MC values'!D39)&gt;'Error flags'!D$2,'Duplicate Ext-free MC values'!D39,"")</f>
      </c>
      <c r="E40" s="12">
        <f>IF(ABS('Duplicate Ext-free MC values'!E38-'Duplicate Ext-free MC values'!E39)&gt;'Error flags'!E$2,'Duplicate Ext-free MC values'!E39,"")</f>
      </c>
      <c r="F40" s="12">
        <f>IF(ABS('Duplicate Ext-free MC values'!F38-'Duplicate Ext-free MC values'!F39)&gt;'Error flags'!F$2,'Duplicate Ext-free MC values'!F39,"")</f>
      </c>
      <c r="G40" s="12">
        <f>IF(ABS('Duplicate Ext-free MC values'!G38-'Duplicate Ext-free MC values'!G39)&gt;'Error flags'!G$2,'Duplicate Ext-free MC values'!G39,"")</f>
      </c>
      <c r="H40" s="12">
        <f>IF(ABS('Duplicate Ext-free MC values'!H38-'Duplicate Ext-free MC values'!H39)&gt;'Error flags'!H$2,'Duplicate Ext-free MC values'!H39,"")</f>
      </c>
      <c r="I40" s="12">
        <f>IF(ABS('Duplicate Ext-free MC values'!I38-'Duplicate Ext-free MC values'!I39)&gt;'Error flags'!I$2,'Duplicate Ext-free MC values'!I39,"")</f>
      </c>
      <c r="J40" s="12">
        <f>IF(ABS('Duplicate Ext-free MC values'!J38-'Duplicate Ext-free MC values'!J39)&gt;'Error flags'!J$2,'Duplicate Ext-free MC values'!J39,"")</f>
      </c>
      <c r="K40" s="12">
        <f>IF(ABS('Duplicate Ext-free MC values'!K38-'Duplicate Ext-free MC values'!K39)&gt;'Error flags'!K$2,'Duplicate Ext-free MC values'!K39,"")</f>
      </c>
      <c r="L40" s="12">
        <f>IF(ABS('Duplicate Ext-free MC values'!L38-'Duplicate Ext-free MC values'!L39)&gt;'Error flags'!L$2,'Duplicate Ext-free MC values'!L39,"")</f>
      </c>
      <c r="M40" s="12">
        <f>IF(ABS('Duplicate Ext-free MC values'!M38-'Duplicate Ext-free MC values'!M39)&gt;'Error flags'!M$2,'Duplicate Ext-free MC values'!M39,"")</f>
      </c>
    </row>
    <row r="41" spans="1:13" ht="12">
      <c r="A41" s="2">
        <f>'Duplicate Ext-free MC values'!A40</f>
        <v>20</v>
      </c>
      <c r="B41" s="92">
        <f>'Duplicate Ext-free MC values'!B40</f>
        <v>0</v>
      </c>
      <c r="C41" s="12">
        <f>IF(ABS('Duplicate Ext-free MC values'!C40-'Duplicate Ext-free MC values'!C41)&gt;'Error flags'!C$2,'Duplicate Ext-free MC values'!C40,"")</f>
      </c>
      <c r="D41" s="12">
        <f>IF(ABS('Duplicate Ext-free MC values'!D40-'Duplicate Ext-free MC values'!D41)&gt;'Error flags'!D$2,'Duplicate Ext-free MC values'!D40,"")</f>
      </c>
      <c r="E41" s="12">
        <f>IF(ABS('Duplicate Ext-free MC values'!E40-'Duplicate Ext-free MC values'!E41)&gt;'Error flags'!E$2,'Duplicate Ext-free MC values'!E40,"")</f>
      </c>
      <c r="F41" s="12">
        <f>IF(ABS('Duplicate Ext-free MC values'!F40-'Duplicate Ext-free MC values'!F41)&gt;'Error flags'!F$2,'Duplicate Ext-free MC values'!F40,"")</f>
      </c>
      <c r="G41" s="12">
        <f>IF(ABS('Duplicate Ext-free MC values'!G40-'Duplicate Ext-free MC values'!G41)&gt;'Error flags'!G$2,'Duplicate Ext-free MC values'!G40,"")</f>
      </c>
      <c r="H41" s="12">
        <f>IF(ABS('Duplicate Ext-free MC values'!H40-'Duplicate Ext-free MC values'!H41)&gt;'Error flags'!H$2,'Duplicate Ext-free MC values'!H40,"")</f>
      </c>
      <c r="I41" s="12">
        <f>IF(ABS('Duplicate Ext-free MC values'!I40-'Duplicate Ext-free MC values'!I41)&gt;'Error flags'!I$2,'Duplicate Ext-free MC values'!I40,"")</f>
      </c>
      <c r="J41" s="12">
        <f>IF(ABS('Duplicate Ext-free MC values'!J40-'Duplicate Ext-free MC values'!J41)&gt;'Error flags'!J$2,'Duplicate Ext-free MC values'!J40,"")</f>
      </c>
      <c r="K41" s="12">
        <f>IF(ABS('Duplicate Ext-free MC values'!K40-'Duplicate Ext-free MC values'!K41)&gt;'Error flags'!K$2,'Duplicate Ext-free MC values'!K40,"")</f>
      </c>
      <c r="L41" s="12">
        <f>IF(ABS('Duplicate Ext-free MC values'!L40-'Duplicate Ext-free MC values'!L41)&gt;'Error flags'!L$2,'Duplicate Ext-free MC values'!L40,"")</f>
      </c>
      <c r="M41" s="12">
        <f>IF(ABS('Duplicate Ext-free MC values'!M40-'Duplicate Ext-free MC values'!M41)&gt;'Error flags'!M$2,'Duplicate Ext-free MC values'!M40,"")</f>
      </c>
    </row>
    <row r="42" spans="1:13" ht="12">
      <c r="A42" s="2" t="str">
        <f>'Duplicate Ext-free MC values'!A41</f>
        <v>replicate 20</v>
      </c>
      <c r="B42" s="92">
        <f>'Duplicate Ext-free MC values'!B41</f>
        <v>0</v>
      </c>
      <c r="C42" s="12">
        <f>IF(ABS('Duplicate Ext-free MC values'!C40-'Duplicate Ext-free MC values'!C41)&gt;'Error flags'!C$2,'Duplicate Ext-free MC values'!C41,"")</f>
      </c>
      <c r="D42" s="12">
        <f>IF(ABS('Duplicate Ext-free MC values'!D40-'Duplicate Ext-free MC values'!D41)&gt;'Error flags'!D$2,'Duplicate Ext-free MC values'!D41,"")</f>
      </c>
      <c r="E42" s="12">
        <f>IF(ABS('Duplicate Ext-free MC values'!E40-'Duplicate Ext-free MC values'!E41)&gt;'Error flags'!E$2,'Duplicate Ext-free MC values'!E41,"")</f>
      </c>
      <c r="F42" s="12">
        <f>IF(ABS('Duplicate Ext-free MC values'!F40-'Duplicate Ext-free MC values'!F41)&gt;'Error flags'!F$2,'Duplicate Ext-free MC values'!F41,"")</f>
      </c>
      <c r="G42" s="12">
        <f>IF(ABS('Duplicate Ext-free MC values'!G40-'Duplicate Ext-free MC values'!G41)&gt;'Error flags'!G$2,'Duplicate Ext-free MC values'!G41,"")</f>
      </c>
      <c r="H42" s="12">
        <f>IF(ABS('Duplicate Ext-free MC values'!H40-'Duplicate Ext-free MC values'!H41)&gt;'Error flags'!H$2,'Duplicate Ext-free MC values'!H41,"")</f>
      </c>
      <c r="I42" s="12">
        <f>IF(ABS('Duplicate Ext-free MC values'!I40-'Duplicate Ext-free MC values'!I41)&gt;'Error flags'!I$2,'Duplicate Ext-free MC values'!I41,"")</f>
      </c>
      <c r="J42" s="12">
        <f>IF(ABS('Duplicate Ext-free MC values'!J40-'Duplicate Ext-free MC values'!J41)&gt;'Error flags'!J$2,'Duplicate Ext-free MC values'!J41,"")</f>
      </c>
      <c r="K42" s="12">
        <f>IF(ABS('Duplicate Ext-free MC values'!K40-'Duplicate Ext-free MC values'!K41)&gt;'Error flags'!K$2,'Duplicate Ext-free MC values'!K41,"")</f>
      </c>
      <c r="L42" s="12">
        <f>IF(ABS('Duplicate Ext-free MC values'!L40-'Duplicate Ext-free MC values'!L41)&gt;'Error flags'!L$2,'Duplicate Ext-free MC values'!L41,"")</f>
      </c>
      <c r="M42" s="12">
        <f>IF(ABS('Duplicate Ext-free MC values'!M40-'Duplicate Ext-free MC values'!M41)&gt;'Error flags'!M$2,'Duplicate Ext-free MC values'!M41,"")</f>
      </c>
    </row>
    <row r="43" spans="1:13" ht="12">
      <c r="A43" s="2">
        <f>'Duplicate Ext-free MC values'!A42</f>
        <v>21</v>
      </c>
      <c r="B43" s="92">
        <f>'Duplicate Ext-free MC values'!B42</f>
        <v>0</v>
      </c>
      <c r="C43" s="12">
        <f>IF(ABS('Duplicate Ext-free MC values'!C42-'Duplicate Ext-free MC values'!C43)&gt;'Error flags'!C$2,'Duplicate Ext-free MC values'!C42,"")</f>
      </c>
      <c r="D43" s="12">
        <f>IF(ABS('Duplicate Ext-free MC values'!D42-'Duplicate Ext-free MC values'!D43)&gt;'Error flags'!D$2,'Duplicate Ext-free MC values'!D42,"")</f>
      </c>
      <c r="E43" s="12">
        <f>IF(ABS('Duplicate Ext-free MC values'!E42-'Duplicate Ext-free MC values'!E43)&gt;'Error flags'!E$2,'Duplicate Ext-free MC values'!E42,"")</f>
      </c>
      <c r="F43" s="12">
        <f>IF(ABS('Duplicate Ext-free MC values'!F42-'Duplicate Ext-free MC values'!F43)&gt;'Error flags'!F$2,'Duplicate Ext-free MC values'!F42,"")</f>
      </c>
      <c r="G43" s="12">
        <f>IF(ABS('Duplicate Ext-free MC values'!G42-'Duplicate Ext-free MC values'!G43)&gt;'Error flags'!G$2,'Duplicate Ext-free MC values'!G42,"")</f>
      </c>
      <c r="H43" s="12">
        <f>IF(ABS('Duplicate Ext-free MC values'!H42-'Duplicate Ext-free MC values'!H43)&gt;'Error flags'!H$2,'Duplicate Ext-free MC values'!H42,"")</f>
      </c>
      <c r="I43" s="12">
        <f>IF(ABS('Duplicate Ext-free MC values'!I42-'Duplicate Ext-free MC values'!I43)&gt;'Error flags'!I$2,'Duplicate Ext-free MC values'!I42,"")</f>
      </c>
      <c r="J43" s="12">
        <f>IF(ABS('Duplicate Ext-free MC values'!J42-'Duplicate Ext-free MC values'!J43)&gt;'Error flags'!J$2,'Duplicate Ext-free MC values'!J42,"")</f>
      </c>
      <c r="K43" s="12">
        <f>IF(ABS('Duplicate Ext-free MC values'!K42-'Duplicate Ext-free MC values'!K43)&gt;'Error flags'!K$2,'Duplicate Ext-free MC values'!K42,"")</f>
      </c>
      <c r="L43" s="12">
        <f>IF(ABS('Duplicate Ext-free MC values'!L42-'Duplicate Ext-free MC values'!L43)&gt;'Error flags'!L$2,'Duplicate Ext-free MC values'!L42,"")</f>
      </c>
      <c r="M43" s="12">
        <f>IF(ABS('Duplicate Ext-free MC values'!M42-'Duplicate Ext-free MC values'!M43)&gt;'Error flags'!M$2,'Duplicate Ext-free MC values'!M42,"")</f>
      </c>
    </row>
    <row r="44" spans="1:13" ht="12">
      <c r="A44" s="2" t="str">
        <f>'Duplicate Ext-free MC values'!A43</f>
        <v>replicate 21</v>
      </c>
      <c r="B44" s="92">
        <f>'Duplicate Ext-free MC values'!B43</f>
        <v>0</v>
      </c>
      <c r="C44" s="12">
        <f>IF(ABS('Duplicate Ext-free MC values'!C42-'Duplicate Ext-free MC values'!C43)&gt;'Error flags'!C$2,'Duplicate Ext-free MC values'!C43,"")</f>
      </c>
      <c r="D44" s="12">
        <f>IF(ABS('Duplicate Ext-free MC values'!D42-'Duplicate Ext-free MC values'!D43)&gt;'Error flags'!D$2,'Duplicate Ext-free MC values'!D43,"")</f>
      </c>
      <c r="E44" s="12">
        <f>IF(ABS('Duplicate Ext-free MC values'!E42-'Duplicate Ext-free MC values'!E43)&gt;'Error flags'!E$2,'Duplicate Ext-free MC values'!E43,"")</f>
      </c>
      <c r="F44" s="12">
        <f>IF(ABS('Duplicate Ext-free MC values'!F42-'Duplicate Ext-free MC values'!F43)&gt;'Error flags'!F$2,'Duplicate Ext-free MC values'!F43,"")</f>
      </c>
      <c r="G44" s="12">
        <f>IF(ABS('Duplicate Ext-free MC values'!G42-'Duplicate Ext-free MC values'!G43)&gt;'Error flags'!G$2,'Duplicate Ext-free MC values'!G43,"")</f>
      </c>
      <c r="H44" s="12">
        <f>IF(ABS('Duplicate Ext-free MC values'!H42-'Duplicate Ext-free MC values'!H43)&gt;'Error flags'!H$2,'Duplicate Ext-free MC values'!H43,"")</f>
      </c>
      <c r="I44" s="12">
        <f>IF(ABS('Duplicate Ext-free MC values'!I42-'Duplicate Ext-free MC values'!I43)&gt;'Error flags'!I$2,'Duplicate Ext-free MC values'!I43,"")</f>
      </c>
      <c r="J44" s="12">
        <f>IF(ABS('Duplicate Ext-free MC values'!J42-'Duplicate Ext-free MC values'!J43)&gt;'Error flags'!J$2,'Duplicate Ext-free MC values'!J43,"")</f>
      </c>
      <c r="K44" s="12">
        <f>IF(ABS('Duplicate Ext-free MC values'!K42-'Duplicate Ext-free MC values'!K43)&gt;'Error flags'!K$2,'Duplicate Ext-free MC values'!K43,"")</f>
      </c>
      <c r="L44" s="12">
        <f>IF(ABS('Duplicate Ext-free MC values'!L42-'Duplicate Ext-free MC values'!L43)&gt;'Error flags'!L$2,'Duplicate Ext-free MC values'!L43,"")</f>
      </c>
      <c r="M44" s="12">
        <f>IF(ABS('Duplicate Ext-free MC values'!M42-'Duplicate Ext-free MC values'!M43)&gt;'Error flags'!M$2,'Duplicate Ext-free MC values'!M43,"")</f>
      </c>
    </row>
    <row r="45" spans="1:13" ht="12">
      <c r="A45" s="2">
        <f>'Duplicate Ext-free MC values'!A44</f>
        <v>22</v>
      </c>
      <c r="B45" s="92">
        <f>'Duplicate Ext-free MC values'!B44</f>
        <v>0</v>
      </c>
      <c r="C45" s="12">
        <f>IF(ABS('Duplicate Ext-free MC values'!C44-'Duplicate Ext-free MC values'!C45)&gt;'Error flags'!C$2,'Duplicate Ext-free MC values'!C44,"")</f>
      </c>
      <c r="D45" s="12">
        <f>IF(ABS('Duplicate Ext-free MC values'!D44-'Duplicate Ext-free MC values'!D45)&gt;'Error flags'!D$2,'Duplicate Ext-free MC values'!D44,"")</f>
      </c>
      <c r="E45" s="12">
        <f>IF(ABS('Duplicate Ext-free MC values'!E44-'Duplicate Ext-free MC values'!E45)&gt;'Error flags'!E$2,'Duplicate Ext-free MC values'!E44,"")</f>
      </c>
      <c r="F45" s="12">
        <f>IF(ABS('Duplicate Ext-free MC values'!F44-'Duplicate Ext-free MC values'!F45)&gt;'Error flags'!F$2,'Duplicate Ext-free MC values'!F44,"")</f>
      </c>
      <c r="G45" s="12">
        <f>IF(ABS('Duplicate Ext-free MC values'!G44-'Duplicate Ext-free MC values'!G45)&gt;'Error flags'!G$2,'Duplicate Ext-free MC values'!G44,"")</f>
      </c>
      <c r="H45" s="12">
        <f>IF(ABS('Duplicate Ext-free MC values'!H44-'Duplicate Ext-free MC values'!H45)&gt;'Error flags'!H$2,'Duplicate Ext-free MC values'!H44,"")</f>
      </c>
      <c r="I45" s="12">
        <f>IF(ABS('Duplicate Ext-free MC values'!I44-'Duplicate Ext-free MC values'!I45)&gt;'Error flags'!I$2,'Duplicate Ext-free MC values'!I44,"")</f>
      </c>
      <c r="J45" s="12">
        <f>IF(ABS('Duplicate Ext-free MC values'!J44-'Duplicate Ext-free MC values'!J45)&gt;'Error flags'!J$2,'Duplicate Ext-free MC values'!J44,"")</f>
      </c>
      <c r="K45" s="12">
        <f>IF(ABS('Duplicate Ext-free MC values'!K44-'Duplicate Ext-free MC values'!K45)&gt;'Error flags'!K$2,'Duplicate Ext-free MC values'!K44,"")</f>
      </c>
      <c r="L45" s="12">
        <f>IF(ABS('Duplicate Ext-free MC values'!L44-'Duplicate Ext-free MC values'!L45)&gt;'Error flags'!L$2,'Duplicate Ext-free MC values'!L44,"")</f>
      </c>
      <c r="M45" s="12">
        <f>IF(ABS('Duplicate Ext-free MC values'!M44-'Duplicate Ext-free MC values'!M45)&gt;'Error flags'!M$2,'Duplicate Ext-free MC values'!M44,"")</f>
      </c>
    </row>
    <row r="46" spans="1:13" ht="12">
      <c r="A46" s="2" t="str">
        <f>'Duplicate Ext-free MC values'!A45</f>
        <v>replicate 22</v>
      </c>
      <c r="B46" s="92">
        <f>'Duplicate Ext-free MC values'!B45</f>
        <v>0</v>
      </c>
      <c r="C46" s="12">
        <f>IF(ABS('Duplicate Ext-free MC values'!C44-'Duplicate Ext-free MC values'!C45)&gt;'Error flags'!C$2,'Duplicate Ext-free MC values'!C45,"")</f>
      </c>
      <c r="D46" s="12">
        <f>IF(ABS('Duplicate Ext-free MC values'!D44-'Duplicate Ext-free MC values'!D45)&gt;'Error flags'!D$2,'Duplicate Ext-free MC values'!D45,"")</f>
      </c>
      <c r="E46" s="12">
        <f>IF(ABS('Duplicate Ext-free MC values'!E44-'Duplicate Ext-free MC values'!E45)&gt;'Error flags'!E$2,'Duplicate Ext-free MC values'!E45,"")</f>
      </c>
      <c r="F46" s="12">
        <f>IF(ABS('Duplicate Ext-free MC values'!F44-'Duplicate Ext-free MC values'!F45)&gt;'Error flags'!F$2,'Duplicate Ext-free MC values'!F45,"")</f>
      </c>
      <c r="G46" s="12">
        <f>IF(ABS('Duplicate Ext-free MC values'!G44-'Duplicate Ext-free MC values'!G45)&gt;'Error flags'!G$2,'Duplicate Ext-free MC values'!G45,"")</f>
      </c>
      <c r="H46" s="12">
        <f>IF(ABS('Duplicate Ext-free MC values'!H44-'Duplicate Ext-free MC values'!H45)&gt;'Error flags'!H$2,'Duplicate Ext-free MC values'!H45,"")</f>
      </c>
      <c r="I46" s="12">
        <f>IF(ABS('Duplicate Ext-free MC values'!I44-'Duplicate Ext-free MC values'!I45)&gt;'Error flags'!I$2,'Duplicate Ext-free MC values'!I45,"")</f>
      </c>
      <c r="J46" s="12">
        <f>IF(ABS('Duplicate Ext-free MC values'!J44-'Duplicate Ext-free MC values'!J45)&gt;'Error flags'!J$2,'Duplicate Ext-free MC values'!J45,"")</f>
      </c>
      <c r="K46" s="12">
        <f>IF(ABS('Duplicate Ext-free MC values'!K44-'Duplicate Ext-free MC values'!K45)&gt;'Error flags'!K$2,'Duplicate Ext-free MC values'!K45,"")</f>
      </c>
      <c r="L46" s="12">
        <f>IF(ABS('Duplicate Ext-free MC values'!L44-'Duplicate Ext-free MC values'!L45)&gt;'Error flags'!L$2,'Duplicate Ext-free MC values'!L45,"")</f>
      </c>
      <c r="M46" s="12">
        <f>IF(ABS('Duplicate Ext-free MC values'!M44-'Duplicate Ext-free MC values'!M45)&gt;'Error flags'!M$2,'Duplicate Ext-free MC values'!M45,"")</f>
      </c>
    </row>
    <row r="47" spans="1:13" ht="12">
      <c r="A47" s="2">
        <f>'Duplicate Ext-free MC values'!A46</f>
        <v>23</v>
      </c>
      <c r="B47" s="92">
        <f>'Duplicate Ext-free MC values'!B46</f>
        <v>0</v>
      </c>
      <c r="C47" s="12">
        <f>IF(ABS('Duplicate Ext-free MC values'!C46-'Duplicate Ext-free MC values'!C47)&gt;'Error flags'!C$2,'Duplicate Ext-free MC values'!C46,"")</f>
      </c>
      <c r="D47" s="12">
        <f>IF(ABS('Duplicate Ext-free MC values'!D46-'Duplicate Ext-free MC values'!D47)&gt;'Error flags'!D$2,'Duplicate Ext-free MC values'!D46,"")</f>
      </c>
      <c r="E47" s="12">
        <f>IF(ABS('Duplicate Ext-free MC values'!E46-'Duplicate Ext-free MC values'!E47)&gt;'Error flags'!E$2,'Duplicate Ext-free MC values'!E46,"")</f>
      </c>
      <c r="F47" s="12">
        <f>IF(ABS('Duplicate Ext-free MC values'!F46-'Duplicate Ext-free MC values'!F47)&gt;'Error flags'!F$2,'Duplicate Ext-free MC values'!F46,"")</f>
      </c>
      <c r="G47" s="12">
        <f>IF(ABS('Duplicate Ext-free MC values'!G46-'Duplicate Ext-free MC values'!G47)&gt;'Error flags'!G$2,'Duplicate Ext-free MC values'!G46,"")</f>
      </c>
      <c r="H47" s="12">
        <f>IF(ABS('Duplicate Ext-free MC values'!H46-'Duplicate Ext-free MC values'!H47)&gt;'Error flags'!H$2,'Duplicate Ext-free MC values'!H46,"")</f>
      </c>
      <c r="I47" s="12">
        <f>IF(ABS('Duplicate Ext-free MC values'!I46-'Duplicate Ext-free MC values'!I47)&gt;'Error flags'!I$2,'Duplicate Ext-free MC values'!I46,"")</f>
      </c>
      <c r="J47" s="12">
        <f>IF(ABS('Duplicate Ext-free MC values'!J46-'Duplicate Ext-free MC values'!J47)&gt;'Error flags'!J$2,'Duplicate Ext-free MC values'!J46,"")</f>
      </c>
      <c r="K47" s="12">
        <f>IF(ABS('Duplicate Ext-free MC values'!K46-'Duplicate Ext-free MC values'!K47)&gt;'Error flags'!K$2,'Duplicate Ext-free MC values'!K46,"")</f>
      </c>
      <c r="L47" s="12">
        <f>IF(ABS('Duplicate Ext-free MC values'!L46-'Duplicate Ext-free MC values'!L47)&gt;'Error flags'!L$2,'Duplicate Ext-free MC values'!L46,"")</f>
      </c>
      <c r="M47" s="12">
        <f>IF(ABS('Duplicate Ext-free MC values'!M46-'Duplicate Ext-free MC values'!M47)&gt;'Error flags'!M$2,'Duplicate Ext-free MC values'!M46,"")</f>
      </c>
    </row>
    <row r="48" spans="1:13" ht="12">
      <c r="A48" s="2" t="str">
        <f>'Duplicate Ext-free MC values'!A47</f>
        <v>replicate 23</v>
      </c>
      <c r="B48" s="92">
        <f>'Duplicate Ext-free MC values'!B47</f>
        <v>0</v>
      </c>
      <c r="C48" s="12">
        <f>IF(ABS('Duplicate Ext-free MC values'!C46-'Duplicate Ext-free MC values'!C47)&gt;'Error flags'!C$2,'Duplicate Ext-free MC values'!C47,"")</f>
      </c>
      <c r="D48" s="12">
        <f>IF(ABS('Duplicate Ext-free MC values'!D46-'Duplicate Ext-free MC values'!D47)&gt;'Error flags'!D$2,'Duplicate Ext-free MC values'!D47,"")</f>
      </c>
      <c r="E48" s="12">
        <f>IF(ABS('Duplicate Ext-free MC values'!E46-'Duplicate Ext-free MC values'!E47)&gt;'Error flags'!E$2,'Duplicate Ext-free MC values'!E47,"")</f>
      </c>
      <c r="F48" s="12">
        <f>IF(ABS('Duplicate Ext-free MC values'!F46-'Duplicate Ext-free MC values'!F47)&gt;'Error flags'!F$2,'Duplicate Ext-free MC values'!F47,"")</f>
      </c>
      <c r="G48" s="12">
        <f>IF(ABS('Duplicate Ext-free MC values'!G46-'Duplicate Ext-free MC values'!G47)&gt;'Error flags'!G$2,'Duplicate Ext-free MC values'!G47,"")</f>
      </c>
      <c r="H48" s="12">
        <f>IF(ABS('Duplicate Ext-free MC values'!H46-'Duplicate Ext-free MC values'!H47)&gt;'Error flags'!H$2,'Duplicate Ext-free MC values'!H47,"")</f>
      </c>
      <c r="I48" s="12">
        <f>IF(ABS('Duplicate Ext-free MC values'!I46-'Duplicate Ext-free MC values'!I47)&gt;'Error flags'!I$2,'Duplicate Ext-free MC values'!I47,"")</f>
      </c>
      <c r="J48" s="12">
        <f>IF(ABS('Duplicate Ext-free MC values'!J46-'Duplicate Ext-free MC values'!J47)&gt;'Error flags'!J$2,'Duplicate Ext-free MC values'!J47,"")</f>
      </c>
      <c r="K48" s="12">
        <f>IF(ABS('Duplicate Ext-free MC values'!K46-'Duplicate Ext-free MC values'!K47)&gt;'Error flags'!K$2,'Duplicate Ext-free MC values'!K47,"")</f>
      </c>
      <c r="L48" s="12">
        <f>IF(ABS('Duplicate Ext-free MC values'!L46-'Duplicate Ext-free MC values'!L47)&gt;'Error flags'!L$2,'Duplicate Ext-free MC values'!L47,"")</f>
      </c>
      <c r="M48" s="12">
        <f>IF(ABS('Duplicate Ext-free MC values'!M46-'Duplicate Ext-free MC values'!M47)&gt;'Error flags'!M$2,'Duplicate Ext-free MC values'!M47,"")</f>
      </c>
    </row>
    <row r="49" spans="1:13" ht="12">
      <c r="A49" s="2">
        <f>'Duplicate Ext-free MC values'!A48</f>
        <v>24</v>
      </c>
      <c r="B49" s="92">
        <f>'Duplicate Ext-free MC values'!B48</f>
        <v>0</v>
      </c>
      <c r="C49" s="12">
        <f>IF(ABS('Duplicate Ext-free MC values'!C48-'Duplicate Ext-free MC values'!C49)&gt;'Error flags'!C$2,'Duplicate Ext-free MC values'!C48,"")</f>
      </c>
      <c r="D49" s="12">
        <f>IF(ABS('Duplicate Ext-free MC values'!D48-'Duplicate Ext-free MC values'!D49)&gt;'Error flags'!D$2,'Duplicate Ext-free MC values'!D48,"")</f>
      </c>
      <c r="E49" s="12">
        <f>IF(ABS('Duplicate Ext-free MC values'!E48-'Duplicate Ext-free MC values'!E49)&gt;'Error flags'!E$2,'Duplicate Ext-free MC values'!E48,"")</f>
      </c>
      <c r="F49" s="12">
        <f>IF(ABS('Duplicate Ext-free MC values'!F48-'Duplicate Ext-free MC values'!F49)&gt;'Error flags'!F$2,'Duplicate Ext-free MC values'!F48,"")</f>
      </c>
      <c r="G49" s="12">
        <f>IF(ABS('Duplicate Ext-free MC values'!G48-'Duplicate Ext-free MC values'!G49)&gt;'Error flags'!G$2,'Duplicate Ext-free MC values'!G48,"")</f>
      </c>
      <c r="H49" s="12">
        <f>IF(ABS('Duplicate Ext-free MC values'!H48-'Duplicate Ext-free MC values'!H49)&gt;'Error flags'!H$2,'Duplicate Ext-free MC values'!H48,"")</f>
      </c>
      <c r="I49" s="12">
        <f>IF(ABS('Duplicate Ext-free MC values'!I48-'Duplicate Ext-free MC values'!I49)&gt;'Error flags'!I$2,'Duplicate Ext-free MC values'!I48,"")</f>
      </c>
      <c r="J49" s="12">
        <f>IF(ABS('Duplicate Ext-free MC values'!J48-'Duplicate Ext-free MC values'!J49)&gt;'Error flags'!J$2,'Duplicate Ext-free MC values'!J48,"")</f>
      </c>
      <c r="K49" s="12">
        <f>IF(ABS('Duplicate Ext-free MC values'!K48-'Duplicate Ext-free MC values'!K49)&gt;'Error flags'!K$2,'Duplicate Ext-free MC values'!K48,"")</f>
      </c>
      <c r="L49" s="12">
        <f>IF(ABS('Duplicate Ext-free MC values'!L48-'Duplicate Ext-free MC values'!L49)&gt;'Error flags'!L$2,'Duplicate Ext-free MC values'!L48,"")</f>
      </c>
      <c r="M49" s="12">
        <f>IF(ABS('Duplicate Ext-free MC values'!M48-'Duplicate Ext-free MC values'!M49)&gt;'Error flags'!M$2,'Duplicate Ext-free MC values'!M48,"")</f>
      </c>
    </row>
    <row r="50" spans="1:13" ht="12">
      <c r="A50" s="2" t="str">
        <f>'Duplicate Ext-free MC values'!A49</f>
        <v>replicate 24</v>
      </c>
      <c r="B50" s="92">
        <f>'Duplicate Ext-free MC values'!B49</f>
        <v>0</v>
      </c>
      <c r="C50" s="12">
        <f>IF(ABS('Duplicate Ext-free MC values'!C48-'Duplicate Ext-free MC values'!C49)&gt;'Error flags'!C$2,'Duplicate Ext-free MC values'!C49,"")</f>
      </c>
      <c r="D50" s="12">
        <f>IF(ABS('Duplicate Ext-free MC values'!D48-'Duplicate Ext-free MC values'!D49)&gt;'Error flags'!D$2,'Duplicate Ext-free MC values'!D49,"")</f>
      </c>
      <c r="E50" s="12">
        <f>IF(ABS('Duplicate Ext-free MC values'!E48-'Duplicate Ext-free MC values'!E49)&gt;'Error flags'!E$2,'Duplicate Ext-free MC values'!E49,"")</f>
      </c>
      <c r="F50" s="12">
        <f>IF(ABS('Duplicate Ext-free MC values'!F48-'Duplicate Ext-free MC values'!F49)&gt;'Error flags'!F$2,'Duplicate Ext-free MC values'!F49,"")</f>
      </c>
      <c r="G50" s="12">
        <f>IF(ABS('Duplicate Ext-free MC values'!G48-'Duplicate Ext-free MC values'!G49)&gt;'Error flags'!G$2,'Duplicate Ext-free MC values'!G49,"")</f>
      </c>
      <c r="H50" s="12">
        <f>IF(ABS('Duplicate Ext-free MC values'!H48-'Duplicate Ext-free MC values'!H49)&gt;'Error flags'!H$2,'Duplicate Ext-free MC values'!H49,"")</f>
      </c>
      <c r="I50" s="12">
        <f>IF(ABS('Duplicate Ext-free MC values'!I48-'Duplicate Ext-free MC values'!I49)&gt;'Error flags'!I$2,'Duplicate Ext-free MC values'!I49,"")</f>
      </c>
      <c r="J50" s="12">
        <f>IF(ABS('Duplicate Ext-free MC values'!J48-'Duplicate Ext-free MC values'!J49)&gt;'Error flags'!J$2,'Duplicate Ext-free MC values'!J49,"")</f>
      </c>
      <c r="K50" s="12">
        <f>IF(ABS('Duplicate Ext-free MC values'!K48-'Duplicate Ext-free MC values'!K49)&gt;'Error flags'!K$2,'Duplicate Ext-free MC values'!K49,"")</f>
      </c>
      <c r="L50" s="12">
        <f>IF(ABS('Duplicate Ext-free MC values'!L48-'Duplicate Ext-free MC values'!L49)&gt;'Error flags'!L$2,'Duplicate Ext-free MC values'!L49,"")</f>
      </c>
      <c r="M50" s="12">
        <f>IF(ABS('Duplicate Ext-free MC values'!M48-'Duplicate Ext-free MC values'!M49)&gt;'Error flags'!M$2,'Duplicate Ext-free MC values'!M49,"")</f>
      </c>
    </row>
    <row r="51" spans="1:13" ht="12">
      <c r="A51" s="2">
        <f>'Duplicate Ext-free MC values'!A50</f>
        <v>25</v>
      </c>
      <c r="B51" s="92">
        <f>'Duplicate Ext-free MC values'!B50</f>
        <v>0</v>
      </c>
      <c r="C51" s="12">
        <f>IF(ABS('Duplicate Ext-free MC values'!C50-'Duplicate Ext-free MC values'!C51)&gt;'Error flags'!C$2,'Duplicate Ext-free MC values'!C50,"")</f>
      </c>
      <c r="D51" s="12">
        <f>IF(ABS('Duplicate Ext-free MC values'!D50-'Duplicate Ext-free MC values'!D51)&gt;'Error flags'!D$2,'Duplicate Ext-free MC values'!D50,"")</f>
      </c>
      <c r="E51" s="12">
        <f>IF(ABS('Duplicate Ext-free MC values'!E50-'Duplicate Ext-free MC values'!E51)&gt;'Error flags'!E$2,'Duplicate Ext-free MC values'!E50,"")</f>
      </c>
      <c r="F51" s="12">
        <f>IF(ABS('Duplicate Ext-free MC values'!F50-'Duplicate Ext-free MC values'!F51)&gt;'Error flags'!F$2,'Duplicate Ext-free MC values'!F50,"")</f>
      </c>
      <c r="G51" s="12">
        <f>IF(ABS('Duplicate Ext-free MC values'!G50-'Duplicate Ext-free MC values'!G51)&gt;'Error flags'!G$2,'Duplicate Ext-free MC values'!G50,"")</f>
      </c>
      <c r="H51" s="12">
        <f>IF(ABS('Duplicate Ext-free MC values'!H50-'Duplicate Ext-free MC values'!H51)&gt;'Error flags'!H$2,'Duplicate Ext-free MC values'!H50,"")</f>
      </c>
      <c r="I51" s="12">
        <f>IF(ABS('Duplicate Ext-free MC values'!I50-'Duplicate Ext-free MC values'!I51)&gt;'Error flags'!I$2,'Duplicate Ext-free MC values'!I50,"")</f>
      </c>
      <c r="J51" s="12">
        <f>IF(ABS('Duplicate Ext-free MC values'!J50-'Duplicate Ext-free MC values'!J51)&gt;'Error flags'!J$2,'Duplicate Ext-free MC values'!J50,"")</f>
      </c>
      <c r="K51" s="12">
        <f>IF(ABS('Duplicate Ext-free MC values'!K50-'Duplicate Ext-free MC values'!K51)&gt;'Error flags'!K$2,'Duplicate Ext-free MC values'!K50,"")</f>
      </c>
      <c r="L51" s="12">
        <f>IF(ABS('Duplicate Ext-free MC values'!L50-'Duplicate Ext-free MC values'!L51)&gt;'Error flags'!L$2,'Duplicate Ext-free MC values'!L50,"")</f>
      </c>
      <c r="M51" s="12">
        <f>IF(ABS('Duplicate Ext-free MC values'!M50-'Duplicate Ext-free MC values'!M51)&gt;'Error flags'!M$2,'Duplicate Ext-free MC values'!M50,"")</f>
      </c>
    </row>
    <row r="52" spans="1:13" ht="12">
      <c r="A52" s="2" t="str">
        <f>'Duplicate Ext-free MC values'!A51</f>
        <v>replicate 25</v>
      </c>
      <c r="B52" s="92">
        <f>'Duplicate Ext-free MC values'!B51</f>
        <v>0</v>
      </c>
      <c r="C52" s="12">
        <f>IF(ABS('Duplicate Ext-free MC values'!C50-'Duplicate Ext-free MC values'!C51)&gt;'Error flags'!C$2,'Duplicate Ext-free MC values'!C51,"")</f>
      </c>
      <c r="D52" s="12">
        <f>IF(ABS('Duplicate Ext-free MC values'!D50-'Duplicate Ext-free MC values'!D51)&gt;'Error flags'!D$2,'Duplicate Ext-free MC values'!D51,"")</f>
      </c>
      <c r="E52" s="12">
        <f>IF(ABS('Duplicate Ext-free MC values'!E50-'Duplicate Ext-free MC values'!E51)&gt;'Error flags'!E$2,'Duplicate Ext-free MC values'!E51,"")</f>
      </c>
      <c r="F52" s="12">
        <f>IF(ABS('Duplicate Ext-free MC values'!F50-'Duplicate Ext-free MC values'!F51)&gt;'Error flags'!F$2,'Duplicate Ext-free MC values'!F51,"")</f>
      </c>
      <c r="G52" s="12">
        <f>IF(ABS('Duplicate Ext-free MC values'!G50-'Duplicate Ext-free MC values'!G51)&gt;'Error flags'!G$2,'Duplicate Ext-free MC values'!G51,"")</f>
      </c>
      <c r="H52" s="12">
        <f>IF(ABS('Duplicate Ext-free MC values'!H50-'Duplicate Ext-free MC values'!H51)&gt;'Error flags'!H$2,'Duplicate Ext-free MC values'!H51,"")</f>
      </c>
      <c r="I52" s="12">
        <f>IF(ABS('Duplicate Ext-free MC values'!I50-'Duplicate Ext-free MC values'!I51)&gt;'Error flags'!I$2,'Duplicate Ext-free MC values'!I51,"")</f>
      </c>
      <c r="J52" s="12">
        <f>IF(ABS('Duplicate Ext-free MC values'!J50-'Duplicate Ext-free MC values'!J51)&gt;'Error flags'!J$2,'Duplicate Ext-free MC values'!J51,"")</f>
      </c>
      <c r="K52" s="12">
        <f>IF(ABS('Duplicate Ext-free MC values'!K50-'Duplicate Ext-free MC values'!K51)&gt;'Error flags'!K$2,'Duplicate Ext-free MC values'!K51,"")</f>
      </c>
      <c r="L52" s="12">
        <f>IF(ABS('Duplicate Ext-free MC values'!L50-'Duplicate Ext-free MC values'!L51)&gt;'Error flags'!L$2,'Duplicate Ext-free MC values'!L51,"")</f>
      </c>
      <c r="M52" s="12">
        <f>IF(ABS('Duplicate Ext-free MC values'!M50-'Duplicate Ext-free MC values'!M51)&gt;'Error flags'!M$2,'Duplicate Ext-free MC values'!M51,"")</f>
      </c>
    </row>
    <row r="53" spans="1:13" ht="12">
      <c r="A53" s="2">
        <f>'Duplicate Ext-free MC values'!A52</f>
        <v>26</v>
      </c>
      <c r="B53" s="92">
        <f>'Duplicate Ext-free MC values'!B52</f>
        <v>0</v>
      </c>
      <c r="C53" s="12">
        <f>IF(ABS('Duplicate Ext-free MC values'!C52-'Duplicate Ext-free MC values'!C53)&gt;'Error flags'!C$2,'Duplicate Ext-free MC values'!C52,"")</f>
      </c>
      <c r="D53" s="12">
        <f>IF(ABS('Duplicate Ext-free MC values'!D52-'Duplicate Ext-free MC values'!D53)&gt;'Error flags'!D$2,'Duplicate Ext-free MC values'!D52,"")</f>
      </c>
      <c r="E53" s="12">
        <f>IF(ABS('Duplicate Ext-free MC values'!E52-'Duplicate Ext-free MC values'!E53)&gt;'Error flags'!E$2,'Duplicate Ext-free MC values'!E52,"")</f>
      </c>
      <c r="F53" s="12">
        <f>IF(ABS('Duplicate Ext-free MC values'!F52-'Duplicate Ext-free MC values'!F53)&gt;'Error flags'!F$2,'Duplicate Ext-free MC values'!F52,"")</f>
      </c>
      <c r="G53" s="12">
        <f>IF(ABS('Duplicate Ext-free MC values'!G52-'Duplicate Ext-free MC values'!G53)&gt;'Error flags'!G$2,'Duplicate Ext-free MC values'!G52,"")</f>
      </c>
      <c r="H53" s="12">
        <f>IF(ABS('Duplicate Ext-free MC values'!H52-'Duplicate Ext-free MC values'!H53)&gt;'Error flags'!H$2,'Duplicate Ext-free MC values'!H52,"")</f>
      </c>
      <c r="I53" s="12">
        <f>IF(ABS('Duplicate Ext-free MC values'!I52-'Duplicate Ext-free MC values'!I53)&gt;'Error flags'!I$2,'Duplicate Ext-free MC values'!I52,"")</f>
      </c>
      <c r="J53" s="12">
        <f>IF(ABS('Duplicate Ext-free MC values'!J52-'Duplicate Ext-free MC values'!J53)&gt;'Error flags'!J$2,'Duplicate Ext-free MC values'!J52,"")</f>
      </c>
      <c r="K53" s="12">
        <f>IF(ABS('Duplicate Ext-free MC values'!K52-'Duplicate Ext-free MC values'!K53)&gt;'Error flags'!K$2,'Duplicate Ext-free MC values'!K52,"")</f>
      </c>
      <c r="L53" s="12">
        <f>IF(ABS('Duplicate Ext-free MC values'!L52-'Duplicate Ext-free MC values'!L53)&gt;'Error flags'!L$2,'Duplicate Ext-free MC values'!L52,"")</f>
      </c>
      <c r="M53" s="12">
        <f>IF(ABS('Duplicate Ext-free MC values'!M52-'Duplicate Ext-free MC values'!M53)&gt;'Error flags'!M$2,'Duplicate Ext-free MC values'!M52,"")</f>
      </c>
    </row>
    <row r="54" spans="1:13" ht="12">
      <c r="A54" s="2" t="str">
        <f>'Duplicate Ext-free MC values'!A53</f>
        <v>replicate 26</v>
      </c>
      <c r="B54" s="92">
        <f>'Duplicate Ext-free MC values'!B53</f>
        <v>0</v>
      </c>
      <c r="C54" s="12">
        <f>IF(ABS('Duplicate Ext-free MC values'!C52-'Duplicate Ext-free MC values'!C53)&gt;'Error flags'!C$2,'Duplicate Ext-free MC values'!C53,"")</f>
      </c>
      <c r="D54" s="12">
        <f>IF(ABS('Duplicate Ext-free MC values'!D52-'Duplicate Ext-free MC values'!D53)&gt;'Error flags'!D$2,'Duplicate Ext-free MC values'!D53,"")</f>
      </c>
      <c r="E54" s="12">
        <f>IF(ABS('Duplicate Ext-free MC values'!E52-'Duplicate Ext-free MC values'!E53)&gt;'Error flags'!E$2,'Duplicate Ext-free MC values'!E53,"")</f>
      </c>
      <c r="F54" s="12">
        <f>IF(ABS('Duplicate Ext-free MC values'!F52-'Duplicate Ext-free MC values'!F53)&gt;'Error flags'!F$2,'Duplicate Ext-free MC values'!F53,"")</f>
      </c>
      <c r="G54" s="12">
        <f>IF(ABS('Duplicate Ext-free MC values'!G52-'Duplicate Ext-free MC values'!G53)&gt;'Error flags'!G$2,'Duplicate Ext-free MC values'!G53,"")</f>
      </c>
      <c r="H54" s="12">
        <f>IF(ABS('Duplicate Ext-free MC values'!H52-'Duplicate Ext-free MC values'!H53)&gt;'Error flags'!H$2,'Duplicate Ext-free MC values'!H53,"")</f>
      </c>
      <c r="I54" s="12">
        <f>IF(ABS('Duplicate Ext-free MC values'!I52-'Duplicate Ext-free MC values'!I53)&gt;'Error flags'!I$2,'Duplicate Ext-free MC values'!I53,"")</f>
      </c>
      <c r="J54" s="12">
        <f>IF(ABS('Duplicate Ext-free MC values'!J52-'Duplicate Ext-free MC values'!J53)&gt;'Error flags'!J$2,'Duplicate Ext-free MC values'!J53,"")</f>
      </c>
      <c r="K54" s="12">
        <f>IF(ABS('Duplicate Ext-free MC values'!K52-'Duplicate Ext-free MC values'!K53)&gt;'Error flags'!K$2,'Duplicate Ext-free MC values'!K53,"")</f>
      </c>
      <c r="L54" s="12">
        <f>IF(ABS('Duplicate Ext-free MC values'!L52-'Duplicate Ext-free MC values'!L53)&gt;'Error flags'!L$2,'Duplicate Ext-free MC values'!L53,"")</f>
      </c>
      <c r="M54" s="12">
        <f>IF(ABS('Duplicate Ext-free MC values'!M52-'Duplicate Ext-free MC values'!M53)&gt;'Error flags'!M$2,'Duplicate Ext-free MC values'!M53,"")</f>
      </c>
    </row>
    <row r="55" spans="1:13" ht="12">
      <c r="A55" s="2">
        <f>'Duplicate Ext-free MC values'!A54</f>
        <v>27</v>
      </c>
      <c r="B55" s="92">
        <f>'Duplicate Ext-free MC values'!B54</f>
        <v>0</v>
      </c>
      <c r="C55" s="12">
        <f>IF(ABS('Duplicate Ext-free MC values'!C54-'Duplicate Ext-free MC values'!C55)&gt;'Error flags'!C$2,'Duplicate Ext-free MC values'!C54,"")</f>
      </c>
      <c r="D55" s="12">
        <f>IF(ABS('Duplicate Ext-free MC values'!D54-'Duplicate Ext-free MC values'!D55)&gt;'Error flags'!D$2,'Duplicate Ext-free MC values'!D54,"")</f>
      </c>
      <c r="E55" s="12">
        <f>IF(ABS('Duplicate Ext-free MC values'!E54-'Duplicate Ext-free MC values'!E55)&gt;'Error flags'!E$2,'Duplicate Ext-free MC values'!E54,"")</f>
      </c>
      <c r="F55" s="12">
        <f>IF(ABS('Duplicate Ext-free MC values'!F54-'Duplicate Ext-free MC values'!F55)&gt;'Error flags'!F$2,'Duplicate Ext-free MC values'!F54,"")</f>
      </c>
      <c r="G55" s="12">
        <f>IF(ABS('Duplicate Ext-free MC values'!G54-'Duplicate Ext-free MC values'!G55)&gt;'Error flags'!G$2,'Duplicate Ext-free MC values'!G54,"")</f>
      </c>
      <c r="H55" s="12">
        <f>IF(ABS('Duplicate Ext-free MC values'!H54-'Duplicate Ext-free MC values'!H55)&gt;'Error flags'!H$2,'Duplicate Ext-free MC values'!H54,"")</f>
      </c>
      <c r="I55" s="12">
        <f>IF(ABS('Duplicate Ext-free MC values'!I54-'Duplicate Ext-free MC values'!I55)&gt;'Error flags'!I$2,'Duplicate Ext-free MC values'!I54,"")</f>
      </c>
      <c r="J55" s="12">
        <f>IF(ABS('Duplicate Ext-free MC values'!J54-'Duplicate Ext-free MC values'!J55)&gt;'Error flags'!J$2,'Duplicate Ext-free MC values'!J54,"")</f>
      </c>
      <c r="K55" s="12">
        <f>IF(ABS('Duplicate Ext-free MC values'!K54-'Duplicate Ext-free MC values'!K55)&gt;'Error flags'!K$2,'Duplicate Ext-free MC values'!K54,"")</f>
      </c>
      <c r="L55" s="12">
        <f>IF(ABS('Duplicate Ext-free MC values'!L54-'Duplicate Ext-free MC values'!L55)&gt;'Error flags'!L$2,'Duplicate Ext-free MC values'!L54,"")</f>
      </c>
      <c r="M55" s="12">
        <f>IF(ABS('Duplicate Ext-free MC values'!M54-'Duplicate Ext-free MC values'!M55)&gt;'Error flags'!M$2,'Duplicate Ext-free MC values'!M54,"")</f>
      </c>
    </row>
    <row r="56" spans="1:13" ht="12">
      <c r="A56" s="2" t="str">
        <f>'Duplicate Ext-free MC values'!A55</f>
        <v>replicate 27</v>
      </c>
      <c r="B56" s="92">
        <f>'Duplicate Ext-free MC values'!B55</f>
        <v>0</v>
      </c>
      <c r="C56" s="12">
        <f>IF(ABS('Duplicate Ext-free MC values'!C54-'Duplicate Ext-free MC values'!C55)&gt;'Error flags'!C$2,'Duplicate Ext-free MC values'!C55,"")</f>
      </c>
      <c r="D56" s="12">
        <f>IF(ABS('Duplicate Ext-free MC values'!D54-'Duplicate Ext-free MC values'!D55)&gt;'Error flags'!D$2,'Duplicate Ext-free MC values'!D55,"")</f>
      </c>
      <c r="E56" s="12">
        <f>IF(ABS('Duplicate Ext-free MC values'!E54-'Duplicate Ext-free MC values'!E55)&gt;'Error flags'!E$2,'Duplicate Ext-free MC values'!E55,"")</f>
      </c>
      <c r="F56" s="12">
        <f>IF(ABS('Duplicate Ext-free MC values'!F54-'Duplicate Ext-free MC values'!F55)&gt;'Error flags'!F$2,'Duplicate Ext-free MC values'!F55,"")</f>
      </c>
      <c r="G56" s="12">
        <f>IF(ABS('Duplicate Ext-free MC values'!G54-'Duplicate Ext-free MC values'!G55)&gt;'Error flags'!G$2,'Duplicate Ext-free MC values'!G55,"")</f>
      </c>
      <c r="H56" s="12">
        <f>IF(ABS('Duplicate Ext-free MC values'!H54-'Duplicate Ext-free MC values'!H55)&gt;'Error flags'!H$2,'Duplicate Ext-free MC values'!H55,"")</f>
      </c>
      <c r="I56" s="12">
        <f>IF(ABS('Duplicate Ext-free MC values'!I54-'Duplicate Ext-free MC values'!I55)&gt;'Error flags'!I$2,'Duplicate Ext-free MC values'!I55,"")</f>
      </c>
      <c r="J56" s="12">
        <f>IF(ABS('Duplicate Ext-free MC values'!J54-'Duplicate Ext-free MC values'!J55)&gt;'Error flags'!J$2,'Duplicate Ext-free MC values'!J55,"")</f>
      </c>
      <c r="K56" s="12">
        <f>IF(ABS('Duplicate Ext-free MC values'!K54-'Duplicate Ext-free MC values'!K55)&gt;'Error flags'!K$2,'Duplicate Ext-free MC values'!K55,"")</f>
      </c>
      <c r="L56" s="12">
        <f>IF(ABS('Duplicate Ext-free MC values'!L54-'Duplicate Ext-free MC values'!L55)&gt;'Error flags'!L$2,'Duplicate Ext-free MC values'!L55,"")</f>
      </c>
      <c r="M56" s="12">
        <f>IF(ABS('Duplicate Ext-free MC values'!M54-'Duplicate Ext-free MC values'!M55)&gt;'Error flags'!M$2,'Duplicate Ext-free MC values'!M55,"")</f>
      </c>
    </row>
    <row r="57" spans="1:13" ht="12">
      <c r="A57" s="2">
        <f>'Duplicate Ext-free MC values'!A56</f>
        <v>28</v>
      </c>
      <c r="B57" s="92">
        <f>'Duplicate Ext-free MC values'!B56</f>
        <v>0</v>
      </c>
      <c r="C57" s="12">
        <f>IF(ABS('Duplicate Ext-free MC values'!C56-'Duplicate Ext-free MC values'!C57)&gt;'Error flags'!C$2,'Duplicate Ext-free MC values'!C56,"")</f>
      </c>
      <c r="D57" s="12">
        <f>IF(ABS('Duplicate Ext-free MC values'!D56-'Duplicate Ext-free MC values'!D57)&gt;'Error flags'!D$2,'Duplicate Ext-free MC values'!D56,"")</f>
      </c>
      <c r="E57" s="12">
        <f>IF(ABS('Duplicate Ext-free MC values'!E56-'Duplicate Ext-free MC values'!E57)&gt;'Error flags'!E$2,'Duplicate Ext-free MC values'!E56,"")</f>
      </c>
      <c r="F57" s="12">
        <f>IF(ABS('Duplicate Ext-free MC values'!F56-'Duplicate Ext-free MC values'!F57)&gt;'Error flags'!F$2,'Duplicate Ext-free MC values'!F56,"")</f>
      </c>
      <c r="G57" s="12">
        <f>IF(ABS('Duplicate Ext-free MC values'!G56-'Duplicate Ext-free MC values'!G57)&gt;'Error flags'!G$2,'Duplicate Ext-free MC values'!G56,"")</f>
      </c>
      <c r="H57" s="12">
        <f>IF(ABS('Duplicate Ext-free MC values'!H56-'Duplicate Ext-free MC values'!H57)&gt;'Error flags'!H$2,'Duplicate Ext-free MC values'!H56,"")</f>
      </c>
      <c r="I57" s="12">
        <f>IF(ABS('Duplicate Ext-free MC values'!I56-'Duplicate Ext-free MC values'!I57)&gt;'Error flags'!I$2,'Duplicate Ext-free MC values'!I56,"")</f>
      </c>
      <c r="J57" s="12">
        <f>IF(ABS('Duplicate Ext-free MC values'!J56-'Duplicate Ext-free MC values'!J57)&gt;'Error flags'!J$2,'Duplicate Ext-free MC values'!J56,"")</f>
      </c>
      <c r="K57" s="12">
        <f>IF(ABS('Duplicate Ext-free MC values'!K56-'Duplicate Ext-free MC values'!K57)&gt;'Error flags'!K$2,'Duplicate Ext-free MC values'!K56,"")</f>
      </c>
      <c r="L57" s="12">
        <f>IF(ABS('Duplicate Ext-free MC values'!L56-'Duplicate Ext-free MC values'!L57)&gt;'Error flags'!L$2,'Duplicate Ext-free MC values'!L56,"")</f>
      </c>
      <c r="M57" s="12">
        <f>IF(ABS('Duplicate Ext-free MC values'!M56-'Duplicate Ext-free MC values'!M57)&gt;'Error flags'!M$2,'Duplicate Ext-free MC values'!M56,"")</f>
      </c>
    </row>
    <row r="58" spans="1:13" ht="12">
      <c r="A58" s="2" t="str">
        <f>'Duplicate Ext-free MC values'!A57</f>
        <v>replicate 28</v>
      </c>
      <c r="B58" s="92">
        <f>'Duplicate Ext-free MC values'!B57</f>
        <v>0</v>
      </c>
      <c r="C58" s="12">
        <f>IF(ABS('Duplicate Ext-free MC values'!C56-'Duplicate Ext-free MC values'!C57)&gt;'Error flags'!C$2,'Duplicate Ext-free MC values'!C57,"")</f>
      </c>
      <c r="D58" s="12">
        <f>IF(ABS('Duplicate Ext-free MC values'!D56-'Duplicate Ext-free MC values'!D57)&gt;'Error flags'!D$2,'Duplicate Ext-free MC values'!D57,"")</f>
      </c>
      <c r="E58" s="12">
        <f>IF(ABS('Duplicate Ext-free MC values'!E56-'Duplicate Ext-free MC values'!E57)&gt;'Error flags'!E$2,'Duplicate Ext-free MC values'!E57,"")</f>
      </c>
      <c r="F58" s="12">
        <f>IF(ABS('Duplicate Ext-free MC values'!F56-'Duplicate Ext-free MC values'!F57)&gt;'Error flags'!F$2,'Duplicate Ext-free MC values'!F57,"")</f>
      </c>
      <c r="G58" s="12">
        <f>IF(ABS('Duplicate Ext-free MC values'!G56-'Duplicate Ext-free MC values'!G57)&gt;'Error flags'!G$2,'Duplicate Ext-free MC values'!G57,"")</f>
      </c>
      <c r="H58" s="12">
        <f>IF(ABS('Duplicate Ext-free MC values'!H56-'Duplicate Ext-free MC values'!H57)&gt;'Error flags'!H$2,'Duplicate Ext-free MC values'!H57,"")</f>
      </c>
      <c r="I58" s="12">
        <f>IF(ABS('Duplicate Ext-free MC values'!I56-'Duplicate Ext-free MC values'!I57)&gt;'Error flags'!I$2,'Duplicate Ext-free MC values'!I57,"")</f>
      </c>
      <c r="J58" s="12">
        <f>IF(ABS('Duplicate Ext-free MC values'!J56-'Duplicate Ext-free MC values'!J57)&gt;'Error flags'!J$2,'Duplicate Ext-free MC values'!J57,"")</f>
      </c>
      <c r="K58" s="12">
        <f>IF(ABS('Duplicate Ext-free MC values'!K56-'Duplicate Ext-free MC values'!K57)&gt;'Error flags'!K$2,'Duplicate Ext-free MC values'!K57,"")</f>
      </c>
      <c r="L58" s="12">
        <f>IF(ABS('Duplicate Ext-free MC values'!L56-'Duplicate Ext-free MC values'!L57)&gt;'Error flags'!L$2,'Duplicate Ext-free MC values'!L57,"")</f>
      </c>
      <c r="M58" s="12">
        <f>IF(ABS('Duplicate Ext-free MC values'!M56-'Duplicate Ext-free MC values'!M57)&gt;'Error flags'!M$2,'Duplicate Ext-free MC values'!M57,"")</f>
      </c>
    </row>
    <row r="59" spans="1:13" ht="12">
      <c r="A59" s="2">
        <f>'Duplicate Ext-free MC values'!A58</f>
        <v>29</v>
      </c>
      <c r="B59" s="92">
        <f>'Duplicate Ext-free MC values'!B58</f>
        <v>0</v>
      </c>
      <c r="C59" s="12">
        <f>IF(ABS('Duplicate Ext-free MC values'!C58-'Duplicate Ext-free MC values'!C59)&gt;'Error flags'!C$2,'Duplicate Ext-free MC values'!C58,"")</f>
      </c>
      <c r="D59" s="12">
        <f>IF(ABS('Duplicate Ext-free MC values'!D58-'Duplicate Ext-free MC values'!D59)&gt;'Error flags'!D$2,'Duplicate Ext-free MC values'!D58,"")</f>
      </c>
      <c r="E59" s="12">
        <f>IF(ABS('Duplicate Ext-free MC values'!E58-'Duplicate Ext-free MC values'!E59)&gt;'Error flags'!E$2,'Duplicate Ext-free MC values'!E58,"")</f>
      </c>
      <c r="F59" s="12">
        <f>IF(ABS('Duplicate Ext-free MC values'!F58-'Duplicate Ext-free MC values'!F59)&gt;'Error flags'!F$2,'Duplicate Ext-free MC values'!F58,"")</f>
      </c>
      <c r="G59" s="12">
        <f>IF(ABS('Duplicate Ext-free MC values'!G58-'Duplicate Ext-free MC values'!G59)&gt;'Error flags'!G$2,'Duplicate Ext-free MC values'!G58,"")</f>
      </c>
      <c r="H59" s="12">
        <f>IF(ABS('Duplicate Ext-free MC values'!H58-'Duplicate Ext-free MC values'!H59)&gt;'Error flags'!H$2,'Duplicate Ext-free MC values'!H58,"")</f>
      </c>
      <c r="I59" s="12">
        <f>IF(ABS('Duplicate Ext-free MC values'!I58-'Duplicate Ext-free MC values'!I59)&gt;'Error flags'!I$2,'Duplicate Ext-free MC values'!I58,"")</f>
      </c>
      <c r="J59" s="12">
        <f>IF(ABS('Duplicate Ext-free MC values'!J58-'Duplicate Ext-free MC values'!J59)&gt;'Error flags'!J$2,'Duplicate Ext-free MC values'!J58,"")</f>
      </c>
      <c r="K59" s="12">
        <f>IF(ABS('Duplicate Ext-free MC values'!K58-'Duplicate Ext-free MC values'!K59)&gt;'Error flags'!K$2,'Duplicate Ext-free MC values'!K58,"")</f>
      </c>
      <c r="L59" s="12">
        <f>IF(ABS('Duplicate Ext-free MC values'!L58-'Duplicate Ext-free MC values'!L59)&gt;'Error flags'!L$2,'Duplicate Ext-free MC values'!L58,"")</f>
      </c>
      <c r="M59" s="12">
        <f>IF(ABS('Duplicate Ext-free MC values'!M58-'Duplicate Ext-free MC values'!M59)&gt;'Error flags'!M$2,'Duplicate Ext-free MC values'!M58,"")</f>
      </c>
    </row>
    <row r="60" spans="1:13" ht="12">
      <c r="A60" s="2" t="str">
        <f>'Duplicate Ext-free MC values'!A59</f>
        <v>replicate 29</v>
      </c>
      <c r="B60" s="92">
        <f>'Duplicate Ext-free MC values'!B59</f>
        <v>0</v>
      </c>
      <c r="C60" s="12">
        <f>IF(ABS('Duplicate Ext-free MC values'!C58-'Duplicate Ext-free MC values'!C59)&gt;'Error flags'!C$2,'Duplicate Ext-free MC values'!C59,"")</f>
      </c>
      <c r="D60" s="12">
        <f>IF(ABS('Duplicate Ext-free MC values'!D58-'Duplicate Ext-free MC values'!D59)&gt;'Error flags'!D$2,'Duplicate Ext-free MC values'!D59,"")</f>
      </c>
      <c r="E60" s="12">
        <f>IF(ABS('Duplicate Ext-free MC values'!E58-'Duplicate Ext-free MC values'!E59)&gt;'Error flags'!E$2,'Duplicate Ext-free MC values'!E59,"")</f>
      </c>
      <c r="F60" s="12">
        <f>IF(ABS('Duplicate Ext-free MC values'!F58-'Duplicate Ext-free MC values'!F59)&gt;'Error flags'!F$2,'Duplicate Ext-free MC values'!F59,"")</f>
      </c>
      <c r="G60" s="12">
        <f>IF(ABS('Duplicate Ext-free MC values'!G58-'Duplicate Ext-free MC values'!G59)&gt;'Error flags'!G$2,'Duplicate Ext-free MC values'!G59,"")</f>
      </c>
      <c r="H60" s="12">
        <f>IF(ABS('Duplicate Ext-free MC values'!H58-'Duplicate Ext-free MC values'!H59)&gt;'Error flags'!H$2,'Duplicate Ext-free MC values'!H59,"")</f>
      </c>
      <c r="I60" s="12">
        <f>IF(ABS('Duplicate Ext-free MC values'!I58-'Duplicate Ext-free MC values'!I59)&gt;'Error flags'!I$2,'Duplicate Ext-free MC values'!I59,"")</f>
      </c>
      <c r="J60" s="12">
        <f>IF(ABS('Duplicate Ext-free MC values'!J58-'Duplicate Ext-free MC values'!J59)&gt;'Error flags'!J$2,'Duplicate Ext-free MC values'!J59,"")</f>
      </c>
      <c r="K60" s="12">
        <f>IF(ABS('Duplicate Ext-free MC values'!K58-'Duplicate Ext-free MC values'!K59)&gt;'Error flags'!K$2,'Duplicate Ext-free MC values'!K59,"")</f>
      </c>
      <c r="L60" s="12">
        <f>IF(ABS('Duplicate Ext-free MC values'!L58-'Duplicate Ext-free MC values'!L59)&gt;'Error flags'!L$2,'Duplicate Ext-free MC values'!L59,"")</f>
      </c>
      <c r="M60" s="12">
        <f>IF(ABS('Duplicate Ext-free MC values'!M58-'Duplicate Ext-free MC values'!M59)&gt;'Error flags'!M$2,'Duplicate Ext-free MC values'!M59,"")</f>
      </c>
    </row>
    <row r="61" spans="1:13" ht="12">
      <c r="A61" s="2">
        <f>'Duplicate Ext-free MC values'!A60</f>
        <v>30</v>
      </c>
      <c r="B61" s="93">
        <f>'Duplicate Ext-free MC values'!B60</f>
        <v>0</v>
      </c>
      <c r="C61" s="12">
        <f>IF(ABS('Duplicate Ext-free MC values'!C60-'Duplicate Ext-free MC values'!C61)&gt;'Error flags'!C$2,'Duplicate Ext-free MC values'!C60,"")</f>
      </c>
      <c r="D61" s="12">
        <f>IF(ABS('Duplicate Ext-free MC values'!D60-'Duplicate Ext-free MC values'!D61)&gt;'Error flags'!D$2,'Duplicate Ext-free MC values'!D60,"")</f>
      </c>
      <c r="E61" s="12">
        <f>IF(ABS('Duplicate Ext-free MC values'!E60-'Duplicate Ext-free MC values'!E61)&gt;'Error flags'!E$2,'Duplicate Ext-free MC values'!E60,"")</f>
      </c>
      <c r="F61" s="12">
        <f>IF(ABS('Duplicate Ext-free MC values'!F60-'Duplicate Ext-free MC values'!F61)&gt;'Error flags'!F$2,'Duplicate Ext-free MC values'!F60,"")</f>
      </c>
      <c r="G61" s="12">
        <f>IF(ABS('Duplicate Ext-free MC values'!G60-'Duplicate Ext-free MC values'!G61)&gt;'Error flags'!G$2,'Duplicate Ext-free MC values'!G60,"")</f>
      </c>
      <c r="H61" s="12">
        <f>IF(ABS('Duplicate Ext-free MC values'!H60-'Duplicate Ext-free MC values'!H61)&gt;'Error flags'!H$2,'Duplicate Ext-free MC values'!H60,"")</f>
      </c>
      <c r="I61" s="12">
        <f>IF(ABS('Duplicate Ext-free MC values'!I60-'Duplicate Ext-free MC values'!I61)&gt;'Error flags'!I$2,'Duplicate Ext-free MC values'!I60,"")</f>
      </c>
      <c r="J61" s="12">
        <f>IF(ABS('Duplicate Ext-free MC values'!J60-'Duplicate Ext-free MC values'!J61)&gt;'Error flags'!J$2,'Duplicate Ext-free MC values'!J60,"")</f>
      </c>
      <c r="K61" s="12">
        <f>IF(ABS('Duplicate Ext-free MC values'!K60-'Duplicate Ext-free MC values'!K61)&gt;'Error flags'!K$2,'Duplicate Ext-free MC values'!K60,"")</f>
      </c>
      <c r="L61" s="12">
        <f>IF(ABS('Duplicate Ext-free MC values'!L60-'Duplicate Ext-free MC values'!L61)&gt;'Error flags'!L$2,'Duplicate Ext-free MC values'!L60,"")</f>
      </c>
      <c r="M61" s="12">
        <f>IF(ABS('Duplicate Ext-free MC values'!M60-'Duplicate Ext-free MC values'!M61)&gt;'Error flags'!M$2,'Duplicate Ext-free MC values'!M60,"")</f>
      </c>
    </row>
    <row r="62" spans="2:13" ht="12">
      <c r="B62" s="8"/>
      <c r="C62" s="12"/>
      <c r="D62" s="12"/>
      <c r="E62" s="12"/>
      <c r="F62" s="12"/>
      <c r="G62" s="12"/>
      <c r="H62" s="12"/>
      <c r="I62" s="12"/>
      <c r="J62" s="12"/>
      <c r="K62" s="12"/>
      <c r="L62" s="12"/>
      <c r="M62" s="12"/>
    </row>
    <row r="63" spans="2:13" ht="12">
      <c r="B63" s="8"/>
      <c r="C63" s="12"/>
      <c r="D63" s="12"/>
      <c r="E63" s="12"/>
      <c r="F63" s="12"/>
      <c r="G63" s="12"/>
      <c r="H63" s="12"/>
      <c r="I63" s="12"/>
      <c r="J63" s="12"/>
      <c r="K63" s="12"/>
      <c r="L63" s="12"/>
      <c r="M63" s="12"/>
    </row>
    <row r="64" spans="2:13" ht="12">
      <c r="B64" s="8"/>
      <c r="C64" s="12"/>
      <c r="D64" s="12"/>
      <c r="E64" s="12"/>
      <c r="F64" s="12"/>
      <c r="G64" s="12"/>
      <c r="H64" s="12"/>
      <c r="I64" s="12"/>
      <c r="J64" s="12"/>
      <c r="K64" s="12"/>
      <c r="L64" s="12"/>
      <c r="M64" s="12"/>
    </row>
    <row r="65" spans="2:13" ht="12">
      <c r="B65" s="8"/>
      <c r="C65" s="12"/>
      <c r="D65" s="12"/>
      <c r="E65" s="12"/>
      <c r="F65" s="12"/>
      <c r="G65" s="12"/>
      <c r="H65" s="12"/>
      <c r="I65" s="12"/>
      <c r="J65" s="12"/>
      <c r="K65" s="12"/>
      <c r="L65" s="12"/>
      <c r="M65" s="12"/>
    </row>
    <row r="66" spans="2:13" ht="12">
      <c r="B66" s="8"/>
      <c r="C66" s="12"/>
      <c r="D66" s="12"/>
      <c r="E66" s="12"/>
      <c r="F66" s="12"/>
      <c r="G66" s="12"/>
      <c r="H66" s="12"/>
      <c r="I66" s="12"/>
      <c r="J66" s="12"/>
      <c r="K66" s="12"/>
      <c r="L66" s="12"/>
      <c r="M66" s="12"/>
    </row>
    <row r="67" spans="2:13" ht="12">
      <c r="B67" s="8"/>
      <c r="C67" s="12"/>
      <c r="D67" s="12"/>
      <c r="E67" s="12"/>
      <c r="F67" s="12"/>
      <c r="G67" s="12"/>
      <c r="H67" s="12"/>
      <c r="I67" s="12"/>
      <c r="J67" s="12"/>
      <c r="K67" s="12"/>
      <c r="L67" s="12"/>
      <c r="M67" s="12"/>
    </row>
    <row r="68" spans="2:13" ht="12">
      <c r="B68" s="8"/>
      <c r="C68" s="12"/>
      <c r="D68" s="12"/>
      <c r="E68" s="12"/>
      <c r="F68" s="12"/>
      <c r="G68" s="12"/>
      <c r="H68" s="12"/>
      <c r="I68" s="12"/>
      <c r="J68" s="12"/>
      <c r="K68" s="12"/>
      <c r="L68" s="12"/>
      <c r="M68" s="12"/>
    </row>
    <row r="69" spans="2:13" ht="12">
      <c r="B69" s="8"/>
      <c r="C69" s="12"/>
      <c r="D69" s="12"/>
      <c r="E69" s="12"/>
      <c r="F69" s="12"/>
      <c r="G69" s="12"/>
      <c r="H69" s="12"/>
      <c r="I69" s="12"/>
      <c r="J69" s="12"/>
      <c r="K69" s="12"/>
      <c r="L69" s="12"/>
      <c r="M69" s="12"/>
    </row>
    <row r="70" spans="2:13" ht="12">
      <c r="B70" s="8"/>
      <c r="C70" s="12"/>
      <c r="D70" s="12"/>
      <c r="E70" s="12"/>
      <c r="F70" s="12"/>
      <c r="G70" s="12"/>
      <c r="H70" s="12"/>
      <c r="I70" s="12"/>
      <c r="J70" s="12"/>
      <c r="K70" s="12"/>
      <c r="L70" s="12"/>
      <c r="M70" s="12"/>
    </row>
    <row r="71" spans="2:13" ht="12">
      <c r="B71" s="8"/>
      <c r="C71" s="12"/>
      <c r="D71" s="12"/>
      <c r="E71" s="12"/>
      <c r="F71" s="12"/>
      <c r="G71" s="12"/>
      <c r="H71" s="12"/>
      <c r="I71" s="12"/>
      <c r="J71" s="12"/>
      <c r="K71" s="12"/>
      <c r="L71" s="12"/>
      <c r="M71" s="12"/>
    </row>
    <row r="72" spans="2:13" ht="12">
      <c r="B72" s="8"/>
      <c r="C72" s="12"/>
      <c r="D72" s="12"/>
      <c r="E72" s="12"/>
      <c r="F72" s="12"/>
      <c r="G72" s="12"/>
      <c r="H72" s="12"/>
      <c r="I72" s="12"/>
      <c r="J72" s="12"/>
      <c r="K72" s="12"/>
      <c r="L72" s="12"/>
      <c r="M72" s="12"/>
    </row>
    <row r="73" spans="2:13" ht="12">
      <c r="B73" s="8"/>
      <c r="C73" s="12"/>
      <c r="D73" s="12"/>
      <c r="E73" s="12"/>
      <c r="F73" s="12"/>
      <c r="G73" s="12"/>
      <c r="H73" s="12"/>
      <c r="I73" s="12"/>
      <c r="J73" s="12"/>
      <c r="K73" s="12"/>
      <c r="L73" s="12"/>
      <c r="M73" s="12"/>
    </row>
    <row r="74" spans="2:13" ht="12">
      <c r="B74" s="8"/>
      <c r="C74" s="12"/>
      <c r="D74" s="12"/>
      <c r="E74" s="12"/>
      <c r="F74" s="12"/>
      <c r="G74" s="12"/>
      <c r="H74" s="12"/>
      <c r="I74" s="12"/>
      <c r="J74" s="12"/>
      <c r="K74" s="12"/>
      <c r="L74" s="12"/>
      <c r="M74" s="12"/>
    </row>
    <row r="75" spans="2:13" ht="12">
      <c r="B75" s="8"/>
      <c r="C75" s="12"/>
      <c r="D75" s="12"/>
      <c r="E75" s="12"/>
      <c r="F75" s="12"/>
      <c r="G75" s="12"/>
      <c r="H75" s="12"/>
      <c r="I75" s="12"/>
      <c r="J75" s="12"/>
      <c r="K75" s="12"/>
      <c r="L75" s="12"/>
      <c r="M75" s="12"/>
    </row>
    <row r="76" spans="2:13" ht="12">
      <c r="B76" s="8"/>
      <c r="C76" s="12"/>
      <c r="D76" s="12"/>
      <c r="E76" s="12"/>
      <c r="F76" s="12"/>
      <c r="G76" s="12"/>
      <c r="H76" s="12"/>
      <c r="I76" s="12"/>
      <c r="J76" s="12"/>
      <c r="K76" s="12"/>
      <c r="L76" s="12"/>
      <c r="M76" s="12"/>
    </row>
    <row r="77" spans="2:13" ht="12">
      <c r="B77" s="8"/>
      <c r="C77" s="12"/>
      <c r="D77" s="12"/>
      <c r="E77" s="12"/>
      <c r="F77" s="12"/>
      <c r="G77" s="12"/>
      <c r="H77" s="12"/>
      <c r="I77" s="12"/>
      <c r="J77" s="12"/>
      <c r="K77" s="12"/>
      <c r="L77" s="12"/>
      <c r="M77" s="12"/>
    </row>
    <row r="78" spans="2:13" ht="12">
      <c r="B78" s="8"/>
      <c r="C78" s="12"/>
      <c r="D78" s="12"/>
      <c r="E78" s="12"/>
      <c r="F78" s="12"/>
      <c r="G78" s="12"/>
      <c r="H78" s="12"/>
      <c r="I78" s="12"/>
      <c r="J78" s="12"/>
      <c r="K78" s="12"/>
      <c r="L78" s="12"/>
      <c r="M78" s="12"/>
    </row>
    <row r="79" spans="2:13" ht="12">
      <c r="B79" s="8"/>
      <c r="C79" s="12"/>
      <c r="D79" s="12"/>
      <c r="E79" s="12"/>
      <c r="F79" s="12"/>
      <c r="G79" s="12"/>
      <c r="H79" s="12"/>
      <c r="I79" s="12"/>
      <c r="J79" s="12"/>
      <c r="K79" s="12"/>
      <c r="L79" s="12"/>
      <c r="M79" s="12"/>
    </row>
    <row r="80" spans="2:13" ht="12">
      <c r="B80" s="8"/>
      <c r="C80" s="12"/>
      <c r="D80" s="12"/>
      <c r="E80" s="12"/>
      <c r="F80" s="12"/>
      <c r="G80" s="12"/>
      <c r="H80" s="12"/>
      <c r="I80" s="12"/>
      <c r="J80" s="12"/>
      <c r="K80" s="12"/>
      <c r="L80" s="12"/>
      <c r="M80" s="12"/>
    </row>
    <row r="81" spans="2:13" ht="12">
      <c r="B81" s="8"/>
      <c r="C81" s="12"/>
      <c r="D81" s="12"/>
      <c r="E81" s="12"/>
      <c r="F81" s="12"/>
      <c r="G81" s="12"/>
      <c r="H81" s="12"/>
      <c r="I81" s="12"/>
      <c r="J81" s="12"/>
      <c r="K81" s="12"/>
      <c r="L81" s="12"/>
      <c r="M81" s="12"/>
    </row>
    <row r="82" spans="2:13" ht="12">
      <c r="B82" s="8"/>
      <c r="C82" s="12"/>
      <c r="D82" s="12"/>
      <c r="E82" s="12"/>
      <c r="F82" s="12"/>
      <c r="G82" s="12"/>
      <c r="H82" s="12"/>
      <c r="I82" s="12"/>
      <c r="J82" s="12"/>
      <c r="K82" s="12"/>
      <c r="L82" s="12"/>
      <c r="M82" s="12"/>
    </row>
    <row r="83" spans="2:13" ht="12">
      <c r="B83" s="8"/>
      <c r="C83" s="12"/>
      <c r="D83" s="12"/>
      <c r="E83" s="12"/>
      <c r="F83" s="12"/>
      <c r="G83" s="12"/>
      <c r="H83" s="12"/>
      <c r="I83" s="12"/>
      <c r="J83" s="12"/>
      <c r="K83" s="12"/>
      <c r="L83" s="12"/>
      <c r="M83" s="12"/>
    </row>
    <row r="84" spans="2:13" ht="12">
      <c r="B84" s="8"/>
      <c r="C84" s="12"/>
      <c r="D84" s="12"/>
      <c r="E84" s="12"/>
      <c r="F84" s="12"/>
      <c r="G84" s="12"/>
      <c r="H84" s="12"/>
      <c r="I84" s="12"/>
      <c r="J84" s="12"/>
      <c r="K84" s="12"/>
      <c r="L84" s="12"/>
      <c r="M84" s="12"/>
    </row>
    <row r="85" spans="2:13" ht="12">
      <c r="B85" s="8"/>
      <c r="C85" s="12"/>
      <c r="D85" s="12"/>
      <c r="E85" s="12"/>
      <c r="F85" s="12"/>
      <c r="G85" s="12"/>
      <c r="H85" s="12"/>
      <c r="I85" s="12"/>
      <c r="J85" s="12"/>
      <c r="K85" s="12"/>
      <c r="L85" s="12"/>
      <c r="M85" s="12"/>
    </row>
    <row r="86" spans="2:13" ht="12">
      <c r="B86" s="8"/>
      <c r="C86" s="12"/>
      <c r="D86" s="12"/>
      <c r="E86" s="12"/>
      <c r="F86" s="12"/>
      <c r="G86" s="12"/>
      <c r="H86" s="12"/>
      <c r="I86" s="12"/>
      <c r="J86" s="12"/>
      <c r="K86" s="12"/>
      <c r="L86" s="12"/>
      <c r="M86" s="12"/>
    </row>
    <row r="87" spans="2:13" ht="12">
      <c r="B87" s="8"/>
      <c r="C87" s="12"/>
      <c r="D87" s="12"/>
      <c r="E87" s="12"/>
      <c r="F87" s="12"/>
      <c r="G87" s="12"/>
      <c r="H87" s="12"/>
      <c r="I87" s="12"/>
      <c r="J87" s="12"/>
      <c r="K87" s="12"/>
      <c r="L87" s="12"/>
      <c r="M87" s="12"/>
    </row>
    <row r="88" spans="2:13" ht="12">
      <c r="B88" s="8"/>
      <c r="C88" s="12"/>
      <c r="D88" s="12"/>
      <c r="E88" s="12"/>
      <c r="F88" s="12"/>
      <c r="G88" s="12"/>
      <c r="H88" s="12"/>
      <c r="I88" s="12"/>
      <c r="J88" s="12"/>
      <c r="K88" s="12"/>
      <c r="L88" s="12"/>
      <c r="M88" s="12"/>
    </row>
    <row r="89" spans="2:13" ht="12">
      <c r="B89" s="8"/>
      <c r="C89" s="12"/>
      <c r="D89" s="12"/>
      <c r="E89" s="12"/>
      <c r="F89" s="12"/>
      <c r="G89" s="12"/>
      <c r="H89" s="12"/>
      <c r="I89" s="12"/>
      <c r="J89" s="12"/>
      <c r="K89" s="12"/>
      <c r="L89" s="12"/>
      <c r="M89" s="12"/>
    </row>
    <row r="90" spans="2:13" ht="12">
      <c r="B90" s="8"/>
      <c r="C90" s="12"/>
      <c r="D90" s="12"/>
      <c r="E90" s="12"/>
      <c r="F90" s="12"/>
      <c r="G90" s="12"/>
      <c r="H90" s="12"/>
      <c r="I90" s="12"/>
      <c r="J90" s="12"/>
      <c r="K90" s="12"/>
      <c r="L90" s="12"/>
      <c r="M90" s="12"/>
    </row>
    <row r="91" spans="2:13" ht="12">
      <c r="B91" s="8"/>
      <c r="C91" s="12"/>
      <c r="D91" s="12"/>
      <c r="E91" s="12"/>
      <c r="F91" s="12"/>
      <c r="G91" s="12"/>
      <c r="H91" s="12"/>
      <c r="I91" s="12"/>
      <c r="J91" s="12"/>
      <c r="K91" s="12"/>
      <c r="L91" s="12"/>
      <c r="M91" s="12"/>
    </row>
    <row r="92" spans="2:13" ht="12">
      <c r="B92" s="8"/>
      <c r="C92" s="12"/>
      <c r="D92" s="12"/>
      <c r="E92" s="12"/>
      <c r="F92" s="12"/>
      <c r="G92" s="12"/>
      <c r="H92" s="12"/>
      <c r="I92" s="12"/>
      <c r="J92" s="12"/>
      <c r="K92" s="12"/>
      <c r="L92" s="12"/>
      <c r="M92" s="12"/>
    </row>
    <row r="93" spans="2:13" ht="12">
      <c r="B93" s="8"/>
      <c r="C93" s="12"/>
      <c r="D93" s="12"/>
      <c r="E93" s="12"/>
      <c r="F93" s="12"/>
      <c r="G93" s="12"/>
      <c r="H93" s="12"/>
      <c r="I93" s="12"/>
      <c r="J93" s="12"/>
      <c r="K93" s="12"/>
      <c r="L93" s="12"/>
      <c r="M93" s="12"/>
    </row>
    <row r="94" spans="2:13" ht="12">
      <c r="B94" s="8"/>
      <c r="C94" s="12"/>
      <c r="D94" s="12"/>
      <c r="E94" s="12"/>
      <c r="F94" s="12"/>
      <c r="G94" s="12"/>
      <c r="H94" s="12"/>
      <c r="I94" s="12"/>
      <c r="J94" s="12"/>
      <c r="K94" s="12"/>
      <c r="L94" s="12"/>
      <c r="M94" s="12"/>
    </row>
    <row r="95" spans="2:13" ht="12">
      <c r="B95" s="8"/>
      <c r="C95" s="12"/>
      <c r="D95" s="12"/>
      <c r="E95" s="12"/>
      <c r="F95" s="12"/>
      <c r="G95" s="12"/>
      <c r="H95" s="12"/>
      <c r="I95" s="12"/>
      <c r="J95" s="12"/>
      <c r="K95" s="12"/>
      <c r="L95" s="12"/>
      <c r="M95" s="12"/>
    </row>
    <row r="96" spans="2:13" ht="12">
      <c r="B96" s="8"/>
      <c r="C96" s="12"/>
      <c r="D96" s="12"/>
      <c r="E96" s="12"/>
      <c r="F96" s="12"/>
      <c r="G96" s="12"/>
      <c r="H96" s="12"/>
      <c r="I96" s="12"/>
      <c r="J96" s="12"/>
      <c r="K96" s="12"/>
      <c r="L96" s="12"/>
      <c r="M96" s="12"/>
    </row>
    <row r="97" spans="2:13" ht="12">
      <c r="B97" s="8"/>
      <c r="C97" s="12"/>
      <c r="D97" s="12"/>
      <c r="E97" s="12"/>
      <c r="F97" s="12"/>
      <c r="G97" s="12"/>
      <c r="H97" s="12"/>
      <c r="I97" s="12"/>
      <c r="J97" s="12"/>
      <c r="K97" s="12"/>
      <c r="L97" s="12"/>
      <c r="M97" s="12"/>
    </row>
    <row r="98" spans="2:13" ht="12">
      <c r="B98" s="8"/>
      <c r="C98" s="12"/>
      <c r="D98" s="12"/>
      <c r="E98" s="12"/>
      <c r="F98" s="12"/>
      <c r="G98" s="12"/>
      <c r="H98" s="12"/>
      <c r="I98" s="12"/>
      <c r="J98" s="12"/>
      <c r="K98" s="12"/>
      <c r="L98" s="12"/>
      <c r="M98" s="12"/>
    </row>
    <row r="99" spans="2:13" ht="12">
      <c r="B99" s="8"/>
      <c r="C99" s="12"/>
      <c r="D99" s="12"/>
      <c r="E99" s="12"/>
      <c r="F99" s="12"/>
      <c r="G99" s="12"/>
      <c r="H99" s="12"/>
      <c r="I99" s="12"/>
      <c r="J99" s="12"/>
      <c r="K99" s="12"/>
      <c r="L99" s="12"/>
      <c r="M99" s="12"/>
    </row>
    <row r="100" spans="2:13" ht="12">
      <c r="B100" s="8"/>
      <c r="C100" s="12"/>
      <c r="D100" s="12"/>
      <c r="E100" s="12"/>
      <c r="F100" s="12"/>
      <c r="G100" s="12"/>
      <c r="H100" s="12"/>
      <c r="I100" s="12"/>
      <c r="J100" s="12"/>
      <c r="K100" s="12"/>
      <c r="L100" s="12"/>
      <c r="M100" s="12"/>
    </row>
    <row r="101" spans="2:13" ht="12">
      <c r="B101" s="8"/>
      <c r="C101" s="12"/>
      <c r="D101" s="12"/>
      <c r="E101" s="12"/>
      <c r="F101" s="12"/>
      <c r="G101" s="12"/>
      <c r="H101" s="12"/>
      <c r="I101" s="12"/>
      <c r="J101" s="12"/>
      <c r="K101" s="12"/>
      <c r="L101" s="12"/>
      <c r="M101" s="12"/>
    </row>
  </sheetData>
  <sheetProtection sheet="1" objects="1" scenarios="1"/>
  <mergeCells count="1">
    <mergeCell ref="A2:B2"/>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pageSetUpPr fitToPage="1"/>
  </sheetPr>
  <dimension ref="A1:B101"/>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3" sqref="B3"/>
    </sheetView>
  </sheetViews>
  <sheetFormatPr defaultColWidth="9.00390625" defaultRowHeight="12"/>
  <cols>
    <col min="1" max="1" width="10.875" style="1" customWidth="1"/>
    <col min="2" max="2" width="86.875" style="3" customWidth="1"/>
    <col min="3" max="16384" width="10.875" style="1" customWidth="1"/>
  </cols>
  <sheetData>
    <row r="1" spans="1:2" ht="12">
      <c r="A1" s="1" t="s">
        <v>101</v>
      </c>
      <c r="B1" s="3" t="s">
        <v>91</v>
      </c>
    </row>
    <row r="2" ht="12">
      <c r="A2" s="1">
        <f>'TRB Record'!A2</f>
        <v>1</v>
      </c>
    </row>
    <row r="3" ht="12">
      <c r="A3" s="1" t="str">
        <f>'TRB Record'!A3</f>
        <v>replicate 1</v>
      </c>
    </row>
    <row r="4" ht="12">
      <c r="A4" s="1">
        <f>'TRB Record'!A4</f>
        <v>2</v>
      </c>
    </row>
    <row r="5" ht="12">
      <c r="A5" s="1" t="str">
        <f>'TRB Record'!A5</f>
        <v>replicate 2</v>
      </c>
    </row>
    <row r="6" ht="12">
      <c r="A6" s="1">
        <f>'TRB Record'!A6</f>
        <v>3</v>
      </c>
    </row>
    <row r="7" ht="12">
      <c r="A7" s="1" t="str">
        <f>'TRB Record'!A7</f>
        <v>replicate 3</v>
      </c>
    </row>
    <row r="8" ht="12">
      <c r="A8" s="1">
        <f>'TRB Record'!A8</f>
        <v>4</v>
      </c>
    </row>
    <row r="9" ht="12">
      <c r="A9" s="1" t="str">
        <f>'TRB Record'!A9</f>
        <v>replicate 4</v>
      </c>
    </row>
    <row r="10" ht="12">
      <c r="A10" s="1">
        <f>'TRB Record'!A10</f>
        <v>5</v>
      </c>
    </row>
    <row r="11" ht="12">
      <c r="A11" s="1" t="str">
        <f>'TRB Record'!A11</f>
        <v>replicate 5</v>
      </c>
    </row>
    <row r="12" ht="12">
      <c r="A12" s="1">
        <f>'TRB Record'!A12</f>
        <v>6</v>
      </c>
    </row>
    <row r="13" ht="12">
      <c r="A13" s="1" t="str">
        <f>'TRB Record'!A13</f>
        <v>replicate 6</v>
      </c>
    </row>
    <row r="14" ht="12">
      <c r="A14" s="1">
        <f>'TRB Record'!A14</f>
        <v>7</v>
      </c>
    </row>
    <row r="15" ht="12">
      <c r="A15" s="1" t="str">
        <f>'TRB Record'!A15</f>
        <v>replicate 7</v>
      </c>
    </row>
    <row r="16" ht="12">
      <c r="A16" s="1">
        <f>'TRB Record'!A16</f>
        <v>8</v>
      </c>
    </row>
    <row r="17" ht="12">
      <c r="A17" s="1" t="str">
        <f>'TRB Record'!A17</f>
        <v>replicate 8</v>
      </c>
    </row>
    <row r="18" ht="12">
      <c r="A18" s="1">
        <f>'TRB Record'!A18</f>
        <v>9</v>
      </c>
    </row>
    <row r="19" ht="12">
      <c r="A19" s="1" t="str">
        <f>'TRB Record'!A19</f>
        <v>replicate 9</v>
      </c>
    </row>
    <row r="20" ht="12">
      <c r="A20" s="1">
        <f>'TRB Record'!A20</f>
        <v>10</v>
      </c>
    </row>
    <row r="21" ht="12">
      <c r="A21" s="1" t="str">
        <f>'TRB Record'!A21</f>
        <v>replicate 10</v>
      </c>
    </row>
    <row r="22" ht="12">
      <c r="A22" s="1">
        <f>'TRB Record'!A22</f>
        <v>11</v>
      </c>
    </row>
    <row r="23" ht="12">
      <c r="A23" s="1" t="str">
        <f>'TRB Record'!A23</f>
        <v>replicate 11</v>
      </c>
    </row>
    <row r="24" ht="12">
      <c r="A24" s="1">
        <f>'TRB Record'!A24</f>
        <v>12</v>
      </c>
    </row>
    <row r="25" ht="12">
      <c r="A25" s="1" t="str">
        <f>'TRB Record'!A25</f>
        <v>replicate 12</v>
      </c>
    </row>
    <row r="26" ht="12">
      <c r="A26" s="1">
        <f>'TRB Record'!A26</f>
        <v>13</v>
      </c>
    </row>
    <row r="27" ht="12">
      <c r="A27" s="1" t="str">
        <f>'TRB Record'!A27</f>
        <v>replicate 13</v>
      </c>
    </row>
    <row r="28" ht="12">
      <c r="A28" s="1">
        <f>'TRB Record'!A28</f>
        <v>14</v>
      </c>
    </row>
    <row r="29" ht="12">
      <c r="A29" s="1" t="str">
        <f>'TRB Record'!A29</f>
        <v>replicate 14</v>
      </c>
    </row>
    <row r="30" ht="12">
      <c r="A30" s="1">
        <f>'TRB Record'!A30</f>
        <v>15</v>
      </c>
    </row>
    <row r="31" ht="12">
      <c r="A31" s="1" t="str">
        <f>'TRB Record'!A31</f>
        <v>replicate 15</v>
      </c>
    </row>
    <row r="32" ht="12">
      <c r="A32" s="1">
        <f>'TRB Record'!A32</f>
        <v>16</v>
      </c>
    </row>
    <row r="33" ht="12">
      <c r="A33" s="1" t="str">
        <f>'TRB Record'!A33</f>
        <v>replicate 16</v>
      </c>
    </row>
    <row r="34" ht="12">
      <c r="A34" s="1">
        <f>'TRB Record'!A34</f>
        <v>17</v>
      </c>
    </row>
    <row r="35" ht="12">
      <c r="A35" s="1" t="str">
        <f>'TRB Record'!A35</f>
        <v>replicate 17</v>
      </c>
    </row>
    <row r="36" ht="12">
      <c r="A36" s="1">
        <f>'TRB Record'!A36</f>
        <v>18</v>
      </c>
    </row>
    <row r="37" ht="12">
      <c r="A37" s="1" t="str">
        <f>'TRB Record'!A37</f>
        <v>replicate 18</v>
      </c>
    </row>
    <row r="38" ht="12">
      <c r="A38" s="1">
        <f>'TRB Record'!A38</f>
        <v>19</v>
      </c>
    </row>
    <row r="39" ht="12">
      <c r="A39" s="1" t="str">
        <f>'TRB Record'!A39</f>
        <v>replicate 19</v>
      </c>
    </row>
    <row r="40" ht="12">
      <c r="A40" s="1">
        <f>'TRB Record'!A40</f>
        <v>20</v>
      </c>
    </row>
    <row r="41" ht="12">
      <c r="A41" s="1" t="str">
        <f>'TRB Record'!A41</f>
        <v>replicate 20</v>
      </c>
    </row>
    <row r="42" ht="12">
      <c r="A42" s="1">
        <f>'TRB Record'!A42</f>
        <v>21</v>
      </c>
    </row>
    <row r="43" ht="12">
      <c r="A43" s="1" t="str">
        <f>'TRB Record'!A43</f>
        <v>replicate 21</v>
      </c>
    </row>
    <row r="44" ht="12">
      <c r="A44" s="1">
        <f>'TRB Record'!A44</f>
        <v>22</v>
      </c>
    </row>
    <row r="45" ht="12">
      <c r="A45" s="1" t="str">
        <f>'TRB Record'!A45</f>
        <v>replicate 22</v>
      </c>
    </row>
    <row r="46" ht="12">
      <c r="A46" s="1">
        <f>'TRB Record'!A46</f>
        <v>23</v>
      </c>
    </row>
    <row r="47" ht="12">
      <c r="A47" s="1" t="str">
        <f>'TRB Record'!A47</f>
        <v>replicate 23</v>
      </c>
    </row>
    <row r="48" ht="12">
      <c r="A48" s="1">
        <f>'TRB Record'!A48</f>
        <v>24</v>
      </c>
    </row>
    <row r="49" ht="12">
      <c r="A49" s="1" t="str">
        <f>'TRB Record'!A49</f>
        <v>replicate 24</v>
      </c>
    </row>
    <row r="50" ht="12">
      <c r="A50" s="1">
        <f>'TRB Record'!A50</f>
        <v>25</v>
      </c>
    </row>
    <row r="51" ht="12">
      <c r="A51" s="1" t="str">
        <f>'TRB Record'!A51</f>
        <v>replicate 25</v>
      </c>
    </row>
    <row r="52" ht="12">
      <c r="A52" s="1">
        <f>'TRB Record'!A52</f>
        <v>26</v>
      </c>
    </row>
    <row r="53" ht="12">
      <c r="A53" s="1" t="str">
        <f>'TRB Record'!A53</f>
        <v>replicate 26</v>
      </c>
    </row>
    <row r="54" ht="12">
      <c r="A54" s="1">
        <f>'TRB Record'!A54</f>
        <v>27</v>
      </c>
    </row>
    <row r="55" ht="12">
      <c r="A55" s="1" t="str">
        <f>'TRB Record'!A55</f>
        <v>replicate 27</v>
      </c>
    </row>
    <row r="56" ht="12">
      <c r="A56" s="1">
        <f>'TRB Record'!A56</f>
        <v>28</v>
      </c>
    </row>
    <row r="57" ht="12">
      <c r="A57" s="1" t="str">
        <f>'TRB Record'!A57</f>
        <v>replicate 28</v>
      </c>
    </row>
    <row r="58" ht="12">
      <c r="A58" s="1">
        <f>'TRB Record'!A58</f>
        <v>29</v>
      </c>
    </row>
    <row r="59" ht="12">
      <c r="A59" s="1" t="str">
        <f>'TRB Record'!A59</f>
        <v>replicate 29</v>
      </c>
    </row>
    <row r="60" ht="12">
      <c r="A60" s="1">
        <f>'TRB Record'!A60</f>
        <v>30</v>
      </c>
    </row>
    <row r="61" ht="12">
      <c r="A61" s="1" t="str">
        <f>'TRB Record'!A61</f>
        <v>replicate 30</v>
      </c>
    </row>
    <row r="62" ht="12">
      <c r="A62" s="1" t="e">
        <f>'TRB Record'!#REF!</f>
        <v>#REF!</v>
      </c>
    </row>
    <row r="63" ht="12">
      <c r="A63" s="1" t="e">
        <f>'TRB Record'!#REF!</f>
        <v>#REF!</v>
      </c>
    </row>
    <row r="64" ht="12">
      <c r="A64" s="1" t="e">
        <f>'TRB Record'!#REF!</f>
        <v>#REF!</v>
      </c>
    </row>
    <row r="65" ht="12">
      <c r="A65" s="1" t="e">
        <f>'TRB Record'!#REF!</f>
        <v>#REF!</v>
      </c>
    </row>
    <row r="66" ht="12">
      <c r="A66" s="1" t="e">
        <f>'TRB Record'!#REF!</f>
        <v>#REF!</v>
      </c>
    </row>
    <row r="67" ht="12">
      <c r="A67" s="1" t="e">
        <f>'TRB Record'!#REF!</f>
        <v>#REF!</v>
      </c>
    </row>
    <row r="68" ht="12">
      <c r="A68" s="1" t="e">
        <f>'TRB Record'!#REF!</f>
        <v>#REF!</v>
      </c>
    </row>
    <row r="69" ht="12">
      <c r="A69" s="1" t="e">
        <f>'TRB Record'!#REF!</f>
        <v>#REF!</v>
      </c>
    </row>
    <row r="70" ht="12">
      <c r="A70" s="1" t="e">
        <f>'TRB Record'!#REF!</f>
        <v>#REF!</v>
      </c>
    </row>
    <row r="71" ht="12">
      <c r="A71" s="1" t="e">
        <f>'TRB Record'!#REF!</f>
        <v>#REF!</v>
      </c>
    </row>
    <row r="72" ht="12">
      <c r="A72" s="1" t="e">
        <f>'TRB Record'!#REF!</f>
        <v>#REF!</v>
      </c>
    </row>
    <row r="73" ht="12">
      <c r="A73" s="1" t="e">
        <f>'TRB Record'!#REF!</f>
        <v>#REF!</v>
      </c>
    </row>
    <row r="74" ht="12">
      <c r="A74" s="1" t="e">
        <f>'TRB Record'!#REF!</f>
        <v>#REF!</v>
      </c>
    </row>
    <row r="75" ht="12">
      <c r="A75" s="1" t="e">
        <f>'TRB Record'!#REF!</f>
        <v>#REF!</v>
      </c>
    </row>
    <row r="76" ht="12">
      <c r="A76" s="1" t="e">
        <f>'TRB Record'!#REF!</f>
        <v>#REF!</v>
      </c>
    </row>
    <row r="77" ht="12">
      <c r="A77" s="1" t="e">
        <f>'TRB Record'!#REF!</f>
        <v>#REF!</v>
      </c>
    </row>
    <row r="78" ht="12">
      <c r="A78" s="1" t="e">
        <f>'TRB Record'!#REF!</f>
        <v>#REF!</v>
      </c>
    </row>
    <row r="79" ht="12">
      <c r="A79" s="1" t="e">
        <f>'TRB Record'!#REF!</f>
        <v>#REF!</v>
      </c>
    </row>
    <row r="80" ht="12">
      <c r="A80" s="1" t="e">
        <f>'TRB Record'!#REF!</f>
        <v>#REF!</v>
      </c>
    </row>
    <row r="81" ht="12">
      <c r="A81" s="1" t="e">
        <f>'TRB Record'!#REF!</f>
        <v>#REF!</v>
      </c>
    </row>
    <row r="82" ht="12">
      <c r="A82" s="1" t="e">
        <f>'TRB Record'!#REF!</f>
        <v>#REF!</v>
      </c>
    </row>
    <row r="83" ht="12">
      <c r="A83" s="1" t="e">
        <f>'TRB Record'!#REF!</f>
        <v>#REF!</v>
      </c>
    </row>
    <row r="84" ht="12">
      <c r="A84" s="1" t="e">
        <f>'TRB Record'!#REF!</f>
        <v>#REF!</v>
      </c>
    </row>
    <row r="85" ht="12">
      <c r="A85" s="1" t="e">
        <f>'TRB Record'!#REF!</f>
        <v>#REF!</v>
      </c>
    </row>
    <row r="86" ht="12">
      <c r="A86" s="1" t="e">
        <f>'TRB Record'!#REF!</f>
        <v>#REF!</v>
      </c>
    </row>
    <row r="87" ht="12">
      <c r="A87" s="1" t="e">
        <f>'TRB Record'!#REF!</f>
        <v>#REF!</v>
      </c>
    </row>
    <row r="88" ht="12">
      <c r="A88" s="1" t="e">
        <f>'TRB Record'!#REF!</f>
        <v>#REF!</v>
      </c>
    </row>
    <row r="89" ht="12">
      <c r="A89" s="1" t="e">
        <f>'TRB Record'!#REF!</f>
        <v>#REF!</v>
      </c>
    </row>
    <row r="90" ht="12">
      <c r="A90" s="1" t="e">
        <f>'TRB Record'!#REF!</f>
        <v>#REF!</v>
      </c>
    </row>
    <row r="91" ht="12">
      <c r="A91" s="1" t="e">
        <f>'TRB Record'!#REF!</f>
        <v>#REF!</v>
      </c>
    </row>
    <row r="92" ht="12">
      <c r="A92" s="1" t="e">
        <f>'TRB Record'!#REF!</f>
        <v>#REF!</v>
      </c>
    </row>
    <row r="93" ht="12">
      <c r="A93" s="1" t="e">
        <f>'TRB Record'!#REF!</f>
        <v>#REF!</v>
      </c>
    </row>
    <row r="94" ht="12">
      <c r="A94" s="1" t="e">
        <f>'TRB Record'!#REF!</f>
        <v>#REF!</v>
      </c>
    </row>
    <row r="95" ht="12">
      <c r="A95" s="1" t="e">
        <f>'TRB Record'!#REF!</f>
        <v>#REF!</v>
      </c>
    </row>
    <row r="96" ht="12">
      <c r="A96" s="1" t="e">
        <f>'TRB Record'!#REF!</f>
        <v>#REF!</v>
      </c>
    </row>
    <row r="97" ht="12">
      <c r="A97" s="1" t="e">
        <f>'TRB Record'!#REF!</f>
        <v>#REF!</v>
      </c>
    </row>
    <row r="98" ht="12">
      <c r="A98" s="1" t="e">
        <f>'TRB Record'!#REF!</f>
        <v>#REF!</v>
      </c>
    </row>
    <row r="99" ht="12">
      <c r="A99" s="1" t="e">
        <f>'TRB Record'!#REF!</f>
        <v>#REF!</v>
      </c>
    </row>
    <row r="100" ht="12">
      <c r="A100" s="1" t="e">
        <f>'TRB Record'!#REF!</f>
        <v>#REF!</v>
      </c>
    </row>
    <row r="101" ht="12">
      <c r="A101" s="1" t="e">
        <f>'TRB Record'!#REF!</f>
        <v>#REF!</v>
      </c>
    </row>
  </sheetData>
  <sheetProtection sheet="1" objects="1" scenarios="1"/>
  <printOptions gridLines="1"/>
  <pageMargins left="0.75" right="0.75" top="1" bottom="1" header="0.5" footer="0.5"/>
  <pageSetup fitToHeight="5" fitToWidth="1" orientation="landscape" paperSize="9"/>
  <headerFooter alignWithMargins="0">
    <oddHeader>&amp;C&amp;A</oddHeader>
    <oddFooter>&amp;CPage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61"/>
  <sheetViews>
    <sheetView workbookViewId="0" topLeftCell="A1">
      <pane xSplit="3" ySplit="1" topLeftCell="D2" activePane="bottomRight" state="frozen"/>
      <selection pane="topLeft" activeCell="A1" sqref="A1"/>
      <selection pane="topRight" activeCell="F1" sqref="F1"/>
      <selection pane="bottomLeft" activeCell="A18" sqref="A18"/>
      <selection pane="bottomRight" activeCell="D2" sqref="D2"/>
    </sheetView>
  </sheetViews>
  <sheetFormatPr defaultColWidth="9.00390625" defaultRowHeight="12"/>
  <cols>
    <col min="1" max="1" width="10.875" style="2" customWidth="1"/>
    <col min="2" max="4" width="10.75390625" style="3" customWidth="1"/>
    <col min="5" max="9" width="10.75390625" style="8" customWidth="1"/>
    <col min="10" max="11" width="10.75390625" style="2" customWidth="1"/>
    <col min="12" max="16384" width="10.875" style="1" customWidth="1"/>
  </cols>
  <sheetData>
    <row r="1" spans="1:11" s="18" customFormat="1" ht="100.5">
      <c r="A1" s="18" t="s">
        <v>101</v>
      </c>
      <c r="B1" s="41" t="s">
        <v>137</v>
      </c>
      <c r="C1" s="41" t="s">
        <v>95</v>
      </c>
      <c r="D1" s="41" t="s">
        <v>96</v>
      </c>
      <c r="E1" s="36" t="s">
        <v>97</v>
      </c>
      <c r="F1" s="36" t="s">
        <v>98</v>
      </c>
      <c r="G1" s="36" t="s">
        <v>89</v>
      </c>
      <c r="H1" s="36" t="s">
        <v>99</v>
      </c>
      <c r="I1" s="36" t="s">
        <v>100</v>
      </c>
      <c r="J1" s="18" t="s">
        <v>87</v>
      </c>
      <c r="K1" s="18" t="s">
        <v>88</v>
      </c>
    </row>
    <row r="2" spans="1:11" ht="12">
      <c r="A2" s="2">
        <v>1</v>
      </c>
      <c r="B2" s="5"/>
      <c r="E2" s="8">
        <f>Ash!B2</f>
        <v>0</v>
      </c>
      <c r="F2" s="8">
        <f>'EtOH Extractives'!B2</f>
        <v>0</v>
      </c>
      <c r="G2" s="8">
        <f>'% solids Extr Free'!B3</f>
        <v>0</v>
      </c>
      <c r="H2" s="8">
        <f>Lignin!B2</f>
        <v>0</v>
      </c>
      <c r="I2" s="8">
        <f>'Structural Sugars'!B8</f>
        <v>0</v>
      </c>
      <c r="J2" s="2">
        <f>'Uronic Acid'!B3</f>
        <v>0</v>
      </c>
      <c r="K2" s="2">
        <f>Acetate!B3</f>
        <v>0</v>
      </c>
    </row>
    <row r="3" spans="1:11" ht="12">
      <c r="A3" s="2" t="s">
        <v>13</v>
      </c>
      <c r="B3" s="5"/>
      <c r="E3" s="8">
        <f>Ash!B3</f>
        <v>0</v>
      </c>
      <c r="F3" s="8">
        <f>'EtOH Extractives'!B3</f>
        <v>0</v>
      </c>
      <c r="G3" s="8">
        <f>'% solids Extr Free'!B4</f>
        <v>0</v>
      </c>
      <c r="H3" s="8">
        <f>Lignin!B3</f>
        <v>0</v>
      </c>
      <c r="I3" s="8">
        <f>'Structural Sugars'!B9</f>
        <v>0</v>
      </c>
      <c r="J3" s="2">
        <f>'Uronic Acid'!B4</f>
        <v>0</v>
      </c>
      <c r="K3" s="2">
        <f>Acetate!B4</f>
        <v>0</v>
      </c>
    </row>
    <row r="4" spans="1:11" ht="12">
      <c r="A4" s="2">
        <v>2</v>
      </c>
      <c r="B4" s="5"/>
      <c r="E4" s="8">
        <f>Ash!B4</f>
        <v>0</v>
      </c>
      <c r="F4" s="8">
        <f>'EtOH Extractives'!B4</f>
        <v>0</v>
      </c>
      <c r="G4" s="8">
        <f>'% solids Extr Free'!B5</f>
        <v>0</v>
      </c>
      <c r="H4" s="8">
        <f>Lignin!B4</f>
        <v>0</v>
      </c>
      <c r="I4" s="8">
        <f>'Structural Sugars'!B10</f>
        <v>0</v>
      </c>
      <c r="J4" s="2">
        <f>'Uronic Acid'!B5</f>
        <v>0</v>
      </c>
      <c r="K4" s="2">
        <f>Acetate!B5</f>
        <v>0</v>
      </c>
    </row>
    <row r="5" spans="1:11" ht="12">
      <c r="A5" s="2" t="s">
        <v>14</v>
      </c>
      <c r="B5" s="5"/>
      <c r="E5" s="8">
        <f>Ash!B5</f>
        <v>0</v>
      </c>
      <c r="F5" s="8">
        <f>'EtOH Extractives'!B5</f>
        <v>0</v>
      </c>
      <c r="G5" s="8">
        <f>'% solids Extr Free'!B6</f>
        <v>0</v>
      </c>
      <c r="H5" s="8">
        <f>Lignin!B5</f>
        <v>0</v>
      </c>
      <c r="I5" s="8">
        <f>'Structural Sugars'!B11</f>
        <v>0</v>
      </c>
      <c r="J5" s="2">
        <f>'Uronic Acid'!B6</f>
        <v>0</v>
      </c>
      <c r="K5" s="2">
        <f>Acetate!B6</f>
        <v>0</v>
      </c>
    </row>
    <row r="6" spans="1:11" ht="12">
      <c r="A6" s="2">
        <v>3</v>
      </c>
      <c r="B6" s="5"/>
      <c r="E6" s="8">
        <f>Ash!B6</f>
        <v>0</v>
      </c>
      <c r="F6" s="8">
        <f>'EtOH Extractives'!B6</f>
        <v>0</v>
      </c>
      <c r="G6" s="8">
        <f>'% solids Extr Free'!B7</f>
        <v>0</v>
      </c>
      <c r="H6" s="8">
        <f>Lignin!B6</f>
        <v>0</v>
      </c>
      <c r="I6" s="8">
        <f>'Structural Sugars'!B12</f>
        <v>0</v>
      </c>
      <c r="J6" s="2">
        <f>'Uronic Acid'!B7</f>
        <v>0</v>
      </c>
      <c r="K6" s="2">
        <f>Acetate!B7</f>
        <v>0</v>
      </c>
    </row>
    <row r="7" spans="1:11" ht="12">
      <c r="A7" s="2" t="s">
        <v>15</v>
      </c>
      <c r="B7" s="5"/>
      <c r="E7" s="8">
        <f>Ash!B7</f>
        <v>0</v>
      </c>
      <c r="F7" s="8">
        <f>'EtOH Extractives'!B7</f>
        <v>0</v>
      </c>
      <c r="G7" s="8">
        <f>'% solids Extr Free'!B8</f>
        <v>0</v>
      </c>
      <c r="H7" s="8">
        <f>Lignin!B7</f>
        <v>0</v>
      </c>
      <c r="I7" s="8">
        <f>'Structural Sugars'!B13</f>
        <v>0</v>
      </c>
      <c r="J7" s="2">
        <f>'Uronic Acid'!B8</f>
        <v>0</v>
      </c>
      <c r="K7" s="2">
        <f>Acetate!B8</f>
        <v>0</v>
      </c>
    </row>
    <row r="8" spans="1:11" ht="12">
      <c r="A8" s="2">
        <v>4</v>
      </c>
      <c r="B8" s="5"/>
      <c r="E8" s="8">
        <f>Ash!B8</f>
        <v>0</v>
      </c>
      <c r="F8" s="8">
        <f>'EtOH Extractives'!B8</f>
        <v>0</v>
      </c>
      <c r="G8" s="8">
        <f>'% solids Extr Free'!B9</f>
        <v>0</v>
      </c>
      <c r="H8" s="8">
        <f>Lignin!B8</f>
        <v>0</v>
      </c>
      <c r="I8" s="8">
        <f>'Structural Sugars'!B14</f>
        <v>0</v>
      </c>
      <c r="J8" s="2">
        <f>'Uronic Acid'!B9</f>
        <v>0</v>
      </c>
      <c r="K8" s="2">
        <f>Acetate!B9</f>
        <v>0</v>
      </c>
    </row>
    <row r="9" spans="1:11" ht="12">
      <c r="A9" s="2" t="s">
        <v>16</v>
      </c>
      <c r="B9" s="5"/>
      <c r="E9" s="8">
        <f>Ash!B9</f>
        <v>0</v>
      </c>
      <c r="F9" s="8">
        <f>'EtOH Extractives'!B9</f>
        <v>0</v>
      </c>
      <c r="G9" s="8">
        <f>'% solids Extr Free'!B10</f>
        <v>0</v>
      </c>
      <c r="H9" s="8">
        <f>Lignin!B9</f>
        <v>0</v>
      </c>
      <c r="I9" s="8">
        <f>'Structural Sugars'!B15</f>
        <v>0</v>
      </c>
      <c r="J9" s="2">
        <f>'Uronic Acid'!B10</f>
        <v>0</v>
      </c>
      <c r="K9" s="2">
        <f>Acetate!B10</f>
        <v>0</v>
      </c>
    </row>
    <row r="10" spans="1:11" ht="12">
      <c r="A10" s="2">
        <v>5</v>
      </c>
      <c r="B10" s="5"/>
      <c r="E10" s="8">
        <f>Ash!B10</f>
        <v>0</v>
      </c>
      <c r="F10" s="8">
        <f>'EtOH Extractives'!B10</f>
        <v>0</v>
      </c>
      <c r="G10" s="8">
        <f>'% solids Extr Free'!B11</f>
        <v>0</v>
      </c>
      <c r="H10" s="8">
        <f>Lignin!B10</f>
        <v>0</v>
      </c>
      <c r="I10" s="8">
        <f>'Structural Sugars'!B16</f>
        <v>0</v>
      </c>
      <c r="J10" s="2">
        <f>'Uronic Acid'!B11</f>
        <v>0</v>
      </c>
      <c r="K10" s="2">
        <f>Acetate!B11</f>
        <v>0</v>
      </c>
    </row>
    <row r="11" spans="1:11" ht="12">
      <c r="A11" s="2" t="s">
        <v>17</v>
      </c>
      <c r="B11" s="5"/>
      <c r="E11" s="8">
        <f>Ash!B11</f>
        <v>0</v>
      </c>
      <c r="F11" s="8">
        <f>'EtOH Extractives'!B11</f>
        <v>0</v>
      </c>
      <c r="G11" s="8">
        <f>'% solids Extr Free'!B12</f>
        <v>0</v>
      </c>
      <c r="H11" s="8">
        <f>Lignin!B11</f>
        <v>0</v>
      </c>
      <c r="I11" s="8">
        <f>'Structural Sugars'!B17</f>
        <v>0</v>
      </c>
      <c r="J11" s="2">
        <f>'Uronic Acid'!B12</f>
        <v>0</v>
      </c>
      <c r="K11" s="2">
        <f>Acetate!B12</f>
        <v>0</v>
      </c>
    </row>
    <row r="12" spans="1:11" ht="12">
      <c r="A12" s="2">
        <v>6</v>
      </c>
      <c r="B12" s="5"/>
      <c r="E12" s="8">
        <f>Ash!B12</f>
        <v>0</v>
      </c>
      <c r="F12" s="8">
        <f>'EtOH Extractives'!B12</f>
        <v>0</v>
      </c>
      <c r="G12" s="8">
        <f>'% solids Extr Free'!B13</f>
        <v>0</v>
      </c>
      <c r="H12" s="8">
        <f>Lignin!B12</f>
        <v>0</v>
      </c>
      <c r="I12" s="8">
        <f>'Structural Sugars'!B18</f>
        <v>0</v>
      </c>
      <c r="J12" s="2">
        <f>'Uronic Acid'!B13</f>
        <v>0</v>
      </c>
      <c r="K12" s="2">
        <f>Acetate!B13</f>
        <v>0</v>
      </c>
    </row>
    <row r="13" spans="1:11" ht="12">
      <c r="A13" s="2" t="s">
        <v>18</v>
      </c>
      <c r="B13" s="5"/>
      <c r="E13" s="8">
        <f>Ash!B13</f>
        <v>0</v>
      </c>
      <c r="F13" s="8">
        <f>'EtOH Extractives'!B13</f>
        <v>0</v>
      </c>
      <c r="G13" s="8">
        <f>'% solids Extr Free'!B14</f>
        <v>0</v>
      </c>
      <c r="H13" s="8">
        <f>Lignin!B13</f>
        <v>0</v>
      </c>
      <c r="I13" s="8">
        <f>'Structural Sugars'!B19</f>
        <v>0</v>
      </c>
      <c r="J13" s="2">
        <f>'Uronic Acid'!B14</f>
        <v>0</v>
      </c>
      <c r="K13" s="2">
        <f>Acetate!B14</f>
        <v>0</v>
      </c>
    </row>
    <row r="14" spans="1:11" ht="12">
      <c r="A14" s="2">
        <v>7</v>
      </c>
      <c r="B14" s="5"/>
      <c r="E14" s="8">
        <f>Ash!B14</f>
        <v>0</v>
      </c>
      <c r="F14" s="8">
        <f>'EtOH Extractives'!B14</f>
        <v>0</v>
      </c>
      <c r="G14" s="8">
        <f>'% solids Extr Free'!B15</f>
        <v>0</v>
      </c>
      <c r="H14" s="8">
        <f>Lignin!B14</f>
        <v>0</v>
      </c>
      <c r="I14" s="8">
        <f>'Structural Sugars'!B20</f>
        <v>0</v>
      </c>
      <c r="J14" s="2">
        <f>'Uronic Acid'!B15</f>
        <v>0</v>
      </c>
      <c r="K14" s="2">
        <f>Acetate!B15</f>
        <v>0</v>
      </c>
    </row>
    <row r="15" spans="1:11" ht="12">
      <c r="A15" s="2" t="s">
        <v>19</v>
      </c>
      <c r="B15" s="5"/>
      <c r="E15" s="8">
        <f>Ash!B15</f>
        <v>0</v>
      </c>
      <c r="F15" s="8">
        <f>'EtOH Extractives'!B15</f>
        <v>0</v>
      </c>
      <c r="G15" s="8">
        <f>'% solids Extr Free'!B16</f>
        <v>0</v>
      </c>
      <c r="H15" s="8">
        <f>Lignin!B15</f>
        <v>0</v>
      </c>
      <c r="I15" s="8">
        <f>'Structural Sugars'!B21</f>
        <v>0</v>
      </c>
      <c r="J15" s="2">
        <f>'Uronic Acid'!B16</f>
        <v>0</v>
      </c>
      <c r="K15" s="2">
        <f>Acetate!B16</f>
        <v>0</v>
      </c>
    </row>
    <row r="16" spans="1:11" ht="12">
      <c r="A16" s="2">
        <v>8</v>
      </c>
      <c r="B16" s="5"/>
      <c r="E16" s="8">
        <f>Ash!B16</f>
        <v>0</v>
      </c>
      <c r="F16" s="8">
        <f>'EtOH Extractives'!B16</f>
        <v>0</v>
      </c>
      <c r="G16" s="8">
        <f>'% solids Extr Free'!B17</f>
        <v>0</v>
      </c>
      <c r="H16" s="8">
        <f>Lignin!B16</f>
        <v>0</v>
      </c>
      <c r="I16" s="8">
        <f>'Structural Sugars'!B22</f>
        <v>0</v>
      </c>
      <c r="J16" s="2">
        <f>'Uronic Acid'!B17</f>
        <v>0</v>
      </c>
      <c r="K16" s="2">
        <f>Acetate!B17</f>
        <v>0</v>
      </c>
    </row>
    <row r="17" spans="1:11" ht="12">
      <c r="A17" s="2" t="s">
        <v>20</v>
      </c>
      <c r="B17" s="5"/>
      <c r="E17" s="8">
        <f>Ash!B17</f>
        <v>0</v>
      </c>
      <c r="F17" s="8">
        <f>'EtOH Extractives'!B17</f>
        <v>0</v>
      </c>
      <c r="G17" s="8">
        <f>'% solids Extr Free'!B18</f>
        <v>0</v>
      </c>
      <c r="H17" s="8">
        <f>Lignin!B17</f>
        <v>0</v>
      </c>
      <c r="I17" s="8">
        <f>'Structural Sugars'!B23</f>
        <v>0</v>
      </c>
      <c r="J17" s="2">
        <f>'Uronic Acid'!B18</f>
        <v>0</v>
      </c>
      <c r="K17" s="2">
        <f>Acetate!B18</f>
        <v>0</v>
      </c>
    </row>
    <row r="18" spans="1:11" ht="12">
      <c r="A18" s="2">
        <v>9</v>
      </c>
      <c r="B18" s="5"/>
      <c r="E18" s="8">
        <f>Ash!B18</f>
        <v>0</v>
      </c>
      <c r="F18" s="8">
        <f>'EtOH Extractives'!B18</f>
        <v>0</v>
      </c>
      <c r="G18" s="8">
        <f>'% solids Extr Free'!B19</f>
        <v>0</v>
      </c>
      <c r="H18" s="8">
        <f>Lignin!B18</f>
        <v>0</v>
      </c>
      <c r="I18" s="8">
        <f>'Structural Sugars'!B24</f>
        <v>0</v>
      </c>
      <c r="J18" s="2">
        <f>'Uronic Acid'!B19</f>
        <v>0</v>
      </c>
      <c r="K18" s="2">
        <f>Acetate!B19</f>
        <v>0</v>
      </c>
    </row>
    <row r="19" spans="1:11" ht="12">
      <c r="A19" s="2" t="s">
        <v>21</v>
      </c>
      <c r="B19" s="5"/>
      <c r="E19" s="8">
        <f>Ash!B19</f>
        <v>0</v>
      </c>
      <c r="F19" s="8">
        <f>'EtOH Extractives'!B19</f>
        <v>0</v>
      </c>
      <c r="G19" s="8">
        <f>'% solids Extr Free'!B20</f>
        <v>0</v>
      </c>
      <c r="H19" s="8">
        <f>Lignin!B19</f>
        <v>0</v>
      </c>
      <c r="I19" s="8">
        <f>'Structural Sugars'!B25</f>
        <v>0</v>
      </c>
      <c r="J19" s="2">
        <f>'Uronic Acid'!B20</f>
        <v>0</v>
      </c>
      <c r="K19" s="2">
        <f>Acetate!B20</f>
        <v>0</v>
      </c>
    </row>
    <row r="20" spans="1:11" ht="12">
      <c r="A20" s="2">
        <v>10</v>
      </c>
      <c r="B20" s="5"/>
      <c r="E20" s="8">
        <f>Ash!B20</f>
        <v>0</v>
      </c>
      <c r="F20" s="8">
        <f>'EtOH Extractives'!B20</f>
        <v>0</v>
      </c>
      <c r="G20" s="8">
        <f>'% solids Extr Free'!B21</f>
        <v>0</v>
      </c>
      <c r="H20" s="8">
        <f>Lignin!B20</f>
        <v>0</v>
      </c>
      <c r="I20" s="8">
        <f>'Structural Sugars'!B26</f>
        <v>0</v>
      </c>
      <c r="J20" s="2">
        <f>'Uronic Acid'!B21</f>
        <v>0</v>
      </c>
      <c r="K20" s="2">
        <f>Acetate!B21</f>
        <v>0</v>
      </c>
    </row>
    <row r="21" spans="1:11" ht="12">
      <c r="A21" s="2" t="s">
        <v>22</v>
      </c>
      <c r="B21" s="5"/>
      <c r="E21" s="8">
        <f>Ash!B21</f>
        <v>0</v>
      </c>
      <c r="F21" s="8">
        <f>'EtOH Extractives'!B21</f>
        <v>0</v>
      </c>
      <c r="G21" s="8">
        <f>'% solids Extr Free'!B22</f>
        <v>0</v>
      </c>
      <c r="H21" s="8">
        <f>Lignin!B21</f>
        <v>0</v>
      </c>
      <c r="I21" s="8">
        <f>'Structural Sugars'!B27</f>
        <v>0</v>
      </c>
      <c r="J21" s="2">
        <f>'Uronic Acid'!B22</f>
        <v>0</v>
      </c>
      <c r="K21" s="2">
        <f>Acetate!B22</f>
        <v>0</v>
      </c>
    </row>
    <row r="22" spans="1:11" ht="12">
      <c r="A22" s="2">
        <v>11</v>
      </c>
      <c r="B22" s="5"/>
      <c r="E22" s="8">
        <f>Ash!B22</f>
        <v>0</v>
      </c>
      <c r="F22" s="8">
        <f>'EtOH Extractives'!B22</f>
        <v>0</v>
      </c>
      <c r="G22" s="8">
        <f>'% solids Extr Free'!B23</f>
        <v>0</v>
      </c>
      <c r="H22" s="8">
        <f>Lignin!B22</f>
        <v>0</v>
      </c>
      <c r="I22" s="8">
        <f>'Structural Sugars'!B28</f>
        <v>0</v>
      </c>
      <c r="J22" s="2">
        <f>'Uronic Acid'!B23</f>
        <v>0</v>
      </c>
      <c r="K22" s="2">
        <f>Acetate!B23</f>
        <v>0</v>
      </c>
    </row>
    <row r="23" spans="1:11" ht="12">
      <c r="A23" s="2" t="s">
        <v>23</v>
      </c>
      <c r="B23" s="5"/>
      <c r="E23" s="8">
        <f>Ash!B23</f>
        <v>0</v>
      </c>
      <c r="F23" s="8">
        <f>'EtOH Extractives'!B23</f>
        <v>0</v>
      </c>
      <c r="G23" s="8">
        <f>'% solids Extr Free'!B24</f>
        <v>0</v>
      </c>
      <c r="H23" s="8">
        <f>Lignin!B23</f>
        <v>0</v>
      </c>
      <c r="I23" s="8">
        <f>'Structural Sugars'!B29</f>
        <v>0</v>
      </c>
      <c r="J23" s="2">
        <f>'Uronic Acid'!B24</f>
        <v>0</v>
      </c>
      <c r="K23" s="2">
        <f>Acetate!B24</f>
        <v>0</v>
      </c>
    </row>
    <row r="24" spans="1:11" ht="12">
      <c r="A24" s="2">
        <v>12</v>
      </c>
      <c r="B24" s="5"/>
      <c r="E24" s="8">
        <f>Ash!B24</f>
        <v>0</v>
      </c>
      <c r="F24" s="8">
        <f>'EtOH Extractives'!B24</f>
        <v>0</v>
      </c>
      <c r="G24" s="8">
        <f>'% solids Extr Free'!B25</f>
        <v>0</v>
      </c>
      <c r="H24" s="8">
        <f>Lignin!B24</f>
        <v>0</v>
      </c>
      <c r="I24" s="8">
        <f>'Structural Sugars'!B30</f>
        <v>0</v>
      </c>
      <c r="J24" s="2">
        <f>'Uronic Acid'!B25</f>
        <v>0</v>
      </c>
      <c r="K24" s="2">
        <f>Acetate!B25</f>
        <v>0</v>
      </c>
    </row>
    <row r="25" spans="1:11" ht="12">
      <c r="A25" s="2" t="s">
        <v>24</v>
      </c>
      <c r="B25" s="5"/>
      <c r="E25" s="8">
        <f>Ash!B25</f>
        <v>0</v>
      </c>
      <c r="F25" s="8">
        <f>'EtOH Extractives'!B25</f>
        <v>0</v>
      </c>
      <c r="G25" s="8">
        <f>'% solids Extr Free'!B26</f>
        <v>0</v>
      </c>
      <c r="H25" s="8">
        <f>Lignin!B25</f>
        <v>0</v>
      </c>
      <c r="I25" s="8">
        <f>'Structural Sugars'!B31</f>
        <v>0</v>
      </c>
      <c r="J25" s="2">
        <f>'Uronic Acid'!B26</f>
        <v>0</v>
      </c>
      <c r="K25" s="2">
        <f>Acetate!B26</f>
        <v>0</v>
      </c>
    </row>
    <row r="26" spans="1:11" ht="12">
      <c r="A26" s="2">
        <v>13</v>
      </c>
      <c r="B26" s="5"/>
      <c r="E26" s="8">
        <f>Ash!B26</f>
        <v>0</v>
      </c>
      <c r="F26" s="8">
        <f>'EtOH Extractives'!B26</f>
        <v>0</v>
      </c>
      <c r="G26" s="8">
        <f>'% solids Extr Free'!B27</f>
        <v>0</v>
      </c>
      <c r="H26" s="8">
        <f>Lignin!B26</f>
        <v>0</v>
      </c>
      <c r="I26" s="8">
        <f>'Structural Sugars'!B32</f>
        <v>0</v>
      </c>
      <c r="J26" s="2">
        <f>'Uronic Acid'!B27</f>
        <v>0</v>
      </c>
      <c r="K26" s="2">
        <f>Acetate!B27</f>
        <v>0</v>
      </c>
    </row>
    <row r="27" spans="1:11" ht="12">
      <c r="A27" s="2" t="s">
        <v>25</v>
      </c>
      <c r="B27" s="5"/>
      <c r="E27" s="8">
        <f>Ash!B27</f>
        <v>0</v>
      </c>
      <c r="F27" s="8">
        <f>'EtOH Extractives'!B27</f>
        <v>0</v>
      </c>
      <c r="G27" s="8">
        <f>'% solids Extr Free'!B28</f>
        <v>0</v>
      </c>
      <c r="H27" s="8">
        <f>Lignin!B27</f>
        <v>0</v>
      </c>
      <c r="I27" s="8">
        <f>'Structural Sugars'!B33</f>
        <v>0</v>
      </c>
      <c r="J27" s="2">
        <f>'Uronic Acid'!B28</f>
        <v>0</v>
      </c>
      <c r="K27" s="2">
        <f>Acetate!B28</f>
        <v>0</v>
      </c>
    </row>
    <row r="28" spans="1:11" ht="12">
      <c r="A28" s="2">
        <v>14</v>
      </c>
      <c r="B28" s="5"/>
      <c r="E28" s="8">
        <f>Ash!B28</f>
        <v>0</v>
      </c>
      <c r="F28" s="8">
        <f>'EtOH Extractives'!B28</f>
        <v>0</v>
      </c>
      <c r="G28" s="8">
        <f>'% solids Extr Free'!B29</f>
        <v>0</v>
      </c>
      <c r="H28" s="8">
        <f>Lignin!B28</f>
        <v>0</v>
      </c>
      <c r="I28" s="8">
        <f>'Structural Sugars'!B34</f>
        <v>0</v>
      </c>
      <c r="J28" s="2">
        <f>'Uronic Acid'!B29</f>
        <v>0</v>
      </c>
      <c r="K28" s="2">
        <f>Acetate!B29</f>
        <v>0</v>
      </c>
    </row>
    <row r="29" spans="1:11" ht="12">
      <c r="A29" s="2" t="s">
        <v>26</v>
      </c>
      <c r="B29" s="5"/>
      <c r="E29" s="8">
        <f>Ash!B29</f>
        <v>0</v>
      </c>
      <c r="F29" s="8">
        <f>'EtOH Extractives'!B29</f>
        <v>0</v>
      </c>
      <c r="G29" s="8">
        <f>'% solids Extr Free'!B30</f>
        <v>0</v>
      </c>
      <c r="H29" s="8">
        <f>Lignin!B29</f>
        <v>0</v>
      </c>
      <c r="I29" s="8">
        <f>'Structural Sugars'!B35</f>
        <v>0</v>
      </c>
      <c r="J29" s="2">
        <f>'Uronic Acid'!B30</f>
        <v>0</v>
      </c>
      <c r="K29" s="2">
        <f>Acetate!B30</f>
        <v>0</v>
      </c>
    </row>
    <row r="30" spans="1:11" ht="12">
      <c r="A30" s="2">
        <v>15</v>
      </c>
      <c r="B30" s="5"/>
      <c r="E30" s="8">
        <f>Ash!B30</f>
        <v>0</v>
      </c>
      <c r="F30" s="8">
        <f>'EtOH Extractives'!B30</f>
        <v>0</v>
      </c>
      <c r="G30" s="8">
        <f>'% solids Extr Free'!B31</f>
        <v>0</v>
      </c>
      <c r="H30" s="8">
        <f>Lignin!B30</f>
        <v>0</v>
      </c>
      <c r="I30" s="8">
        <f>'Structural Sugars'!B36</f>
        <v>0</v>
      </c>
      <c r="J30" s="2">
        <f>'Uronic Acid'!B31</f>
        <v>0</v>
      </c>
      <c r="K30" s="2">
        <f>Acetate!B31</f>
        <v>0</v>
      </c>
    </row>
    <row r="31" spans="1:11" ht="12">
      <c r="A31" s="2" t="s">
        <v>27</v>
      </c>
      <c r="B31" s="5"/>
      <c r="E31" s="8">
        <f>Ash!B31</f>
        <v>0</v>
      </c>
      <c r="F31" s="8">
        <f>'EtOH Extractives'!B31</f>
        <v>0</v>
      </c>
      <c r="G31" s="8">
        <f>'% solids Extr Free'!B32</f>
        <v>0</v>
      </c>
      <c r="H31" s="8">
        <f>Lignin!B31</f>
        <v>0</v>
      </c>
      <c r="I31" s="8">
        <f>'Structural Sugars'!B37</f>
        <v>0</v>
      </c>
      <c r="J31" s="2">
        <f>'Uronic Acid'!B32</f>
        <v>0</v>
      </c>
      <c r="K31" s="2">
        <f>Acetate!B32</f>
        <v>0</v>
      </c>
    </row>
    <row r="32" spans="1:11" ht="12">
      <c r="A32" s="2">
        <v>16</v>
      </c>
      <c r="B32" s="5"/>
      <c r="E32" s="8">
        <f>Ash!B32</f>
        <v>0</v>
      </c>
      <c r="F32" s="8">
        <f>'EtOH Extractives'!B32</f>
        <v>0</v>
      </c>
      <c r="G32" s="8">
        <f>'% solids Extr Free'!B33</f>
        <v>0</v>
      </c>
      <c r="H32" s="8">
        <f>Lignin!B32</f>
        <v>0</v>
      </c>
      <c r="I32" s="8">
        <f>'Structural Sugars'!B38</f>
        <v>0</v>
      </c>
      <c r="J32" s="2">
        <f>'Uronic Acid'!B33</f>
        <v>0</v>
      </c>
      <c r="K32" s="2">
        <f>Acetate!B33</f>
        <v>0</v>
      </c>
    </row>
    <row r="33" spans="1:11" ht="12">
      <c r="A33" s="2" t="s">
        <v>28</v>
      </c>
      <c r="B33" s="5"/>
      <c r="E33" s="8">
        <f>Ash!B33</f>
        <v>0</v>
      </c>
      <c r="F33" s="8">
        <f>'EtOH Extractives'!B33</f>
        <v>0</v>
      </c>
      <c r="G33" s="8">
        <f>'% solids Extr Free'!B34</f>
        <v>0</v>
      </c>
      <c r="H33" s="8">
        <f>Lignin!B33</f>
        <v>0</v>
      </c>
      <c r="I33" s="8">
        <f>'Structural Sugars'!B39</f>
        <v>0</v>
      </c>
      <c r="J33" s="2">
        <f>'Uronic Acid'!B34</f>
        <v>0</v>
      </c>
      <c r="K33" s="2">
        <f>Acetate!B34</f>
        <v>0</v>
      </c>
    </row>
    <row r="34" spans="1:11" ht="12">
      <c r="A34" s="2">
        <v>17</v>
      </c>
      <c r="B34" s="5"/>
      <c r="E34" s="8">
        <f>Ash!B34</f>
        <v>0</v>
      </c>
      <c r="F34" s="8">
        <f>'EtOH Extractives'!B34</f>
        <v>0</v>
      </c>
      <c r="G34" s="8">
        <f>'% solids Extr Free'!B35</f>
        <v>0</v>
      </c>
      <c r="H34" s="8">
        <f>Lignin!B34</f>
        <v>0</v>
      </c>
      <c r="I34" s="8">
        <f>'Structural Sugars'!B40</f>
        <v>0</v>
      </c>
      <c r="J34" s="2">
        <f>'Uronic Acid'!B35</f>
        <v>0</v>
      </c>
      <c r="K34" s="2">
        <f>Acetate!B35</f>
        <v>0</v>
      </c>
    </row>
    <row r="35" spans="1:11" ht="12">
      <c r="A35" s="2" t="s">
        <v>29</v>
      </c>
      <c r="B35" s="5"/>
      <c r="E35" s="8">
        <f>Ash!B35</f>
        <v>0</v>
      </c>
      <c r="F35" s="8">
        <f>'EtOH Extractives'!B35</f>
        <v>0</v>
      </c>
      <c r="G35" s="8">
        <f>'% solids Extr Free'!B36</f>
        <v>0</v>
      </c>
      <c r="H35" s="8">
        <f>Lignin!B35</f>
        <v>0</v>
      </c>
      <c r="I35" s="8">
        <f>'Structural Sugars'!B41</f>
        <v>0</v>
      </c>
      <c r="J35" s="2">
        <f>'Uronic Acid'!B36</f>
        <v>0</v>
      </c>
      <c r="K35" s="2">
        <f>Acetate!B36</f>
        <v>0</v>
      </c>
    </row>
    <row r="36" spans="1:11" ht="12">
      <c r="A36" s="2">
        <v>18</v>
      </c>
      <c r="B36" s="5"/>
      <c r="E36" s="8">
        <f>Ash!B36</f>
        <v>0</v>
      </c>
      <c r="F36" s="8">
        <f>'EtOH Extractives'!B36</f>
        <v>0</v>
      </c>
      <c r="G36" s="8">
        <f>'% solids Extr Free'!B37</f>
        <v>0</v>
      </c>
      <c r="H36" s="8">
        <f>Lignin!B36</f>
        <v>0</v>
      </c>
      <c r="I36" s="8">
        <f>'Structural Sugars'!B42</f>
        <v>0</v>
      </c>
      <c r="J36" s="2">
        <f>'Uronic Acid'!B37</f>
        <v>0</v>
      </c>
      <c r="K36" s="2">
        <f>Acetate!B37</f>
        <v>0</v>
      </c>
    </row>
    <row r="37" spans="1:11" ht="12">
      <c r="A37" s="2" t="s">
        <v>30</v>
      </c>
      <c r="B37" s="5"/>
      <c r="E37" s="8">
        <f>Ash!B37</f>
        <v>0</v>
      </c>
      <c r="F37" s="8">
        <f>'EtOH Extractives'!B37</f>
        <v>0</v>
      </c>
      <c r="G37" s="8">
        <f>'% solids Extr Free'!B38</f>
        <v>0</v>
      </c>
      <c r="H37" s="8">
        <f>Lignin!B37</f>
        <v>0</v>
      </c>
      <c r="I37" s="8">
        <f>'Structural Sugars'!B43</f>
        <v>0</v>
      </c>
      <c r="J37" s="2">
        <f>'Uronic Acid'!B38</f>
        <v>0</v>
      </c>
      <c r="K37" s="2">
        <f>Acetate!B38</f>
        <v>0</v>
      </c>
    </row>
    <row r="38" spans="1:11" ht="12">
      <c r="A38" s="2">
        <v>19</v>
      </c>
      <c r="B38" s="5"/>
      <c r="E38" s="8">
        <f>Ash!B38</f>
        <v>0</v>
      </c>
      <c r="F38" s="8">
        <f>'EtOH Extractives'!B38</f>
        <v>0</v>
      </c>
      <c r="G38" s="8">
        <f>'% solids Extr Free'!B39</f>
        <v>0</v>
      </c>
      <c r="H38" s="8">
        <f>Lignin!B38</f>
        <v>0</v>
      </c>
      <c r="I38" s="8">
        <f>'Structural Sugars'!B44</f>
        <v>0</v>
      </c>
      <c r="J38" s="2">
        <f>'Uronic Acid'!B39</f>
        <v>0</v>
      </c>
      <c r="K38" s="2">
        <f>Acetate!B39</f>
        <v>0</v>
      </c>
    </row>
    <row r="39" spans="1:11" ht="12">
      <c r="A39" s="2" t="s">
        <v>31</v>
      </c>
      <c r="B39" s="5"/>
      <c r="E39" s="8">
        <f>Ash!B39</f>
        <v>0</v>
      </c>
      <c r="F39" s="8">
        <f>'EtOH Extractives'!B39</f>
        <v>0</v>
      </c>
      <c r="G39" s="8">
        <f>'% solids Extr Free'!B40</f>
        <v>0</v>
      </c>
      <c r="H39" s="8">
        <f>Lignin!B39</f>
        <v>0</v>
      </c>
      <c r="I39" s="8">
        <f>'Structural Sugars'!B45</f>
        <v>0</v>
      </c>
      <c r="J39" s="2">
        <f>'Uronic Acid'!B40</f>
        <v>0</v>
      </c>
      <c r="K39" s="2">
        <f>Acetate!B40</f>
        <v>0</v>
      </c>
    </row>
    <row r="40" spans="1:11" ht="12">
      <c r="A40" s="2">
        <v>20</v>
      </c>
      <c r="B40" s="5"/>
      <c r="E40" s="8">
        <f>Ash!B40</f>
        <v>0</v>
      </c>
      <c r="F40" s="8">
        <f>'EtOH Extractives'!B40</f>
        <v>0</v>
      </c>
      <c r="G40" s="8">
        <f>'% solids Extr Free'!B41</f>
        <v>0</v>
      </c>
      <c r="H40" s="8">
        <f>Lignin!B40</f>
        <v>0</v>
      </c>
      <c r="I40" s="8">
        <f>'Structural Sugars'!B46</f>
        <v>0</v>
      </c>
      <c r="J40" s="2">
        <f>'Uronic Acid'!B41</f>
        <v>0</v>
      </c>
      <c r="K40" s="2">
        <f>Acetate!B41</f>
        <v>0</v>
      </c>
    </row>
    <row r="41" spans="1:11" ht="12">
      <c r="A41" s="2" t="s">
        <v>32</v>
      </c>
      <c r="B41" s="5"/>
      <c r="E41" s="8">
        <f>Ash!B41</f>
        <v>0</v>
      </c>
      <c r="F41" s="8">
        <f>'EtOH Extractives'!B41</f>
        <v>0</v>
      </c>
      <c r="G41" s="8">
        <f>'% solids Extr Free'!B42</f>
        <v>0</v>
      </c>
      <c r="H41" s="8">
        <f>Lignin!B41</f>
        <v>0</v>
      </c>
      <c r="I41" s="8">
        <f>'Structural Sugars'!B47</f>
        <v>0</v>
      </c>
      <c r="J41" s="2">
        <f>'Uronic Acid'!B42</f>
        <v>0</v>
      </c>
      <c r="K41" s="2">
        <f>Acetate!B42</f>
        <v>0</v>
      </c>
    </row>
    <row r="42" spans="1:11" ht="12">
      <c r="A42" s="2">
        <v>21</v>
      </c>
      <c r="B42" s="5"/>
      <c r="E42" s="8">
        <f>Ash!B42</f>
        <v>0</v>
      </c>
      <c r="F42" s="8">
        <f>'EtOH Extractives'!B42</f>
        <v>0</v>
      </c>
      <c r="G42" s="8">
        <f>'% solids Extr Free'!B43</f>
        <v>0</v>
      </c>
      <c r="H42" s="8">
        <f>Lignin!B42</f>
        <v>0</v>
      </c>
      <c r="I42" s="8">
        <f>'Structural Sugars'!B48</f>
        <v>0</v>
      </c>
      <c r="J42" s="2">
        <f>'Uronic Acid'!B43</f>
        <v>0</v>
      </c>
      <c r="K42" s="2">
        <f>Acetate!B43</f>
        <v>0</v>
      </c>
    </row>
    <row r="43" spans="1:11" ht="12">
      <c r="A43" s="2" t="s">
        <v>33</v>
      </c>
      <c r="B43" s="5"/>
      <c r="E43" s="8">
        <f>Ash!B43</f>
        <v>0</v>
      </c>
      <c r="F43" s="8">
        <f>'EtOH Extractives'!B43</f>
        <v>0</v>
      </c>
      <c r="G43" s="8">
        <f>'% solids Extr Free'!B44</f>
        <v>0</v>
      </c>
      <c r="H43" s="8">
        <f>Lignin!B43</f>
        <v>0</v>
      </c>
      <c r="I43" s="8">
        <f>'Structural Sugars'!B49</f>
        <v>0</v>
      </c>
      <c r="J43" s="2">
        <f>'Uronic Acid'!B44</f>
        <v>0</v>
      </c>
      <c r="K43" s="2">
        <f>Acetate!B44</f>
        <v>0</v>
      </c>
    </row>
    <row r="44" spans="1:11" ht="12">
      <c r="A44" s="2">
        <v>22</v>
      </c>
      <c r="B44" s="5"/>
      <c r="E44" s="8">
        <f>Ash!B44</f>
        <v>0</v>
      </c>
      <c r="F44" s="8">
        <f>'EtOH Extractives'!B44</f>
        <v>0</v>
      </c>
      <c r="G44" s="8">
        <f>'% solids Extr Free'!B45</f>
        <v>0</v>
      </c>
      <c r="H44" s="8">
        <f>Lignin!B44</f>
        <v>0</v>
      </c>
      <c r="I44" s="8">
        <f>'Structural Sugars'!B50</f>
        <v>0</v>
      </c>
      <c r="J44" s="2">
        <f>'Uronic Acid'!B45</f>
        <v>0</v>
      </c>
      <c r="K44" s="2">
        <f>Acetate!B45</f>
        <v>0</v>
      </c>
    </row>
    <row r="45" spans="1:11" ht="12">
      <c r="A45" s="2" t="s">
        <v>34</v>
      </c>
      <c r="B45" s="5"/>
      <c r="E45" s="8">
        <f>Ash!B45</f>
        <v>0</v>
      </c>
      <c r="F45" s="8">
        <f>'EtOH Extractives'!B45</f>
        <v>0</v>
      </c>
      <c r="G45" s="8">
        <f>'% solids Extr Free'!B46</f>
        <v>0</v>
      </c>
      <c r="H45" s="8">
        <f>Lignin!B45</f>
        <v>0</v>
      </c>
      <c r="I45" s="8">
        <f>'Structural Sugars'!B51</f>
        <v>0</v>
      </c>
      <c r="J45" s="2">
        <f>'Uronic Acid'!B46</f>
        <v>0</v>
      </c>
      <c r="K45" s="2">
        <f>Acetate!B46</f>
        <v>0</v>
      </c>
    </row>
    <row r="46" spans="1:11" ht="12">
      <c r="A46" s="2">
        <v>23</v>
      </c>
      <c r="B46" s="5"/>
      <c r="E46" s="8">
        <f>Ash!B46</f>
        <v>0</v>
      </c>
      <c r="F46" s="8">
        <f>'EtOH Extractives'!B46</f>
        <v>0</v>
      </c>
      <c r="G46" s="8">
        <f>'% solids Extr Free'!B47</f>
        <v>0</v>
      </c>
      <c r="H46" s="8">
        <f>Lignin!B46</f>
        <v>0</v>
      </c>
      <c r="I46" s="8">
        <f>'Structural Sugars'!B52</f>
        <v>0</v>
      </c>
      <c r="J46" s="2">
        <f>'Uronic Acid'!B47</f>
        <v>0</v>
      </c>
      <c r="K46" s="2">
        <f>Acetate!B47</f>
        <v>0</v>
      </c>
    </row>
    <row r="47" spans="1:11" ht="12">
      <c r="A47" s="2" t="s">
        <v>35</v>
      </c>
      <c r="B47" s="5"/>
      <c r="E47" s="8">
        <f>Ash!B47</f>
        <v>0</v>
      </c>
      <c r="F47" s="8">
        <f>'EtOH Extractives'!B47</f>
        <v>0</v>
      </c>
      <c r="G47" s="8">
        <f>'% solids Extr Free'!B48</f>
        <v>0</v>
      </c>
      <c r="H47" s="8">
        <f>Lignin!B47</f>
        <v>0</v>
      </c>
      <c r="I47" s="8">
        <f>'Structural Sugars'!B53</f>
        <v>0</v>
      </c>
      <c r="J47" s="2">
        <f>'Uronic Acid'!B48</f>
        <v>0</v>
      </c>
      <c r="K47" s="2">
        <f>Acetate!B48</f>
        <v>0</v>
      </c>
    </row>
    <row r="48" spans="1:11" ht="12">
      <c r="A48" s="2">
        <v>24</v>
      </c>
      <c r="B48" s="5"/>
      <c r="E48" s="8">
        <f>Ash!B48</f>
        <v>0</v>
      </c>
      <c r="F48" s="8">
        <f>'EtOH Extractives'!B48</f>
        <v>0</v>
      </c>
      <c r="G48" s="8">
        <f>'% solids Extr Free'!B49</f>
        <v>0</v>
      </c>
      <c r="H48" s="8">
        <f>Lignin!B48</f>
        <v>0</v>
      </c>
      <c r="I48" s="8">
        <f>'Structural Sugars'!B54</f>
        <v>0</v>
      </c>
      <c r="J48" s="2">
        <f>'Uronic Acid'!B49</f>
        <v>0</v>
      </c>
      <c r="K48" s="2">
        <f>Acetate!B49</f>
        <v>0</v>
      </c>
    </row>
    <row r="49" spans="1:11" ht="12">
      <c r="A49" s="2" t="s">
        <v>36</v>
      </c>
      <c r="B49" s="5"/>
      <c r="E49" s="8">
        <f>Ash!B49</f>
        <v>0</v>
      </c>
      <c r="F49" s="8">
        <f>'EtOH Extractives'!B49</f>
        <v>0</v>
      </c>
      <c r="G49" s="8">
        <f>'% solids Extr Free'!B50</f>
        <v>0</v>
      </c>
      <c r="H49" s="8">
        <f>Lignin!B49</f>
        <v>0</v>
      </c>
      <c r="I49" s="8">
        <f>'Structural Sugars'!B55</f>
        <v>0</v>
      </c>
      <c r="J49" s="2">
        <f>'Uronic Acid'!B50</f>
        <v>0</v>
      </c>
      <c r="K49" s="2">
        <f>Acetate!B50</f>
        <v>0</v>
      </c>
    </row>
    <row r="50" spans="1:11" ht="12">
      <c r="A50" s="2">
        <v>25</v>
      </c>
      <c r="B50" s="5"/>
      <c r="E50" s="8">
        <f>Ash!B50</f>
        <v>0</v>
      </c>
      <c r="F50" s="8">
        <f>'EtOH Extractives'!B50</f>
        <v>0</v>
      </c>
      <c r="G50" s="8">
        <f>'% solids Extr Free'!B51</f>
        <v>0</v>
      </c>
      <c r="H50" s="8">
        <f>Lignin!B50</f>
        <v>0</v>
      </c>
      <c r="I50" s="8">
        <f>'Structural Sugars'!B56</f>
        <v>0</v>
      </c>
      <c r="J50" s="2">
        <f>'Uronic Acid'!B51</f>
        <v>0</v>
      </c>
      <c r="K50" s="2">
        <f>Acetate!B51</f>
        <v>0</v>
      </c>
    </row>
    <row r="51" spans="1:11" ht="12">
      <c r="A51" s="2" t="s">
        <v>59</v>
      </c>
      <c r="B51" s="5"/>
      <c r="E51" s="8">
        <f>Ash!B51</f>
        <v>0</v>
      </c>
      <c r="F51" s="8">
        <f>'EtOH Extractives'!B51</f>
        <v>0</v>
      </c>
      <c r="G51" s="8">
        <f>'% solids Extr Free'!B52</f>
        <v>0</v>
      </c>
      <c r="H51" s="8">
        <f>Lignin!B51</f>
        <v>0</v>
      </c>
      <c r="I51" s="8">
        <f>'Structural Sugars'!B57</f>
        <v>0</v>
      </c>
      <c r="J51" s="2">
        <f>'Uronic Acid'!B52</f>
        <v>0</v>
      </c>
      <c r="K51" s="2">
        <f>Acetate!B52</f>
        <v>0</v>
      </c>
    </row>
    <row r="52" spans="1:11" ht="12">
      <c r="A52" s="2">
        <v>26</v>
      </c>
      <c r="B52" s="5"/>
      <c r="E52" s="8">
        <f>Ash!B52</f>
        <v>0</v>
      </c>
      <c r="F52" s="8">
        <f>'EtOH Extractives'!B52</f>
        <v>0</v>
      </c>
      <c r="G52" s="8">
        <f>'% solids Extr Free'!B53</f>
        <v>0</v>
      </c>
      <c r="H52" s="8">
        <f>Lignin!B52</f>
        <v>0</v>
      </c>
      <c r="I52" s="8">
        <f>'Structural Sugars'!B58</f>
        <v>0</v>
      </c>
      <c r="J52" s="2">
        <f>'Uronic Acid'!B53</f>
        <v>0</v>
      </c>
      <c r="K52" s="2">
        <f>Acetate!B53</f>
        <v>0</v>
      </c>
    </row>
    <row r="53" spans="1:11" ht="12">
      <c r="A53" s="2" t="s">
        <v>60</v>
      </c>
      <c r="B53" s="5"/>
      <c r="E53" s="8">
        <f>Ash!B53</f>
        <v>0</v>
      </c>
      <c r="F53" s="8">
        <f>'EtOH Extractives'!B53</f>
        <v>0</v>
      </c>
      <c r="G53" s="8">
        <f>'% solids Extr Free'!B54</f>
        <v>0</v>
      </c>
      <c r="H53" s="8">
        <f>Lignin!B53</f>
        <v>0</v>
      </c>
      <c r="I53" s="8">
        <f>'Structural Sugars'!B59</f>
        <v>0</v>
      </c>
      <c r="J53" s="2">
        <f>'Uronic Acid'!B54</f>
        <v>0</v>
      </c>
      <c r="K53" s="2">
        <f>Acetate!B54</f>
        <v>0</v>
      </c>
    </row>
    <row r="54" spans="1:11" ht="12">
      <c r="A54" s="2">
        <v>27</v>
      </c>
      <c r="B54" s="5"/>
      <c r="E54" s="8">
        <f>Ash!B54</f>
        <v>0</v>
      </c>
      <c r="F54" s="8">
        <f>'EtOH Extractives'!B54</f>
        <v>0</v>
      </c>
      <c r="G54" s="8">
        <f>'% solids Extr Free'!B55</f>
        <v>0</v>
      </c>
      <c r="H54" s="8">
        <f>Lignin!B54</f>
        <v>0</v>
      </c>
      <c r="I54" s="8">
        <f>'Structural Sugars'!B60</f>
        <v>0</v>
      </c>
      <c r="J54" s="2">
        <f>'Uronic Acid'!B55</f>
        <v>0</v>
      </c>
      <c r="K54" s="2">
        <f>Acetate!B55</f>
        <v>0</v>
      </c>
    </row>
    <row r="55" spans="1:11" ht="12">
      <c r="A55" s="2" t="s">
        <v>61</v>
      </c>
      <c r="B55" s="5"/>
      <c r="E55" s="8">
        <f>Ash!B55</f>
        <v>0</v>
      </c>
      <c r="F55" s="8">
        <f>'EtOH Extractives'!B55</f>
        <v>0</v>
      </c>
      <c r="G55" s="8">
        <f>'% solids Extr Free'!B56</f>
        <v>0</v>
      </c>
      <c r="H55" s="8">
        <f>Lignin!B55</f>
        <v>0</v>
      </c>
      <c r="I55" s="8">
        <f>'Structural Sugars'!B61</f>
        <v>0</v>
      </c>
      <c r="J55" s="2">
        <f>'Uronic Acid'!B56</f>
        <v>0</v>
      </c>
      <c r="K55" s="2">
        <f>Acetate!B56</f>
        <v>0</v>
      </c>
    </row>
    <row r="56" spans="1:11" ht="12">
      <c r="A56" s="2">
        <v>28</v>
      </c>
      <c r="B56" s="5"/>
      <c r="E56" s="8">
        <f>Ash!B56</f>
        <v>0</v>
      </c>
      <c r="F56" s="8">
        <f>'EtOH Extractives'!B56</f>
        <v>0</v>
      </c>
      <c r="G56" s="8">
        <f>'% solids Extr Free'!B57</f>
        <v>0</v>
      </c>
      <c r="H56" s="8">
        <f>Lignin!B56</f>
        <v>0</v>
      </c>
      <c r="I56" s="8">
        <f>'Structural Sugars'!B62</f>
        <v>0</v>
      </c>
      <c r="J56" s="2">
        <f>'Uronic Acid'!B57</f>
        <v>0</v>
      </c>
      <c r="K56" s="2">
        <f>Acetate!B57</f>
        <v>0</v>
      </c>
    </row>
    <row r="57" spans="1:11" ht="12">
      <c r="A57" s="2" t="s">
        <v>62</v>
      </c>
      <c r="B57" s="5"/>
      <c r="E57" s="8">
        <f>Ash!B57</f>
        <v>0</v>
      </c>
      <c r="F57" s="8">
        <f>'EtOH Extractives'!B57</f>
        <v>0</v>
      </c>
      <c r="G57" s="8">
        <f>'% solids Extr Free'!B58</f>
        <v>0</v>
      </c>
      <c r="H57" s="8">
        <f>Lignin!B57</f>
        <v>0</v>
      </c>
      <c r="I57" s="8">
        <f>'Structural Sugars'!B63</f>
        <v>0</v>
      </c>
      <c r="J57" s="2">
        <f>'Uronic Acid'!B58</f>
        <v>0</v>
      </c>
      <c r="K57" s="2">
        <f>Acetate!B58</f>
        <v>0</v>
      </c>
    </row>
    <row r="58" spans="1:11" ht="12">
      <c r="A58" s="2">
        <v>29</v>
      </c>
      <c r="B58" s="5"/>
      <c r="E58" s="8">
        <f>Ash!B58</f>
        <v>0</v>
      </c>
      <c r="F58" s="8">
        <f>'EtOH Extractives'!B58</f>
        <v>0</v>
      </c>
      <c r="G58" s="8">
        <f>'% solids Extr Free'!B59</f>
        <v>0</v>
      </c>
      <c r="H58" s="8">
        <f>Lignin!B58</f>
        <v>0</v>
      </c>
      <c r="I58" s="8">
        <f>'Structural Sugars'!B64</f>
        <v>0</v>
      </c>
      <c r="J58" s="2">
        <f>'Uronic Acid'!B59</f>
        <v>0</v>
      </c>
      <c r="K58" s="2">
        <f>Acetate!B59</f>
        <v>0</v>
      </c>
    </row>
    <row r="59" spans="1:11" ht="12">
      <c r="A59" s="2" t="s">
        <v>63</v>
      </c>
      <c r="B59" s="5"/>
      <c r="E59" s="8">
        <f>Ash!B59</f>
        <v>0</v>
      </c>
      <c r="F59" s="8">
        <f>'EtOH Extractives'!B59</f>
        <v>0</v>
      </c>
      <c r="G59" s="8">
        <f>'% solids Extr Free'!B60</f>
        <v>0</v>
      </c>
      <c r="H59" s="8">
        <f>Lignin!B59</f>
        <v>0</v>
      </c>
      <c r="I59" s="8">
        <f>'Structural Sugars'!B65</f>
        <v>0</v>
      </c>
      <c r="J59" s="2">
        <f>'Uronic Acid'!B60</f>
        <v>0</v>
      </c>
      <c r="K59" s="2">
        <f>Acetate!B60</f>
        <v>0</v>
      </c>
    </row>
    <row r="60" spans="1:11" ht="12">
      <c r="A60" s="2">
        <v>30</v>
      </c>
      <c r="B60" s="5"/>
      <c r="E60" s="8">
        <f>Ash!B60</f>
        <v>0</v>
      </c>
      <c r="F60" s="8">
        <f>'EtOH Extractives'!B60</f>
        <v>0</v>
      </c>
      <c r="G60" s="8">
        <f>'% solids Extr Free'!B61</f>
        <v>0</v>
      </c>
      <c r="H60" s="8">
        <f>Lignin!B60</f>
        <v>0</v>
      </c>
      <c r="I60" s="8">
        <f>'Structural Sugars'!B66</f>
        <v>0</v>
      </c>
      <c r="J60" s="2">
        <f>'Uronic Acid'!B61</f>
        <v>0</v>
      </c>
      <c r="K60" s="2">
        <f>Acetate!B61</f>
        <v>0</v>
      </c>
    </row>
    <row r="61" spans="1:11" ht="12">
      <c r="A61" s="2" t="s">
        <v>64</v>
      </c>
      <c r="B61" s="5"/>
      <c r="E61" s="8">
        <f>Ash!B61</f>
        <v>0</v>
      </c>
      <c r="F61" s="8">
        <f>'EtOH Extractives'!B61</f>
        <v>0</v>
      </c>
      <c r="G61" s="8">
        <f>'% solids Extr Free'!B62</f>
        <v>0</v>
      </c>
      <c r="H61" s="8">
        <f>Lignin!B61</f>
        <v>0</v>
      </c>
      <c r="I61" s="8">
        <f>'Structural Sugars'!B67</f>
        <v>0</v>
      </c>
      <c r="J61" s="2">
        <f>'Uronic Acid'!B62</f>
        <v>0</v>
      </c>
      <c r="K61" s="2">
        <f>Acetate!B62</f>
        <v>0</v>
      </c>
    </row>
  </sheetData>
  <sheetProtection sheet="1" objects="1" scenarios="1"/>
  <printOptions gridLines="1"/>
  <pageMargins left="0.75" right="0.75" top="1" bottom="1" header="0.5" footer="0.5"/>
  <pageSetup fitToHeight="5" fitToWidth="2" orientation="landscape" paperSize="9" scale="80"/>
  <headerFooter alignWithMargins="0">
    <oddHeader>&amp;C&amp;A</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J118"/>
  <sheetViews>
    <sheetView workbookViewId="0" topLeftCell="A1">
      <selection activeCell="D3" sqref="D3"/>
    </sheetView>
  </sheetViews>
  <sheetFormatPr defaultColWidth="9.00390625" defaultRowHeight="12"/>
  <cols>
    <col min="1" max="1" width="10.875" style="2" customWidth="1"/>
    <col min="2" max="2" width="15.75390625" style="3" customWidth="1"/>
    <col min="3" max="3" width="16.375" style="10" customWidth="1"/>
    <col min="4" max="4" width="10.625" style="20" customWidth="1"/>
    <col min="5" max="5" width="8.00390625" style="6" customWidth="1"/>
    <col min="6" max="7" width="8.00390625" style="3" customWidth="1"/>
    <col min="8" max="8" width="8.00390625" style="19" customWidth="1"/>
    <col min="9" max="9" width="8.00390625" style="39" customWidth="1"/>
    <col min="10" max="10" width="8.00390625" style="2" customWidth="1"/>
    <col min="11" max="16384" width="11.375" style="0" customWidth="1"/>
  </cols>
  <sheetData>
    <row r="1" spans="1:10" s="48" customFormat="1" ht="12.75" thickBot="1">
      <c r="A1" s="2"/>
      <c r="B1" s="10"/>
      <c r="C1" s="9"/>
      <c r="D1" s="47" t="s">
        <v>132</v>
      </c>
      <c r="E1" s="94" t="s">
        <v>127</v>
      </c>
      <c r="F1" s="95"/>
      <c r="G1" s="95"/>
      <c r="H1" s="95"/>
      <c r="I1" s="96"/>
      <c r="J1" s="2"/>
    </row>
    <row r="2" spans="1:10" s="48" customFormat="1" ht="97.5">
      <c r="A2" s="18" t="s">
        <v>101</v>
      </c>
      <c r="B2" s="41" t="s">
        <v>93</v>
      </c>
      <c r="C2" s="22" t="s">
        <v>95</v>
      </c>
      <c r="D2" s="49" t="s">
        <v>103</v>
      </c>
      <c r="E2" s="50" t="s">
        <v>128</v>
      </c>
      <c r="F2" s="51" t="s">
        <v>129</v>
      </c>
      <c r="G2" s="51" t="s">
        <v>130</v>
      </c>
      <c r="H2" s="43" t="s">
        <v>131</v>
      </c>
      <c r="I2" s="44" t="s">
        <v>103</v>
      </c>
      <c r="J2" s="18" t="s">
        <v>104</v>
      </c>
    </row>
    <row r="3" spans="1:10" ht="12">
      <c r="A3" s="2">
        <f>'TRB Record'!A2</f>
        <v>1</v>
      </c>
      <c r="C3" s="10">
        <f>'TRB Record'!C2</f>
        <v>0</v>
      </c>
      <c r="D3" s="61"/>
      <c r="E3" s="62"/>
      <c r="F3" s="63"/>
      <c r="G3" s="63"/>
      <c r="H3" s="45">
        <f>G3-E3</f>
        <v>0</v>
      </c>
      <c r="I3" s="46">
        <f>IF(F3=0,"",H3/F3*100)</f>
      </c>
      <c r="J3" s="42"/>
    </row>
    <row r="4" spans="1:10" ht="12">
      <c r="A4" s="2" t="str">
        <f>'TRB Record'!A3</f>
        <v>replicate 1</v>
      </c>
      <c r="C4" s="10">
        <f>'TRB Record'!C3</f>
        <v>0</v>
      </c>
      <c r="D4" s="61"/>
      <c r="E4" s="62"/>
      <c r="F4" s="63"/>
      <c r="G4" s="63"/>
      <c r="H4" s="45">
        <f aca="true" t="shared" si="0" ref="H4:H62">G4-E4</f>
        <v>0</v>
      </c>
      <c r="I4" s="46">
        <f aca="true" t="shared" si="1" ref="I4:I62">IF(F4=0,"",H4/F4*100)</f>
      </c>
      <c r="J4" s="42">
        <f>IF(D3="",SUM(I3:I4)/2,AVERAGE(D3:D4))</f>
        <v>0</v>
      </c>
    </row>
    <row r="5" spans="1:10" ht="12">
      <c r="A5" s="2">
        <f>'TRB Record'!A4</f>
        <v>2</v>
      </c>
      <c r="C5" s="10">
        <f>'TRB Record'!C4</f>
        <v>0</v>
      </c>
      <c r="D5" s="61"/>
      <c r="E5" s="62"/>
      <c r="F5" s="63"/>
      <c r="G5" s="63"/>
      <c r="H5" s="45">
        <f t="shared" si="0"/>
        <v>0</v>
      </c>
      <c r="I5" s="46">
        <f t="shared" si="1"/>
      </c>
      <c r="J5" s="42"/>
    </row>
    <row r="6" spans="1:10" ht="12">
      <c r="A6" s="2" t="str">
        <f>'TRB Record'!A5</f>
        <v>replicate 2</v>
      </c>
      <c r="C6" s="10">
        <f>'TRB Record'!C5</f>
        <v>0</v>
      </c>
      <c r="D6" s="61"/>
      <c r="E6" s="62"/>
      <c r="F6" s="63"/>
      <c r="G6" s="63"/>
      <c r="H6" s="45">
        <f t="shared" si="0"/>
        <v>0</v>
      </c>
      <c r="I6" s="46">
        <f t="shared" si="1"/>
      </c>
      <c r="J6" s="42">
        <f>IF(D5="",SUM(I5:I6)/2,AVERAGE(D5:D6))</f>
        <v>0</v>
      </c>
    </row>
    <row r="7" spans="1:10" ht="12">
      <c r="A7" s="2">
        <f>'TRB Record'!A6</f>
        <v>3</v>
      </c>
      <c r="C7" s="10">
        <f>'TRB Record'!C6</f>
        <v>0</v>
      </c>
      <c r="D7" s="61"/>
      <c r="E7" s="62"/>
      <c r="F7" s="63"/>
      <c r="G7" s="63"/>
      <c r="H7" s="45">
        <f t="shared" si="0"/>
        <v>0</v>
      </c>
      <c r="I7" s="46">
        <f t="shared" si="1"/>
      </c>
      <c r="J7" s="42"/>
    </row>
    <row r="8" spans="1:10" ht="12">
      <c r="A8" s="2" t="str">
        <f>'TRB Record'!A7</f>
        <v>replicate 3</v>
      </c>
      <c r="C8" s="10">
        <f>'TRB Record'!C7</f>
        <v>0</v>
      </c>
      <c r="D8" s="61"/>
      <c r="E8" s="62"/>
      <c r="F8" s="63"/>
      <c r="G8" s="63"/>
      <c r="H8" s="45">
        <f t="shared" si="0"/>
        <v>0</v>
      </c>
      <c r="I8" s="46">
        <f t="shared" si="1"/>
      </c>
      <c r="J8" s="42">
        <f>IF(D7="",SUM(I7:I8)/2,AVERAGE(D7:D8))</f>
        <v>0</v>
      </c>
    </row>
    <row r="9" spans="1:10" ht="12">
      <c r="A9" s="2">
        <f>'TRB Record'!A8</f>
        <v>4</v>
      </c>
      <c r="C9" s="10">
        <f>'TRB Record'!C8</f>
        <v>0</v>
      </c>
      <c r="D9" s="61"/>
      <c r="E9" s="62"/>
      <c r="F9" s="63"/>
      <c r="G9" s="63"/>
      <c r="H9" s="45">
        <f t="shared" si="0"/>
        <v>0</v>
      </c>
      <c r="I9" s="46">
        <f t="shared" si="1"/>
      </c>
      <c r="J9" s="42"/>
    </row>
    <row r="10" spans="1:10" ht="12">
      <c r="A10" s="2" t="str">
        <f>'TRB Record'!A9</f>
        <v>replicate 4</v>
      </c>
      <c r="C10" s="10">
        <f>'TRB Record'!C9</f>
        <v>0</v>
      </c>
      <c r="D10" s="61"/>
      <c r="E10" s="62"/>
      <c r="F10" s="63"/>
      <c r="G10" s="63"/>
      <c r="H10" s="45">
        <f t="shared" si="0"/>
        <v>0</v>
      </c>
      <c r="I10" s="46">
        <f t="shared" si="1"/>
      </c>
      <c r="J10" s="42">
        <f>IF(D9="",SUM(I9:I10)/2,AVERAGE(D9:D10))</f>
        <v>0</v>
      </c>
    </row>
    <row r="11" spans="1:10" ht="12">
      <c r="A11" s="2">
        <f>'TRB Record'!A10</f>
        <v>5</v>
      </c>
      <c r="C11" s="10">
        <f>'TRB Record'!C10</f>
        <v>0</v>
      </c>
      <c r="D11" s="61"/>
      <c r="E11" s="62"/>
      <c r="F11" s="63"/>
      <c r="G11" s="63"/>
      <c r="H11" s="45">
        <f t="shared" si="0"/>
        <v>0</v>
      </c>
      <c r="I11" s="46">
        <f t="shared" si="1"/>
      </c>
      <c r="J11" s="42"/>
    </row>
    <row r="12" spans="1:10" ht="12">
      <c r="A12" s="2" t="str">
        <f>'TRB Record'!A11</f>
        <v>replicate 5</v>
      </c>
      <c r="C12" s="10">
        <f>'TRB Record'!C11</f>
        <v>0</v>
      </c>
      <c r="D12" s="61"/>
      <c r="E12" s="62"/>
      <c r="F12" s="63"/>
      <c r="G12" s="63"/>
      <c r="H12" s="45">
        <f t="shared" si="0"/>
        <v>0</v>
      </c>
      <c r="I12" s="46">
        <f t="shared" si="1"/>
      </c>
      <c r="J12" s="42">
        <f>IF(D11="",SUM(I11:I12)/2,AVERAGE(D11:D12))</f>
        <v>0</v>
      </c>
    </row>
    <row r="13" spans="1:10" ht="12">
      <c r="A13" s="2">
        <f>'TRB Record'!A12</f>
        <v>6</v>
      </c>
      <c r="C13" s="10">
        <f>'TRB Record'!C12</f>
        <v>0</v>
      </c>
      <c r="D13" s="61"/>
      <c r="E13" s="62"/>
      <c r="F13" s="63"/>
      <c r="G13" s="63"/>
      <c r="H13" s="45">
        <f t="shared" si="0"/>
        <v>0</v>
      </c>
      <c r="I13" s="46">
        <f t="shared" si="1"/>
      </c>
      <c r="J13" s="42"/>
    </row>
    <row r="14" spans="1:10" ht="12">
      <c r="A14" s="2" t="str">
        <f>'TRB Record'!A13</f>
        <v>replicate 6</v>
      </c>
      <c r="C14" s="10">
        <f>'TRB Record'!C13</f>
        <v>0</v>
      </c>
      <c r="D14" s="61"/>
      <c r="E14" s="62"/>
      <c r="F14" s="63"/>
      <c r="G14" s="63"/>
      <c r="H14" s="45">
        <f t="shared" si="0"/>
        <v>0</v>
      </c>
      <c r="I14" s="46">
        <f t="shared" si="1"/>
      </c>
      <c r="J14" s="42">
        <f>IF(D13="",SUM(I13:I14)/2,AVERAGE(D13:D14))</f>
        <v>0</v>
      </c>
    </row>
    <row r="15" spans="1:10" ht="12">
      <c r="A15" s="2">
        <f>'TRB Record'!A14</f>
        <v>7</v>
      </c>
      <c r="C15" s="10">
        <f>'TRB Record'!C14</f>
        <v>0</v>
      </c>
      <c r="D15" s="61"/>
      <c r="E15" s="62"/>
      <c r="F15" s="63"/>
      <c r="G15" s="63"/>
      <c r="H15" s="45">
        <f t="shared" si="0"/>
        <v>0</v>
      </c>
      <c r="I15" s="46">
        <f t="shared" si="1"/>
      </c>
      <c r="J15" s="42"/>
    </row>
    <row r="16" spans="1:10" ht="12">
      <c r="A16" s="2" t="str">
        <f>'TRB Record'!A15</f>
        <v>replicate 7</v>
      </c>
      <c r="C16" s="10">
        <f>'TRB Record'!C15</f>
        <v>0</v>
      </c>
      <c r="D16" s="61"/>
      <c r="E16" s="62"/>
      <c r="F16" s="63"/>
      <c r="G16" s="63"/>
      <c r="H16" s="45">
        <f t="shared" si="0"/>
        <v>0</v>
      </c>
      <c r="I16" s="46">
        <f t="shared" si="1"/>
      </c>
      <c r="J16" s="42">
        <f>IF(D15="",SUM(I15:I16)/2,AVERAGE(D15:D16))</f>
        <v>0</v>
      </c>
    </row>
    <row r="17" spans="1:10" ht="12">
      <c r="A17" s="2">
        <f>'TRB Record'!A16</f>
        <v>8</v>
      </c>
      <c r="C17" s="10">
        <f>'TRB Record'!C16</f>
        <v>0</v>
      </c>
      <c r="D17" s="61"/>
      <c r="E17" s="62"/>
      <c r="F17" s="63"/>
      <c r="G17" s="63"/>
      <c r="H17" s="45">
        <f t="shared" si="0"/>
        <v>0</v>
      </c>
      <c r="I17" s="46">
        <f t="shared" si="1"/>
      </c>
      <c r="J17" s="42"/>
    </row>
    <row r="18" spans="1:10" ht="12">
      <c r="A18" s="2" t="str">
        <f>'TRB Record'!A17</f>
        <v>replicate 8</v>
      </c>
      <c r="C18" s="10">
        <f>'TRB Record'!C17</f>
        <v>0</v>
      </c>
      <c r="D18" s="61"/>
      <c r="E18" s="62"/>
      <c r="F18" s="63"/>
      <c r="G18" s="63"/>
      <c r="H18" s="45">
        <f t="shared" si="0"/>
        <v>0</v>
      </c>
      <c r="I18" s="46">
        <f t="shared" si="1"/>
      </c>
      <c r="J18" s="42">
        <f>IF(D17="",SUM(I17:I18)/2,AVERAGE(D17:D18))</f>
        <v>0</v>
      </c>
    </row>
    <row r="19" spans="1:10" ht="12">
      <c r="A19" s="2">
        <f>'TRB Record'!A18</f>
        <v>9</v>
      </c>
      <c r="C19" s="10">
        <f>'TRB Record'!C18</f>
        <v>0</v>
      </c>
      <c r="D19" s="61"/>
      <c r="E19" s="62"/>
      <c r="F19" s="63"/>
      <c r="G19" s="63"/>
      <c r="H19" s="45">
        <f t="shared" si="0"/>
        <v>0</v>
      </c>
      <c r="I19" s="46">
        <f t="shared" si="1"/>
      </c>
      <c r="J19" s="42"/>
    </row>
    <row r="20" spans="1:10" ht="12">
      <c r="A20" s="2" t="str">
        <f>'TRB Record'!A19</f>
        <v>replicate 9</v>
      </c>
      <c r="C20" s="10">
        <f>'TRB Record'!C19</f>
        <v>0</v>
      </c>
      <c r="D20" s="61"/>
      <c r="E20" s="62"/>
      <c r="F20" s="63"/>
      <c r="G20" s="63"/>
      <c r="H20" s="45">
        <f t="shared" si="0"/>
        <v>0</v>
      </c>
      <c r="I20" s="46">
        <f t="shared" si="1"/>
      </c>
      <c r="J20" s="42">
        <f>IF(D19="",SUM(I19:I20)/2,AVERAGE(D19:D20))</f>
        <v>0</v>
      </c>
    </row>
    <row r="21" spans="1:10" ht="12">
      <c r="A21" s="2">
        <f>'TRB Record'!A20</f>
        <v>10</v>
      </c>
      <c r="C21" s="10">
        <f>'TRB Record'!C20</f>
        <v>0</v>
      </c>
      <c r="D21" s="61"/>
      <c r="E21" s="62"/>
      <c r="F21" s="63"/>
      <c r="G21" s="63"/>
      <c r="H21" s="45">
        <f t="shared" si="0"/>
        <v>0</v>
      </c>
      <c r="I21" s="46">
        <f t="shared" si="1"/>
      </c>
      <c r="J21" s="42"/>
    </row>
    <row r="22" spans="1:10" ht="12">
      <c r="A22" s="2" t="str">
        <f>'TRB Record'!A21</f>
        <v>replicate 10</v>
      </c>
      <c r="C22" s="10">
        <f>'TRB Record'!C21</f>
        <v>0</v>
      </c>
      <c r="D22" s="61"/>
      <c r="E22" s="62"/>
      <c r="F22" s="63"/>
      <c r="G22" s="63"/>
      <c r="H22" s="45">
        <f t="shared" si="0"/>
        <v>0</v>
      </c>
      <c r="I22" s="46">
        <f t="shared" si="1"/>
      </c>
      <c r="J22" s="42">
        <f>IF(D21="",SUM(I21:I22)/2,AVERAGE(D21:D22))</f>
        <v>0</v>
      </c>
    </row>
    <row r="23" spans="1:10" ht="12">
      <c r="A23" s="2">
        <f>'TRB Record'!A22</f>
        <v>11</v>
      </c>
      <c r="C23" s="10">
        <f>'TRB Record'!C22</f>
        <v>0</v>
      </c>
      <c r="D23" s="61"/>
      <c r="E23" s="62"/>
      <c r="F23" s="63"/>
      <c r="G23" s="63"/>
      <c r="H23" s="45">
        <f t="shared" si="0"/>
        <v>0</v>
      </c>
      <c r="I23" s="46">
        <f t="shared" si="1"/>
      </c>
      <c r="J23" s="42"/>
    </row>
    <row r="24" spans="1:10" ht="12">
      <c r="A24" s="2" t="str">
        <f>'TRB Record'!A23</f>
        <v>replicate 11</v>
      </c>
      <c r="C24" s="10">
        <f>'TRB Record'!C23</f>
        <v>0</v>
      </c>
      <c r="D24" s="61"/>
      <c r="E24" s="62"/>
      <c r="F24" s="63"/>
      <c r="G24" s="63"/>
      <c r="H24" s="45">
        <f t="shared" si="0"/>
        <v>0</v>
      </c>
      <c r="I24" s="46">
        <f t="shared" si="1"/>
      </c>
      <c r="J24" s="42">
        <f>IF(D23="",SUM(I23:I24)/2,AVERAGE(D23:D24))</f>
        <v>0</v>
      </c>
    </row>
    <row r="25" spans="1:10" ht="12">
      <c r="A25" s="2">
        <f>'TRB Record'!A24</f>
        <v>12</v>
      </c>
      <c r="C25" s="10">
        <f>'TRB Record'!C24</f>
        <v>0</v>
      </c>
      <c r="D25" s="61"/>
      <c r="E25" s="62"/>
      <c r="F25" s="63"/>
      <c r="G25" s="63"/>
      <c r="H25" s="45">
        <f t="shared" si="0"/>
        <v>0</v>
      </c>
      <c r="I25" s="46">
        <f t="shared" si="1"/>
      </c>
      <c r="J25" s="42"/>
    </row>
    <row r="26" spans="1:10" ht="12">
      <c r="A26" s="2" t="str">
        <f>'TRB Record'!A25</f>
        <v>replicate 12</v>
      </c>
      <c r="C26" s="10">
        <f>'TRB Record'!C25</f>
        <v>0</v>
      </c>
      <c r="D26" s="61"/>
      <c r="E26" s="62"/>
      <c r="F26" s="63"/>
      <c r="G26" s="63"/>
      <c r="H26" s="45">
        <f t="shared" si="0"/>
        <v>0</v>
      </c>
      <c r="I26" s="46">
        <f t="shared" si="1"/>
      </c>
      <c r="J26" s="42">
        <f>IF(D25="",SUM(I25:I26)/2,AVERAGE(D25:D26))</f>
        <v>0</v>
      </c>
    </row>
    <row r="27" spans="1:10" ht="12">
      <c r="A27" s="2">
        <f>'TRB Record'!A26</f>
        <v>13</v>
      </c>
      <c r="C27" s="10">
        <f>'TRB Record'!C26</f>
        <v>0</v>
      </c>
      <c r="D27" s="61"/>
      <c r="E27" s="62"/>
      <c r="F27" s="63"/>
      <c r="G27" s="63"/>
      <c r="H27" s="45">
        <f t="shared" si="0"/>
        <v>0</v>
      </c>
      <c r="I27" s="46">
        <f t="shared" si="1"/>
      </c>
      <c r="J27" s="42"/>
    </row>
    <row r="28" spans="1:10" ht="12">
      <c r="A28" s="2" t="str">
        <f>'TRB Record'!A27</f>
        <v>replicate 13</v>
      </c>
      <c r="C28" s="10">
        <f>'TRB Record'!C27</f>
        <v>0</v>
      </c>
      <c r="D28" s="61"/>
      <c r="E28" s="62"/>
      <c r="F28" s="63"/>
      <c r="G28" s="63"/>
      <c r="H28" s="45">
        <f t="shared" si="0"/>
        <v>0</v>
      </c>
      <c r="I28" s="46">
        <f t="shared" si="1"/>
      </c>
      <c r="J28" s="42">
        <f>IF(D27="",SUM(I27:I28)/2,AVERAGE(D27:D28))</f>
        <v>0</v>
      </c>
    </row>
    <row r="29" spans="1:10" ht="12">
      <c r="A29" s="2">
        <f>'TRB Record'!A28</f>
        <v>14</v>
      </c>
      <c r="C29" s="10">
        <f>'TRB Record'!C28</f>
        <v>0</v>
      </c>
      <c r="D29" s="61"/>
      <c r="E29" s="62"/>
      <c r="F29" s="63"/>
      <c r="G29" s="63"/>
      <c r="H29" s="45">
        <f t="shared" si="0"/>
        <v>0</v>
      </c>
      <c r="I29" s="46">
        <f t="shared" si="1"/>
      </c>
      <c r="J29" s="42"/>
    </row>
    <row r="30" spans="1:10" ht="12">
      <c r="A30" s="2" t="str">
        <f>'TRB Record'!A29</f>
        <v>replicate 14</v>
      </c>
      <c r="C30" s="10">
        <f>'TRB Record'!C29</f>
        <v>0</v>
      </c>
      <c r="D30" s="61"/>
      <c r="E30" s="62"/>
      <c r="F30" s="63"/>
      <c r="G30" s="63"/>
      <c r="H30" s="45">
        <f t="shared" si="0"/>
        <v>0</v>
      </c>
      <c r="I30" s="46">
        <f t="shared" si="1"/>
      </c>
      <c r="J30" s="42">
        <f>IF(D29="",SUM(I29:I30)/2,AVERAGE(D29:D30))</f>
        <v>0</v>
      </c>
    </row>
    <row r="31" spans="1:10" ht="12">
      <c r="A31" s="2">
        <f>'TRB Record'!A30</f>
        <v>15</v>
      </c>
      <c r="C31" s="10">
        <f>'TRB Record'!C30</f>
        <v>0</v>
      </c>
      <c r="D31" s="61"/>
      <c r="E31" s="62"/>
      <c r="F31" s="63"/>
      <c r="G31" s="63"/>
      <c r="H31" s="45">
        <f t="shared" si="0"/>
        <v>0</v>
      </c>
      <c r="I31" s="46">
        <f t="shared" si="1"/>
      </c>
      <c r="J31" s="42"/>
    </row>
    <row r="32" spans="1:10" ht="12">
      <c r="A32" s="2" t="str">
        <f>'TRB Record'!A31</f>
        <v>replicate 15</v>
      </c>
      <c r="C32" s="10">
        <f>'TRB Record'!C31</f>
        <v>0</v>
      </c>
      <c r="D32" s="61"/>
      <c r="E32" s="62"/>
      <c r="F32" s="63"/>
      <c r="G32" s="63"/>
      <c r="H32" s="45">
        <f t="shared" si="0"/>
        <v>0</v>
      </c>
      <c r="I32" s="46">
        <f t="shared" si="1"/>
      </c>
      <c r="J32" s="42">
        <f>IF(D31="",SUM(I31:I32)/2,AVERAGE(D31:D32))</f>
        <v>0</v>
      </c>
    </row>
    <row r="33" spans="1:10" ht="12">
      <c r="A33" s="2">
        <f>'TRB Record'!A32</f>
        <v>16</v>
      </c>
      <c r="C33" s="10">
        <f>'TRB Record'!C32</f>
        <v>0</v>
      </c>
      <c r="D33" s="61"/>
      <c r="E33" s="62"/>
      <c r="F33" s="63"/>
      <c r="G33" s="63"/>
      <c r="H33" s="45">
        <f t="shared" si="0"/>
        <v>0</v>
      </c>
      <c r="I33" s="46">
        <f t="shared" si="1"/>
      </c>
      <c r="J33" s="42"/>
    </row>
    <row r="34" spans="1:10" ht="12">
      <c r="A34" s="2" t="str">
        <f>'TRB Record'!A33</f>
        <v>replicate 16</v>
      </c>
      <c r="C34" s="10">
        <f>'TRB Record'!C33</f>
        <v>0</v>
      </c>
      <c r="D34" s="61"/>
      <c r="E34" s="62"/>
      <c r="F34" s="63"/>
      <c r="G34" s="63"/>
      <c r="H34" s="45">
        <f t="shared" si="0"/>
        <v>0</v>
      </c>
      <c r="I34" s="46">
        <f t="shared" si="1"/>
      </c>
      <c r="J34" s="42">
        <f>IF(D33="",SUM(I33:I34)/2,AVERAGE(D33:D34))</f>
        <v>0</v>
      </c>
    </row>
    <row r="35" spans="1:10" ht="12">
      <c r="A35" s="2">
        <f>'TRB Record'!A34</f>
        <v>17</v>
      </c>
      <c r="C35" s="10">
        <f>'TRB Record'!C34</f>
        <v>0</v>
      </c>
      <c r="D35" s="61"/>
      <c r="E35" s="62"/>
      <c r="F35" s="63"/>
      <c r="G35" s="63"/>
      <c r="H35" s="45">
        <f t="shared" si="0"/>
        <v>0</v>
      </c>
      <c r="I35" s="46">
        <f t="shared" si="1"/>
      </c>
      <c r="J35" s="42"/>
    </row>
    <row r="36" spans="1:10" ht="12">
      <c r="A36" s="2" t="str">
        <f>'TRB Record'!A35</f>
        <v>replicate 17</v>
      </c>
      <c r="C36" s="10">
        <f>'TRB Record'!C35</f>
        <v>0</v>
      </c>
      <c r="D36" s="61"/>
      <c r="E36" s="62"/>
      <c r="F36" s="63"/>
      <c r="G36" s="63"/>
      <c r="H36" s="45">
        <f t="shared" si="0"/>
        <v>0</v>
      </c>
      <c r="I36" s="46">
        <f t="shared" si="1"/>
      </c>
      <c r="J36" s="42">
        <f>IF(D35="",SUM(I35:I36)/2,AVERAGE(D35:D36))</f>
        <v>0</v>
      </c>
    </row>
    <row r="37" spans="1:10" ht="12">
      <c r="A37" s="2">
        <f>'TRB Record'!A36</f>
        <v>18</v>
      </c>
      <c r="C37" s="10">
        <f>'TRB Record'!C36</f>
        <v>0</v>
      </c>
      <c r="D37" s="61"/>
      <c r="E37" s="62"/>
      <c r="F37" s="63"/>
      <c r="G37" s="63"/>
      <c r="H37" s="45">
        <f t="shared" si="0"/>
        <v>0</v>
      </c>
      <c r="I37" s="46">
        <f t="shared" si="1"/>
      </c>
      <c r="J37" s="42"/>
    </row>
    <row r="38" spans="1:10" ht="12">
      <c r="A38" s="2" t="str">
        <f>'TRB Record'!A37</f>
        <v>replicate 18</v>
      </c>
      <c r="C38" s="10">
        <f>'TRB Record'!C37</f>
        <v>0</v>
      </c>
      <c r="D38" s="61"/>
      <c r="E38" s="62"/>
      <c r="F38" s="63"/>
      <c r="G38" s="63"/>
      <c r="H38" s="45">
        <f t="shared" si="0"/>
        <v>0</v>
      </c>
      <c r="I38" s="46">
        <f t="shared" si="1"/>
      </c>
      <c r="J38" s="42">
        <f>IF(D37="",SUM(I37:I38)/2,AVERAGE(D37:D38))</f>
        <v>0</v>
      </c>
    </row>
    <row r="39" spans="1:10" ht="12">
      <c r="A39" s="2">
        <f>'TRB Record'!A38</f>
        <v>19</v>
      </c>
      <c r="C39" s="10">
        <f>'TRB Record'!C38</f>
        <v>0</v>
      </c>
      <c r="D39" s="61"/>
      <c r="E39" s="62"/>
      <c r="F39" s="63"/>
      <c r="G39" s="63"/>
      <c r="H39" s="45">
        <f t="shared" si="0"/>
        <v>0</v>
      </c>
      <c r="I39" s="46">
        <f t="shared" si="1"/>
      </c>
      <c r="J39" s="42"/>
    </row>
    <row r="40" spans="1:10" ht="12">
      <c r="A40" s="2" t="str">
        <f>'TRB Record'!A39</f>
        <v>replicate 19</v>
      </c>
      <c r="C40" s="10">
        <f>'TRB Record'!C39</f>
        <v>0</v>
      </c>
      <c r="D40" s="61"/>
      <c r="E40" s="62"/>
      <c r="F40" s="63"/>
      <c r="G40" s="63"/>
      <c r="H40" s="45">
        <f t="shared" si="0"/>
        <v>0</v>
      </c>
      <c r="I40" s="46">
        <f t="shared" si="1"/>
      </c>
      <c r="J40" s="42">
        <f>IF(D39="",SUM(I39:I40)/2,AVERAGE(D39:D40))</f>
        <v>0</v>
      </c>
    </row>
    <row r="41" spans="1:10" ht="12">
      <c r="A41" s="2">
        <f>'TRB Record'!A40</f>
        <v>20</v>
      </c>
      <c r="C41" s="10">
        <f>'TRB Record'!C40</f>
        <v>0</v>
      </c>
      <c r="D41" s="61"/>
      <c r="E41" s="62"/>
      <c r="F41" s="63"/>
      <c r="G41" s="63"/>
      <c r="H41" s="45">
        <f t="shared" si="0"/>
        <v>0</v>
      </c>
      <c r="I41" s="46">
        <f t="shared" si="1"/>
      </c>
      <c r="J41" s="42"/>
    </row>
    <row r="42" spans="1:10" ht="12">
      <c r="A42" s="2" t="str">
        <f>'TRB Record'!A41</f>
        <v>replicate 20</v>
      </c>
      <c r="C42" s="10">
        <f>'TRB Record'!C41</f>
        <v>0</v>
      </c>
      <c r="D42" s="61"/>
      <c r="E42" s="62"/>
      <c r="F42" s="63"/>
      <c r="G42" s="63"/>
      <c r="H42" s="45">
        <f t="shared" si="0"/>
        <v>0</v>
      </c>
      <c r="I42" s="46">
        <f t="shared" si="1"/>
      </c>
      <c r="J42" s="42">
        <f>IF(D41="",SUM(I41:I42)/2,AVERAGE(D41:D42))</f>
        <v>0</v>
      </c>
    </row>
    <row r="43" spans="1:10" ht="12">
      <c r="A43" s="2">
        <f>'TRB Record'!A42</f>
        <v>21</v>
      </c>
      <c r="C43" s="10">
        <f>'TRB Record'!C42</f>
        <v>0</v>
      </c>
      <c r="D43" s="61"/>
      <c r="E43" s="62"/>
      <c r="F43" s="63"/>
      <c r="G43" s="63"/>
      <c r="H43" s="45">
        <f t="shared" si="0"/>
        <v>0</v>
      </c>
      <c r="I43" s="46">
        <f t="shared" si="1"/>
      </c>
      <c r="J43" s="42"/>
    </row>
    <row r="44" spans="1:10" ht="12">
      <c r="A44" s="2" t="str">
        <f>'TRB Record'!A43</f>
        <v>replicate 21</v>
      </c>
      <c r="C44" s="10">
        <f>'TRB Record'!C43</f>
        <v>0</v>
      </c>
      <c r="D44" s="61"/>
      <c r="E44" s="62"/>
      <c r="F44" s="63"/>
      <c r="G44" s="63"/>
      <c r="H44" s="45">
        <f t="shared" si="0"/>
        <v>0</v>
      </c>
      <c r="I44" s="46">
        <f t="shared" si="1"/>
      </c>
      <c r="J44" s="42">
        <f>IF(D43="",SUM(I43:I44)/2,AVERAGE(D43:D44))</f>
        <v>0</v>
      </c>
    </row>
    <row r="45" spans="1:10" ht="12">
      <c r="A45" s="2">
        <f>'TRB Record'!A44</f>
        <v>22</v>
      </c>
      <c r="C45" s="10">
        <f>'TRB Record'!C44</f>
        <v>0</v>
      </c>
      <c r="D45" s="61"/>
      <c r="E45" s="62"/>
      <c r="F45" s="63"/>
      <c r="G45" s="63"/>
      <c r="H45" s="45">
        <f t="shared" si="0"/>
        <v>0</v>
      </c>
      <c r="I45" s="46">
        <f t="shared" si="1"/>
      </c>
      <c r="J45" s="42"/>
    </row>
    <row r="46" spans="1:10" ht="12">
      <c r="A46" s="2" t="str">
        <f>'TRB Record'!A45</f>
        <v>replicate 22</v>
      </c>
      <c r="C46" s="10">
        <f>'TRB Record'!C45</f>
        <v>0</v>
      </c>
      <c r="D46" s="61"/>
      <c r="E46" s="62"/>
      <c r="F46" s="63"/>
      <c r="G46" s="63"/>
      <c r="H46" s="45">
        <f t="shared" si="0"/>
        <v>0</v>
      </c>
      <c r="I46" s="46">
        <f t="shared" si="1"/>
      </c>
      <c r="J46" s="42">
        <f>IF(D45="",SUM(I45:I46)/2,AVERAGE(D45:D46))</f>
        <v>0</v>
      </c>
    </row>
    <row r="47" spans="1:10" ht="12">
      <c r="A47" s="2">
        <f>'TRB Record'!A46</f>
        <v>23</v>
      </c>
      <c r="C47" s="10">
        <f>'TRB Record'!C46</f>
        <v>0</v>
      </c>
      <c r="D47" s="61"/>
      <c r="E47" s="62"/>
      <c r="F47" s="63"/>
      <c r="G47" s="63"/>
      <c r="H47" s="45">
        <f t="shared" si="0"/>
        <v>0</v>
      </c>
      <c r="I47" s="46">
        <f t="shared" si="1"/>
      </c>
      <c r="J47" s="42"/>
    </row>
    <row r="48" spans="1:10" ht="12">
      <c r="A48" s="2" t="str">
        <f>'TRB Record'!A47</f>
        <v>replicate 23</v>
      </c>
      <c r="C48" s="10">
        <f>'TRB Record'!C47</f>
        <v>0</v>
      </c>
      <c r="D48" s="61"/>
      <c r="E48" s="62"/>
      <c r="F48" s="63"/>
      <c r="G48" s="63"/>
      <c r="H48" s="45">
        <f t="shared" si="0"/>
        <v>0</v>
      </c>
      <c r="I48" s="46">
        <f t="shared" si="1"/>
      </c>
      <c r="J48" s="42">
        <f>IF(D47="",SUM(I47:I48)/2,AVERAGE(D47:D48))</f>
        <v>0</v>
      </c>
    </row>
    <row r="49" spans="1:10" ht="12">
      <c r="A49" s="2">
        <f>'TRB Record'!A48</f>
        <v>24</v>
      </c>
      <c r="C49" s="10">
        <f>'TRB Record'!C48</f>
        <v>0</v>
      </c>
      <c r="D49" s="61"/>
      <c r="E49" s="62"/>
      <c r="F49" s="63"/>
      <c r="G49" s="63"/>
      <c r="H49" s="45">
        <f t="shared" si="0"/>
        <v>0</v>
      </c>
      <c r="I49" s="46">
        <f t="shared" si="1"/>
      </c>
      <c r="J49" s="42"/>
    </row>
    <row r="50" spans="1:10" ht="12">
      <c r="A50" s="2" t="str">
        <f>'TRB Record'!A49</f>
        <v>replicate 24</v>
      </c>
      <c r="C50" s="10">
        <f>'TRB Record'!C49</f>
        <v>0</v>
      </c>
      <c r="D50" s="61"/>
      <c r="E50" s="62"/>
      <c r="F50" s="63"/>
      <c r="G50" s="63"/>
      <c r="H50" s="45">
        <f t="shared" si="0"/>
        <v>0</v>
      </c>
      <c r="I50" s="46">
        <f t="shared" si="1"/>
      </c>
      <c r="J50" s="42">
        <f>IF(D49="",SUM(I49:I50)/2,AVERAGE(D49:D50))</f>
        <v>0</v>
      </c>
    </row>
    <row r="51" spans="1:10" ht="12">
      <c r="A51" s="2">
        <f>'TRB Record'!A50</f>
        <v>25</v>
      </c>
      <c r="C51" s="10">
        <f>'TRB Record'!C50</f>
        <v>0</v>
      </c>
      <c r="D51" s="61"/>
      <c r="E51" s="62"/>
      <c r="F51" s="63"/>
      <c r="G51" s="63"/>
      <c r="H51" s="45">
        <f t="shared" si="0"/>
        <v>0</v>
      </c>
      <c r="I51" s="46">
        <f t="shared" si="1"/>
      </c>
      <c r="J51" s="42"/>
    </row>
    <row r="52" spans="1:10" ht="12">
      <c r="A52" s="2" t="str">
        <f>'TRB Record'!A51</f>
        <v>replicate 25</v>
      </c>
      <c r="C52" s="10">
        <f>'TRB Record'!C51</f>
        <v>0</v>
      </c>
      <c r="D52" s="61"/>
      <c r="E52" s="62"/>
      <c r="F52" s="63"/>
      <c r="G52" s="63"/>
      <c r="H52" s="45">
        <f t="shared" si="0"/>
        <v>0</v>
      </c>
      <c r="I52" s="46">
        <f t="shared" si="1"/>
      </c>
      <c r="J52" s="42">
        <f>IF(D51="",SUM(I51:I52)/2,AVERAGE(D51:D52))</f>
        <v>0</v>
      </c>
    </row>
    <row r="53" spans="1:10" ht="12">
      <c r="A53" s="2">
        <f>'TRB Record'!A52</f>
        <v>26</v>
      </c>
      <c r="C53" s="10">
        <f>'TRB Record'!C52</f>
        <v>0</v>
      </c>
      <c r="D53" s="61"/>
      <c r="E53" s="62"/>
      <c r="F53" s="63"/>
      <c r="G53" s="63"/>
      <c r="H53" s="45">
        <f t="shared" si="0"/>
        <v>0</v>
      </c>
      <c r="I53" s="46">
        <f t="shared" si="1"/>
      </c>
      <c r="J53" s="42"/>
    </row>
    <row r="54" spans="1:10" ht="12">
      <c r="A54" s="2" t="str">
        <f>'TRB Record'!A53</f>
        <v>replicate 26</v>
      </c>
      <c r="C54" s="10">
        <f>'TRB Record'!C53</f>
        <v>0</v>
      </c>
      <c r="D54" s="61"/>
      <c r="E54" s="62"/>
      <c r="F54" s="63"/>
      <c r="G54" s="63"/>
      <c r="H54" s="45">
        <f t="shared" si="0"/>
        <v>0</v>
      </c>
      <c r="I54" s="46">
        <f t="shared" si="1"/>
      </c>
      <c r="J54" s="42">
        <f>IF(D53="",SUM(I53:I54)/2,AVERAGE(D53:D54))</f>
        <v>0</v>
      </c>
    </row>
    <row r="55" spans="1:10" ht="12">
      <c r="A55" s="2">
        <f>'TRB Record'!A54</f>
        <v>27</v>
      </c>
      <c r="C55" s="10">
        <f>'TRB Record'!C54</f>
        <v>0</v>
      </c>
      <c r="D55" s="61"/>
      <c r="E55" s="62"/>
      <c r="F55" s="63"/>
      <c r="G55" s="63"/>
      <c r="H55" s="45">
        <f t="shared" si="0"/>
        <v>0</v>
      </c>
      <c r="I55" s="46">
        <f t="shared" si="1"/>
      </c>
      <c r="J55" s="42"/>
    </row>
    <row r="56" spans="1:10" ht="12">
      <c r="A56" s="2" t="str">
        <f>'TRB Record'!A55</f>
        <v>replicate 27</v>
      </c>
      <c r="C56" s="10">
        <f>'TRB Record'!C55</f>
        <v>0</v>
      </c>
      <c r="D56" s="61"/>
      <c r="E56" s="62"/>
      <c r="F56" s="63"/>
      <c r="G56" s="63"/>
      <c r="H56" s="45">
        <f t="shared" si="0"/>
        <v>0</v>
      </c>
      <c r="I56" s="46">
        <f t="shared" si="1"/>
      </c>
      <c r="J56" s="42">
        <f>IF(D55="",SUM(I55:I56)/2,AVERAGE(D55:D56))</f>
        <v>0</v>
      </c>
    </row>
    <row r="57" spans="1:10" ht="12">
      <c r="A57" s="2">
        <f>'TRB Record'!A56</f>
        <v>28</v>
      </c>
      <c r="C57" s="10">
        <f>'TRB Record'!C56</f>
        <v>0</v>
      </c>
      <c r="D57" s="61"/>
      <c r="E57" s="62"/>
      <c r="F57" s="63"/>
      <c r="G57" s="63"/>
      <c r="H57" s="45">
        <f t="shared" si="0"/>
        <v>0</v>
      </c>
      <c r="I57" s="46">
        <f t="shared" si="1"/>
      </c>
      <c r="J57" s="42"/>
    </row>
    <row r="58" spans="1:10" ht="12">
      <c r="A58" s="2" t="str">
        <f>'TRB Record'!A57</f>
        <v>replicate 28</v>
      </c>
      <c r="C58" s="10">
        <f>'TRB Record'!C57</f>
        <v>0</v>
      </c>
      <c r="D58" s="61"/>
      <c r="E58" s="62"/>
      <c r="F58" s="63"/>
      <c r="G58" s="63"/>
      <c r="H58" s="45">
        <f t="shared" si="0"/>
        <v>0</v>
      </c>
      <c r="I58" s="46">
        <f t="shared" si="1"/>
      </c>
      <c r="J58" s="42">
        <f>IF(D57="",SUM(I57:I58)/2,AVERAGE(D57:D58))</f>
        <v>0</v>
      </c>
    </row>
    <row r="59" spans="1:10" ht="12">
      <c r="A59" s="2">
        <f>'TRB Record'!A58</f>
        <v>29</v>
      </c>
      <c r="C59" s="10">
        <f>'TRB Record'!C58</f>
        <v>0</v>
      </c>
      <c r="D59" s="61"/>
      <c r="E59" s="62"/>
      <c r="F59" s="63"/>
      <c r="G59" s="63"/>
      <c r="H59" s="45">
        <f t="shared" si="0"/>
        <v>0</v>
      </c>
      <c r="I59" s="46">
        <f t="shared" si="1"/>
      </c>
      <c r="J59" s="42"/>
    </row>
    <row r="60" spans="1:10" ht="12">
      <c r="A60" s="2" t="str">
        <f>'TRB Record'!A59</f>
        <v>replicate 29</v>
      </c>
      <c r="C60" s="10">
        <f>'TRB Record'!C59</f>
        <v>0</v>
      </c>
      <c r="D60" s="61"/>
      <c r="E60" s="62"/>
      <c r="F60" s="63"/>
      <c r="G60" s="63"/>
      <c r="H60" s="45">
        <f t="shared" si="0"/>
        <v>0</v>
      </c>
      <c r="I60" s="46">
        <f t="shared" si="1"/>
      </c>
      <c r="J60" s="42">
        <f>IF(D59="",SUM(I59:I60)/2,AVERAGE(D59:D60))</f>
        <v>0</v>
      </c>
    </row>
    <row r="61" spans="1:10" ht="12">
      <c r="A61" s="2">
        <f>'TRB Record'!A60</f>
        <v>30</v>
      </c>
      <c r="C61" s="10">
        <f>'TRB Record'!C60</f>
        <v>0</v>
      </c>
      <c r="D61" s="61"/>
      <c r="E61" s="62"/>
      <c r="F61" s="63"/>
      <c r="G61" s="63"/>
      <c r="H61" s="45">
        <f t="shared" si="0"/>
        <v>0</v>
      </c>
      <c r="I61" s="46">
        <f t="shared" si="1"/>
      </c>
      <c r="J61" s="42"/>
    </row>
    <row r="62" spans="1:10" ht="12">
      <c r="A62" s="2" t="str">
        <f>'TRB Record'!A61</f>
        <v>replicate 30</v>
      </c>
      <c r="C62" s="10">
        <f>'TRB Record'!C61</f>
        <v>0</v>
      </c>
      <c r="D62" s="61"/>
      <c r="E62" s="62"/>
      <c r="F62" s="63"/>
      <c r="G62" s="63"/>
      <c r="H62" s="45">
        <f t="shared" si="0"/>
        <v>0</v>
      </c>
      <c r="I62" s="46">
        <f t="shared" si="1"/>
      </c>
      <c r="J62" s="38">
        <f>IF(D61="",SUM(I61:I62)/2,AVERAGE(D61:D62))</f>
        <v>0</v>
      </c>
    </row>
    <row r="63" ht="12">
      <c r="D63" s="21"/>
    </row>
    <row r="64" ht="12">
      <c r="D64" s="21"/>
    </row>
    <row r="65" ht="12">
      <c r="D65" s="21"/>
    </row>
    <row r="66" ht="12">
      <c r="D66" s="21"/>
    </row>
    <row r="67" ht="12">
      <c r="D67" s="21"/>
    </row>
    <row r="68" ht="12">
      <c r="D68" s="21"/>
    </row>
    <row r="69" ht="12">
      <c r="D69" s="21"/>
    </row>
    <row r="70" ht="12">
      <c r="D70" s="21"/>
    </row>
    <row r="71" ht="12">
      <c r="D71" s="21"/>
    </row>
    <row r="72" ht="12">
      <c r="D72" s="21"/>
    </row>
    <row r="73" ht="12">
      <c r="D73" s="21"/>
    </row>
    <row r="74" ht="12">
      <c r="D74" s="21"/>
    </row>
    <row r="75" ht="12">
      <c r="D75" s="21"/>
    </row>
    <row r="76" ht="12">
      <c r="D76" s="21"/>
    </row>
    <row r="77" ht="12">
      <c r="D77" s="21"/>
    </row>
    <row r="78" ht="12">
      <c r="D78" s="21"/>
    </row>
    <row r="79" ht="12">
      <c r="D79" s="21"/>
    </row>
    <row r="80" ht="12">
      <c r="D80" s="21"/>
    </row>
    <row r="81" ht="12">
      <c r="D81" s="21"/>
    </row>
    <row r="82" ht="12">
      <c r="D82" s="21"/>
    </row>
    <row r="83" ht="12">
      <c r="D83" s="21"/>
    </row>
    <row r="84" ht="12">
      <c r="D84" s="21"/>
    </row>
    <row r="85" ht="12">
      <c r="D85" s="21"/>
    </row>
    <row r="86" ht="12">
      <c r="D86" s="21"/>
    </row>
    <row r="87" ht="12">
      <c r="D87" s="21"/>
    </row>
    <row r="88" ht="12">
      <c r="D88" s="21"/>
    </row>
    <row r="89" ht="12">
      <c r="D89" s="21"/>
    </row>
    <row r="90" ht="12">
      <c r="D90" s="21"/>
    </row>
    <row r="91" ht="12">
      <c r="D91" s="21"/>
    </row>
    <row r="92" ht="12">
      <c r="D92" s="21"/>
    </row>
    <row r="93" ht="12">
      <c r="D93" s="21"/>
    </row>
    <row r="94" ht="12">
      <c r="D94" s="21"/>
    </row>
    <row r="95" ht="12">
      <c r="D95" s="21"/>
    </row>
    <row r="96" ht="12">
      <c r="D96" s="21"/>
    </row>
    <row r="97" ht="12">
      <c r="D97" s="21"/>
    </row>
    <row r="98" ht="12">
      <c r="D98" s="21"/>
    </row>
    <row r="99" ht="12">
      <c r="D99" s="21"/>
    </row>
    <row r="100" ht="12">
      <c r="D100" s="21"/>
    </row>
    <row r="101" ht="12">
      <c r="D101" s="21"/>
    </row>
    <row r="102" ht="12">
      <c r="D102" s="21"/>
    </row>
    <row r="103" ht="12">
      <c r="D103" s="21"/>
    </row>
    <row r="104" ht="12">
      <c r="D104" s="21"/>
    </row>
    <row r="105" ht="12">
      <c r="D105" s="21"/>
    </row>
    <row r="106" ht="12">
      <c r="D106" s="21"/>
    </row>
    <row r="107" ht="12">
      <c r="D107" s="21"/>
    </row>
    <row r="108" ht="12">
      <c r="D108" s="21"/>
    </row>
    <row r="109" ht="12">
      <c r="D109" s="21"/>
    </row>
    <row r="110" ht="12">
      <c r="D110" s="21"/>
    </row>
    <row r="111" ht="12">
      <c r="D111" s="21"/>
    </row>
    <row r="112" ht="12">
      <c r="D112" s="21"/>
    </row>
    <row r="113" ht="12">
      <c r="D113" s="21"/>
    </row>
    <row r="114" ht="12">
      <c r="D114" s="21"/>
    </row>
    <row r="115" ht="12">
      <c r="D115" s="21"/>
    </row>
    <row r="116" ht="12">
      <c r="D116" s="21"/>
    </row>
    <row r="117" ht="12">
      <c r="D117" s="21"/>
    </row>
    <row r="118" ht="12">
      <c r="D118" s="21"/>
    </row>
  </sheetData>
  <sheetProtection sheet="1" objects="1" scenarios="1"/>
  <mergeCells count="1">
    <mergeCell ref="E1:I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K61"/>
  <sheetViews>
    <sheetView workbookViewId="0" topLeftCell="A1">
      <pane xSplit="1" ySplit="1" topLeftCell="B2" activePane="bottomRight" state="frozen"/>
      <selection pane="topLeft" activeCell="A1" sqref="A1"/>
      <selection pane="topRight" activeCell="D1" sqref="D1"/>
      <selection pane="bottomLeft" activeCell="A2" sqref="A2"/>
      <selection pane="bottomRight" activeCell="B1" sqref="B1:B16384"/>
    </sheetView>
  </sheetViews>
  <sheetFormatPr defaultColWidth="9.00390625" defaultRowHeight="12"/>
  <cols>
    <col min="1" max="1" width="10.875" style="2" customWidth="1"/>
    <col min="2" max="2" width="13.00390625" style="3" bestFit="1" customWidth="1"/>
    <col min="3" max="3" width="16.375" style="9" customWidth="1"/>
    <col min="4" max="5" width="7.625" style="3" customWidth="1"/>
    <col min="6" max="6" width="7.625" style="19" customWidth="1"/>
    <col min="7" max="7" width="7.625" style="10" customWidth="1"/>
    <col min="8" max="8" width="7.625" style="3" customWidth="1"/>
    <col min="9" max="11" width="7.625" style="2" customWidth="1"/>
    <col min="12" max="16384" width="10.875" style="1" customWidth="1"/>
  </cols>
  <sheetData>
    <row r="1" spans="1:11" s="18" customFormat="1" ht="87.75">
      <c r="A1" s="18" t="s">
        <v>101</v>
      </c>
      <c r="B1" s="41" t="s">
        <v>97</v>
      </c>
      <c r="C1" s="23" t="s">
        <v>95</v>
      </c>
      <c r="D1" s="41" t="s">
        <v>37</v>
      </c>
      <c r="E1" s="41" t="s">
        <v>38</v>
      </c>
      <c r="F1" s="22" t="s">
        <v>103</v>
      </c>
      <c r="G1" s="22" t="s">
        <v>39</v>
      </c>
      <c r="H1" s="41" t="s">
        <v>40</v>
      </c>
      <c r="I1" s="18" t="s">
        <v>58</v>
      </c>
      <c r="J1" s="18" t="s">
        <v>106</v>
      </c>
      <c r="K1" s="18" t="s">
        <v>65</v>
      </c>
    </row>
    <row r="2" spans="1:11" ht="12">
      <c r="A2" s="2">
        <f>'TRB Record'!A2</f>
        <v>1</v>
      </c>
      <c r="C2" s="9">
        <f>'TRB Record'!C2</f>
        <v>0</v>
      </c>
      <c r="D2" s="14"/>
      <c r="E2" s="14"/>
      <c r="F2" s="64">
        <f>'% solids whole biomass'!J4</f>
        <v>0</v>
      </c>
      <c r="G2" s="11">
        <f>(F2/100)*E2</f>
        <v>0</v>
      </c>
      <c r="H2" s="14"/>
      <c r="I2" s="2">
        <f>H2-D2</f>
        <v>0</v>
      </c>
      <c r="J2" s="12">
        <f>IF(G2=0,0,I2/G2*100)</f>
        <v>0</v>
      </c>
      <c r="K2" s="12"/>
    </row>
    <row r="3" spans="1:11" ht="12">
      <c r="A3" s="2" t="str">
        <f>'TRB Record'!A3</f>
        <v>replicate 1</v>
      </c>
      <c r="C3" s="9">
        <f>'TRB Record'!C3</f>
        <v>0</v>
      </c>
      <c r="D3" s="14"/>
      <c r="E3" s="14"/>
      <c r="F3" s="64">
        <f>'% solids whole biomass'!J4</f>
        <v>0</v>
      </c>
      <c r="G3" s="11">
        <f aca="true" t="shared" si="0" ref="G3:G61">(F3/100)*E3</f>
        <v>0</v>
      </c>
      <c r="H3" s="14"/>
      <c r="I3" s="2">
        <f>H3-D3</f>
        <v>0</v>
      </c>
      <c r="J3" s="12">
        <f aca="true" t="shared" si="1" ref="J3:J61">IF(G3=0,0,I3/G3*100)</f>
        <v>0</v>
      </c>
      <c r="K3" s="12">
        <f>AVERAGE(J2:J3)</f>
        <v>0</v>
      </c>
    </row>
    <row r="4" spans="1:11" ht="12">
      <c r="A4" s="2">
        <f>'TRB Record'!A4</f>
        <v>2</v>
      </c>
      <c r="C4" s="9">
        <f>'TRB Record'!C4</f>
        <v>0</v>
      </c>
      <c r="D4" s="14"/>
      <c r="E4" s="14"/>
      <c r="F4" s="64">
        <f>'% solids whole biomass'!J6</f>
        <v>0</v>
      </c>
      <c r="G4" s="11">
        <f t="shared" si="0"/>
        <v>0</v>
      </c>
      <c r="H4" s="14"/>
      <c r="I4" s="2">
        <f>H4-D4</f>
        <v>0</v>
      </c>
      <c r="J4" s="12">
        <f t="shared" si="1"/>
        <v>0</v>
      </c>
      <c r="K4" s="12"/>
    </row>
    <row r="5" spans="1:11" ht="12">
      <c r="A5" s="2" t="str">
        <f>'TRB Record'!A5</f>
        <v>replicate 2</v>
      </c>
      <c r="C5" s="9">
        <f>'TRB Record'!C5</f>
        <v>0</v>
      </c>
      <c r="D5" s="14"/>
      <c r="E5" s="14"/>
      <c r="F5" s="64">
        <f>'% solids whole biomass'!J6</f>
        <v>0</v>
      </c>
      <c r="G5" s="11">
        <f t="shared" si="0"/>
        <v>0</v>
      </c>
      <c r="H5" s="14"/>
      <c r="I5" s="2">
        <f aca="true" t="shared" si="2" ref="I5:I49">H5-D5</f>
        <v>0</v>
      </c>
      <c r="J5" s="12">
        <f t="shared" si="1"/>
        <v>0</v>
      </c>
      <c r="K5" s="12">
        <f>AVERAGE(J4:J5)</f>
        <v>0</v>
      </c>
    </row>
    <row r="6" spans="1:11" ht="12">
      <c r="A6" s="2">
        <f>'TRB Record'!A6</f>
        <v>3</v>
      </c>
      <c r="C6" s="9">
        <f>'TRB Record'!C6</f>
        <v>0</v>
      </c>
      <c r="D6" s="14"/>
      <c r="E6" s="14"/>
      <c r="F6" s="64">
        <f>'% solids whole biomass'!J8</f>
        <v>0</v>
      </c>
      <c r="G6" s="11">
        <f t="shared" si="0"/>
        <v>0</v>
      </c>
      <c r="H6" s="14"/>
      <c r="I6" s="2">
        <f t="shared" si="2"/>
        <v>0</v>
      </c>
      <c r="J6" s="12">
        <f t="shared" si="1"/>
        <v>0</v>
      </c>
      <c r="K6" s="12"/>
    </row>
    <row r="7" spans="1:11" ht="12">
      <c r="A7" s="2" t="str">
        <f>'TRB Record'!A7</f>
        <v>replicate 3</v>
      </c>
      <c r="C7" s="9">
        <f>'TRB Record'!C7</f>
        <v>0</v>
      </c>
      <c r="D7" s="14"/>
      <c r="E7" s="14"/>
      <c r="F7" s="64">
        <f>'% solids whole biomass'!J8</f>
        <v>0</v>
      </c>
      <c r="G7" s="11">
        <f t="shared" si="0"/>
        <v>0</v>
      </c>
      <c r="H7" s="14"/>
      <c r="I7" s="2">
        <f t="shared" si="2"/>
        <v>0</v>
      </c>
      <c r="J7" s="12">
        <f t="shared" si="1"/>
        <v>0</v>
      </c>
      <c r="K7" s="12">
        <f>AVERAGE(J6:J7)</f>
        <v>0</v>
      </c>
    </row>
    <row r="8" spans="1:11" ht="12">
      <c r="A8" s="2">
        <f>'TRB Record'!A8</f>
        <v>4</v>
      </c>
      <c r="C8" s="9">
        <f>'TRB Record'!C8</f>
        <v>0</v>
      </c>
      <c r="D8" s="14"/>
      <c r="E8" s="14"/>
      <c r="F8" s="64">
        <f>'% solids whole biomass'!J10</f>
        <v>0</v>
      </c>
      <c r="G8" s="11">
        <f t="shared" si="0"/>
        <v>0</v>
      </c>
      <c r="H8" s="14"/>
      <c r="I8" s="2">
        <f t="shared" si="2"/>
        <v>0</v>
      </c>
      <c r="J8" s="12">
        <f t="shared" si="1"/>
        <v>0</v>
      </c>
      <c r="K8" s="12"/>
    </row>
    <row r="9" spans="1:11" ht="12">
      <c r="A9" s="2" t="str">
        <f>'TRB Record'!A9</f>
        <v>replicate 4</v>
      </c>
      <c r="C9" s="9">
        <f>'TRB Record'!C9</f>
        <v>0</v>
      </c>
      <c r="D9" s="14"/>
      <c r="E9" s="14"/>
      <c r="F9" s="64">
        <f>'% solids whole biomass'!J10</f>
        <v>0</v>
      </c>
      <c r="G9" s="11">
        <f t="shared" si="0"/>
        <v>0</v>
      </c>
      <c r="H9" s="14"/>
      <c r="I9" s="2">
        <f t="shared" si="2"/>
        <v>0</v>
      </c>
      <c r="J9" s="12">
        <f t="shared" si="1"/>
        <v>0</v>
      </c>
      <c r="K9" s="12">
        <f>AVERAGE(J8:J9)</f>
        <v>0</v>
      </c>
    </row>
    <row r="10" spans="1:11" ht="12">
      <c r="A10" s="2">
        <f>'TRB Record'!A10</f>
        <v>5</v>
      </c>
      <c r="C10" s="9">
        <f>'TRB Record'!C10</f>
        <v>0</v>
      </c>
      <c r="D10" s="14"/>
      <c r="E10" s="14"/>
      <c r="F10" s="64">
        <f>'% solids whole biomass'!J12</f>
        <v>0</v>
      </c>
      <c r="G10" s="11">
        <f t="shared" si="0"/>
        <v>0</v>
      </c>
      <c r="H10" s="14"/>
      <c r="I10" s="2">
        <f t="shared" si="2"/>
        <v>0</v>
      </c>
      <c r="J10" s="12">
        <f t="shared" si="1"/>
        <v>0</v>
      </c>
      <c r="K10" s="12"/>
    </row>
    <row r="11" spans="1:11" ht="12">
      <c r="A11" s="2" t="str">
        <f>'TRB Record'!A11</f>
        <v>replicate 5</v>
      </c>
      <c r="C11" s="9">
        <f>'TRB Record'!C11</f>
        <v>0</v>
      </c>
      <c r="D11" s="14"/>
      <c r="E11" s="14"/>
      <c r="F11" s="64">
        <f>'% solids whole biomass'!J12</f>
        <v>0</v>
      </c>
      <c r="G11" s="11">
        <f t="shared" si="0"/>
        <v>0</v>
      </c>
      <c r="H11" s="14"/>
      <c r="I11" s="2">
        <f t="shared" si="2"/>
        <v>0</v>
      </c>
      <c r="J11" s="12">
        <f t="shared" si="1"/>
        <v>0</v>
      </c>
      <c r="K11" s="12">
        <f>AVERAGE(J10:J11)</f>
        <v>0</v>
      </c>
    </row>
    <row r="12" spans="1:11" ht="12">
      <c r="A12" s="2">
        <f>'TRB Record'!A12</f>
        <v>6</v>
      </c>
      <c r="C12" s="9">
        <f>'TRB Record'!C12</f>
        <v>0</v>
      </c>
      <c r="D12" s="14"/>
      <c r="E12" s="14"/>
      <c r="F12" s="64">
        <f>'% solids whole biomass'!J14</f>
        <v>0</v>
      </c>
      <c r="G12" s="11">
        <f t="shared" si="0"/>
        <v>0</v>
      </c>
      <c r="H12" s="14"/>
      <c r="I12" s="2">
        <f t="shared" si="2"/>
        <v>0</v>
      </c>
      <c r="J12" s="12">
        <f t="shared" si="1"/>
        <v>0</v>
      </c>
      <c r="K12" s="12"/>
    </row>
    <row r="13" spans="1:11" ht="12">
      <c r="A13" s="2" t="str">
        <f>'TRB Record'!A13</f>
        <v>replicate 6</v>
      </c>
      <c r="C13" s="9">
        <f>'TRB Record'!C13</f>
        <v>0</v>
      </c>
      <c r="D13" s="14"/>
      <c r="E13" s="14"/>
      <c r="F13" s="64">
        <f>'% solids whole biomass'!J14</f>
        <v>0</v>
      </c>
      <c r="G13" s="11">
        <f t="shared" si="0"/>
        <v>0</v>
      </c>
      <c r="H13" s="14"/>
      <c r="I13" s="2">
        <f t="shared" si="2"/>
        <v>0</v>
      </c>
      <c r="J13" s="12">
        <f t="shared" si="1"/>
        <v>0</v>
      </c>
      <c r="K13" s="12">
        <f>AVERAGE(J12:J13)</f>
        <v>0</v>
      </c>
    </row>
    <row r="14" spans="1:11" ht="12">
      <c r="A14" s="2">
        <f>'TRB Record'!A14</f>
        <v>7</v>
      </c>
      <c r="C14" s="9">
        <f>'TRB Record'!C14</f>
        <v>0</v>
      </c>
      <c r="D14" s="14"/>
      <c r="E14" s="14"/>
      <c r="F14" s="64">
        <f>'% solids whole biomass'!J16</f>
        <v>0</v>
      </c>
      <c r="G14" s="11">
        <f t="shared" si="0"/>
        <v>0</v>
      </c>
      <c r="H14" s="14"/>
      <c r="I14" s="2">
        <f t="shared" si="2"/>
        <v>0</v>
      </c>
      <c r="J14" s="12">
        <f t="shared" si="1"/>
        <v>0</v>
      </c>
      <c r="K14" s="12"/>
    </row>
    <row r="15" spans="1:11" ht="12">
      <c r="A15" s="2" t="str">
        <f>'TRB Record'!A15</f>
        <v>replicate 7</v>
      </c>
      <c r="C15" s="9">
        <f>'TRB Record'!C15</f>
        <v>0</v>
      </c>
      <c r="D15" s="14"/>
      <c r="E15" s="14"/>
      <c r="F15" s="64">
        <f>'% solids whole biomass'!J16</f>
        <v>0</v>
      </c>
      <c r="G15" s="11">
        <f t="shared" si="0"/>
        <v>0</v>
      </c>
      <c r="H15" s="14"/>
      <c r="I15" s="2">
        <f t="shared" si="2"/>
        <v>0</v>
      </c>
      <c r="J15" s="12">
        <f t="shared" si="1"/>
        <v>0</v>
      </c>
      <c r="K15" s="12">
        <f>AVERAGE(J14:J15)</f>
        <v>0</v>
      </c>
    </row>
    <row r="16" spans="1:11" ht="12">
      <c r="A16" s="2">
        <f>'TRB Record'!A16</f>
        <v>8</v>
      </c>
      <c r="C16" s="9">
        <f>'TRB Record'!C16</f>
        <v>0</v>
      </c>
      <c r="D16" s="14"/>
      <c r="E16" s="14"/>
      <c r="F16" s="64">
        <f>'% solids whole biomass'!J18</f>
        <v>0</v>
      </c>
      <c r="G16" s="11">
        <f t="shared" si="0"/>
        <v>0</v>
      </c>
      <c r="H16" s="14"/>
      <c r="I16" s="2">
        <f t="shared" si="2"/>
        <v>0</v>
      </c>
      <c r="J16" s="12">
        <f t="shared" si="1"/>
        <v>0</v>
      </c>
      <c r="K16" s="12"/>
    </row>
    <row r="17" spans="1:11" ht="12">
      <c r="A17" s="2" t="str">
        <f>'TRB Record'!A17</f>
        <v>replicate 8</v>
      </c>
      <c r="C17" s="9">
        <f>'TRB Record'!C17</f>
        <v>0</v>
      </c>
      <c r="D17" s="14"/>
      <c r="E17" s="14"/>
      <c r="F17" s="64">
        <f>'% solids whole biomass'!J18</f>
        <v>0</v>
      </c>
      <c r="G17" s="11">
        <f t="shared" si="0"/>
        <v>0</v>
      </c>
      <c r="H17" s="14"/>
      <c r="I17" s="2">
        <f t="shared" si="2"/>
        <v>0</v>
      </c>
      <c r="J17" s="12">
        <f t="shared" si="1"/>
        <v>0</v>
      </c>
      <c r="K17" s="12">
        <f>AVERAGE(J16:J17)</f>
        <v>0</v>
      </c>
    </row>
    <row r="18" spans="1:11" ht="12">
      <c r="A18" s="2">
        <f>'TRB Record'!A18</f>
        <v>9</v>
      </c>
      <c r="C18" s="9">
        <f>'TRB Record'!C18</f>
        <v>0</v>
      </c>
      <c r="D18" s="14"/>
      <c r="E18" s="14"/>
      <c r="F18" s="64">
        <f>'% solids whole biomass'!J20</f>
        <v>0</v>
      </c>
      <c r="G18" s="11">
        <f t="shared" si="0"/>
        <v>0</v>
      </c>
      <c r="H18" s="14"/>
      <c r="I18" s="2">
        <f t="shared" si="2"/>
        <v>0</v>
      </c>
      <c r="J18" s="12">
        <f t="shared" si="1"/>
        <v>0</v>
      </c>
      <c r="K18" s="12"/>
    </row>
    <row r="19" spans="1:11" ht="12">
      <c r="A19" s="2" t="str">
        <f>'TRB Record'!A19</f>
        <v>replicate 9</v>
      </c>
      <c r="C19" s="9">
        <f>'TRB Record'!C19</f>
        <v>0</v>
      </c>
      <c r="D19" s="14"/>
      <c r="E19" s="14"/>
      <c r="F19" s="64">
        <f>'% solids whole biomass'!J20</f>
        <v>0</v>
      </c>
      <c r="G19" s="11">
        <f t="shared" si="0"/>
        <v>0</v>
      </c>
      <c r="H19" s="14"/>
      <c r="I19" s="2">
        <f t="shared" si="2"/>
        <v>0</v>
      </c>
      <c r="J19" s="12">
        <f t="shared" si="1"/>
        <v>0</v>
      </c>
      <c r="K19" s="12">
        <f>AVERAGE(J18:J19)</f>
        <v>0</v>
      </c>
    </row>
    <row r="20" spans="1:11" ht="12">
      <c r="A20" s="2">
        <f>'TRB Record'!A20</f>
        <v>10</v>
      </c>
      <c r="C20" s="9">
        <f>'TRB Record'!C20</f>
        <v>0</v>
      </c>
      <c r="D20" s="14"/>
      <c r="E20" s="14"/>
      <c r="F20" s="64">
        <f>'% solids whole biomass'!J22</f>
        <v>0</v>
      </c>
      <c r="G20" s="11">
        <f t="shared" si="0"/>
        <v>0</v>
      </c>
      <c r="H20" s="14"/>
      <c r="I20" s="2">
        <f t="shared" si="2"/>
        <v>0</v>
      </c>
      <c r="J20" s="12">
        <f t="shared" si="1"/>
        <v>0</v>
      </c>
      <c r="K20" s="12"/>
    </row>
    <row r="21" spans="1:11" ht="12">
      <c r="A21" s="2" t="str">
        <f>'TRB Record'!A21</f>
        <v>replicate 10</v>
      </c>
      <c r="C21" s="9">
        <f>'TRB Record'!C21</f>
        <v>0</v>
      </c>
      <c r="D21" s="14"/>
      <c r="E21" s="14"/>
      <c r="F21" s="64">
        <f>'% solids whole biomass'!J22</f>
        <v>0</v>
      </c>
      <c r="G21" s="11">
        <f t="shared" si="0"/>
        <v>0</v>
      </c>
      <c r="H21" s="14"/>
      <c r="I21" s="2">
        <f t="shared" si="2"/>
        <v>0</v>
      </c>
      <c r="J21" s="12">
        <f t="shared" si="1"/>
        <v>0</v>
      </c>
      <c r="K21" s="12">
        <f>AVERAGE(J20:J21)</f>
        <v>0</v>
      </c>
    </row>
    <row r="22" spans="1:11" ht="12">
      <c r="A22" s="2">
        <f>'TRB Record'!A22</f>
        <v>11</v>
      </c>
      <c r="C22" s="9">
        <f>'TRB Record'!C22</f>
        <v>0</v>
      </c>
      <c r="D22" s="14"/>
      <c r="E22" s="14"/>
      <c r="F22" s="64">
        <f>'% solids whole biomass'!J24</f>
        <v>0</v>
      </c>
      <c r="G22" s="11">
        <f t="shared" si="0"/>
        <v>0</v>
      </c>
      <c r="H22" s="14"/>
      <c r="I22" s="2">
        <f t="shared" si="2"/>
        <v>0</v>
      </c>
      <c r="J22" s="12">
        <f t="shared" si="1"/>
        <v>0</v>
      </c>
      <c r="K22" s="12"/>
    </row>
    <row r="23" spans="1:11" ht="12">
      <c r="A23" s="2" t="str">
        <f>'TRB Record'!A23</f>
        <v>replicate 11</v>
      </c>
      <c r="C23" s="9">
        <f>'TRB Record'!C23</f>
        <v>0</v>
      </c>
      <c r="D23" s="14"/>
      <c r="E23" s="14"/>
      <c r="F23" s="64">
        <f>'% solids whole biomass'!J24</f>
        <v>0</v>
      </c>
      <c r="G23" s="11">
        <f t="shared" si="0"/>
        <v>0</v>
      </c>
      <c r="H23" s="14"/>
      <c r="I23" s="2">
        <f t="shared" si="2"/>
        <v>0</v>
      </c>
      <c r="J23" s="12">
        <f t="shared" si="1"/>
        <v>0</v>
      </c>
      <c r="K23" s="12">
        <f>AVERAGE(J22:J23)</f>
        <v>0</v>
      </c>
    </row>
    <row r="24" spans="1:11" ht="12">
      <c r="A24" s="2">
        <f>'TRB Record'!A24</f>
        <v>12</v>
      </c>
      <c r="C24" s="9">
        <f>'TRB Record'!C24</f>
        <v>0</v>
      </c>
      <c r="D24" s="14"/>
      <c r="E24" s="14"/>
      <c r="F24" s="64">
        <f>'% solids whole biomass'!J26</f>
        <v>0</v>
      </c>
      <c r="G24" s="11">
        <f t="shared" si="0"/>
        <v>0</v>
      </c>
      <c r="H24" s="14"/>
      <c r="I24" s="2">
        <f t="shared" si="2"/>
        <v>0</v>
      </c>
      <c r="J24" s="12">
        <f t="shared" si="1"/>
        <v>0</v>
      </c>
      <c r="K24" s="12"/>
    </row>
    <row r="25" spans="1:11" ht="12">
      <c r="A25" s="2" t="str">
        <f>'TRB Record'!A25</f>
        <v>replicate 12</v>
      </c>
      <c r="C25" s="9">
        <f>'TRB Record'!C25</f>
        <v>0</v>
      </c>
      <c r="D25" s="14"/>
      <c r="E25" s="14"/>
      <c r="F25" s="64">
        <f>'% solids whole biomass'!J26</f>
        <v>0</v>
      </c>
      <c r="G25" s="11">
        <f t="shared" si="0"/>
        <v>0</v>
      </c>
      <c r="H25" s="14"/>
      <c r="I25" s="2">
        <f t="shared" si="2"/>
        <v>0</v>
      </c>
      <c r="J25" s="12">
        <f t="shared" si="1"/>
        <v>0</v>
      </c>
      <c r="K25" s="12">
        <f>AVERAGE(J24:J25)</f>
        <v>0</v>
      </c>
    </row>
    <row r="26" spans="1:11" ht="12">
      <c r="A26" s="2">
        <f>'TRB Record'!A26</f>
        <v>13</v>
      </c>
      <c r="C26" s="9">
        <f>'TRB Record'!C26</f>
        <v>0</v>
      </c>
      <c r="D26" s="14"/>
      <c r="E26" s="14"/>
      <c r="F26" s="64">
        <f>'% solids whole biomass'!J28</f>
        <v>0</v>
      </c>
      <c r="G26" s="11">
        <f t="shared" si="0"/>
        <v>0</v>
      </c>
      <c r="H26" s="14"/>
      <c r="I26" s="2">
        <f t="shared" si="2"/>
        <v>0</v>
      </c>
      <c r="J26" s="12">
        <f t="shared" si="1"/>
        <v>0</v>
      </c>
      <c r="K26" s="12"/>
    </row>
    <row r="27" spans="1:11" ht="12">
      <c r="A27" s="2" t="str">
        <f>'TRB Record'!A27</f>
        <v>replicate 13</v>
      </c>
      <c r="C27" s="9">
        <f>'TRB Record'!C27</f>
        <v>0</v>
      </c>
      <c r="D27" s="14"/>
      <c r="E27" s="14"/>
      <c r="F27" s="64">
        <f>'% solids whole biomass'!J28</f>
        <v>0</v>
      </c>
      <c r="G27" s="11">
        <f t="shared" si="0"/>
        <v>0</v>
      </c>
      <c r="H27" s="14"/>
      <c r="I27" s="2">
        <f t="shared" si="2"/>
        <v>0</v>
      </c>
      <c r="J27" s="12">
        <f t="shared" si="1"/>
        <v>0</v>
      </c>
      <c r="K27" s="12">
        <f>AVERAGE(J26:J27)</f>
        <v>0</v>
      </c>
    </row>
    <row r="28" spans="1:11" ht="12">
      <c r="A28" s="2">
        <f>'TRB Record'!A28</f>
        <v>14</v>
      </c>
      <c r="C28" s="9">
        <f>'TRB Record'!C28</f>
        <v>0</v>
      </c>
      <c r="D28" s="14"/>
      <c r="E28" s="14"/>
      <c r="F28" s="64">
        <f>'% solids whole biomass'!J30</f>
        <v>0</v>
      </c>
      <c r="G28" s="11">
        <f t="shared" si="0"/>
        <v>0</v>
      </c>
      <c r="H28" s="14"/>
      <c r="I28" s="2">
        <f t="shared" si="2"/>
        <v>0</v>
      </c>
      <c r="J28" s="12">
        <f t="shared" si="1"/>
        <v>0</v>
      </c>
      <c r="K28" s="12"/>
    </row>
    <row r="29" spans="1:11" ht="12">
      <c r="A29" s="2" t="str">
        <f>'TRB Record'!A29</f>
        <v>replicate 14</v>
      </c>
      <c r="C29" s="9">
        <f>'TRB Record'!C29</f>
        <v>0</v>
      </c>
      <c r="D29" s="14"/>
      <c r="E29" s="14"/>
      <c r="F29" s="64">
        <f>'% solids whole biomass'!J30</f>
        <v>0</v>
      </c>
      <c r="G29" s="11">
        <f t="shared" si="0"/>
        <v>0</v>
      </c>
      <c r="H29" s="14"/>
      <c r="I29" s="2">
        <f t="shared" si="2"/>
        <v>0</v>
      </c>
      <c r="J29" s="12">
        <f t="shared" si="1"/>
        <v>0</v>
      </c>
      <c r="K29" s="12">
        <f>AVERAGE(J28:J29)</f>
        <v>0</v>
      </c>
    </row>
    <row r="30" spans="1:11" ht="12">
      <c r="A30" s="2">
        <f>'TRB Record'!A30</f>
        <v>15</v>
      </c>
      <c r="C30" s="9">
        <f>'TRB Record'!C30</f>
        <v>0</v>
      </c>
      <c r="D30" s="14"/>
      <c r="E30" s="14"/>
      <c r="F30" s="64">
        <f>'% solids whole biomass'!J32</f>
        <v>0</v>
      </c>
      <c r="G30" s="11">
        <f t="shared" si="0"/>
        <v>0</v>
      </c>
      <c r="H30" s="14"/>
      <c r="I30" s="2">
        <f t="shared" si="2"/>
        <v>0</v>
      </c>
      <c r="J30" s="12">
        <f t="shared" si="1"/>
        <v>0</v>
      </c>
      <c r="K30" s="12"/>
    </row>
    <row r="31" spans="1:11" ht="12">
      <c r="A31" s="2" t="str">
        <f>'TRB Record'!A31</f>
        <v>replicate 15</v>
      </c>
      <c r="C31" s="9">
        <f>'TRB Record'!C31</f>
        <v>0</v>
      </c>
      <c r="D31" s="14"/>
      <c r="E31" s="14"/>
      <c r="F31" s="64">
        <f>'% solids whole biomass'!J32</f>
        <v>0</v>
      </c>
      <c r="G31" s="11">
        <f t="shared" si="0"/>
        <v>0</v>
      </c>
      <c r="H31" s="14"/>
      <c r="I31" s="2">
        <f t="shared" si="2"/>
        <v>0</v>
      </c>
      <c r="J31" s="12">
        <f t="shared" si="1"/>
        <v>0</v>
      </c>
      <c r="K31" s="12">
        <f>AVERAGE(J30:J31)</f>
        <v>0</v>
      </c>
    </row>
    <row r="32" spans="1:11" ht="12">
      <c r="A32" s="2">
        <f>'TRB Record'!A32</f>
        <v>16</v>
      </c>
      <c r="C32" s="9">
        <f>'TRB Record'!C32</f>
        <v>0</v>
      </c>
      <c r="D32" s="14"/>
      <c r="E32" s="14"/>
      <c r="F32" s="64">
        <f>'% solids whole biomass'!J34</f>
        <v>0</v>
      </c>
      <c r="G32" s="11">
        <f t="shared" si="0"/>
        <v>0</v>
      </c>
      <c r="H32" s="14"/>
      <c r="I32" s="2">
        <f t="shared" si="2"/>
        <v>0</v>
      </c>
      <c r="J32" s="12">
        <f t="shared" si="1"/>
        <v>0</v>
      </c>
      <c r="K32" s="12"/>
    </row>
    <row r="33" spans="1:11" ht="12">
      <c r="A33" s="2" t="str">
        <f>'TRB Record'!A33</f>
        <v>replicate 16</v>
      </c>
      <c r="C33" s="9">
        <f>'TRB Record'!C33</f>
        <v>0</v>
      </c>
      <c r="D33" s="14"/>
      <c r="E33" s="14"/>
      <c r="F33" s="64">
        <f>'% solids whole biomass'!J34</f>
        <v>0</v>
      </c>
      <c r="G33" s="11">
        <f t="shared" si="0"/>
        <v>0</v>
      </c>
      <c r="H33" s="14"/>
      <c r="I33" s="2">
        <f t="shared" si="2"/>
        <v>0</v>
      </c>
      <c r="J33" s="12">
        <f t="shared" si="1"/>
        <v>0</v>
      </c>
      <c r="K33" s="12">
        <f>AVERAGE(J32:J33)</f>
        <v>0</v>
      </c>
    </row>
    <row r="34" spans="1:11" ht="12">
      <c r="A34" s="2">
        <f>'TRB Record'!A34</f>
        <v>17</v>
      </c>
      <c r="C34" s="9">
        <f>'TRB Record'!C34</f>
        <v>0</v>
      </c>
      <c r="D34" s="14"/>
      <c r="E34" s="14"/>
      <c r="F34" s="64">
        <f>'% solids whole biomass'!J36</f>
        <v>0</v>
      </c>
      <c r="G34" s="11">
        <f t="shared" si="0"/>
        <v>0</v>
      </c>
      <c r="H34" s="14"/>
      <c r="I34" s="2">
        <f t="shared" si="2"/>
        <v>0</v>
      </c>
      <c r="J34" s="12">
        <f t="shared" si="1"/>
        <v>0</v>
      </c>
      <c r="K34" s="12"/>
    </row>
    <row r="35" spans="1:11" ht="12">
      <c r="A35" s="2" t="str">
        <f>'TRB Record'!A35</f>
        <v>replicate 17</v>
      </c>
      <c r="C35" s="9">
        <f>'TRB Record'!C35</f>
        <v>0</v>
      </c>
      <c r="D35" s="14"/>
      <c r="E35" s="14"/>
      <c r="F35" s="64">
        <f>'% solids whole biomass'!J36</f>
        <v>0</v>
      </c>
      <c r="G35" s="11">
        <f t="shared" si="0"/>
        <v>0</v>
      </c>
      <c r="H35" s="14"/>
      <c r="I35" s="2">
        <f t="shared" si="2"/>
        <v>0</v>
      </c>
      <c r="J35" s="12">
        <f t="shared" si="1"/>
        <v>0</v>
      </c>
      <c r="K35" s="12">
        <f>AVERAGE(J34:J35)</f>
        <v>0</v>
      </c>
    </row>
    <row r="36" spans="1:11" ht="12">
      <c r="A36" s="2">
        <f>'TRB Record'!A36</f>
        <v>18</v>
      </c>
      <c r="C36" s="9">
        <f>'TRB Record'!C36</f>
        <v>0</v>
      </c>
      <c r="D36" s="14"/>
      <c r="E36" s="14"/>
      <c r="F36" s="64">
        <f>'% solids whole biomass'!J38</f>
        <v>0</v>
      </c>
      <c r="G36" s="11">
        <f t="shared" si="0"/>
        <v>0</v>
      </c>
      <c r="H36" s="14"/>
      <c r="I36" s="2">
        <f t="shared" si="2"/>
        <v>0</v>
      </c>
      <c r="J36" s="12">
        <f t="shared" si="1"/>
        <v>0</v>
      </c>
      <c r="K36" s="12"/>
    </row>
    <row r="37" spans="1:11" ht="12">
      <c r="A37" s="2" t="str">
        <f>'TRB Record'!A37</f>
        <v>replicate 18</v>
      </c>
      <c r="C37" s="9">
        <f>'TRB Record'!C37</f>
        <v>0</v>
      </c>
      <c r="D37" s="14"/>
      <c r="E37" s="14"/>
      <c r="F37" s="64">
        <f>'% solids whole biomass'!J38</f>
        <v>0</v>
      </c>
      <c r="G37" s="11">
        <f t="shared" si="0"/>
        <v>0</v>
      </c>
      <c r="H37" s="14"/>
      <c r="I37" s="2">
        <f t="shared" si="2"/>
        <v>0</v>
      </c>
      <c r="J37" s="12">
        <f t="shared" si="1"/>
        <v>0</v>
      </c>
      <c r="K37" s="12">
        <f>AVERAGE(J36:J37)</f>
        <v>0</v>
      </c>
    </row>
    <row r="38" spans="1:11" ht="12">
      <c r="A38" s="2">
        <f>'TRB Record'!A38</f>
        <v>19</v>
      </c>
      <c r="C38" s="9">
        <f>'TRB Record'!C38</f>
        <v>0</v>
      </c>
      <c r="D38" s="14"/>
      <c r="E38" s="14"/>
      <c r="F38" s="64">
        <f>'% solids whole biomass'!J40</f>
        <v>0</v>
      </c>
      <c r="G38" s="11">
        <f t="shared" si="0"/>
        <v>0</v>
      </c>
      <c r="H38" s="14"/>
      <c r="I38" s="2">
        <f t="shared" si="2"/>
        <v>0</v>
      </c>
      <c r="J38" s="12">
        <f t="shared" si="1"/>
        <v>0</v>
      </c>
      <c r="K38" s="12"/>
    </row>
    <row r="39" spans="1:11" ht="12">
      <c r="A39" s="2" t="str">
        <f>'TRB Record'!A39</f>
        <v>replicate 19</v>
      </c>
      <c r="C39" s="9">
        <f>'TRB Record'!C39</f>
        <v>0</v>
      </c>
      <c r="D39" s="14"/>
      <c r="E39" s="14"/>
      <c r="F39" s="64">
        <f>'% solids whole biomass'!J40</f>
        <v>0</v>
      </c>
      <c r="G39" s="11">
        <f t="shared" si="0"/>
        <v>0</v>
      </c>
      <c r="H39" s="14"/>
      <c r="I39" s="2">
        <f t="shared" si="2"/>
        <v>0</v>
      </c>
      <c r="J39" s="12">
        <f t="shared" si="1"/>
        <v>0</v>
      </c>
      <c r="K39" s="12">
        <f>AVERAGE(J38:J39)</f>
        <v>0</v>
      </c>
    </row>
    <row r="40" spans="1:11" ht="12">
      <c r="A40" s="2">
        <f>'TRB Record'!A40</f>
        <v>20</v>
      </c>
      <c r="C40" s="9">
        <f>'TRB Record'!C40</f>
        <v>0</v>
      </c>
      <c r="D40" s="14"/>
      <c r="E40" s="14"/>
      <c r="F40" s="64">
        <f>'% solids whole biomass'!J42</f>
        <v>0</v>
      </c>
      <c r="G40" s="11">
        <f t="shared" si="0"/>
        <v>0</v>
      </c>
      <c r="H40" s="14"/>
      <c r="I40" s="2">
        <f t="shared" si="2"/>
        <v>0</v>
      </c>
      <c r="J40" s="12">
        <f t="shared" si="1"/>
        <v>0</v>
      </c>
      <c r="K40" s="12"/>
    </row>
    <row r="41" spans="1:11" ht="12">
      <c r="A41" s="2" t="str">
        <f>'TRB Record'!A41</f>
        <v>replicate 20</v>
      </c>
      <c r="C41" s="9">
        <f>'TRB Record'!C41</f>
        <v>0</v>
      </c>
      <c r="D41" s="14"/>
      <c r="E41" s="14"/>
      <c r="F41" s="64">
        <f>'% solids whole biomass'!J42</f>
        <v>0</v>
      </c>
      <c r="G41" s="11">
        <f t="shared" si="0"/>
        <v>0</v>
      </c>
      <c r="H41" s="14"/>
      <c r="I41" s="2">
        <f t="shared" si="2"/>
        <v>0</v>
      </c>
      <c r="J41" s="12">
        <f t="shared" si="1"/>
        <v>0</v>
      </c>
      <c r="K41" s="12">
        <f>AVERAGE(J40:J41)</f>
        <v>0</v>
      </c>
    </row>
    <row r="42" spans="1:11" ht="12">
      <c r="A42" s="2">
        <f>'TRB Record'!A42</f>
        <v>21</v>
      </c>
      <c r="C42" s="9">
        <f>'TRB Record'!C42</f>
        <v>0</v>
      </c>
      <c r="D42" s="14"/>
      <c r="E42" s="14"/>
      <c r="F42" s="64">
        <f>'% solids whole biomass'!J44</f>
        <v>0</v>
      </c>
      <c r="G42" s="11">
        <f t="shared" si="0"/>
        <v>0</v>
      </c>
      <c r="H42" s="14"/>
      <c r="I42" s="2">
        <f t="shared" si="2"/>
        <v>0</v>
      </c>
      <c r="J42" s="12">
        <f t="shared" si="1"/>
        <v>0</v>
      </c>
      <c r="K42" s="12"/>
    </row>
    <row r="43" spans="1:11" ht="12">
      <c r="A43" s="2" t="str">
        <f>'TRB Record'!A43</f>
        <v>replicate 21</v>
      </c>
      <c r="C43" s="9">
        <f>'TRB Record'!C43</f>
        <v>0</v>
      </c>
      <c r="D43" s="14"/>
      <c r="E43" s="14"/>
      <c r="F43" s="64">
        <f>'% solids whole biomass'!J44</f>
        <v>0</v>
      </c>
      <c r="G43" s="11">
        <f t="shared" si="0"/>
        <v>0</v>
      </c>
      <c r="H43" s="14"/>
      <c r="I43" s="2">
        <f t="shared" si="2"/>
        <v>0</v>
      </c>
      <c r="J43" s="12">
        <f t="shared" si="1"/>
        <v>0</v>
      </c>
      <c r="K43" s="12">
        <f>AVERAGE(J42:J43)</f>
        <v>0</v>
      </c>
    </row>
    <row r="44" spans="1:11" ht="12">
      <c r="A44" s="2">
        <f>'TRB Record'!A44</f>
        <v>22</v>
      </c>
      <c r="C44" s="9">
        <f>'TRB Record'!C44</f>
        <v>0</v>
      </c>
      <c r="D44" s="14"/>
      <c r="E44" s="14"/>
      <c r="F44" s="64">
        <f>'% solids whole biomass'!J46</f>
        <v>0</v>
      </c>
      <c r="G44" s="11">
        <f t="shared" si="0"/>
        <v>0</v>
      </c>
      <c r="H44" s="14"/>
      <c r="I44" s="2">
        <f t="shared" si="2"/>
        <v>0</v>
      </c>
      <c r="J44" s="12">
        <f t="shared" si="1"/>
        <v>0</v>
      </c>
      <c r="K44" s="12"/>
    </row>
    <row r="45" spans="1:11" ht="12">
      <c r="A45" s="2" t="str">
        <f>'TRB Record'!A45</f>
        <v>replicate 22</v>
      </c>
      <c r="C45" s="9">
        <f>'TRB Record'!C45</f>
        <v>0</v>
      </c>
      <c r="D45" s="14"/>
      <c r="E45" s="14"/>
      <c r="F45" s="64">
        <f>'% solids whole biomass'!J46</f>
        <v>0</v>
      </c>
      <c r="G45" s="11">
        <f t="shared" si="0"/>
        <v>0</v>
      </c>
      <c r="H45" s="14"/>
      <c r="I45" s="2">
        <f t="shared" si="2"/>
        <v>0</v>
      </c>
      <c r="J45" s="12">
        <f t="shared" si="1"/>
        <v>0</v>
      </c>
      <c r="K45" s="12">
        <f>AVERAGE(J44:J45)</f>
        <v>0</v>
      </c>
    </row>
    <row r="46" spans="1:11" ht="12">
      <c r="A46" s="2">
        <f>'TRB Record'!A46</f>
        <v>23</v>
      </c>
      <c r="C46" s="9">
        <f>'TRB Record'!C46</f>
        <v>0</v>
      </c>
      <c r="D46" s="14"/>
      <c r="E46" s="14"/>
      <c r="F46" s="64">
        <f>'% solids whole biomass'!J48</f>
        <v>0</v>
      </c>
      <c r="G46" s="11">
        <f t="shared" si="0"/>
        <v>0</v>
      </c>
      <c r="H46" s="14"/>
      <c r="I46" s="2">
        <f t="shared" si="2"/>
        <v>0</v>
      </c>
      <c r="J46" s="12">
        <f t="shared" si="1"/>
        <v>0</v>
      </c>
      <c r="K46" s="12"/>
    </row>
    <row r="47" spans="1:11" ht="12">
      <c r="A47" s="2" t="str">
        <f>'TRB Record'!A47</f>
        <v>replicate 23</v>
      </c>
      <c r="C47" s="9">
        <f>'TRB Record'!C47</f>
        <v>0</v>
      </c>
      <c r="D47" s="14"/>
      <c r="E47" s="14"/>
      <c r="F47" s="64">
        <f>'% solids whole biomass'!J48</f>
        <v>0</v>
      </c>
      <c r="G47" s="11">
        <f t="shared" si="0"/>
        <v>0</v>
      </c>
      <c r="H47" s="14"/>
      <c r="I47" s="2">
        <f t="shared" si="2"/>
        <v>0</v>
      </c>
      <c r="J47" s="12">
        <f t="shared" si="1"/>
        <v>0</v>
      </c>
      <c r="K47" s="12">
        <f>AVERAGE(J46:J47)</f>
        <v>0</v>
      </c>
    </row>
    <row r="48" spans="1:11" ht="12">
      <c r="A48" s="2">
        <f>'TRB Record'!A48</f>
        <v>24</v>
      </c>
      <c r="C48" s="9">
        <f>'TRB Record'!C48</f>
        <v>0</v>
      </c>
      <c r="D48" s="14"/>
      <c r="E48" s="14"/>
      <c r="F48" s="64">
        <f>'% solids whole biomass'!J50</f>
        <v>0</v>
      </c>
      <c r="G48" s="11">
        <f t="shared" si="0"/>
        <v>0</v>
      </c>
      <c r="H48" s="14"/>
      <c r="I48" s="2">
        <f t="shared" si="2"/>
        <v>0</v>
      </c>
      <c r="J48" s="12">
        <f t="shared" si="1"/>
        <v>0</v>
      </c>
      <c r="K48" s="12"/>
    </row>
    <row r="49" spans="1:11" ht="12">
      <c r="A49" s="2" t="str">
        <f>'TRB Record'!A49</f>
        <v>replicate 24</v>
      </c>
      <c r="C49" s="9">
        <f>'TRB Record'!C49</f>
        <v>0</v>
      </c>
      <c r="D49" s="14"/>
      <c r="E49" s="14"/>
      <c r="F49" s="64">
        <f>'% solids whole biomass'!J50</f>
        <v>0</v>
      </c>
      <c r="G49" s="11">
        <f t="shared" si="0"/>
        <v>0</v>
      </c>
      <c r="H49" s="14"/>
      <c r="I49" s="2">
        <f t="shared" si="2"/>
        <v>0</v>
      </c>
      <c r="J49" s="12">
        <f t="shared" si="1"/>
        <v>0</v>
      </c>
      <c r="K49" s="12">
        <f>AVERAGE(J48:J49)</f>
        <v>0</v>
      </c>
    </row>
    <row r="50" spans="1:11" ht="12">
      <c r="A50" s="2">
        <f>'TRB Record'!A50</f>
        <v>25</v>
      </c>
      <c r="C50" s="9">
        <f>'TRB Record'!C50</f>
        <v>0</v>
      </c>
      <c r="D50" s="14"/>
      <c r="E50" s="14"/>
      <c r="F50" s="64">
        <f>'% solids whole biomass'!J52</f>
        <v>0</v>
      </c>
      <c r="G50" s="11">
        <f t="shared" si="0"/>
        <v>0</v>
      </c>
      <c r="H50" s="14"/>
      <c r="I50" s="2">
        <f aca="true" t="shared" si="3" ref="I50:I61">H50-D50</f>
        <v>0</v>
      </c>
      <c r="J50" s="12">
        <f t="shared" si="1"/>
        <v>0</v>
      </c>
      <c r="K50" s="12"/>
    </row>
    <row r="51" spans="1:11" ht="12">
      <c r="A51" s="2" t="str">
        <f>'TRB Record'!A51</f>
        <v>replicate 25</v>
      </c>
      <c r="C51" s="9">
        <f>'TRB Record'!C51</f>
        <v>0</v>
      </c>
      <c r="D51" s="14"/>
      <c r="E51" s="14"/>
      <c r="F51" s="64">
        <f>'% solids whole biomass'!J52</f>
        <v>0</v>
      </c>
      <c r="G51" s="11">
        <f t="shared" si="0"/>
        <v>0</v>
      </c>
      <c r="H51" s="14"/>
      <c r="I51" s="2">
        <f t="shared" si="3"/>
        <v>0</v>
      </c>
      <c r="J51" s="12">
        <f t="shared" si="1"/>
        <v>0</v>
      </c>
      <c r="K51" s="12">
        <f>AVERAGE(J50:J51)</f>
        <v>0</v>
      </c>
    </row>
    <row r="52" spans="1:11" ht="12">
      <c r="A52" s="2">
        <f>'TRB Record'!A52</f>
        <v>26</v>
      </c>
      <c r="C52" s="9">
        <f>'TRB Record'!C52</f>
        <v>0</v>
      </c>
      <c r="D52" s="14"/>
      <c r="E52" s="14"/>
      <c r="F52" s="64">
        <f>'% solids whole biomass'!J54</f>
        <v>0</v>
      </c>
      <c r="G52" s="11">
        <f t="shared" si="0"/>
        <v>0</v>
      </c>
      <c r="H52" s="14"/>
      <c r="I52" s="2">
        <f t="shared" si="3"/>
        <v>0</v>
      </c>
      <c r="J52" s="12">
        <f t="shared" si="1"/>
        <v>0</v>
      </c>
      <c r="K52" s="12"/>
    </row>
    <row r="53" spans="1:11" ht="12">
      <c r="A53" s="2" t="str">
        <f>'TRB Record'!A53</f>
        <v>replicate 26</v>
      </c>
      <c r="C53" s="9">
        <f>'TRB Record'!C53</f>
        <v>0</v>
      </c>
      <c r="D53" s="14"/>
      <c r="E53" s="14"/>
      <c r="F53" s="64">
        <f>'% solids whole biomass'!J54</f>
        <v>0</v>
      </c>
      <c r="G53" s="11">
        <f t="shared" si="0"/>
        <v>0</v>
      </c>
      <c r="H53" s="14"/>
      <c r="I53" s="2">
        <f t="shared" si="3"/>
        <v>0</v>
      </c>
      <c r="J53" s="12">
        <f t="shared" si="1"/>
        <v>0</v>
      </c>
      <c r="K53" s="12">
        <f>AVERAGE(J52:J53)</f>
        <v>0</v>
      </c>
    </row>
    <row r="54" spans="1:11" ht="12">
      <c r="A54" s="2">
        <f>'TRB Record'!A54</f>
        <v>27</v>
      </c>
      <c r="C54" s="9">
        <f>'TRB Record'!C54</f>
        <v>0</v>
      </c>
      <c r="D54" s="14"/>
      <c r="E54" s="14"/>
      <c r="F54" s="64">
        <f>'% solids whole biomass'!J56</f>
        <v>0</v>
      </c>
      <c r="G54" s="11">
        <f t="shared" si="0"/>
        <v>0</v>
      </c>
      <c r="H54" s="14"/>
      <c r="I54" s="2">
        <f t="shared" si="3"/>
        <v>0</v>
      </c>
      <c r="J54" s="12">
        <f t="shared" si="1"/>
        <v>0</v>
      </c>
      <c r="K54" s="12"/>
    </row>
    <row r="55" spans="1:11" ht="12">
      <c r="A55" s="2" t="str">
        <f>'TRB Record'!A55</f>
        <v>replicate 27</v>
      </c>
      <c r="C55" s="9">
        <f>'TRB Record'!C55</f>
        <v>0</v>
      </c>
      <c r="D55" s="14"/>
      <c r="E55" s="14"/>
      <c r="F55" s="64">
        <f>'% solids whole biomass'!J56</f>
        <v>0</v>
      </c>
      <c r="G55" s="11">
        <f t="shared" si="0"/>
        <v>0</v>
      </c>
      <c r="H55" s="14"/>
      <c r="I55" s="2">
        <f t="shared" si="3"/>
        <v>0</v>
      </c>
      <c r="J55" s="12">
        <f t="shared" si="1"/>
        <v>0</v>
      </c>
      <c r="K55" s="12">
        <f>AVERAGE(J54:J55)</f>
        <v>0</v>
      </c>
    </row>
    <row r="56" spans="1:11" ht="12">
      <c r="A56" s="2">
        <f>'TRB Record'!A56</f>
        <v>28</v>
      </c>
      <c r="C56" s="9">
        <f>'TRB Record'!C56</f>
        <v>0</v>
      </c>
      <c r="D56" s="14"/>
      <c r="E56" s="14"/>
      <c r="F56" s="64">
        <f>'% solids whole biomass'!J58</f>
        <v>0</v>
      </c>
      <c r="G56" s="11">
        <f t="shared" si="0"/>
        <v>0</v>
      </c>
      <c r="H56" s="14"/>
      <c r="I56" s="2">
        <f t="shared" si="3"/>
        <v>0</v>
      </c>
      <c r="J56" s="12">
        <f t="shared" si="1"/>
        <v>0</v>
      </c>
      <c r="K56" s="12"/>
    </row>
    <row r="57" spans="1:11" ht="12">
      <c r="A57" s="2" t="str">
        <f>'TRB Record'!A57</f>
        <v>replicate 28</v>
      </c>
      <c r="C57" s="9">
        <f>'TRB Record'!C57</f>
        <v>0</v>
      </c>
      <c r="D57" s="14"/>
      <c r="E57" s="14"/>
      <c r="F57" s="64">
        <f>'% solids whole biomass'!J58</f>
        <v>0</v>
      </c>
      <c r="G57" s="11">
        <f t="shared" si="0"/>
        <v>0</v>
      </c>
      <c r="H57" s="14"/>
      <c r="I57" s="2">
        <f t="shared" si="3"/>
        <v>0</v>
      </c>
      <c r="J57" s="12">
        <f t="shared" si="1"/>
        <v>0</v>
      </c>
      <c r="K57" s="12">
        <f>AVERAGE(J56:J57)</f>
        <v>0</v>
      </c>
    </row>
    <row r="58" spans="1:11" ht="12">
      <c r="A58" s="2">
        <f>'TRB Record'!A58</f>
        <v>29</v>
      </c>
      <c r="C58" s="9">
        <f>'TRB Record'!C58</f>
        <v>0</v>
      </c>
      <c r="D58" s="14"/>
      <c r="E58" s="14"/>
      <c r="F58" s="64">
        <f>'% solids whole biomass'!J60</f>
        <v>0</v>
      </c>
      <c r="G58" s="11">
        <f t="shared" si="0"/>
        <v>0</v>
      </c>
      <c r="H58" s="14"/>
      <c r="I58" s="2">
        <f t="shared" si="3"/>
        <v>0</v>
      </c>
      <c r="J58" s="12">
        <f t="shared" si="1"/>
        <v>0</v>
      </c>
      <c r="K58" s="12"/>
    </row>
    <row r="59" spans="1:11" ht="12">
      <c r="A59" s="2" t="str">
        <f>'TRB Record'!A59</f>
        <v>replicate 29</v>
      </c>
      <c r="C59" s="9">
        <f>'TRB Record'!C59</f>
        <v>0</v>
      </c>
      <c r="D59" s="14"/>
      <c r="E59" s="14"/>
      <c r="F59" s="64">
        <f>'% solids whole biomass'!J60</f>
        <v>0</v>
      </c>
      <c r="G59" s="11">
        <f t="shared" si="0"/>
        <v>0</v>
      </c>
      <c r="H59" s="14"/>
      <c r="I59" s="2">
        <f t="shared" si="3"/>
        <v>0</v>
      </c>
      <c r="J59" s="12">
        <f t="shared" si="1"/>
        <v>0</v>
      </c>
      <c r="K59" s="12">
        <f>AVERAGE(J58:J59)</f>
        <v>0</v>
      </c>
    </row>
    <row r="60" spans="1:11" ht="12">
      <c r="A60" s="2">
        <f>'TRB Record'!A60</f>
        <v>30</v>
      </c>
      <c r="C60" s="9">
        <f>'TRB Record'!C60</f>
        <v>0</v>
      </c>
      <c r="D60" s="14"/>
      <c r="E60" s="14"/>
      <c r="F60" s="64">
        <f>'% solids whole biomass'!J62</f>
        <v>0</v>
      </c>
      <c r="G60" s="11">
        <f t="shared" si="0"/>
        <v>0</v>
      </c>
      <c r="H60" s="14"/>
      <c r="I60" s="2">
        <f t="shared" si="3"/>
        <v>0</v>
      </c>
      <c r="J60" s="12">
        <f t="shared" si="1"/>
        <v>0</v>
      </c>
      <c r="K60" s="12"/>
    </row>
    <row r="61" spans="1:11" ht="12">
      <c r="A61" s="2" t="str">
        <f>'TRB Record'!A61</f>
        <v>replicate 30</v>
      </c>
      <c r="C61" s="9">
        <f>'TRB Record'!C61</f>
        <v>0</v>
      </c>
      <c r="D61" s="14"/>
      <c r="E61" s="14"/>
      <c r="F61" s="64">
        <f>'% solids whole biomass'!J62</f>
        <v>0</v>
      </c>
      <c r="G61" s="11">
        <f t="shared" si="0"/>
        <v>0</v>
      </c>
      <c r="H61" s="14"/>
      <c r="I61" s="2">
        <f t="shared" si="3"/>
        <v>0</v>
      </c>
      <c r="J61" s="12">
        <f t="shared" si="1"/>
        <v>0</v>
      </c>
      <c r="K61" s="12">
        <f>AVERAGE(J60:J61)</f>
        <v>0</v>
      </c>
    </row>
  </sheetData>
  <sheetProtection sheet="1" objects="1" scenarios="1"/>
  <printOptions gridLines="1"/>
  <pageMargins left="0.75" right="0.75" top="1" bottom="1" header="0.5" footer="0.5"/>
  <pageSetup fitToHeight="5" fitToWidth="1" orientation="landscape" paperSize="9" scale="97"/>
  <headerFooter alignWithMargins="0">
    <oddHeader>&amp;C&amp;A</oddHeader>
    <oddFooter>&amp;CPage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61"/>
  <sheetViews>
    <sheetView workbookViewId="0" topLeftCell="A1">
      <pane xSplit="3" ySplit="1" topLeftCell="D2" activePane="bottomRight" state="frozen"/>
      <selection pane="topLeft" activeCell="A1" sqref="A1"/>
      <selection pane="topRight" activeCell="F1" sqref="F1"/>
      <selection pane="bottomLeft" activeCell="A18" sqref="A18"/>
      <selection pane="bottomRight" activeCell="E2" sqref="E2"/>
    </sheetView>
  </sheetViews>
  <sheetFormatPr defaultColWidth="9.00390625" defaultRowHeight="12"/>
  <cols>
    <col min="1" max="1" width="10.875" style="2" customWidth="1"/>
    <col min="2" max="2" width="13.375" style="3" bestFit="1" customWidth="1"/>
    <col min="3" max="3" width="16.375" style="10" customWidth="1"/>
    <col min="4" max="4" width="8.125" style="6" customWidth="1"/>
    <col min="5" max="5" width="8.125" style="19" customWidth="1"/>
    <col min="6" max="6" width="8.125" style="2" customWidth="1"/>
    <col min="7" max="8" width="8.125" style="3" customWidth="1"/>
    <col min="9" max="11" width="8.125" style="2" customWidth="1"/>
    <col min="12" max="16384" width="10.875" style="1" customWidth="1"/>
  </cols>
  <sheetData>
    <row r="1" spans="1:11" s="18" customFormat="1" ht="88.5">
      <c r="A1" s="18" t="s">
        <v>101</v>
      </c>
      <c r="B1" s="41" t="s">
        <v>98</v>
      </c>
      <c r="C1" s="22" t="s">
        <v>95</v>
      </c>
      <c r="D1" s="52" t="s">
        <v>38</v>
      </c>
      <c r="E1" s="22" t="s">
        <v>103</v>
      </c>
      <c r="F1" s="18" t="s">
        <v>39</v>
      </c>
      <c r="G1" s="41" t="s">
        <v>41</v>
      </c>
      <c r="H1" s="41" t="s">
        <v>42</v>
      </c>
      <c r="I1" s="18" t="s">
        <v>43</v>
      </c>
      <c r="J1" s="18" t="s">
        <v>66</v>
      </c>
      <c r="K1" s="18" t="s">
        <v>86</v>
      </c>
    </row>
    <row r="2" spans="1:11" ht="12">
      <c r="A2" s="2">
        <f>'TRB Record'!A2</f>
        <v>1</v>
      </c>
      <c r="C2" s="10">
        <f>'TRB Record'!C2</f>
        <v>0</v>
      </c>
      <c r="E2" s="64">
        <f>'% solids whole biomass'!J4</f>
        <v>0</v>
      </c>
      <c r="F2" s="2">
        <f>(E2/100)*D2</f>
        <v>0</v>
      </c>
      <c r="I2" s="2">
        <f>H2-G2</f>
        <v>0</v>
      </c>
      <c r="J2" s="12">
        <f>IF(F2=0,0,I2/F2*100)</f>
        <v>0</v>
      </c>
      <c r="K2" s="12"/>
    </row>
    <row r="3" spans="1:11" ht="12">
      <c r="A3" s="2" t="str">
        <f>'TRB Record'!A3</f>
        <v>replicate 1</v>
      </c>
      <c r="C3" s="10">
        <f>'TRB Record'!C3</f>
        <v>0</v>
      </c>
      <c r="E3" s="64">
        <f>'% solids whole biomass'!J4</f>
        <v>0</v>
      </c>
      <c r="F3" s="2">
        <f aca="true" t="shared" si="0" ref="F3:F61">(E3/100)*D3</f>
        <v>0</v>
      </c>
      <c r="I3" s="2">
        <f>H3-G3</f>
        <v>0</v>
      </c>
      <c r="J3" s="12">
        <f aca="true" t="shared" si="1" ref="J3:J61">IF(F3=0,0,I3/F3*100)</f>
        <v>0</v>
      </c>
      <c r="K3" s="12">
        <f>AVERAGE(J2:J3)</f>
        <v>0</v>
      </c>
    </row>
    <row r="4" spans="1:11" ht="12">
      <c r="A4" s="2">
        <f>'TRB Record'!A4</f>
        <v>2</v>
      </c>
      <c r="C4" s="10">
        <f>'TRB Record'!C4</f>
        <v>0</v>
      </c>
      <c r="E4" s="64">
        <f>'% solids whole biomass'!J6</f>
        <v>0</v>
      </c>
      <c r="F4" s="2">
        <f t="shared" si="0"/>
        <v>0</v>
      </c>
      <c r="I4" s="2">
        <f aca="true" t="shared" si="2" ref="I4:I49">H4-G4</f>
        <v>0</v>
      </c>
      <c r="J4" s="12">
        <f t="shared" si="1"/>
        <v>0</v>
      </c>
      <c r="K4" s="12"/>
    </row>
    <row r="5" spans="1:11" ht="12">
      <c r="A5" s="2" t="str">
        <f>'TRB Record'!A5</f>
        <v>replicate 2</v>
      </c>
      <c r="C5" s="10">
        <f>'TRB Record'!C5</f>
        <v>0</v>
      </c>
      <c r="E5" s="64">
        <f>'% solids whole biomass'!J6</f>
        <v>0</v>
      </c>
      <c r="F5" s="2">
        <f t="shared" si="0"/>
        <v>0</v>
      </c>
      <c r="I5" s="2">
        <f t="shared" si="2"/>
        <v>0</v>
      </c>
      <c r="J5" s="12">
        <f t="shared" si="1"/>
        <v>0</v>
      </c>
      <c r="K5" s="12">
        <f>AVERAGE(J4:J5)</f>
        <v>0</v>
      </c>
    </row>
    <row r="6" spans="1:11" ht="12">
      <c r="A6" s="2">
        <f>'TRB Record'!A6</f>
        <v>3</v>
      </c>
      <c r="C6" s="10">
        <f>'TRB Record'!C6</f>
        <v>0</v>
      </c>
      <c r="E6" s="64">
        <f>'% solids whole biomass'!J8</f>
        <v>0</v>
      </c>
      <c r="F6" s="2">
        <f t="shared" si="0"/>
        <v>0</v>
      </c>
      <c r="I6" s="2">
        <f t="shared" si="2"/>
        <v>0</v>
      </c>
      <c r="J6" s="12">
        <f t="shared" si="1"/>
        <v>0</v>
      </c>
      <c r="K6" s="12"/>
    </row>
    <row r="7" spans="1:11" ht="12">
      <c r="A7" s="2" t="str">
        <f>'TRB Record'!A7</f>
        <v>replicate 3</v>
      </c>
      <c r="C7" s="10">
        <f>'TRB Record'!C7</f>
        <v>0</v>
      </c>
      <c r="E7" s="64">
        <f>'% solids whole biomass'!J8</f>
        <v>0</v>
      </c>
      <c r="F7" s="2">
        <f t="shared" si="0"/>
        <v>0</v>
      </c>
      <c r="I7" s="2">
        <f t="shared" si="2"/>
        <v>0</v>
      </c>
      <c r="J7" s="12">
        <f t="shared" si="1"/>
        <v>0</v>
      </c>
      <c r="K7" s="12">
        <f>AVERAGE(J6:J7)</f>
        <v>0</v>
      </c>
    </row>
    <row r="8" spans="1:11" ht="12">
      <c r="A8" s="2">
        <f>'TRB Record'!A8</f>
        <v>4</v>
      </c>
      <c r="C8" s="10">
        <f>'TRB Record'!C8</f>
        <v>0</v>
      </c>
      <c r="E8" s="64">
        <f>'% solids whole biomass'!J10</f>
        <v>0</v>
      </c>
      <c r="F8" s="2">
        <f t="shared" si="0"/>
        <v>0</v>
      </c>
      <c r="I8" s="2">
        <f t="shared" si="2"/>
        <v>0</v>
      </c>
      <c r="J8" s="12">
        <f t="shared" si="1"/>
        <v>0</v>
      </c>
      <c r="K8" s="12"/>
    </row>
    <row r="9" spans="1:11" ht="12">
      <c r="A9" s="2" t="str">
        <f>'TRB Record'!A9</f>
        <v>replicate 4</v>
      </c>
      <c r="C9" s="10">
        <f>'TRB Record'!C9</f>
        <v>0</v>
      </c>
      <c r="E9" s="64">
        <f>'% solids whole biomass'!J10</f>
        <v>0</v>
      </c>
      <c r="F9" s="2">
        <f t="shared" si="0"/>
        <v>0</v>
      </c>
      <c r="I9" s="2">
        <f t="shared" si="2"/>
        <v>0</v>
      </c>
      <c r="J9" s="12">
        <f t="shared" si="1"/>
        <v>0</v>
      </c>
      <c r="K9" s="12">
        <f>AVERAGE(J8:J9)</f>
        <v>0</v>
      </c>
    </row>
    <row r="10" spans="1:11" ht="12">
      <c r="A10" s="2">
        <f>'TRB Record'!A10</f>
        <v>5</v>
      </c>
      <c r="C10" s="10">
        <f>'TRB Record'!C10</f>
        <v>0</v>
      </c>
      <c r="E10" s="64">
        <f>'% solids whole biomass'!J12</f>
        <v>0</v>
      </c>
      <c r="F10" s="2">
        <f t="shared" si="0"/>
        <v>0</v>
      </c>
      <c r="I10" s="2">
        <f t="shared" si="2"/>
        <v>0</v>
      </c>
      <c r="J10" s="12">
        <f t="shared" si="1"/>
        <v>0</v>
      </c>
      <c r="K10" s="12"/>
    </row>
    <row r="11" spans="1:11" ht="12">
      <c r="A11" s="2" t="str">
        <f>'TRB Record'!A11</f>
        <v>replicate 5</v>
      </c>
      <c r="C11" s="10">
        <f>'TRB Record'!C11</f>
        <v>0</v>
      </c>
      <c r="E11" s="64">
        <f>'% solids whole biomass'!J12</f>
        <v>0</v>
      </c>
      <c r="F11" s="2">
        <f t="shared" si="0"/>
        <v>0</v>
      </c>
      <c r="I11" s="2">
        <f t="shared" si="2"/>
        <v>0</v>
      </c>
      <c r="J11" s="12">
        <f t="shared" si="1"/>
        <v>0</v>
      </c>
      <c r="K11" s="12">
        <f>AVERAGE(J10:J11)</f>
        <v>0</v>
      </c>
    </row>
    <row r="12" spans="1:11" ht="12">
      <c r="A12" s="2">
        <f>'TRB Record'!A12</f>
        <v>6</v>
      </c>
      <c r="C12" s="10">
        <f>'TRB Record'!C12</f>
        <v>0</v>
      </c>
      <c r="E12" s="64">
        <f>'% solids whole biomass'!J14</f>
        <v>0</v>
      </c>
      <c r="F12" s="2">
        <f t="shared" si="0"/>
        <v>0</v>
      </c>
      <c r="I12" s="2">
        <f t="shared" si="2"/>
        <v>0</v>
      </c>
      <c r="J12" s="12">
        <f t="shared" si="1"/>
        <v>0</v>
      </c>
      <c r="K12" s="12"/>
    </row>
    <row r="13" spans="1:11" ht="12">
      <c r="A13" s="2" t="str">
        <f>'TRB Record'!A13</f>
        <v>replicate 6</v>
      </c>
      <c r="C13" s="10">
        <f>'TRB Record'!C13</f>
        <v>0</v>
      </c>
      <c r="E13" s="64">
        <f>'% solids whole biomass'!J14</f>
        <v>0</v>
      </c>
      <c r="F13" s="2">
        <f t="shared" si="0"/>
        <v>0</v>
      </c>
      <c r="I13" s="2">
        <f t="shared" si="2"/>
        <v>0</v>
      </c>
      <c r="J13" s="12">
        <f t="shared" si="1"/>
        <v>0</v>
      </c>
      <c r="K13" s="12">
        <f>AVERAGE(J12:J13)</f>
        <v>0</v>
      </c>
    </row>
    <row r="14" spans="1:11" ht="12">
      <c r="A14" s="2">
        <f>'TRB Record'!A14</f>
        <v>7</v>
      </c>
      <c r="C14" s="10">
        <f>'TRB Record'!C14</f>
        <v>0</v>
      </c>
      <c r="E14" s="64">
        <f>'% solids whole biomass'!J16</f>
        <v>0</v>
      </c>
      <c r="F14" s="2">
        <f t="shared" si="0"/>
        <v>0</v>
      </c>
      <c r="I14" s="2">
        <f t="shared" si="2"/>
        <v>0</v>
      </c>
      <c r="J14" s="12">
        <f t="shared" si="1"/>
        <v>0</v>
      </c>
      <c r="K14" s="12"/>
    </row>
    <row r="15" spans="1:11" ht="12">
      <c r="A15" s="2" t="str">
        <f>'TRB Record'!A15</f>
        <v>replicate 7</v>
      </c>
      <c r="C15" s="10">
        <f>'TRB Record'!C15</f>
        <v>0</v>
      </c>
      <c r="E15" s="64">
        <f>'% solids whole biomass'!J16</f>
        <v>0</v>
      </c>
      <c r="F15" s="2">
        <f t="shared" si="0"/>
        <v>0</v>
      </c>
      <c r="I15" s="2">
        <f t="shared" si="2"/>
        <v>0</v>
      </c>
      <c r="J15" s="12">
        <f t="shared" si="1"/>
        <v>0</v>
      </c>
      <c r="K15" s="12">
        <f>AVERAGE(J14:J15)</f>
        <v>0</v>
      </c>
    </row>
    <row r="16" spans="1:11" ht="12">
      <c r="A16" s="2">
        <f>'TRB Record'!A16</f>
        <v>8</v>
      </c>
      <c r="C16" s="10">
        <f>'TRB Record'!C16</f>
        <v>0</v>
      </c>
      <c r="E16" s="64">
        <f>'% solids whole biomass'!J18</f>
        <v>0</v>
      </c>
      <c r="F16" s="2">
        <f t="shared" si="0"/>
        <v>0</v>
      </c>
      <c r="I16" s="2">
        <f t="shared" si="2"/>
        <v>0</v>
      </c>
      <c r="J16" s="12">
        <f t="shared" si="1"/>
        <v>0</v>
      </c>
      <c r="K16" s="12"/>
    </row>
    <row r="17" spans="1:11" ht="12">
      <c r="A17" s="2" t="str">
        <f>'TRB Record'!A17</f>
        <v>replicate 8</v>
      </c>
      <c r="C17" s="10">
        <f>'TRB Record'!C17</f>
        <v>0</v>
      </c>
      <c r="E17" s="64">
        <f>'% solids whole biomass'!J18</f>
        <v>0</v>
      </c>
      <c r="F17" s="2">
        <f t="shared" si="0"/>
        <v>0</v>
      </c>
      <c r="I17" s="2">
        <f t="shared" si="2"/>
        <v>0</v>
      </c>
      <c r="J17" s="12">
        <f t="shared" si="1"/>
        <v>0</v>
      </c>
      <c r="K17" s="12">
        <f>AVERAGE(J16:J17)</f>
        <v>0</v>
      </c>
    </row>
    <row r="18" spans="1:11" ht="12">
      <c r="A18" s="2">
        <f>'TRB Record'!A18</f>
        <v>9</v>
      </c>
      <c r="C18" s="10">
        <f>'TRB Record'!C18</f>
        <v>0</v>
      </c>
      <c r="E18" s="64">
        <f>'% solids whole biomass'!J20</f>
        <v>0</v>
      </c>
      <c r="F18" s="2">
        <f t="shared" si="0"/>
        <v>0</v>
      </c>
      <c r="I18" s="2">
        <f t="shared" si="2"/>
        <v>0</v>
      </c>
      <c r="J18" s="12">
        <f t="shared" si="1"/>
        <v>0</v>
      </c>
      <c r="K18" s="12"/>
    </row>
    <row r="19" spans="1:11" ht="12">
      <c r="A19" s="2" t="str">
        <f>'TRB Record'!A19</f>
        <v>replicate 9</v>
      </c>
      <c r="C19" s="10">
        <f>'TRB Record'!C19</f>
        <v>0</v>
      </c>
      <c r="E19" s="64">
        <f>'% solids whole biomass'!J20</f>
        <v>0</v>
      </c>
      <c r="F19" s="2">
        <f t="shared" si="0"/>
        <v>0</v>
      </c>
      <c r="I19" s="2">
        <f t="shared" si="2"/>
        <v>0</v>
      </c>
      <c r="J19" s="12">
        <f t="shared" si="1"/>
        <v>0</v>
      </c>
      <c r="K19" s="12">
        <f>AVERAGE(J18:J19)</f>
        <v>0</v>
      </c>
    </row>
    <row r="20" spans="1:11" ht="12">
      <c r="A20" s="2">
        <f>'TRB Record'!A20</f>
        <v>10</v>
      </c>
      <c r="C20" s="10">
        <f>'TRB Record'!C20</f>
        <v>0</v>
      </c>
      <c r="E20" s="64">
        <f>'% solids whole biomass'!J22</f>
        <v>0</v>
      </c>
      <c r="F20" s="2">
        <f t="shared" si="0"/>
        <v>0</v>
      </c>
      <c r="I20" s="2">
        <f t="shared" si="2"/>
        <v>0</v>
      </c>
      <c r="J20" s="12">
        <f t="shared" si="1"/>
        <v>0</v>
      </c>
      <c r="K20" s="12"/>
    </row>
    <row r="21" spans="1:11" ht="12">
      <c r="A21" s="2" t="str">
        <f>'TRB Record'!A21</f>
        <v>replicate 10</v>
      </c>
      <c r="C21" s="10">
        <f>'TRB Record'!C21</f>
        <v>0</v>
      </c>
      <c r="E21" s="64">
        <f>'% solids whole biomass'!J22</f>
        <v>0</v>
      </c>
      <c r="F21" s="2">
        <f t="shared" si="0"/>
        <v>0</v>
      </c>
      <c r="I21" s="2">
        <f t="shared" si="2"/>
        <v>0</v>
      </c>
      <c r="J21" s="12">
        <f t="shared" si="1"/>
        <v>0</v>
      </c>
      <c r="K21" s="12">
        <f>AVERAGE(J20:J21)</f>
        <v>0</v>
      </c>
    </row>
    <row r="22" spans="1:11" ht="12">
      <c r="A22" s="2">
        <f>'TRB Record'!A22</f>
        <v>11</v>
      </c>
      <c r="C22" s="10">
        <f>'TRB Record'!C22</f>
        <v>0</v>
      </c>
      <c r="E22" s="64">
        <f>'% solids whole biomass'!J24</f>
        <v>0</v>
      </c>
      <c r="F22" s="2">
        <f t="shared" si="0"/>
        <v>0</v>
      </c>
      <c r="I22" s="2">
        <f t="shared" si="2"/>
        <v>0</v>
      </c>
      <c r="J22" s="12">
        <f t="shared" si="1"/>
        <v>0</v>
      </c>
      <c r="K22" s="12"/>
    </row>
    <row r="23" spans="1:11" ht="12">
      <c r="A23" s="2" t="str">
        <f>'TRB Record'!A23</f>
        <v>replicate 11</v>
      </c>
      <c r="C23" s="10">
        <f>'TRB Record'!C23</f>
        <v>0</v>
      </c>
      <c r="E23" s="64">
        <f>'% solids whole biomass'!J24</f>
        <v>0</v>
      </c>
      <c r="F23" s="2">
        <f t="shared" si="0"/>
        <v>0</v>
      </c>
      <c r="I23" s="2">
        <f t="shared" si="2"/>
        <v>0</v>
      </c>
      <c r="J23" s="12">
        <f t="shared" si="1"/>
        <v>0</v>
      </c>
      <c r="K23" s="12">
        <f>AVERAGE(J22:J23)</f>
        <v>0</v>
      </c>
    </row>
    <row r="24" spans="1:11" ht="12">
      <c r="A24" s="2">
        <f>'TRB Record'!A24</f>
        <v>12</v>
      </c>
      <c r="C24" s="10">
        <f>'TRB Record'!C24</f>
        <v>0</v>
      </c>
      <c r="E24" s="64">
        <f>'% solids whole biomass'!J26</f>
        <v>0</v>
      </c>
      <c r="F24" s="2">
        <f t="shared" si="0"/>
        <v>0</v>
      </c>
      <c r="I24" s="2">
        <f t="shared" si="2"/>
        <v>0</v>
      </c>
      <c r="J24" s="12">
        <f t="shared" si="1"/>
        <v>0</v>
      </c>
      <c r="K24" s="12"/>
    </row>
    <row r="25" spans="1:11" ht="12">
      <c r="A25" s="2" t="str">
        <f>'TRB Record'!A25</f>
        <v>replicate 12</v>
      </c>
      <c r="C25" s="10">
        <f>'TRB Record'!C25</f>
        <v>0</v>
      </c>
      <c r="E25" s="64">
        <f>'% solids whole biomass'!J26</f>
        <v>0</v>
      </c>
      <c r="F25" s="2">
        <f t="shared" si="0"/>
        <v>0</v>
      </c>
      <c r="I25" s="2">
        <f t="shared" si="2"/>
        <v>0</v>
      </c>
      <c r="J25" s="12">
        <f t="shared" si="1"/>
        <v>0</v>
      </c>
      <c r="K25" s="12">
        <f>AVERAGE(J24:J25)</f>
        <v>0</v>
      </c>
    </row>
    <row r="26" spans="1:11" ht="12">
      <c r="A26" s="2">
        <f>'TRB Record'!A26</f>
        <v>13</v>
      </c>
      <c r="C26" s="10">
        <f>'TRB Record'!C26</f>
        <v>0</v>
      </c>
      <c r="E26" s="64">
        <f>'% solids whole biomass'!J28</f>
        <v>0</v>
      </c>
      <c r="F26" s="2">
        <f t="shared" si="0"/>
        <v>0</v>
      </c>
      <c r="I26" s="2">
        <f t="shared" si="2"/>
        <v>0</v>
      </c>
      <c r="J26" s="12">
        <f t="shared" si="1"/>
        <v>0</v>
      </c>
      <c r="K26" s="12"/>
    </row>
    <row r="27" spans="1:11" ht="12">
      <c r="A27" s="2" t="str">
        <f>'TRB Record'!A27</f>
        <v>replicate 13</v>
      </c>
      <c r="C27" s="10">
        <f>'TRB Record'!C27</f>
        <v>0</v>
      </c>
      <c r="E27" s="64">
        <f>'% solids whole biomass'!J28</f>
        <v>0</v>
      </c>
      <c r="F27" s="2">
        <f t="shared" si="0"/>
        <v>0</v>
      </c>
      <c r="I27" s="2">
        <f t="shared" si="2"/>
        <v>0</v>
      </c>
      <c r="J27" s="12">
        <f t="shared" si="1"/>
        <v>0</v>
      </c>
      <c r="K27" s="12">
        <f>AVERAGE(J26:J27)</f>
        <v>0</v>
      </c>
    </row>
    <row r="28" spans="1:11" ht="12">
      <c r="A28" s="2">
        <f>'TRB Record'!A28</f>
        <v>14</v>
      </c>
      <c r="C28" s="10">
        <f>'TRB Record'!C28</f>
        <v>0</v>
      </c>
      <c r="E28" s="64">
        <f>'% solids whole biomass'!J30</f>
        <v>0</v>
      </c>
      <c r="F28" s="2">
        <f t="shared" si="0"/>
        <v>0</v>
      </c>
      <c r="I28" s="2">
        <f t="shared" si="2"/>
        <v>0</v>
      </c>
      <c r="J28" s="12">
        <f t="shared" si="1"/>
        <v>0</v>
      </c>
      <c r="K28" s="12"/>
    </row>
    <row r="29" spans="1:11" ht="12">
      <c r="A29" s="2" t="str">
        <f>'TRB Record'!A29</f>
        <v>replicate 14</v>
      </c>
      <c r="C29" s="10">
        <f>'TRB Record'!C29</f>
        <v>0</v>
      </c>
      <c r="E29" s="64">
        <f>'% solids whole biomass'!J30</f>
        <v>0</v>
      </c>
      <c r="F29" s="2">
        <f t="shared" si="0"/>
        <v>0</v>
      </c>
      <c r="I29" s="2">
        <f t="shared" si="2"/>
        <v>0</v>
      </c>
      <c r="J29" s="12">
        <f t="shared" si="1"/>
        <v>0</v>
      </c>
      <c r="K29" s="12">
        <f>AVERAGE(J28:J29)</f>
        <v>0</v>
      </c>
    </row>
    <row r="30" spans="1:11" ht="12">
      <c r="A30" s="2">
        <f>'TRB Record'!A30</f>
        <v>15</v>
      </c>
      <c r="C30" s="10">
        <f>'TRB Record'!C30</f>
        <v>0</v>
      </c>
      <c r="E30" s="64">
        <f>'% solids whole biomass'!J32</f>
        <v>0</v>
      </c>
      <c r="F30" s="2">
        <f t="shared" si="0"/>
        <v>0</v>
      </c>
      <c r="I30" s="2">
        <f t="shared" si="2"/>
        <v>0</v>
      </c>
      <c r="J30" s="12">
        <f t="shared" si="1"/>
        <v>0</v>
      </c>
      <c r="K30" s="12"/>
    </row>
    <row r="31" spans="1:11" ht="12">
      <c r="A31" s="2" t="str">
        <f>'TRB Record'!A31</f>
        <v>replicate 15</v>
      </c>
      <c r="C31" s="10">
        <f>'TRB Record'!C31</f>
        <v>0</v>
      </c>
      <c r="E31" s="64">
        <f>'% solids whole biomass'!J32</f>
        <v>0</v>
      </c>
      <c r="F31" s="2">
        <f t="shared" si="0"/>
        <v>0</v>
      </c>
      <c r="I31" s="2">
        <f t="shared" si="2"/>
        <v>0</v>
      </c>
      <c r="J31" s="12">
        <f t="shared" si="1"/>
        <v>0</v>
      </c>
      <c r="K31" s="12">
        <f>AVERAGE(J30:J31)</f>
        <v>0</v>
      </c>
    </row>
    <row r="32" spans="1:11" ht="12">
      <c r="A32" s="2">
        <f>'TRB Record'!A32</f>
        <v>16</v>
      </c>
      <c r="C32" s="10">
        <f>'TRB Record'!C32</f>
        <v>0</v>
      </c>
      <c r="E32" s="64">
        <f>'% solids whole biomass'!J34</f>
        <v>0</v>
      </c>
      <c r="F32" s="2">
        <f t="shared" si="0"/>
        <v>0</v>
      </c>
      <c r="I32" s="2">
        <f t="shared" si="2"/>
        <v>0</v>
      </c>
      <c r="J32" s="12">
        <f t="shared" si="1"/>
        <v>0</v>
      </c>
      <c r="K32" s="12"/>
    </row>
    <row r="33" spans="1:11" ht="12">
      <c r="A33" s="2" t="str">
        <f>'TRB Record'!A33</f>
        <v>replicate 16</v>
      </c>
      <c r="C33" s="10">
        <f>'TRB Record'!C33</f>
        <v>0</v>
      </c>
      <c r="E33" s="64">
        <f>'% solids whole biomass'!J34</f>
        <v>0</v>
      </c>
      <c r="F33" s="2">
        <f t="shared" si="0"/>
        <v>0</v>
      </c>
      <c r="I33" s="2">
        <f t="shared" si="2"/>
        <v>0</v>
      </c>
      <c r="J33" s="12">
        <f t="shared" si="1"/>
        <v>0</v>
      </c>
      <c r="K33" s="12">
        <f>AVERAGE(J32:J33)</f>
        <v>0</v>
      </c>
    </row>
    <row r="34" spans="1:11" ht="12">
      <c r="A34" s="2">
        <f>'TRB Record'!A34</f>
        <v>17</v>
      </c>
      <c r="C34" s="10">
        <f>'TRB Record'!C34</f>
        <v>0</v>
      </c>
      <c r="E34" s="64">
        <f>'% solids whole biomass'!J36</f>
        <v>0</v>
      </c>
      <c r="F34" s="2">
        <f t="shared" si="0"/>
        <v>0</v>
      </c>
      <c r="I34" s="2">
        <f t="shared" si="2"/>
        <v>0</v>
      </c>
      <c r="J34" s="12">
        <f t="shared" si="1"/>
        <v>0</v>
      </c>
      <c r="K34" s="12"/>
    </row>
    <row r="35" spans="1:11" ht="12">
      <c r="A35" s="2" t="str">
        <f>'TRB Record'!A35</f>
        <v>replicate 17</v>
      </c>
      <c r="C35" s="10">
        <f>'TRB Record'!C35</f>
        <v>0</v>
      </c>
      <c r="E35" s="64">
        <f>'% solids whole biomass'!J36</f>
        <v>0</v>
      </c>
      <c r="F35" s="2">
        <f t="shared" si="0"/>
        <v>0</v>
      </c>
      <c r="I35" s="2">
        <f t="shared" si="2"/>
        <v>0</v>
      </c>
      <c r="J35" s="12">
        <f t="shared" si="1"/>
        <v>0</v>
      </c>
      <c r="K35" s="12">
        <f>AVERAGE(J34:J35)</f>
        <v>0</v>
      </c>
    </row>
    <row r="36" spans="1:11" ht="12">
      <c r="A36" s="2">
        <f>'TRB Record'!A36</f>
        <v>18</v>
      </c>
      <c r="C36" s="10">
        <f>'TRB Record'!C36</f>
        <v>0</v>
      </c>
      <c r="E36" s="64">
        <f>'% solids whole biomass'!J38</f>
        <v>0</v>
      </c>
      <c r="F36" s="2">
        <f t="shared" si="0"/>
        <v>0</v>
      </c>
      <c r="I36" s="2">
        <f t="shared" si="2"/>
        <v>0</v>
      </c>
      <c r="J36" s="12">
        <f t="shared" si="1"/>
        <v>0</v>
      </c>
      <c r="K36" s="12"/>
    </row>
    <row r="37" spans="1:11" ht="12">
      <c r="A37" s="2" t="str">
        <f>'TRB Record'!A37</f>
        <v>replicate 18</v>
      </c>
      <c r="C37" s="10">
        <f>'TRB Record'!C37</f>
        <v>0</v>
      </c>
      <c r="E37" s="64">
        <f>'% solids whole biomass'!J38</f>
        <v>0</v>
      </c>
      <c r="F37" s="2">
        <f t="shared" si="0"/>
        <v>0</v>
      </c>
      <c r="I37" s="2">
        <f t="shared" si="2"/>
        <v>0</v>
      </c>
      <c r="J37" s="12">
        <f t="shared" si="1"/>
        <v>0</v>
      </c>
      <c r="K37" s="12">
        <f>AVERAGE(J36:J37)</f>
        <v>0</v>
      </c>
    </row>
    <row r="38" spans="1:11" ht="12">
      <c r="A38" s="2">
        <f>'TRB Record'!A38</f>
        <v>19</v>
      </c>
      <c r="C38" s="10">
        <f>'TRB Record'!C38</f>
        <v>0</v>
      </c>
      <c r="E38" s="64">
        <f>'% solids whole biomass'!J40</f>
        <v>0</v>
      </c>
      <c r="F38" s="2">
        <f t="shared" si="0"/>
        <v>0</v>
      </c>
      <c r="I38" s="2">
        <f t="shared" si="2"/>
        <v>0</v>
      </c>
      <c r="J38" s="12">
        <f t="shared" si="1"/>
        <v>0</v>
      </c>
      <c r="K38" s="12"/>
    </row>
    <row r="39" spans="1:11" ht="12">
      <c r="A39" s="2" t="str">
        <f>'TRB Record'!A39</f>
        <v>replicate 19</v>
      </c>
      <c r="C39" s="10">
        <f>'TRB Record'!C39</f>
        <v>0</v>
      </c>
      <c r="E39" s="64">
        <f>'% solids whole biomass'!J40</f>
        <v>0</v>
      </c>
      <c r="F39" s="2">
        <f t="shared" si="0"/>
        <v>0</v>
      </c>
      <c r="I39" s="2">
        <f t="shared" si="2"/>
        <v>0</v>
      </c>
      <c r="J39" s="12">
        <f t="shared" si="1"/>
        <v>0</v>
      </c>
      <c r="K39" s="12">
        <f>AVERAGE(J38:J39)</f>
        <v>0</v>
      </c>
    </row>
    <row r="40" spans="1:11" ht="12">
      <c r="A40" s="2">
        <f>'TRB Record'!A40</f>
        <v>20</v>
      </c>
      <c r="C40" s="10">
        <f>'TRB Record'!C40</f>
        <v>0</v>
      </c>
      <c r="E40" s="64">
        <f>'% solids whole biomass'!J42</f>
        <v>0</v>
      </c>
      <c r="F40" s="2">
        <f t="shared" si="0"/>
        <v>0</v>
      </c>
      <c r="I40" s="2">
        <f t="shared" si="2"/>
        <v>0</v>
      </c>
      <c r="J40" s="12">
        <f t="shared" si="1"/>
        <v>0</v>
      </c>
      <c r="K40" s="12"/>
    </row>
    <row r="41" spans="1:11" ht="12">
      <c r="A41" s="2" t="str">
        <f>'TRB Record'!A41</f>
        <v>replicate 20</v>
      </c>
      <c r="C41" s="10">
        <f>'TRB Record'!C41</f>
        <v>0</v>
      </c>
      <c r="E41" s="64">
        <f>'% solids whole biomass'!J42</f>
        <v>0</v>
      </c>
      <c r="F41" s="2">
        <f t="shared" si="0"/>
        <v>0</v>
      </c>
      <c r="I41" s="2">
        <f t="shared" si="2"/>
        <v>0</v>
      </c>
      <c r="J41" s="12">
        <f t="shared" si="1"/>
        <v>0</v>
      </c>
      <c r="K41" s="12">
        <f>AVERAGE(J40:J41)</f>
        <v>0</v>
      </c>
    </row>
    <row r="42" spans="1:11" ht="12">
      <c r="A42" s="2">
        <f>'TRB Record'!A42</f>
        <v>21</v>
      </c>
      <c r="C42" s="10">
        <f>'TRB Record'!C42</f>
        <v>0</v>
      </c>
      <c r="E42" s="64">
        <f>'% solids whole biomass'!J44</f>
        <v>0</v>
      </c>
      <c r="F42" s="2">
        <f t="shared" si="0"/>
        <v>0</v>
      </c>
      <c r="I42" s="2">
        <f t="shared" si="2"/>
        <v>0</v>
      </c>
      <c r="J42" s="12">
        <f t="shared" si="1"/>
        <v>0</v>
      </c>
      <c r="K42" s="12"/>
    </row>
    <row r="43" spans="1:11" ht="12">
      <c r="A43" s="2" t="str">
        <f>'TRB Record'!A43</f>
        <v>replicate 21</v>
      </c>
      <c r="C43" s="10">
        <f>'TRB Record'!C43</f>
        <v>0</v>
      </c>
      <c r="E43" s="64">
        <f>'% solids whole biomass'!J44</f>
        <v>0</v>
      </c>
      <c r="F43" s="2">
        <f t="shared" si="0"/>
        <v>0</v>
      </c>
      <c r="I43" s="2">
        <f t="shared" si="2"/>
        <v>0</v>
      </c>
      <c r="J43" s="12">
        <f t="shared" si="1"/>
        <v>0</v>
      </c>
      <c r="K43" s="12">
        <f>AVERAGE(J42:J43)</f>
        <v>0</v>
      </c>
    </row>
    <row r="44" spans="1:11" ht="12">
      <c r="A44" s="2">
        <f>'TRB Record'!A44</f>
        <v>22</v>
      </c>
      <c r="C44" s="10">
        <f>'TRB Record'!C44</f>
        <v>0</v>
      </c>
      <c r="E44" s="64">
        <f>'% solids whole biomass'!J46</f>
        <v>0</v>
      </c>
      <c r="F44" s="2">
        <f t="shared" si="0"/>
        <v>0</v>
      </c>
      <c r="I44" s="2">
        <f t="shared" si="2"/>
        <v>0</v>
      </c>
      <c r="J44" s="12">
        <f t="shared" si="1"/>
        <v>0</v>
      </c>
      <c r="K44" s="12"/>
    </row>
    <row r="45" spans="1:11" ht="12">
      <c r="A45" s="2" t="str">
        <f>'TRB Record'!A45</f>
        <v>replicate 22</v>
      </c>
      <c r="C45" s="10">
        <f>'TRB Record'!C45</f>
        <v>0</v>
      </c>
      <c r="E45" s="64">
        <f>'% solids whole biomass'!J46</f>
        <v>0</v>
      </c>
      <c r="F45" s="2">
        <f t="shared" si="0"/>
        <v>0</v>
      </c>
      <c r="I45" s="2">
        <f t="shared" si="2"/>
        <v>0</v>
      </c>
      <c r="J45" s="12">
        <f t="shared" si="1"/>
        <v>0</v>
      </c>
      <c r="K45" s="12">
        <f>AVERAGE(J44:J45)</f>
        <v>0</v>
      </c>
    </row>
    <row r="46" spans="1:11" ht="12">
      <c r="A46" s="2">
        <f>'TRB Record'!A46</f>
        <v>23</v>
      </c>
      <c r="C46" s="10">
        <f>'TRB Record'!C46</f>
        <v>0</v>
      </c>
      <c r="E46" s="64">
        <f>'% solids whole biomass'!J48</f>
        <v>0</v>
      </c>
      <c r="F46" s="2">
        <f t="shared" si="0"/>
        <v>0</v>
      </c>
      <c r="I46" s="2">
        <f t="shared" si="2"/>
        <v>0</v>
      </c>
      <c r="J46" s="12">
        <f t="shared" si="1"/>
        <v>0</v>
      </c>
      <c r="K46" s="12"/>
    </row>
    <row r="47" spans="1:11" ht="12">
      <c r="A47" s="2" t="str">
        <f>'TRB Record'!A47</f>
        <v>replicate 23</v>
      </c>
      <c r="C47" s="10">
        <f>'TRB Record'!C47</f>
        <v>0</v>
      </c>
      <c r="E47" s="64">
        <f>'% solids whole biomass'!J48</f>
        <v>0</v>
      </c>
      <c r="F47" s="2">
        <f t="shared" si="0"/>
        <v>0</v>
      </c>
      <c r="I47" s="2">
        <f t="shared" si="2"/>
        <v>0</v>
      </c>
      <c r="J47" s="12">
        <f t="shared" si="1"/>
        <v>0</v>
      </c>
      <c r="K47" s="12">
        <f>AVERAGE(J46:J47)</f>
        <v>0</v>
      </c>
    </row>
    <row r="48" spans="1:11" ht="12">
      <c r="A48" s="2">
        <f>'TRB Record'!A48</f>
        <v>24</v>
      </c>
      <c r="C48" s="10">
        <f>'TRB Record'!C48</f>
        <v>0</v>
      </c>
      <c r="E48" s="64">
        <f>'% solids whole biomass'!J50</f>
        <v>0</v>
      </c>
      <c r="F48" s="2">
        <f t="shared" si="0"/>
        <v>0</v>
      </c>
      <c r="I48" s="2">
        <f t="shared" si="2"/>
        <v>0</v>
      </c>
      <c r="J48" s="12">
        <f t="shared" si="1"/>
        <v>0</v>
      </c>
      <c r="K48" s="12"/>
    </row>
    <row r="49" spans="1:11" ht="12">
      <c r="A49" s="2" t="str">
        <f>'TRB Record'!A49</f>
        <v>replicate 24</v>
      </c>
      <c r="C49" s="10">
        <f>'TRB Record'!C49</f>
        <v>0</v>
      </c>
      <c r="E49" s="64">
        <f>'% solids whole biomass'!J50</f>
        <v>0</v>
      </c>
      <c r="F49" s="2">
        <f t="shared" si="0"/>
        <v>0</v>
      </c>
      <c r="I49" s="2">
        <f t="shared" si="2"/>
        <v>0</v>
      </c>
      <c r="J49" s="12">
        <f t="shared" si="1"/>
        <v>0</v>
      </c>
      <c r="K49" s="12">
        <f>AVERAGE(J48:J49)</f>
        <v>0</v>
      </c>
    </row>
    <row r="50" spans="1:11" ht="12">
      <c r="A50" s="2">
        <f>'TRB Record'!A50</f>
        <v>25</v>
      </c>
      <c r="C50" s="10">
        <f>'TRB Record'!C50</f>
        <v>0</v>
      </c>
      <c r="E50" s="64">
        <f>'% solids whole biomass'!J52</f>
        <v>0</v>
      </c>
      <c r="F50" s="2">
        <f t="shared" si="0"/>
        <v>0</v>
      </c>
      <c r="I50" s="2">
        <f aca="true" t="shared" si="3" ref="I50:I61">H50-G50</f>
        <v>0</v>
      </c>
      <c r="J50" s="12">
        <f t="shared" si="1"/>
        <v>0</v>
      </c>
      <c r="K50" s="12"/>
    </row>
    <row r="51" spans="1:11" ht="12">
      <c r="A51" s="2" t="str">
        <f>'TRB Record'!A51</f>
        <v>replicate 25</v>
      </c>
      <c r="C51" s="10">
        <f>'TRB Record'!C51</f>
        <v>0</v>
      </c>
      <c r="E51" s="64">
        <f>'% solids whole biomass'!J52</f>
        <v>0</v>
      </c>
      <c r="F51" s="2">
        <f t="shared" si="0"/>
        <v>0</v>
      </c>
      <c r="I51" s="2">
        <f t="shared" si="3"/>
        <v>0</v>
      </c>
      <c r="J51" s="12">
        <f t="shared" si="1"/>
        <v>0</v>
      </c>
      <c r="K51" s="12">
        <f>AVERAGE(J50:J51)</f>
        <v>0</v>
      </c>
    </row>
    <row r="52" spans="1:11" ht="12">
      <c r="A52" s="2">
        <f>'TRB Record'!A52</f>
        <v>26</v>
      </c>
      <c r="C52" s="10">
        <f>'TRB Record'!C52</f>
        <v>0</v>
      </c>
      <c r="E52" s="64">
        <f>'% solids whole biomass'!J54</f>
        <v>0</v>
      </c>
      <c r="F52" s="2">
        <f t="shared" si="0"/>
        <v>0</v>
      </c>
      <c r="I52" s="2">
        <f t="shared" si="3"/>
        <v>0</v>
      </c>
      <c r="J52" s="12">
        <f t="shared" si="1"/>
        <v>0</v>
      </c>
      <c r="K52" s="12"/>
    </row>
    <row r="53" spans="1:11" ht="12">
      <c r="A53" s="2" t="str">
        <f>'TRB Record'!A53</f>
        <v>replicate 26</v>
      </c>
      <c r="C53" s="10">
        <f>'TRB Record'!C53</f>
        <v>0</v>
      </c>
      <c r="E53" s="64">
        <f>'% solids whole biomass'!J54</f>
        <v>0</v>
      </c>
      <c r="F53" s="2">
        <f t="shared" si="0"/>
        <v>0</v>
      </c>
      <c r="I53" s="2">
        <f t="shared" si="3"/>
        <v>0</v>
      </c>
      <c r="J53" s="12">
        <f t="shared" si="1"/>
        <v>0</v>
      </c>
      <c r="K53" s="12">
        <f>AVERAGE(J52:J53)</f>
        <v>0</v>
      </c>
    </row>
    <row r="54" spans="1:11" ht="12">
      <c r="A54" s="2">
        <f>'TRB Record'!A54</f>
        <v>27</v>
      </c>
      <c r="C54" s="10">
        <f>'TRB Record'!C54</f>
        <v>0</v>
      </c>
      <c r="E54" s="64">
        <f>'% solids whole biomass'!J56</f>
        <v>0</v>
      </c>
      <c r="F54" s="2">
        <f t="shared" si="0"/>
        <v>0</v>
      </c>
      <c r="I54" s="2">
        <f t="shared" si="3"/>
        <v>0</v>
      </c>
      <c r="J54" s="12">
        <f t="shared" si="1"/>
        <v>0</v>
      </c>
      <c r="K54" s="12"/>
    </row>
    <row r="55" spans="1:11" ht="12">
      <c r="A55" s="2" t="str">
        <f>'TRB Record'!A55</f>
        <v>replicate 27</v>
      </c>
      <c r="C55" s="10">
        <f>'TRB Record'!C55</f>
        <v>0</v>
      </c>
      <c r="E55" s="64">
        <f>'% solids whole biomass'!J56</f>
        <v>0</v>
      </c>
      <c r="F55" s="2">
        <f t="shared" si="0"/>
        <v>0</v>
      </c>
      <c r="I55" s="2">
        <f t="shared" si="3"/>
        <v>0</v>
      </c>
      <c r="J55" s="12">
        <f t="shared" si="1"/>
        <v>0</v>
      </c>
      <c r="K55" s="12">
        <f>AVERAGE(J54:J55)</f>
        <v>0</v>
      </c>
    </row>
    <row r="56" spans="1:11" ht="12">
      <c r="A56" s="2">
        <f>'TRB Record'!A56</f>
        <v>28</v>
      </c>
      <c r="C56" s="10">
        <f>'TRB Record'!C56</f>
        <v>0</v>
      </c>
      <c r="E56" s="64">
        <f>'% solids whole biomass'!J58</f>
        <v>0</v>
      </c>
      <c r="F56" s="2">
        <f t="shared" si="0"/>
        <v>0</v>
      </c>
      <c r="I56" s="2">
        <f t="shared" si="3"/>
        <v>0</v>
      </c>
      <c r="J56" s="12">
        <f t="shared" si="1"/>
        <v>0</v>
      </c>
      <c r="K56" s="12"/>
    </row>
    <row r="57" spans="1:11" ht="12">
      <c r="A57" s="2" t="str">
        <f>'TRB Record'!A57</f>
        <v>replicate 28</v>
      </c>
      <c r="C57" s="10">
        <f>'TRB Record'!C57</f>
        <v>0</v>
      </c>
      <c r="E57" s="64">
        <f>'% solids whole biomass'!J58</f>
        <v>0</v>
      </c>
      <c r="F57" s="2">
        <f t="shared" si="0"/>
        <v>0</v>
      </c>
      <c r="I57" s="2">
        <f t="shared" si="3"/>
        <v>0</v>
      </c>
      <c r="J57" s="12">
        <f t="shared" si="1"/>
        <v>0</v>
      </c>
      <c r="K57" s="12">
        <f>AVERAGE(J56:J57)</f>
        <v>0</v>
      </c>
    </row>
    <row r="58" spans="1:11" ht="12">
      <c r="A58" s="2">
        <f>'TRB Record'!A58</f>
        <v>29</v>
      </c>
      <c r="C58" s="10">
        <f>'TRB Record'!C58</f>
        <v>0</v>
      </c>
      <c r="E58" s="64">
        <f>'% solids whole biomass'!J60</f>
        <v>0</v>
      </c>
      <c r="F58" s="2">
        <f t="shared" si="0"/>
        <v>0</v>
      </c>
      <c r="I58" s="2">
        <f t="shared" si="3"/>
        <v>0</v>
      </c>
      <c r="J58" s="12">
        <f t="shared" si="1"/>
        <v>0</v>
      </c>
      <c r="K58" s="12"/>
    </row>
    <row r="59" spans="1:11" ht="12">
      <c r="A59" s="2" t="str">
        <f>'TRB Record'!A59</f>
        <v>replicate 29</v>
      </c>
      <c r="C59" s="10">
        <f>'TRB Record'!C59</f>
        <v>0</v>
      </c>
      <c r="E59" s="64">
        <f>'% solids whole biomass'!J60</f>
        <v>0</v>
      </c>
      <c r="F59" s="2">
        <f t="shared" si="0"/>
        <v>0</v>
      </c>
      <c r="I59" s="2">
        <f t="shared" si="3"/>
        <v>0</v>
      </c>
      <c r="J59" s="12">
        <f t="shared" si="1"/>
        <v>0</v>
      </c>
      <c r="K59" s="12">
        <f>AVERAGE(J58:J59)</f>
        <v>0</v>
      </c>
    </row>
    <row r="60" spans="1:11" ht="12">
      <c r="A60" s="2">
        <f>'TRB Record'!A60</f>
        <v>30</v>
      </c>
      <c r="C60" s="10">
        <f>'TRB Record'!C60</f>
        <v>0</v>
      </c>
      <c r="E60" s="64">
        <f>'% solids whole biomass'!J62</f>
        <v>0</v>
      </c>
      <c r="F60" s="2">
        <f t="shared" si="0"/>
        <v>0</v>
      </c>
      <c r="I60" s="2">
        <f t="shared" si="3"/>
        <v>0</v>
      </c>
      <c r="J60" s="12">
        <f t="shared" si="1"/>
        <v>0</v>
      </c>
      <c r="K60" s="12"/>
    </row>
    <row r="61" spans="1:11" ht="12">
      <c r="A61" s="2" t="str">
        <f>'TRB Record'!A61</f>
        <v>replicate 30</v>
      </c>
      <c r="C61" s="10">
        <f>'TRB Record'!C61</f>
        <v>0</v>
      </c>
      <c r="E61" s="64">
        <f>'% solids whole biomass'!J62</f>
        <v>0</v>
      </c>
      <c r="F61" s="2">
        <f t="shared" si="0"/>
        <v>0</v>
      </c>
      <c r="I61" s="2">
        <f t="shared" si="3"/>
        <v>0</v>
      </c>
      <c r="J61" s="12">
        <f t="shared" si="1"/>
        <v>0</v>
      </c>
      <c r="K61" s="12">
        <f>AVERAGE(J60:J61)</f>
        <v>0</v>
      </c>
    </row>
  </sheetData>
  <sheetProtection sheet="1" objects="1" scenarios="1"/>
  <printOptions gridLines="1"/>
  <pageMargins left="0.75" right="0.75" top="1" bottom="1" header="0.5" footer="0.5"/>
  <pageSetup fitToHeight="5" fitToWidth="1" orientation="landscape" paperSize="9" scale="90"/>
  <headerFooter alignWithMargins="0">
    <oddHeader>&amp;C&amp;A</oddHeader>
    <oddFooter>&amp;CPage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118"/>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G3" sqref="G3"/>
    </sheetView>
  </sheetViews>
  <sheetFormatPr defaultColWidth="9.00390625" defaultRowHeight="12"/>
  <cols>
    <col min="1" max="1" width="10.875" style="2" customWidth="1"/>
    <col min="2" max="2" width="15.75390625" style="3" bestFit="1" customWidth="1"/>
    <col min="3" max="3" width="16.375" style="10" customWidth="1"/>
    <col min="4" max="4" width="9.00390625" style="20" bestFit="1" customWidth="1"/>
    <col min="5" max="5" width="8.00390625" style="6" customWidth="1"/>
    <col min="6" max="7" width="8.00390625" style="3" customWidth="1"/>
    <col min="8" max="8" width="8.00390625" style="19" customWidth="1"/>
    <col min="9" max="9" width="8.00390625" style="39" customWidth="1"/>
    <col min="10" max="10" width="8.00390625" style="2" customWidth="1"/>
    <col min="11" max="16384" width="11.375" style="1" customWidth="1"/>
  </cols>
  <sheetData>
    <row r="1" spans="2:10" s="18" customFormat="1" ht="12">
      <c r="B1" s="56"/>
      <c r="C1" s="56"/>
      <c r="D1" s="54" t="s">
        <v>132</v>
      </c>
      <c r="E1" s="97" t="s">
        <v>127</v>
      </c>
      <c r="F1" s="98"/>
      <c r="G1" s="98"/>
      <c r="H1" s="98"/>
      <c r="I1" s="99"/>
      <c r="J1" s="2"/>
    </row>
    <row r="2" spans="1:10" s="18" customFormat="1" ht="97.5">
      <c r="A2" s="18" t="s">
        <v>101</v>
      </c>
      <c r="B2" s="41" t="s">
        <v>93</v>
      </c>
      <c r="C2" s="22" t="s">
        <v>95</v>
      </c>
      <c r="D2" s="55" t="s">
        <v>103</v>
      </c>
      <c r="E2" s="52" t="s">
        <v>128</v>
      </c>
      <c r="F2" s="41" t="s">
        <v>129</v>
      </c>
      <c r="G2" s="41" t="s">
        <v>130</v>
      </c>
      <c r="H2" s="22" t="s">
        <v>131</v>
      </c>
      <c r="I2" s="53" t="s">
        <v>103</v>
      </c>
      <c r="J2" s="18" t="s">
        <v>104</v>
      </c>
    </row>
    <row r="3" spans="1:10" ht="12">
      <c r="A3" s="2">
        <f>'TRB Record'!A2</f>
        <v>1</v>
      </c>
      <c r="C3" s="10">
        <f>'TRB Record'!C2</f>
        <v>0</v>
      </c>
      <c r="D3" s="61"/>
      <c r="E3" s="62"/>
      <c r="F3" s="63"/>
      <c r="G3" s="63"/>
      <c r="H3" s="45">
        <f>G3-E3</f>
        <v>0</v>
      </c>
      <c r="I3" s="46">
        <f>IF(F3=0,"",H3/F3*100)</f>
      </c>
      <c r="J3" s="42"/>
    </row>
    <row r="4" spans="1:10" ht="12">
      <c r="A4" s="2" t="str">
        <f>'TRB Record'!A3</f>
        <v>replicate 1</v>
      </c>
      <c r="C4" s="10">
        <f>'TRB Record'!C3</f>
        <v>0</v>
      </c>
      <c r="D4" s="61"/>
      <c r="E4" s="62"/>
      <c r="F4" s="63"/>
      <c r="G4" s="63"/>
      <c r="H4" s="45">
        <f aca="true" t="shared" si="0" ref="H4:H62">G4-E4</f>
        <v>0</v>
      </c>
      <c r="I4" s="46">
        <f aca="true" t="shared" si="1" ref="I4:I62">IF(F4=0,"",H4/F4*100)</f>
      </c>
      <c r="J4" s="42">
        <f>IF(D3="",SUM(I3:I4)/2,AVERAGE(D3:D4))</f>
        <v>0</v>
      </c>
    </row>
    <row r="5" spans="1:10" ht="12">
      <c r="A5" s="2">
        <f>'TRB Record'!A4</f>
        <v>2</v>
      </c>
      <c r="C5" s="10">
        <f>'TRB Record'!C4</f>
        <v>0</v>
      </c>
      <c r="D5" s="61"/>
      <c r="E5" s="62"/>
      <c r="F5" s="63"/>
      <c r="G5" s="63"/>
      <c r="H5" s="45">
        <f t="shared" si="0"/>
        <v>0</v>
      </c>
      <c r="I5" s="46">
        <f t="shared" si="1"/>
      </c>
      <c r="J5" s="42"/>
    </row>
    <row r="6" spans="1:10" ht="12">
      <c r="A6" s="2" t="str">
        <f>'TRB Record'!A5</f>
        <v>replicate 2</v>
      </c>
      <c r="C6" s="10">
        <f>'TRB Record'!C5</f>
        <v>0</v>
      </c>
      <c r="D6" s="61"/>
      <c r="E6" s="62"/>
      <c r="F6" s="63"/>
      <c r="G6" s="63"/>
      <c r="H6" s="45">
        <f t="shared" si="0"/>
        <v>0</v>
      </c>
      <c r="I6" s="46">
        <f t="shared" si="1"/>
      </c>
      <c r="J6" s="42">
        <f>IF(D5="",SUM(I5:I6)/2,AVERAGE(D5:D6))</f>
        <v>0</v>
      </c>
    </row>
    <row r="7" spans="1:10" ht="12">
      <c r="A7" s="2">
        <f>'TRB Record'!A6</f>
        <v>3</v>
      </c>
      <c r="C7" s="10">
        <f>'TRB Record'!C6</f>
        <v>0</v>
      </c>
      <c r="D7" s="61"/>
      <c r="E7" s="62"/>
      <c r="F7" s="63"/>
      <c r="G7" s="63"/>
      <c r="H7" s="45">
        <f t="shared" si="0"/>
        <v>0</v>
      </c>
      <c r="I7" s="46">
        <f t="shared" si="1"/>
      </c>
      <c r="J7" s="42"/>
    </row>
    <row r="8" spans="1:10" ht="12">
      <c r="A8" s="2" t="str">
        <f>'TRB Record'!A7</f>
        <v>replicate 3</v>
      </c>
      <c r="C8" s="10">
        <f>'TRB Record'!C7</f>
        <v>0</v>
      </c>
      <c r="D8" s="61"/>
      <c r="E8" s="62"/>
      <c r="F8" s="63"/>
      <c r="G8" s="63"/>
      <c r="H8" s="45">
        <f t="shared" si="0"/>
        <v>0</v>
      </c>
      <c r="I8" s="46">
        <f t="shared" si="1"/>
      </c>
      <c r="J8" s="42">
        <f>IF(D7="",SUM(I7:I8)/2,AVERAGE(D7:D8))</f>
        <v>0</v>
      </c>
    </row>
    <row r="9" spans="1:10" ht="12">
      <c r="A9" s="2">
        <f>'TRB Record'!A8</f>
        <v>4</v>
      </c>
      <c r="C9" s="10">
        <f>'TRB Record'!C8</f>
        <v>0</v>
      </c>
      <c r="D9" s="61"/>
      <c r="E9" s="62"/>
      <c r="F9" s="63"/>
      <c r="G9" s="63"/>
      <c r="H9" s="45">
        <f t="shared" si="0"/>
        <v>0</v>
      </c>
      <c r="I9" s="46">
        <f t="shared" si="1"/>
      </c>
      <c r="J9" s="42"/>
    </row>
    <row r="10" spans="1:10" ht="12">
      <c r="A10" s="2" t="str">
        <f>'TRB Record'!A9</f>
        <v>replicate 4</v>
      </c>
      <c r="C10" s="10">
        <f>'TRB Record'!C9</f>
        <v>0</v>
      </c>
      <c r="D10" s="61"/>
      <c r="E10" s="62"/>
      <c r="F10" s="63"/>
      <c r="G10" s="63"/>
      <c r="H10" s="45">
        <f t="shared" si="0"/>
        <v>0</v>
      </c>
      <c r="I10" s="46">
        <f t="shared" si="1"/>
      </c>
      <c r="J10" s="42">
        <f>IF(D9="",SUM(I9:I10)/2,AVERAGE(D9:D10))</f>
        <v>0</v>
      </c>
    </row>
    <row r="11" spans="1:10" ht="12">
      <c r="A11" s="2">
        <f>'TRB Record'!A10</f>
        <v>5</v>
      </c>
      <c r="C11" s="10">
        <f>'TRB Record'!C10</f>
        <v>0</v>
      </c>
      <c r="D11" s="61"/>
      <c r="E11" s="62"/>
      <c r="F11" s="63"/>
      <c r="G11" s="63"/>
      <c r="H11" s="45">
        <f t="shared" si="0"/>
        <v>0</v>
      </c>
      <c r="I11" s="46">
        <f t="shared" si="1"/>
      </c>
      <c r="J11" s="42"/>
    </row>
    <row r="12" spans="1:10" ht="12">
      <c r="A12" s="2" t="str">
        <f>'TRB Record'!A11</f>
        <v>replicate 5</v>
      </c>
      <c r="C12" s="10">
        <f>'TRB Record'!C11</f>
        <v>0</v>
      </c>
      <c r="D12" s="61"/>
      <c r="E12" s="62"/>
      <c r="F12" s="63"/>
      <c r="G12" s="63"/>
      <c r="H12" s="45">
        <f t="shared" si="0"/>
        <v>0</v>
      </c>
      <c r="I12" s="46">
        <f t="shared" si="1"/>
      </c>
      <c r="J12" s="42">
        <f>IF(D11="",SUM(I11:I12)/2,AVERAGE(D11:D12))</f>
        <v>0</v>
      </c>
    </row>
    <row r="13" spans="1:10" ht="12">
      <c r="A13" s="2">
        <f>'TRB Record'!A12</f>
        <v>6</v>
      </c>
      <c r="C13" s="10">
        <f>'TRB Record'!C12</f>
        <v>0</v>
      </c>
      <c r="D13" s="61"/>
      <c r="E13" s="62"/>
      <c r="F13" s="63"/>
      <c r="G13" s="63"/>
      <c r="H13" s="45">
        <f t="shared" si="0"/>
        <v>0</v>
      </c>
      <c r="I13" s="46">
        <f t="shared" si="1"/>
      </c>
      <c r="J13" s="42"/>
    </row>
    <row r="14" spans="1:10" ht="12">
      <c r="A14" s="2" t="str">
        <f>'TRB Record'!A13</f>
        <v>replicate 6</v>
      </c>
      <c r="C14" s="10">
        <f>'TRB Record'!C13</f>
        <v>0</v>
      </c>
      <c r="D14" s="61"/>
      <c r="E14" s="62"/>
      <c r="F14" s="63"/>
      <c r="G14" s="63"/>
      <c r="H14" s="45">
        <f t="shared" si="0"/>
        <v>0</v>
      </c>
      <c r="I14" s="46">
        <f t="shared" si="1"/>
      </c>
      <c r="J14" s="42">
        <f>IF(D13="",SUM(I13:I14)/2,AVERAGE(D13:D14))</f>
        <v>0</v>
      </c>
    </row>
    <row r="15" spans="1:10" ht="12">
      <c r="A15" s="2">
        <f>'TRB Record'!A14</f>
        <v>7</v>
      </c>
      <c r="C15" s="10">
        <f>'TRB Record'!C14</f>
        <v>0</v>
      </c>
      <c r="D15" s="61"/>
      <c r="E15" s="62"/>
      <c r="F15" s="63"/>
      <c r="G15" s="63"/>
      <c r="H15" s="45">
        <f t="shared" si="0"/>
        <v>0</v>
      </c>
      <c r="I15" s="46">
        <f t="shared" si="1"/>
      </c>
      <c r="J15" s="42"/>
    </row>
    <row r="16" spans="1:10" ht="12">
      <c r="A16" s="2" t="str">
        <f>'TRB Record'!A15</f>
        <v>replicate 7</v>
      </c>
      <c r="C16" s="10">
        <f>'TRB Record'!C15</f>
        <v>0</v>
      </c>
      <c r="D16" s="61"/>
      <c r="E16" s="62"/>
      <c r="F16" s="63"/>
      <c r="G16" s="63"/>
      <c r="H16" s="45">
        <f t="shared" si="0"/>
        <v>0</v>
      </c>
      <c r="I16" s="46">
        <f t="shared" si="1"/>
      </c>
      <c r="J16" s="42">
        <f>IF(D15="",SUM(I15:I16)/2,AVERAGE(D15:D16))</f>
        <v>0</v>
      </c>
    </row>
    <row r="17" spans="1:10" ht="12">
      <c r="A17" s="2">
        <f>'TRB Record'!A16</f>
        <v>8</v>
      </c>
      <c r="C17" s="10">
        <f>'TRB Record'!C16</f>
        <v>0</v>
      </c>
      <c r="D17" s="61"/>
      <c r="E17" s="62"/>
      <c r="F17" s="63"/>
      <c r="G17" s="63"/>
      <c r="H17" s="45">
        <f t="shared" si="0"/>
        <v>0</v>
      </c>
      <c r="I17" s="46">
        <f t="shared" si="1"/>
      </c>
      <c r="J17" s="42"/>
    </row>
    <row r="18" spans="1:10" ht="12">
      <c r="A18" s="2" t="str">
        <f>'TRB Record'!A17</f>
        <v>replicate 8</v>
      </c>
      <c r="C18" s="10">
        <f>'TRB Record'!C17</f>
        <v>0</v>
      </c>
      <c r="D18" s="61"/>
      <c r="E18" s="62"/>
      <c r="F18" s="63"/>
      <c r="G18" s="63"/>
      <c r="H18" s="45">
        <f t="shared" si="0"/>
        <v>0</v>
      </c>
      <c r="I18" s="46">
        <f t="shared" si="1"/>
      </c>
      <c r="J18" s="42">
        <f>IF(D17="",SUM(I17:I18)/2,AVERAGE(D17:D18))</f>
        <v>0</v>
      </c>
    </row>
    <row r="19" spans="1:10" ht="12">
      <c r="A19" s="2">
        <f>'TRB Record'!A18</f>
        <v>9</v>
      </c>
      <c r="C19" s="10">
        <f>'TRB Record'!C18</f>
        <v>0</v>
      </c>
      <c r="D19" s="61"/>
      <c r="E19" s="62"/>
      <c r="F19" s="63"/>
      <c r="G19" s="63"/>
      <c r="H19" s="45">
        <f t="shared" si="0"/>
        <v>0</v>
      </c>
      <c r="I19" s="46">
        <f t="shared" si="1"/>
      </c>
      <c r="J19" s="42"/>
    </row>
    <row r="20" spans="1:10" ht="12">
      <c r="A20" s="2" t="str">
        <f>'TRB Record'!A19</f>
        <v>replicate 9</v>
      </c>
      <c r="C20" s="10">
        <f>'TRB Record'!C19</f>
        <v>0</v>
      </c>
      <c r="D20" s="61"/>
      <c r="E20" s="62"/>
      <c r="F20" s="63"/>
      <c r="G20" s="63"/>
      <c r="H20" s="45">
        <f t="shared" si="0"/>
        <v>0</v>
      </c>
      <c r="I20" s="46">
        <f t="shared" si="1"/>
      </c>
      <c r="J20" s="42">
        <f>IF(D19="",SUM(I19:I20)/2,AVERAGE(D19:D20))</f>
        <v>0</v>
      </c>
    </row>
    <row r="21" spans="1:10" ht="12">
      <c r="A21" s="2">
        <f>'TRB Record'!A20</f>
        <v>10</v>
      </c>
      <c r="C21" s="10">
        <f>'TRB Record'!C20</f>
        <v>0</v>
      </c>
      <c r="D21" s="61"/>
      <c r="E21" s="62"/>
      <c r="F21" s="63"/>
      <c r="G21" s="63"/>
      <c r="H21" s="45">
        <f t="shared" si="0"/>
        <v>0</v>
      </c>
      <c r="I21" s="46">
        <f t="shared" si="1"/>
      </c>
      <c r="J21" s="42"/>
    </row>
    <row r="22" spans="1:10" ht="12">
      <c r="A22" s="2" t="str">
        <f>'TRB Record'!A21</f>
        <v>replicate 10</v>
      </c>
      <c r="C22" s="10">
        <f>'TRB Record'!C21</f>
        <v>0</v>
      </c>
      <c r="D22" s="61"/>
      <c r="E22" s="62"/>
      <c r="F22" s="63"/>
      <c r="G22" s="63"/>
      <c r="H22" s="45">
        <f t="shared" si="0"/>
        <v>0</v>
      </c>
      <c r="I22" s="46">
        <f t="shared" si="1"/>
      </c>
      <c r="J22" s="42">
        <f>IF(D21="",SUM(I21:I22)/2,AVERAGE(D21:D22))</f>
        <v>0</v>
      </c>
    </row>
    <row r="23" spans="1:10" ht="12">
      <c r="A23" s="2">
        <f>'TRB Record'!A22</f>
        <v>11</v>
      </c>
      <c r="C23" s="10">
        <f>'TRB Record'!C22</f>
        <v>0</v>
      </c>
      <c r="D23" s="61"/>
      <c r="E23" s="62"/>
      <c r="F23" s="63"/>
      <c r="G23" s="63"/>
      <c r="H23" s="45">
        <f t="shared" si="0"/>
        <v>0</v>
      </c>
      <c r="I23" s="46">
        <f t="shared" si="1"/>
      </c>
      <c r="J23" s="42"/>
    </row>
    <row r="24" spans="1:10" ht="12">
      <c r="A24" s="2" t="str">
        <f>'TRB Record'!A23</f>
        <v>replicate 11</v>
      </c>
      <c r="C24" s="10">
        <f>'TRB Record'!C23</f>
        <v>0</v>
      </c>
      <c r="D24" s="61"/>
      <c r="E24" s="62"/>
      <c r="F24" s="63"/>
      <c r="G24" s="63"/>
      <c r="H24" s="45">
        <f t="shared" si="0"/>
        <v>0</v>
      </c>
      <c r="I24" s="46">
        <f t="shared" si="1"/>
      </c>
      <c r="J24" s="42">
        <f>IF(D23="",SUM(I23:I24)/2,AVERAGE(D23:D24))</f>
        <v>0</v>
      </c>
    </row>
    <row r="25" spans="1:10" ht="12">
      <c r="A25" s="2">
        <f>'TRB Record'!A24</f>
        <v>12</v>
      </c>
      <c r="C25" s="10">
        <f>'TRB Record'!C24</f>
        <v>0</v>
      </c>
      <c r="D25" s="61"/>
      <c r="E25" s="62"/>
      <c r="F25" s="63"/>
      <c r="G25" s="63"/>
      <c r="H25" s="45">
        <f t="shared" si="0"/>
        <v>0</v>
      </c>
      <c r="I25" s="46">
        <f t="shared" si="1"/>
      </c>
      <c r="J25" s="42"/>
    </row>
    <row r="26" spans="1:10" ht="12">
      <c r="A26" s="2" t="str">
        <f>'TRB Record'!A25</f>
        <v>replicate 12</v>
      </c>
      <c r="C26" s="10">
        <f>'TRB Record'!C25</f>
        <v>0</v>
      </c>
      <c r="D26" s="61"/>
      <c r="E26" s="62"/>
      <c r="F26" s="63"/>
      <c r="G26" s="63"/>
      <c r="H26" s="45">
        <f t="shared" si="0"/>
        <v>0</v>
      </c>
      <c r="I26" s="46">
        <f t="shared" si="1"/>
      </c>
      <c r="J26" s="42">
        <f>IF(D25="",SUM(I25:I26)/2,AVERAGE(D25:D26))</f>
        <v>0</v>
      </c>
    </row>
    <row r="27" spans="1:10" ht="12">
      <c r="A27" s="2">
        <f>'TRB Record'!A26</f>
        <v>13</v>
      </c>
      <c r="C27" s="10">
        <f>'TRB Record'!C26</f>
        <v>0</v>
      </c>
      <c r="D27" s="61"/>
      <c r="E27" s="62"/>
      <c r="F27" s="63"/>
      <c r="G27" s="63"/>
      <c r="H27" s="45">
        <f t="shared" si="0"/>
        <v>0</v>
      </c>
      <c r="I27" s="46">
        <f t="shared" si="1"/>
      </c>
      <c r="J27" s="42"/>
    </row>
    <row r="28" spans="1:10" ht="12">
      <c r="A28" s="2" t="str">
        <f>'TRB Record'!A27</f>
        <v>replicate 13</v>
      </c>
      <c r="C28" s="10">
        <f>'TRB Record'!C27</f>
        <v>0</v>
      </c>
      <c r="D28" s="61"/>
      <c r="E28" s="62"/>
      <c r="F28" s="63"/>
      <c r="G28" s="63"/>
      <c r="H28" s="45">
        <f t="shared" si="0"/>
        <v>0</v>
      </c>
      <c r="I28" s="46">
        <f t="shared" si="1"/>
      </c>
      <c r="J28" s="42">
        <f>IF(D27="",SUM(I27:I28)/2,AVERAGE(D27:D28))</f>
        <v>0</v>
      </c>
    </row>
    <row r="29" spans="1:10" ht="12">
      <c r="A29" s="2">
        <f>'TRB Record'!A28</f>
        <v>14</v>
      </c>
      <c r="C29" s="10">
        <f>'TRB Record'!C28</f>
        <v>0</v>
      </c>
      <c r="D29" s="61"/>
      <c r="E29" s="62"/>
      <c r="F29" s="63"/>
      <c r="G29" s="63"/>
      <c r="H29" s="45">
        <f t="shared" si="0"/>
        <v>0</v>
      </c>
      <c r="I29" s="46">
        <f t="shared" si="1"/>
      </c>
      <c r="J29" s="42"/>
    </row>
    <row r="30" spans="1:10" ht="12">
      <c r="A30" s="2" t="str">
        <f>'TRB Record'!A29</f>
        <v>replicate 14</v>
      </c>
      <c r="C30" s="10">
        <f>'TRB Record'!C29</f>
        <v>0</v>
      </c>
      <c r="D30" s="61"/>
      <c r="E30" s="62"/>
      <c r="F30" s="63"/>
      <c r="G30" s="63"/>
      <c r="H30" s="45">
        <f t="shared" si="0"/>
        <v>0</v>
      </c>
      <c r="I30" s="46">
        <f t="shared" si="1"/>
      </c>
      <c r="J30" s="42">
        <f>IF(D29="",SUM(I29:I30)/2,AVERAGE(D29:D30))</f>
        <v>0</v>
      </c>
    </row>
    <row r="31" spans="1:10" ht="12">
      <c r="A31" s="2">
        <f>'TRB Record'!A30</f>
        <v>15</v>
      </c>
      <c r="C31" s="10">
        <f>'TRB Record'!C30</f>
        <v>0</v>
      </c>
      <c r="D31" s="61"/>
      <c r="E31" s="62"/>
      <c r="F31" s="63"/>
      <c r="G31" s="63"/>
      <c r="H31" s="45">
        <f t="shared" si="0"/>
        <v>0</v>
      </c>
      <c r="I31" s="46">
        <f t="shared" si="1"/>
      </c>
      <c r="J31" s="42"/>
    </row>
    <row r="32" spans="1:10" ht="12">
      <c r="A32" s="2" t="str">
        <f>'TRB Record'!A31</f>
        <v>replicate 15</v>
      </c>
      <c r="C32" s="10">
        <f>'TRB Record'!C31</f>
        <v>0</v>
      </c>
      <c r="D32" s="61"/>
      <c r="E32" s="62"/>
      <c r="F32" s="63"/>
      <c r="G32" s="63"/>
      <c r="H32" s="45">
        <f t="shared" si="0"/>
        <v>0</v>
      </c>
      <c r="I32" s="46">
        <f t="shared" si="1"/>
      </c>
      <c r="J32" s="42">
        <f>IF(D31="",SUM(I31:I32)/2,AVERAGE(D31:D32))</f>
        <v>0</v>
      </c>
    </row>
    <row r="33" spans="1:10" ht="12">
      <c r="A33" s="2">
        <f>'TRB Record'!A32</f>
        <v>16</v>
      </c>
      <c r="C33" s="10">
        <f>'TRB Record'!C32</f>
        <v>0</v>
      </c>
      <c r="D33" s="61"/>
      <c r="E33" s="62"/>
      <c r="F33" s="63"/>
      <c r="G33" s="63"/>
      <c r="H33" s="45">
        <f t="shared" si="0"/>
        <v>0</v>
      </c>
      <c r="I33" s="46">
        <f t="shared" si="1"/>
      </c>
      <c r="J33" s="42"/>
    </row>
    <row r="34" spans="1:10" ht="12">
      <c r="A34" s="2" t="str">
        <f>'TRB Record'!A33</f>
        <v>replicate 16</v>
      </c>
      <c r="C34" s="10">
        <f>'TRB Record'!C33</f>
        <v>0</v>
      </c>
      <c r="D34" s="61"/>
      <c r="E34" s="62"/>
      <c r="F34" s="63"/>
      <c r="G34" s="63"/>
      <c r="H34" s="45">
        <f t="shared" si="0"/>
        <v>0</v>
      </c>
      <c r="I34" s="46">
        <f t="shared" si="1"/>
      </c>
      <c r="J34" s="42">
        <f>IF(D33="",SUM(I33:I34)/2,AVERAGE(D33:D34))</f>
        <v>0</v>
      </c>
    </row>
    <row r="35" spans="1:10" ht="12">
      <c r="A35" s="2">
        <f>'TRB Record'!A34</f>
        <v>17</v>
      </c>
      <c r="C35" s="10">
        <f>'TRB Record'!C34</f>
        <v>0</v>
      </c>
      <c r="D35" s="61"/>
      <c r="E35" s="62"/>
      <c r="F35" s="63"/>
      <c r="G35" s="63"/>
      <c r="H35" s="45">
        <f t="shared" si="0"/>
        <v>0</v>
      </c>
      <c r="I35" s="46">
        <f t="shared" si="1"/>
      </c>
      <c r="J35" s="42"/>
    </row>
    <row r="36" spans="1:10" ht="12">
      <c r="A36" s="2" t="str">
        <f>'TRB Record'!A35</f>
        <v>replicate 17</v>
      </c>
      <c r="C36" s="10">
        <f>'TRB Record'!C35</f>
        <v>0</v>
      </c>
      <c r="D36" s="61"/>
      <c r="E36" s="62"/>
      <c r="F36" s="63"/>
      <c r="G36" s="63"/>
      <c r="H36" s="45">
        <f t="shared" si="0"/>
        <v>0</v>
      </c>
      <c r="I36" s="46">
        <f t="shared" si="1"/>
      </c>
      <c r="J36" s="42">
        <f>IF(D35="",SUM(I35:I36)/2,AVERAGE(D35:D36))</f>
        <v>0</v>
      </c>
    </row>
    <row r="37" spans="1:10" ht="12">
      <c r="A37" s="2">
        <f>'TRB Record'!A36</f>
        <v>18</v>
      </c>
      <c r="C37" s="10">
        <f>'TRB Record'!C36</f>
        <v>0</v>
      </c>
      <c r="D37" s="61"/>
      <c r="E37" s="62"/>
      <c r="F37" s="63"/>
      <c r="G37" s="63"/>
      <c r="H37" s="45">
        <f t="shared" si="0"/>
        <v>0</v>
      </c>
      <c r="I37" s="46">
        <f t="shared" si="1"/>
      </c>
      <c r="J37" s="42"/>
    </row>
    <row r="38" spans="1:10" ht="12">
      <c r="A38" s="2" t="str">
        <f>'TRB Record'!A37</f>
        <v>replicate 18</v>
      </c>
      <c r="C38" s="10">
        <f>'TRB Record'!C37</f>
        <v>0</v>
      </c>
      <c r="D38" s="61"/>
      <c r="E38" s="62"/>
      <c r="F38" s="63"/>
      <c r="G38" s="63"/>
      <c r="H38" s="45">
        <f t="shared" si="0"/>
        <v>0</v>
      </c>
      <c r="I38" s="46">
        <f t="shared" si="1"/>
      </c>
      <c r="J38" s="42">
        <f>IF(D37="",SUM(I37:I38)/2,AVERAGE(D37:D38))</f>
        <v>0</v>
      </c>
    </row>
    <row r="39" spans="1:10" ht="12">
      <c r="A39" s="2">
        <f>'TRB Record'!A38</f>
        <v>19</v>
      </c>
      <c r="C39" s="10">
        <f>'TRB Record'!C38</f>
        <v>0</v>
      </c>
      <c r="D39" s="61"/>
      <c r="E39" s="62"/>
      <c r="F39" s="63"/>
      <c r="G39" s="63"/>
      <c r="H39" s="45">
        <f t="shared" si="0"/>
        <v>0</v>
      </c>
      <c r="I39" s="46">
        <f t="shared" si="1"/>
      </c>
      <c r="J39" s="42"/>
    </row>
    <row r="40" spans="1:10" ht="12">
      <c r="A40" s="2" t="str">
        <f>'TRB Record'!A39</f>
        <v>replicate 19</v>
      </c>
      <c r="C40" s="10">
        <f>'TRB Record'!C39</f>
        <v>0</v>
      </c>
      <c r="D40" s="61"/>
      <c r="E40" s="62"/>
      <c r="F40" s="63"/>
      <c r="G40" s="63"/>
      <c r="H40" s="45">
        <f t="shared" si="0"/>
        <v>0</v>
      </c>
      <c r="I40" s="46">
        <f t="shared" si="1"/>
      </c>
      <c r="J40" s="42">
        <f>IF(D39="",SUM(I39:I40)/2,AVERAGE(D39:D40))</f>
        <v>0</v>
      </c>
    </row>
    <row r="41" spans="1:10" ht="12">
      <c r="A41" s="2">
        <f>'TRB Record'!A40</f>
        <v>20</v>
      </c>
      <c r="C41" s="10">
        <f>'TRB Record'!C40</f>
        <v>0</v>
      </c>
      <c r="D41" s="61"/>
      <c r="E41" s="62"/>
      <c r="F41" s="63"/>
      <c r="G41" s="63"/>
      <c r="H41" s="45">
        <f t="shared" si="0"/>
        <v>0</v>
      </c>
      <c r="I41" s="46">
        <f t="shared" si="1"/>
      </c>
      <c r="J41" s="42"/>
    </row>
    <row r="42" spans="1:10" ht="12">
      <c r="A42" s="2" t="str">
        <f>'TRB Record'!A41</f>
        <v>replicate 20</v>
      </c>
      <c r="C42" s="10">
        <f>'TRB Record'!C41</f>
        <v>0</v>
      </c>
      <c r="D42" s="61"/>
      <c r="E42" s="62"/>
      <c r="F42" s="63"/>
      <c r="G42" s="63"/>
      <c r="H42" s="45">
        <f t="shared" si="0"/>
        <v>0</v>
      </c>
      <c r="I42" s="46">
        <f t="shared" si="1"/>
      </c>
      <c r="J42" s="42">
        <f>IF(D41="",SUM(I41:I42)/2,AVERAGE(D41:D42))</f>
        <v>0</v>
      </c>
    </row>
    <row r="43" spans="1:10" ht="12">
      <c r="A43" s="2">
        <f>'TRB Record'!A42</f>
        <v>21</v>
      </c>
      <c r="C43" s="10">
        <f>'TRB Record'!C42</f>
        <v>0</v>
      </c>
      <c r="D43" s="61"/>
      <c r="E43" s="62"/>
      <c r="F43" s="63"/>
      <c r="G43" s="63"/>
      <c r="H43" s="45">
        <f t="shared" si="0"/>
        <v>0</v>
      </c>
      <c r="I43" s="46">
        <f t="shared" si="1"/>
      </c>
      <c r="J43" s="42"/>
    </row>
    <row r="44" spans="1:10" ht="12">
      <c r="A44" s="2" t="str">
        <f>'TRB Record'!A43</f>
        <v>replicate 21</v>
      </c>
      <c r="C44" s="10">
        <f>'TRB Record'!C43</f>
        <v>0</v>
      </c>
      <c r="D44" s="61"/>
      <c r="E44" s="62"/>
      <c r="F44" s="63"/>
      <c r="G44" s="63"/>
      <c r="H44" s="45">
        <f t="shared" si="0"/>
        <v>0</v>
      </c>
      <c r="I44" s="46">
        <f t="shared" si="1"/>
      </c>
      <c r="J44" s="42">
        <f>IF(D43="",SUM(I43:I44)/2,AVERAGE(D43:D44))</f>
        <v>0</v>
      </c>
    </row>
    <row r="45" spans="1:10" ht="12">
      <c r="A45" s="2">
        <f>'TRB Record'!A44</f>
        <v>22</v>
      </c>
      <c r="C45" s="10">
        <f>'TRB Record'!C44</f>
        <v>0</v>
      </c>
      <c r="D45" s="61"/>
      <c r="E45" s="62"/>
      <c r="F45" s="63"/>
      <c r="G45" s="63"/>
      <c r="H45" s="45">
        <f t="shared" si="0"/>
        <v>0</v>
      </c>
      <c r="I45" s="46">
        <f t="shared" si="1"/>
      </c>
      <c r="J45" s="42"/>
    </row>
    <row r="46" spans="1:10" ht="12">
      <c r="A46" s="2" t="str">
        <f>'TRB Record'!A45</f>
        <v>replicate 22</v>
      </c>
      <c r="C46" s="10">
        <f>'TRB Record'!C45</f>
        <v>0</v>
      </c>
      <c r="D46" s="61"/>
      <c r="E46" s="62"/>
      <c r="F46" s="63"/>
      <c r="G46" s="63"/>
      <c r="H46" s="45">
        <f t="shared" si="0"/>
        <v>0</v>
      </c>
      <c r="I46" s="46">
        <f t="shared" si="1"/>
      </c>
      <c r="J46" s="42">
        <f>IF(D45="",SUM(I45:I46)/2,AVERAGE(D45:D46))</f>
        <v>0</v>
      </c>
    </row>
    <row r="47" spans="1:10" ht="12">
      <c r="A47" s="2">
        <f>'TRB Record'!A46</f>
        <v>23</v>
      </c>
      <c r="C47" s="10">
        <f>'TRB Record'!C46</f>
        <v>0</v>
      </c>
      <c r="D47" s="61"/>
      <c r="E47" s="62"/>
      <c r="F47" s="63"/>
      <c r="G47" s="63"/>
      <c r="H47" s="45">
        <f t="shared" si="0"/>
        <v>0</v>
      </c>
      <c r="I47" s="46">
        <f t="shared" si="1"/>
      </c>
      <c r="J47" s="42"/>
    </row>
    <row r="48" spans="1:10" ht="12">
      <c r="A48" s="2" t="str">
        <f>'TRB Record'!A47</f>
        <v>replicate 23</v>
      </c>
      <c r="C48" s="10">
        <f>'TRB Record'!C47</f>
        <v>0</v>
      </c>
      <c r="D48" s="61"/>
      <c r="E48" s="62"/>
      <c r="F48" s="63"/>
      <c r="G48" s="63"/>
      <c r="H48" s="45">
        <f t="shared" si="0"/>
        <v>0</v>
      </c>
      <c r="I48" s="46">
        <f t="shared" si="1"/>
      </c>
      <c r="J48" s="42">
        <f>IF(D47="",SUM(I47:I48)/2,AVERAGE(D47:D48))</f>
        <v>0</v>
      </c>
    </row>
    <row r="49" spans="1:10" ht="12">
      <c r="A49" s="2">
        <f>'TRB Record'!A48</f>
        <v>24</v>
      </c>
      <c r="C49" s="10">
        <f>'TRB Record'!C48</f>
        <v>0</v>
      </c>
      <c r="D49" s="61"/>
      <c r="E49" s="62"/>
      <c r="F49" s="63"/>
      <c r="G49" s="63"/>
      <c r="H49" s="45">
        <f t="shared" si="0"/>
        <v>0</v>
      </c>
      <c r="I49" s="46">
        <f t="shared" si="1"/>
      </c>
      <c r="J49" s="42"/>
    </row>
    <row r="50" spans="1:10" ht="12">
      <c r="A50" s="2" t="str">
        <f>'TRB Record'!A49</f>
        <v>replicate 24</v>
      </c>
      <c r="C50" s="10">
        <f>'TRB Record'!C49</f>
        <v>0</v>
      </c>
      <c r="D50" s="61"/>
      <c r="E50" s="62"/>
      <c r="F50" s="63"/>
      <c r="G50" s="63"/>
      <c r="H50" s="45">
        <f t="shared" si="0"/>
        <v>0</v>
      </c>
      <c r="I50" s="46">
        <f t="shared" si="1"/>
      </c>
      <c r="J50" s="42">
        <f>IF(D49="",SUM(I49:I50)/2,AVERAGE(D49:D50))</f>
        <v>0</v>
      </c>
    </row>
    <row r="51" spans="1:10" ht="12">
      <c r="A51" s="2">
        <f>'TRB Record'!A50</f>
        <v>25</v>
      </c>
      <c r="C51" s="10">
        <f>'TRB Record'!C50</f>
        <v>0</v>
      </c>
      <c r="D51" s="61"/>
      <c r="E51" s="62"/>
      <c r="F51" s="63"/>
      <c r="G51" s="63"/>
      <c r="H51" s="45">
        <f t="shared" si="0"/>
        <v>0</v>
      </c>
      <c r="I51" s="46">
        <f t="shared" si="1"/>
      </c>
      <c r="J51" s="42"/>
    </row>
    <row r="52" spans="1:10" ht="12">
      <c r="A52" s="2" t="str">
        <f>'TRB Record'!A51</f>
        <v>replicate 25</v>
      </c>
      <c r="C52" s="10">
        <f>'TRB Record'!C51</f>
        <v>0</v>
      </c>
      <c r="D52" s="61"/>
      <c r="E52" s="62"/>
      <c r="F52" s="63"/>
      <c r="G52" s="63"/>
      <c r="H52" s="45">
        <f t="shared" si="0"/>
        <v>0</v>
      </c>
      <c r="I52" s="46">
        <f t="shared" si="1"/>
      </c>
      <c r="J52" s="42">
        <f>IF(D51="",SUM(I51:I52)/2,AVERAGE(D51:D52))</f>
        <v>0</v>
      </c>
    </row>
    <row r="53" spans="1:10" ht="12">
      <c r="A53" s="2">
        <f>'TRB Record'!A52</f>
        <v>26</v>
      </c>
      <c r="C53" s="10">
        <f>'TRB Record'!C52</f>
        <v>0</v>
      </c>
      <c r="D53" s="61"/>
      <c r="E53" s="62"/>
      <c r="F53" s="63"/>
      <c r="G53" s="63"/>
      <c r="H53" s="45">
        <f t="shared" si="0"/>
        <v>0</v>
      </c>
      <c r="I53" s="46">
        <f t="shared" si="1"/>
      </c>
      <c r="J53" s="42"/>
    </row>
    <row r="54" spans="1:10" ht="12">
      <c r="A54" s="2" t="str">
        <f>'TRB Record'!A53</f>
        <v>replicate 26</v>
      </c>
      <c r="C54" s="10">
        <f>'TRB Record'!C53</f>
        <v>0</v>
      </c>
      <c r="D54" s="61"/>
      <c r="E54" s="62"/>
      <c r="F54" s="63"/>
      <c r="G54" s="63"/>
      <c r="H54" s="45">
        <f t="shared" si="0"/>
        <v>0</v>
      </c>
      <c r="I54" s="46">
        <f t="shared" si="1"/>
      </c>
      <c r="J54" s="42">
        <f>IF(D53="",SUM(I53:I54)/2,AVERAGE(D53:D54))</f>
        <v>0</v>
      </c>
    </row>
    <row r="55" spans="1:10" ht="12">
      <c r="A55" s="2">
        <f>'TRB Record'!A54</f>
        <v>27</v>
      </c>
      <c r="C55" s="10">
        <f>'TRB Record'!C54</f>
        <v>0</v>
      </c>
      <c r="D55" s="61"/>
      <c r="E55" s="62"/>
      <c r="F55" s="63"/>
      <c r="G55" s="63"/>
      <c r="H55" s="45">
        <f t="shared" si="0"/>
        <v>0</v>
      </c>
      <c r="I55" s="46">
        <f t="shared" si="1"/>
      </c>
      <c r="J55" s="42"/>
    </row>
    <row r="56" spans="1:10" ht="12">
      <c r="A56" s="2" t="str">
        <f>'TRB Record'!A55</f>
        <v>replicate 27</v>
      </c>
      <c r="C56" s="10">
        <f>'TRB Record'!C55</f>
        <v>0</v>
      </c>
      <c r="D56" s="61"/>
      <c r="E56" s="62"/>
      <c r="F56" s="63"/>
      <c r="G56" s="63"/>
      <c r="H56" s="45">
        <f t="shared" si="0"/>
        <v>0</v>
      </c>
      <c r="I56" s="46">
        <f t="shared" si="1"/>
      </c>
      <c r="J56" s="42">
        <f>IF(D55="",SUM(I55:I56)/2,AVERAGE(D55:D56))</f>
        <v>0</v>
      </c>
    </row>
    <row r="57" spans="1:10" ht="12">
      <c r="A57" s="2">
        <f>'TRB Record'!A56</f>
        <v>28</v>
      </c>
      <c r="C57" s="10">
        <f>'TRB Record'!C56</f>
        <v>0</v>
      </c>
      <c r="D57" s="61"/>
      <c r="E57" s="62"/>
      <c r="F57" s="63"/>
      <c r="G57" s="63"/>
      <c r="H57" s="45">
        <f t="shared" si="0"/>
        <v>0</v>
      </c>
      <c r="I57" s="46">
        <f t="shared" si="1"/>
      </c>
      <c r="J57" s="42"/>
    </row>
    <row r="58" spans="1:10" ht="12">
      <c r="A58" s="2" t="str">
        <f>'TRB Record'!A57</f>
        <v>replicate 28</v>
      </c>
      <c r="C58" s="10">
        <f>'TRB Record'!C57</f>
        <v>0</v>
      </c>
      <c r="D58" s="61"/>
      <c r="E58" s="62"/>
      <c r="F58" s="63"/>
      <c r="G58" s="63"/>
      <c r="H58" s="45">
        <f t="shared" si="0"/>
        <v>0</v>
      </c>
      <c r="I58" s="46">
        <f t="shared" si="1"/>
      </c>
      <c r="J58" s="42">
        <f>IF(D57="",SUM(I57:I58)/2,AVERAGE(D57:D58))</f>
        <v>0</v>
      </c>
    </row>
    <row r="59" spans="1:10" ht="12">
      <c r="A59" s="2">
        <f>'TRB Record'!A58</f>
        <v>29</v>
      </c>
      <c r="C59" s="10">
        <f>'TRB Record'!C58</f>
        <v>0</v>
      </c>
      <c r="D59" s="61"/>
      <c r="E59" s="62"/>
      <c r="F59" s="63"/>
      <c r="G59" s="63"/>
      <c r="H59" s="45">
        <f t="shared" si="0"/>
        <v>0</v>
      </c>
      <c r="I59" s="46">
        <f t="shared" si="1"/>
      </c>
      <c r="J59" s="42"/>
    </row>
    <row r="60" spans="1:10" ht="12">
      <c r="A60" s="2" t="str">
        <f>'TRB Record'!A59</f>
        <v>replicate 29</v>
      </c>
      <c r="C60" s="10">
        <f>'TRB Record'!C59</f>
        <v>0</v>
      </c>
      <c r="D60" s="61"/>
      <c r="E60" s="62"/>
      <c r="F60" s="63"/>
      <c r="G60" s="63"/>
      <c r="H60" s="45">
        <f t="shared" si="0"/>
        <v>0</v>
      </c>
      <c r="I60" s="46">
        <f t="shared" si="1"/>
      </c>
      <c r="J60" s="42">
        <f>IF(D59="",SUM(I59:I60)/2,AVERAGE(D59:D60))</f>
        <v>0</v>
      </c>
    </row>
    <row r="61" spans="1:10" ht="12">
      <c r="A61" s="2">
        <f>'TRB Record'!A60</f>
        <v>30</v>
      </c>
      <c r="C61" s="10">
        <f>'TRB Record'!C60</f>
        <v>0</v>
      </c>
      <c r="D61" s="61"/>
      <c r="E61" s="62"/>
      <c r="F61" s="63"/>
      <c r="G61" s="63"/>
      <c r="H61" s="45">
        <f t="shared" si="0"/>
        <v>0</v>
      </c>
      <c r="I61" s="46">
        <f t="shared" si="1"/>
      </c>
      <c r="J61" s="42"/>
    </row>
    <row r="62" spans="1:10" ht="12">
      <c r="A62" s="2" t="str">
        <f>'TRB Record'!A61</f>
        <v>replicate 30</v>
      </c>
      <c r="C62" s="10">
        <f>'TRB Record'!C61</f>
        <v>0</v>
      </c>
      <c r="D62" s="61"/>
      <c r="E62" s="62"/>
      <c r="F62" s="63"/>
      <c r="G62" s="63"/>
      <c r="H62" s="45">
        <f t="shared" si="0"/>
        <v>0</v>
      </c>
      <c r="I62" s="46">
        <f t="shared" si="1"/>
      </c>
      <c r="J62" s="38">
        <f>IF(D61="",SUM(I61:I62)/2,AVERAGE(D61:D62))</f>
        <v>0</v>
      </c>
    </row>
    <row r="63" ht="12">
      <c r="D63" s="21"/>
    </row>
    <row r="64" ht="12">
      <c r="D64" s="21"/>
    </row>
    <row r="65" ht="12">
      <c r="D65" s="21"/>
    </row>
    <row r="66" ht="12">
      <c r="D66" s="21"/>
    </row>
    <row r="67" ht="12">
      <c r="D67" s="21"/>
    </row>
    <row r="68" ht="12">
      <c r="D68" s="21"/>
    </row>
    <row r="69" ht="12">
      <c r="D69" s="21"/>
    </row>
    <row r="70" ht="12">
      <c r="D70" s="21"/>
    </row>
    <row r="71" ht="12">
      <c r="D71" s="21"/>
    </row>
    <row r="72" ht="12">
      <c r="D72" s="21"/>
    </row>
    <row r="73" ht="12">
      <c r="D73" s="21"/>
    </row>
    <row r="74" ht="12">
      <c r="D74" s="21"/>
    </row>
    <row r="75" ht="12">
      <c r="D75" s="21"/>
    </row>
    <row r="76" ht="12">
      <c r="D76" s="21"/>
    </row>
    <row r="77" ht="12">
      <c r="D77" s="21"/>
    </row>
    <row r="78" ht="12">
      <c r="D78" s="21"/>
    </row>
    <row r="79" ht="12">
      <c r="D79" s="21"/>
    </row>
    <row r="80" ht="12">
      <c r="D80" s="21"/>
    </row>
    <row r="81" ht="12">
      <c r="D81" s="21"/>
    </row>
    <row r="82" ht="12">
      <c r="D82" s="21"/>
    </row>
    <row r="83" ht="12">
      <c r="D83" s="21"/>
    </row>
    <row r="84" ht="12">
      <c r="D84" s="21"/>
    </row>
    <row r="85" ht="12">
      <c r="D85" s="21"/>
    </row>
    <row r="86" ht="12">
      <c r="D86" s="21"/>
    </row>
    <row r="87" ht="12">
      <c r="D87" s="21"/>
    </row>
    <row r="88" ht="12">
      <c r="D88" s="21"/>
    </row>
    <row r="89" ht="12">
      <c r="D89" s="21"/>
    </row>
    <row r="90" ht="12">
      <c r="D90" s="21"/>
    </row>
    <row r="91" ht="12">
      <c r="D91" s="21"/>
    </row>
    <row r="92" ht="12">
      <c r="D92" s="21"/>
    </row>
    <row r="93" ht="12">
      <c r="D93" s="21"/>
    </row>
    <row r="94" ht="12">
      <c r="D94" s="21"/>
    </row>
    <row r="95" ht="12">
      <c r="D95" s="21"/>
    </row>
    <row r="96" ht="12">
      <c r="D96" s="21"/>
    </row>
    <row r="97" ht="12">
      <c r="D97" s="21"/>
    </row>
    <row r="98" ht="12">
      <c r="D98" s="21"/>
    </row>
    <row r="99" ht="12">
      <c r="D99" s="21"/>
    </row>
    <row r="100" ht="12">
      <c r="D100" s="21"/>
    </row>
    <row r="101" ht="12">
      <c r="D101" s="21"/>
    </row>
    <row r="102" ht="12">
      <c r="D102" s="21"/>
    </row>
    <row r="103" ht="12">
      <c r="D103" s="21"/>
    </row>
    <row r="104" ht="12">
      <c r="D104" s="21"/>
    </row>
    <row r="105" ht="12">
      <c r="D105" s="21"/>
    </row>
    <row r="106" ht="12">
      <c r="D106" s="21"/>
    </row>
    <row r="107" ht="12">
      <c r="D107" s="21"/>
    </row>
    <row r="108" ht="12">
      <c r="D108" s="21"/>
    </row>
    <row r="109" ht="12">
      <c r="D109" s="21"/>
    </row>
    <row r="110" ht="12">
      <c r="D110" s="21"/>
    </row>
    <row r="111" ht="12">
      <c r="D111" s="21"/>
    </row>
    <row r="112" ht="12">
      <c r="D112" s="21"/>
    </row>
    <row r="113" ht="12">
      <c r="D113" s="21"/>
    </row>
    <row r="114" ht="12">
      <c r="D114" s="21"/>
    </row>
    <row r="115" ht="12">
      <c r="D115" s="21"/>
    </row>
    <row r="116" ht="12">
      <c r="D116" s="21"/>
    </row>
    <row r="117" ht="12">
      <c r="D117" s="21"/>
    </row>
    <row r="118" ht="12">
      <c r="D118" s="21"/>
    </row>
  </sheetData>
  <sheetProtection sheet="1" objects="1" scenarios="1"/>
  <mergeCells count="1">
    <mergeCell ref="E1:I1"/>
  </mergeCells>
  <printOptions gridLines="1"/>
  <pageMargins left="0.75" right="0.75" top="1" bottom="1" header="0.5" footer="0.5"/>
  <pageSetup fitToHeight="5" fitToWidth="1" orientation="landscape" paperSize="9" scale="86"/>
  <headerFooter alignWithMargins="0">
    <oddHeader>&amp;C&amp;A</oddHeader>
    <oddFooter>&amp;CPage &amp;P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V61"/>
  <sheetViews>
    <sheetView workbookViewId="0" topLeftCell="A1">
      <pane xSplit="3" ySplit="1" topLeftCell="D2" activePane="bottomRight" state="frozen"/>
      <selection pane="topLeft" activeCell="A1" sqref="A1"/>
      <selection pane="topRight" activeCell="C1" sqref="C1"/>
      <selection pane="bottomLeft" activeCell="A2" sqref="A2"/>
      <selection pane="bottomRight" activeCell="E35" sqref="E35"/>
    </sheetView>
  </sheetViews>
  <sheetFormatPr defaultColWidth="9.00390625" defaultRowHeight="12"/>
  <cols>
    <col min="1" max="1" width="10.875" style="2" customWidth="1"/>
    <col min="2" max="2" width="15.75390625" style="3" customWidth="1"/>
    <col min="3" max="3" width="16.375" style="10" customWidth="1"/>
    <col min="4" max="4" width="7.00390625" style="3" customWidth="1"/>
    <col min="5" max="5" width="7.00390625" style="2" customWidth="1"/>
    <col min="6" max="7" width="7.75390625" style="3" customWidth="1"/>
    <col min="8" max="8" width="7.00390625" style="2" customWidth="1"/>
    <col min="9" max="9" width="7.75390625" style="3" customWidth="1"/>
    <col min="10" max="11" width="7.00390625" style="2" customWidth="1"/>
    <col min="12" max="12" width="7.00390625" style="4" customWidth="1"/>
    <col min="13" max="13" width="9.875" style="3" customWidth="1"/>
    <col min="14" max="16" width="7.00390625" style="3" customWidth="1"/>
    <col min="17" max="17" width="7.00390625" style="10" customWidth="1"/>
    <col min="18" max="19" width="7.00390625" style="3" customWidth="1"/>
    <col min="20" max="22" width="7.00390625" style="4" customWidth="1"/>
    <col min="23" max="16384" width="10.875" style="1" customWidth="1"/>
  </cols>
  <sheetData>
    <row r="1" spans="1:22" s="18" customFormat="1" ht="124.5">
      <c r="A1" s="18" t="s">
        <v>101</v>
      </c>
      <c r="B1" s="41" t="s">
        <v>57</v>
      </c>
      <c r="C1" s="22" t="s">
        <v>95</v>
      </c>
      <c r="D1" s="41" t="s">
        <v>44</v>
      </c>
      <c r="E1" s="18" t="s">
        <v>102</v>
      </c>
      <c r="F1" s="41" t="s">
        <v>113</v>
      </c>
      <c r="G1" s="41" t="s">
        <v>94</v>
      </c>
      <c r="H1" s="18" t="s">
        <v>92</v>
      </c>
      <c r="I1" s="41" t="s">
        <v>45</v>
      </c>
      <c r="J1" s="18" t="s">
        <v>105</v>
      </c>
      <c r="K1" s="18" t="s">
        <v>109</v>
      </c>
      <c r="L1" s="25" t="s">
        <v>110</v>
      </c>
      <c r="M1" s="41" t="s">
        <v>67</v>
      </c>
      <c r="N1" s="57" t="s">
        <v>68</v>
      </c>
      <c r="O1" s="58" t="s">
        <v>69</v>
      </c>
      <c r="P1" s="58" t="s">
        <v>70</v>
      </c>
      <c r="Q1" s="26" t="s">
        <v>107</v>
      </c>
      <c r="R1" s="41" t="s">
        <v>134</v>
      </c>
      <c r="S1" s="41" t="s">
        <v>135</v>
      </c>
      <c r="T1" s="25" t="s">
        <v>108</v>
      </c>
      <c r="U1" s="25" t="s">
        <v>112</v>
      </c>
      <c r="V1" s="25" t="s">
        <v>46</v>
      </c>
    </row>
    <row r="2" spans="1:22" ht="12">
      <c r="A2" s="2">
        <f>'TRB Record'!A2</f>
        <v>1</v>
      </c>
      <c r="C2" s="10">
        <f>'TRB Record'!C2</f>
        <v>0</v>
      </c>
      <c r="D2" s="13"/>
      <c r="E2" s="4">
        <f>(D2*'% solids Extr Free'!J4)/100</f>
        <v>0</v>
      </c>
      <c r="F2" s="14"/>
      <c r="G2" s="14"/>
      <c r="H2" s="4">
        <f>(G2-F2)*1000</f>
        <v>0</v>
      </c>
      <c r="I2" s="14"/>
      <c r="J2" s="12">
        <f>(I2-F2)*1000</f>
        <v>0</v>
      </c>
      <c r="K2" s="12">
        <f>H2-J2</f>
        <v>0</v>
      </c>
      <c r="L2" s="12">
        <f>IF(E2=0,0,100*K2/E2)</f>
        <v>0</v>
      </c>
      <c r="M2" s="59"/>
      <c r="Q2" s="45" t="e">
        <f>(P2+O2)/O2</f>
        <v>#DIV/0!</v>
      </c>
      <c r="S2" s="3">
        <v>87</v>
      </c>
      <c r="T2" s="12" t="e">
        <f>(M2*S2*100*Q2)/(R2*E2)</f>
        <v>#DIV/0!</v>
      </c>
      <c r="U2" s="12">
        <f>IF(ISERROR(T2),L2,L2+T2)</f>
        <v>0</v>
      </c>
      <c r="V2" s="12"/>
    </row>
    <row r="3" spans="1:22" ht="12">
      <c r="A3" s="2" t="str">
        <f>'TRB Record'!A3</f>
        <v>replicate 1</v>
      </c>
      <c r="C3" s="10">
        <f>'TRB Record'!C3</f>
        <v>0</v>
      </c>
      <c r="D3" s="13"/>
      <c r="E3" s="4">
        <f>(D3*'% solids Extr Free'!J4)/100</f>
        <v>0</v>
      </c>
      <c r="F3" s="14"/>
      <c r="G3" s="14"/>
      <c r="H3" s="4">
        <f aca="true" t="shared" si="0" ref="H3:H49">(G3-F3)*1000</f>
        <v>0</v>
      </c>
      <c r="I3" s="14"/>
      <c r="J3" s="12">
        <f aca="true" t="shared" si="1" ref="J3:J49">(I3-F3)*1000</f>
        <v>0</v>
      </c>
      <c r="K3" s="12">
        <f aca="true" t="shared" si="2" ref="K3:K49">H3-J3</f>
        <v>0</v>
      </c>
      <c r="L3" s="12">
        <f aca="true" t="shared" si="3" ref="L3:L61">IF(E3=0,0,100*K3/E3)</f>
        <v>0</v>
      </c>
      <c r="M3" s="59"/>
      <c r="Q3" s="45" t="e">
        <f aca="true" t="shared" si="4" ref="Q3:Q61">(P3+O3)/O3</f>
        <v>#DIV/0!</v>
      </c>
      <c r="S3" s="3">
        <v>87</v>
      </c>
      <c r="T3" s="12" t="e">
        <f aca="true" t="shared" si="5" ref="T3:T61">(M3*S3*100*Q3)/(R3*E3)</f>
        <v>#DIV/0!</v>
      </c>
      <c r="U3" s="12">
        <f aca="true" t="shared" si="6" ref="U3:U61">IF(ISERROR(T3),L3,L3+T3)</f>
        <v>0</v>
      </c>
      <c r="V3" s="12">
        <f>AVERAGE(U2:U3)</f>
        <v>0</v>
      </c>
    </row>
    <row r="4" spans="1:22" ht="12">
      <c r="A4" s="2">
        <f>'TRB Record'!A4</f>
        <v>2</v>
      </c>
      <c r="C4" s="10">
        <f>'TRB Record'!C4</f>
        <v>0</v>
      </c>
      <c r="D4" s="13"/>
      <c r="E4" s="4">
        <f>(D4*'% solids Extr Free'!J6)/100</f>
        <v>0</v>
      </c>
      <c r="F4" s="14"/>
      <c r="G4" s="14"/>
      <c r="H4" s="4">
        <f t="shared" si="0"/>
        <v>0</v>
      </c>
      <c r="I4" s="14"/>
      <c r="J4" s="12">
        <f t="shared" si="1"/>
        <v>0</v>
      </c>
      <c r="K4" s="12">
        <f t="shared" si="2"/>
        <v>0</v>
      </c>
      <c r="L4" s="12">
        <f t="shared" si="3"/>
        <v>0</v>
      </c>
      <c r="M4" s="59"/>
      <c r="Q4" s="45" t="e">
        <f t="shared" si="4"/>
        <v>#DIV/0!</v>
      </c>
      <c r="S4" s="3">
        <v>87</v>
      </c>
      <c r="T4" s="12" t="e">
        <f t="shared" si="5"/>
        <v>#DIV/0!</v>
      </c>
      <c r="U4" s="12">
        <f t="shared" si="6"/>
        <v>0</v>
      </c>
      <c r="V4" s="12"/>
    </row>
    <row r="5" spans="1:22" ht="12">
      <c r="A5" s="2" t="str">
        <f>'TRB Record'!A5</f>
        <v>replicate 2</v>
      </c>
      <c r="C5" s="10">
        <f>'TRB Record'!C5</f>
        <v>0</v>
      </c>
      <c r="D5" s="13"/>
      <c r="E5" s="4">
        <f>(D5*'% solids Extr Free'!J6)/100</f>
        <v>0</v>
      </c>
      <c r="F5" s="14"/>
      <c r="G5" s="14"/>
      <c r="H5" s="4">
        <f t="shared" si="0"/>
        <v>0</v>
      </c>
      <c r="I5" s="14"/>
      <c r="J5" s="12">
        <f t="shared" si="1"/>
        <v>0</v>
      </c>
      <c r="K5" s="12">
        <f t="shared" si="2"/>
        <v>0</v>
      </c>
      <c r="L5" s="12">
        <f t="shared" si="3"/>
        <v>0</v>
      </c>
      <c r="M5" s="59"/>
      <c r="Q5" s="45" t="e">
        <f t="shared" si="4"/>
        <v>#DIV/0!</v>
      </c>
      <c r="S5" s="3">
        <v>87</v>
      </c>
      <c r="T5" s="12" t="e">
        <f t="shared" si="5"/>
        <v>#DIV/0!</v>
      </c>
      <c r="U5" s="12">
        <f t="shared" si="6"/>
        <v>0</v>
      </c>
      <c r="V5" s="12">
        <f>AVERAGE(U4:U5)</f>
        <v>0</v>
      </c>
    </row>
    <row r="6" spans="1:22" ht="12">
      <c r="A6" s="2">
        <f>'TRB Record'!A6</f>
        <v>3</v>
      </c>
      <c r="C6" s="10">
        <f>'TRB Record'!C6</f>
        <v>0</v>
      </c>
      <c r="D6" s="13"/>
      <c r="E6" s="4">
        <f>(D6*'% solids Extr Free'!J8)/100</f>
        <v>0</v>
      </c>
      <c r="F6" s="14"/>
      <c r="G6" s="14"/>
      <c r="H6" s="4">
        <f t="shared" si="0"/>
        <v>0</v>
      </c>
      <c r="I6" s="14"/>
      <c r="J6" s="12">
        <f t="shared" si="1"/>
        <v>0</v>
      </c>
      <c r="K6" s="12">
        <f t="shared" si="2"/>
        <v>0</v>
      </c>
      <c r="L6" s="12">
        <f t="shared" si="3"/>
        <v>0</v>
      </c>
      <c r="M6" s="59"/>
      <c r="Q6" s="45" t="e">
        <f t="shared" si="4"/>
        <v>#DIV/0!</v>
      </c>
      <c r="S6" s="3">
        <v>87</v>
      </c>
      <c r="T6" s="12" t="e">
        <f t="shared" si="5"/>
        <v>#DIV/0!</v>
      </c>
      <c r="U6" s="12">
        <f t="shared" si="6"/>
        <v>0</v>
      </c>
      <c r="V6" s="12"/>
    </row>
    <row r="7" spans="1:22" ht="12">
      <c r="A7" s="2" t="str">
        <f>'TRB Record'!A7</f>
        <v>replicate 3</v>
      </c>
      <c r="C7" s="10">
        <f>'TRB Record'!C7</f>
        <v>0</v>
      </c>
      <c r="D7" s="13"/>
      <c r="E7" s="4">
        <f>(D7*'% solids Extr Free'!J8)/100</f>
        <v>0</v>
      </c>
      <c r="F7" s="14"/>
      <c r="G7" s="14"/>
      <c r="H7" s="4">
        <f t="shared" si="0"/>
        <v>0</v>
      </c>
      <c r="I7" s="14"/>
      <c r="J7" s="12">
        <f t="shared" si="1"/>
        <v>0</v>
      </c>
      <c r="K7" s="12">
        <f t="shared" si="2"/>
        <v>0</v>
      </c>
      <c r="L7" s="12">
        <f t="shared" si="3"/>
        <v>0</v>
      </c>
      <c r="M7" s="59"/>
      <c r="Q7" s="45" t="e">
        <f t="shared" si="4"/>
        <v>#DIV/0!</v>
      </c>
      <c r="S7" s="3">
        <v>87</v>
      </c>
      <c r="T7" s="12" t="e">
        <f t="shared" si="5"/>
        <v>#DIV/0!</v>
      </c>
      <c r="U7" s="12">
        <f t="shared" si="6"/>
        <v>0</v>
      </c>
      <c r="V7" s="12">
        <f>AVERAGE(U6:U7)</f>
        <v>0</v>
      </c>
    </row>
    <row r="8" spans="1:22" ht="12">
      <c r="A8" s="2">
        <f>'TRB Record'!A8</f>
        <v>4</v>
      </c>
      <c r="C8" s="10">
        <f>'TRB Record'!C8</f>
        <v>0</v>
      </c>
      <c r="D8" s="13"/>
      <c r="E8" s="4">
        <f>(D8*'% solids Extr Free'!J10)/100</f>
        <v>0</v>
      </c>
      <c r="F8" s="14"/>
      <c r="G8" s="14"/>
      <c r="H8" s="4">
        <f t="shared" si="0"/>
        <v>0</v>
      </c>
      <c r="I8" s="14"/>
      <c r="J8" s="12">
        <f t="shared" si="1"/>
        <v>0</v>
      </c>
      <c r="K8" s="12">
        <f t="shared" si="2"/>
        <v>0</v>
      </c>
      <c r="L8" s="12">
        <f t="shared" si="3"/>
        <v>0</v>
      </c>
      <c r="M8" s="59"/>
      <c r="Q8" s="45" t="e">
        <f t="shared" si="4"/>
        <v>#DIV/0!</v>
      </c>
      <c r="S8" s="3">
        <v>87</v>
      </c>
      <c r="T8" s="12" t="e">
        <f t="shared" si="5"/>
        <v>#DIV/0!</v>
      </c>
      <c r="U8" s="12">
        <f t="shared" si="6"/>
        <v>0</v>
      </c>
      <c r="V8" s="12"/>
    </row>
    <row r="9" spans="1:22" ht="12">
      <c r="A9" s="2" t="str">
        <f>'TRB Record'!A9</f>
        <v>replicate 4</v>
      </c>
      <c r="C9" s="10">
        <f>'TRB Record'!C9</f>
        <v>0</v>
      </c>
      <c r="D9" s="13"/>
      <c r="E9" s="4">
        <f>(D9*'% solids Extr Free'!J10)/100</f>
        <v>0</v>
      </c>
      <c r="F9" s="14"/>
      <c r="G9" s="14"/>
      <c r="H9" s="4">
        <f t="shared" si="0"/>
        <v>0</v>
      </c>
      <c r="I9" s="14"/>
      <c r="J9" s="12">
        <f t="shared" si="1"/>
        <v>0</v>
      </c>
      <c r="K9" s="12">
        <f t="shared" si="2"/>
        <v>0</v>
      </c>
      <c r="L9" s="12">
        <f t="shared" si="3"/>
        <v>0</v>
      </c>
      <c r="M9" s="59"/>
      <c r="Q9" s="45" t="e">
        <f t="shared" si="4"/>
        <v>#DIV/0!</v>
      </c>
      <c r="S9" s="3">
        <v>87</v>
      </c>
      <c r="T9" s="12" t="e">
        <f t="shared" si="5"/>
        <v>#DIV/0!</v>
      </c>
      <c r="U9" s="12">
        <f t="shared" si="6"/>
        <v>0</v>
      </c>
      <c r="V9" s="12">
        <f>AVERAGE(U8:U9)</f>
        <v>0</v>
      </c>
    </row>
    <row r="10" spans="1:22" ht="12">
      <c r="A10" s="2">
        <f>'TRB Record'!A10</f>
        <v>5</v>
      </c>
      <c r="C10" s="10">
        <f>'TRB Record'!C10</f>
        <v>0</v>
      </c>
      <c r="E10" s="4">
        <f>(D10*'% solids Extr Free'!J12)/100</f>
        <v>0</v>
      </c>
      <c r="H10" s="4">
        <f t="shared" si="0"/>
        <v>0</v>
      </c>
      <c r="I10" s="14"/>
      <c r="J10" s="12">
        <f t="shared" si="1"/>
        <v>0</v>
      </c>
      <c r="K10" s="12">
        <f t="shared" si="2"/>
        <v>0</v>
      </c>
      <c r="L10" s="12">
        <f t="shared" si="3"/>
        <v>0</v>
      </c>
      <c r="Q10" s="45" t="e">
        <f t="shared" si="4"/>
        <v>#DIV/0!</v>
      </c>
      <c r="S10" s="3">
        <v>87</v>
      </c>
      <c r="T10" s="12" t="e">
        <f t="shared" si="5"/>
        <v>#DIV/0!</v>
      </c>
      <c r="U10" s="12">
        <f t="shared" si="6"/>
        <v>0</v>
      </c>
      <c r="V10" s="12"/>
    </row>
    <row r="11" spans="1:22" ht="12">
      <c r="A11" s="2" t="str">
        <f>'TRB Record'!A11</f>
        <v>replicate 5</v>
      </c>
      <c r="C11" s="10">
        <f>'TRB Record'!C11</f>
        <v>0</v>
      </c>
      <c r="E11" s="4">
        <f>(D11*'% solids Extr Free'!J12)/100</f>
        <v>0</v>
      </c>
      <c r="H11" s="4">
        <f t="shared" si="0"/>
        <v>0</v>
      </c>
      <c r="I11" s="14"/>
      <c r="J11" s="12">
        <f t="shared" si="1"/>
        <v>0</v>
      </c>
      <c r="K11" s="12">
        <f t="shared" si="2"/>
        <v>0</v>
      </c>
      <c r="L11" s="12">
        <f t="shared" si="3"/>
        <v>0</v>
      </c>
      <c r="Q11" s="45" t="e">
        <f t="shared" si="4"/>
        <v>#DIV/0!</v>
      </c>
      <c r="S11" s="3">
        <v>87</v>
      </c>
      <c r="T11" s="12" t="e">
        <f t="shared" si="5"/>
        <v>#DIV/0!</v>
      </c>
      <c r="U11" s="12">
        <f t="shared" si="6"/>
        <v>0</v>
      </c>
      <c r="V11" s="12">
        <f>AVERAGE(U10:U11)</f>
        <v>0</v>
      </c>
    </row>
    <row r="12" spans="1:22" ht="12">
      <c r="A12" s="2">
        <f>'TRB Record'!A12</f>
        <v>6</v>
      </c>
      <c r="C12" s="10">
        <f>'TRB Record'!C12</f>
        <v>0</v>
      </c>
      <c r="D12" s="13"/>
      <c r="E12" s="4">
        <f>(D12*'% solids Extr Free'!J14)/100</f>
        <v>0</v>
      </c>
      <c r="F12" s="14"/>
      <c r="G12" s="14"/>
      <c r="H12" s="4">
        <f t="shared" si="0"/>
        <v>0</v>
      </c>
      <c r="I12" s="14"/>
      <c r="J12" s="12">
        <f t="shared" si="1"/>
        <v>0</v>
      </c>
      <c r="K12" s="12">
        <f t="shared" si="2"/>
        <v>0</v>
      </c>
      <c r="L12" s="12">
        <f t="shared" si="3"/>
        <v>0</v>
      </c>
      <c r="M12" s="59"/>
      <c r="Q12" s="45" t="e">
        <f t="shared" si="4"/>
        <v>#DIV/0!</v>
      </c>
      <c r="S12" s="3">
        <v>87</v>
      </c>
      <c r="T12" s="12" t="e">
        <f t="shared" si="5"/>
        <v>#DIV/0!</v>
      </c>
      <c r="U12" s="12">
        <f t="shared" si="6"/>
        <v>0</v>
      </c>
      <c r="V12" s="12"/>
    </row>
    <row r="13" spans="1:22" ht="12">
      <c r="A13" s="2" t="str">
        <f>'TRB Record'!A13</f>
        <v>replicate 6</v>
      </c>
      <c r="C13" s="10">
        <f>'TRB Record'!C13</f>
        <v>0</v>
      </c>
      <c r="D13" s="13"/>
      <c r="E13" s="4">
        <f>(D13*'% solids Extr Free'!J14)/100</f>
        <v>0</v>
      </c>
      <c r="F13" s="14"/>
      <c r="G13" s="14"/>
      <c r="H13" s="4">
        <f t="shared" si="0"/>
        <v>0</v>
      </c>
      <c r="I13" s="14"/>
      <c r="J13" s="12">
        <f t="shared" si="1"/>
        <v>0</v>
      </c>
      <c r="K13" s="12">
        <f t="shared" si="2"/>
        <v>0</v>
      </c>
      <c r="L13" s="12">
        <f t="shared" si="3"/>
        <v>0</v>
      </c>
      <c r="M13" s="59"/>
      <c r="Q13" s="45" t="e">
        <f t="shared" si="4"/>
        <v>#DIV/0!</v>
      </c>
      <c r="S13" s="3">
        <v>87</v>
      </c>
      <c r="T13" s="12" t="e">
        <f t="shared" si="5"/>
        <v>#DIV/0!</v>
      </c>
      <c r="U13" s="12">
        <f t="shared" si="6"/>
        <v>0</v>
      </c>
      <c r="V13" s="12">
        <f>AVERAGE(U12:U13)</f>
        <v>0</v>
      </c>
    </row>
    <row r="14" spans="1:22" ht="12">
      <c r="A14" s="2">
        <f>'TRB Record'!A14</f>
        <v>7</v>
      </c>
      <c r="C14" s="10">
        <f>'TRB Record'!C14</f>
        <v>0</v>
      </c>
      <c r="D14" s="13"/>
      <c r="E14" s="4">
        <f>(D14*'% solids Extr Free'!J16)/100</f>
        <v>0</v>
      </c>
      <c r="F14" s="14"/>
      <c r="G14" s="14"/>
      <c r="H14" s="4">
        <f t="shared" si="0"/>
        <v>0</v>
      </c>
      <c r="I14" s="14"/>
      <c r="J14" s="12">
        <f t="shared" si="1"/>
        <v>0</v>
      </c>
      <c r="K14" s="12">
        <f t="shared" si="2"/>
        <v>0</v>
      </c>
      <c r="L14" s="12">
        <f t="shared" si="3"/>
        <v>0</v>
      </c>
      <c r="M14" s="59"/>
      <c r="Q14" s="45" t="e">
        <f t="shared" si="4"/>
        <v>#DIV/0!</v>
      </c>
      <c r="S14" s="3">
        <v>87</v>
      </c>
      <c r="T14" s="12" t="e">
        <f t="shared" si="5"/>
        <v>#DIV/0!</v>
      </c>
      <c r="U14" s="12">
        <f t="shared" si="6"/>
        <v>0</v>
      </c>
      <c r="V14" s="12"/>
    </row>
    <row r="15" spans="1:22" ht="12">
      <c r="A15" s="2" t="str">
        <f>'TRB Record'!A15</f>
        <v>replicate 7</v>
      </c>
      <c r="C15" s="10">
        <f>'TRB Record'!C15</f>
        <v>0</v>
      </c>
      <c r="D15" s="13"/>
      <c r="E15" s="4">
        <f>(D15*'% solids Extr Free'!J16)/100</f>
        <v>0</v>
      </c>
      <c r="F15" s="14"/>
      <c r="G15" s="14"/>
      <c r="H15" s="4">
        <f t="shared" si="0"/>
        <v>0</v>
      </c>
      <c r="I15" s="14"/>
      <c r="J15" s="12">
        <f t="shared" si="1"/>
        <v>0</v>
      </c>
      <c r="K15" s="12">
        <f t="shared" si="2"/>
        <v>0</v>
      </c>
      <c r="L15" s="12">
        <f t="shared" si="3"/>
        <v>0</v>
      </c>
      <c r="M15" s="59"/>
      <c r="Q15" s="45" t="e">
        <f t="shared" si="4"/>
        <v>#DIV/0!</v>
      </c>
      <c r="S15" s="3">
        <v>87</v>
      </c>
      <c r="T15" s="12" t="e">
        <f t="shared" si="5"/>
        <v>#DIV/0!</v>
      </c>
      <c r="U15" s="12">
        <f t="shared" si="6"/>
        <v>0</v>
      </c>
      <c r="V15" s="12">
        <f>AVERAGE(U14:U15)</f>
        <v>0</v>
      </c>
    </row>
    <row r="16" spans="1:22" ht="12">
      <c r="A16" s="2">
        <f>'TRB Record'!A16</f>
        <v>8</v>
      </c>
      <c r="C16" s="10">
        <f>'TRB Record'!C16</f>
        <v>0</v>
      </c>
      <c r="D16" s="13"/>
      <c r="E16" s="4">
        <f>(D16*'% solids Extr Free'!J18)/100</f>
        <v>0</v>
      </c>
      <c r="F16" s="14"/>
      <c r="G16" s="14"/>
      <c r="H16" s="4">
        <f t="shared" si="0"/>
        <v>0</v>
      </c>
      <c r="I16" s="14"/>
      <c r="J16" s="12">
        <f t="shared" si="1"/>
        <v>0</v>
      </c>
      <c r="K16" s="12">
        <f t="shared" si="2"/>
        <v>0</v>
      </c>
      <c r="L16" s="12">
        <f t="shared" si="3"/>
        <v>0</v>
      </c>
      <c r="M16" s="59"/>
      <c r="Q16" s="45" t="e">
        <f t="shared" si="4"/>
        <v>#DIV/0!</v>
      </c>
      <c r="S16" s="3">
        <v>87</v>
      </c>
      <c r="T16" s="12" t="e">
        <f t="shared" si="5"/>
        <v>#DIV/0!</v>
      </c>
      <c r="U16" s="12">
        <f t="shared" si="6"/>
        <v>0</v>
      </c>
      <c r="V16" s="12"/>
    </row>
    <row r="17" spans="1:22" ht="12">
      <c r="A17" s="2" t="str">
        <f>'TRB Record'!A17</f>
        <v>replicate 8</v>
      </c>
      <c r="C17" s="10">
        <f>'TRB Record'!C17</f>
        <v>0</v>
      </c>
      <c r="D17" s="13"/>
      <c r="E17" s="4">
        <f>(D17*'% solids Extr Free'!J18)/100</f>
        <v>0</v>
      </c>
      <c r="F17" s="14"/>
      <c r="G17" s="14"/>
      <c r="H17" s="4">
        <f t="shared" si="0"/>
        <v>0</v>
      </c>
      <c r="I17" s="14"/>
      <c r="J17" s="12">
        <f t="shared" si="1"/>
        <v>0</v>
      </c>
      <c r="K17" s="12">
        <f t="shared" si="2"/>
        <v>0</v>
      </c>
      <c r="L17" s="12">
        <f t="shared" si="3"/>
        <v>0</v>
      </c>
      <c r="M17" s="59"/>
      <c r="Q17" s="45" t="e">
        <f t="shared" si="4"/>
        <v>#DIV/0!</v>
      </c>
      <c r="S17" s="3">
        <v>87</v>
      </c>
      <c r="T17" s="12" t="e">
        <f t="shared" si="5"/>
        <v>#DIV/0!</v>
      </c>
      <c r="U17" s="12">
        <f t="shared" si="6"/>
        <v>0</v>
      </c>
      <c r="V17" s="12">
        <f>AVERAGE(U16:U17)</f>
        <v>0</v>
      </c>
    </row>
    <row r="18" spans="1:22" ht="12">
      <c r="A18" s="2">
        <f>'TRB Record'!A18</f>
        <v>9</v>
      </c>
      <c r="C18" s="10">
        <f>'TRB Record'!C18</f>
        <v>0</v>
      </c>
      <c r="E18" s="4">
        <f>(D18*'% solids Extr Free'!J20)/100</f>
        <v>0</v>
      </c>
      <c r="H18" s="4">
        <f t="shared" si="0"/>
        <v>0</v>
      </c>
      <c r="I18" s="14"/>
      <c r="J18" s="12">
        <f t="shared" si="1"/>
        <v>0</v>
      </c>
      <c r="K18" s="12">
        <f t="shared" si="2"/>
        <v>0</v>
      </c>
      <c r="L18" s="12">
        <f t="shared" si="3"/>
        <v>0</v>
      </c>
      <c r="Q18" s="45" t="e">
        <f t="shared" si="4"/>
        <v>#DIV/0!</v>
      </c>
      <c r="S18" s="3">
        <v>87</v>
      </c>
      <c r="T18" s="12" t="e">
        <f t="shared" si="5"/>
        <v>#DIV/0!</v>
      </c>
      <c r="U18" s="12">
        <f t="shared" si="6"/>
        <v>0</v>
      </c>
      <c r="V18" s="12"/>
    </row>
    <row r="19" spans="1:22" ht="12">
      <c r="A19" s="2" t="str">
        <f>'TRB Record'!A19</f>
        <v>replicate 9</v>
      </c>
      <c r="C19" s="10">
        <f>'TRB Record'!C19</f>
        <v>0</v>
      </c>
      <c r="E19" s="4">
        <f>(D19*'% solids Extr Free'!J20)/100</f>
        <v>0</v>
      </c>
      <c r="H19" s="4">
        <f t="shared" si="0"/>
        <v>0</v>
      </c>
      <c r="I19" s="14"/>
      <c r="J19" s="12">
        <f t="shared" si="1"/>
        <v>0</v>
      </c>
      <c r="K19" s="12">
        <f t="shared" si="2"/>
        <v>0</v>
      </c>
      <c r="L19" s="12">
        <f t="shared" si="3"/>
        <v>0</v>
      </c>
      <c r="Q19" s="45" t="e">
        <f t="shared" si="4"/>
        <v>#DIV/0!</v>
      </c>
      <c r="S19" s="3">
        <v>87</v>
      </c>
      <c r="T19" s="12" t="e">
        <f t="shared" si="5"/>
        <v>#DIV/0!</v>
      </c>
      <c r="U19" s="12">
        <f t="shared" si="6"/>
        <v>0</v>
      </c>
      <c r="V19" s="12">
        <f>AVERAGE(U18:U19)</f>
        <v>0</v>
      </c>
    </row>
    <row r="20" spans="1:22" ht="12">
      <c r="A20" s="2">
        <f>'TRB Record'!A20</f>
        <v>10</v>
      </c>
      <c r="C20" s="10">
        <f>'TRB Record'!C20</f>
        <v>0</v>
      </c>
      <c r="D20" s="13"/>
      <c r="E20" s="4">
        <f>(D20*'% solids Extr Free'!J22)/100</f>
        <v>0</v>
      </c>
      <c r="F20" s="14"/>
      <c r="G20" s="14"/>
      <c r="H20" s="4">
        <f t="shared" si="0"/>
        <v>0</v>
      </c>
      <c r="I20" s="14"/>
      <c r="J20" s="12">
        <f t="shared" si="1"/>
        <v>0</v>
      </c>
      <c r="K20" s="12">
        <f t="shared" si="2"/>
        <v>0</v>
      </c>
      <c r="L20" s="12">
        <f t="shared" si="3"/>
        <v>0</v>
      </c>
      <c r="M20" s="59"/>
      <c r="Q20" s="45" t="e">
        <f t="shared" si="4"/>
        <v>#DIV/0!</v>
      </c>
      <c r="S20" s="3">
        <v>87</v>
      </c>
      <c r="T20" s="12" t="e">
        <f t="shared" si="5"/>
        <v>#DIV/0!</v>
      </c>
      <c r="U20" s="12">
        <f t="shared" si="6"/>
        <v>0</v>
      </c>
      <c r="V20" s="12"/>
    </row>
    <row r="21" spans="1:22" ht="12">
      <c r="A21" s="2" t="str">
        <f>'TRB Record'!A21</f>
        <v>replicate 10</v>
      </c>
      <c r="C21" s="10">
        <f>'TRB Record'!C21</f>
        <v>0</v>
      </c>
      <c r="D21" s="13"/>
      <c r="E21" s="4">
        <f>(D21*'% solids Extr Free'!J22)/100</f>
        <v>0</v>
      </c>
      <c r="F21" s="14"/>
      <c r="G21" s="14"/>
      <c r="H21" s="4">
        <f t="shared" si="0"/>
        <v>0</v>
      </c>
      <c r="I21" s="14"/>
      <c r="J21" s="12">
        <f t="shared" si="1"/>
        <v>0</v>
      </c>
      <c r="K21" s="12">
        <f t="shared" si="2"/>
        <v>0</v>
      </c>
      <c r="L21" s="12">
        <f t="shared" si="3"/>
        <v>0</v>
      </c>
      <c r="M21" s="59"/>
      <c r="Q21" s="45" t="e">
        <f t="shared" si="4"/>
        <v>#DIV/0!</v>
      </c>
      <c r="S21" s="3">
        <v>87</v>
      </c>
      <c r="T21" s="12" t="e">
        <f t="shared" si="5"/>
        <v>#DIV/0!</v>
      </c>
      <c r="U21" s="12">
        <f t="shared" si="6"/>
        <v>0</v>
      </c>
      <c r="V21" s="12">
        <f>AVERAGE(U20:U21)</f>
        <v>0</v>
      </c>
    </row>
    <row r="22" spans="1:22" ht="12">
      <c r="A22" s="2">
        <f>'TRB Record'!A22</f>
        <v>11</v>
      </c>
      <c r="C22" s="10">
        <f>'TRB Record'!C22</f>
        <v>0</v>
      </c>
      <c r="E22" s="4">
        <f>(D22*'% solids Extr Free'!J24)/100</f>
        <v>0</v>
      </c>
      <c r="H22" s="4">
        <f t="shared" si="0"/>
        <v>0</v>
      </c>
      <c r="I22" s="14"/>
      <c r="J22" s="12">
        <f t="shared" si="1"/>
        <v>0</v>
      </c>
      <c r="K22" s="12">
        <f t="shared" si="2"/>
        <v>0</v>
      </c>
      <c r="L22" s="12">
        <f t="shared" si="3"/>
        <v>0</v>
      </c>
      <c r="Q22" s="45" t="e">
        <f t="shared" si="4"/>
        <v>#DIV/0!</v>
      </c>
      <c r="S22" s="3">
        <v>87</v>
      </c>
      <c r="T22" s="12" t="e">
        <f t="shared" si="5"/>
        <v>#DIV/0!</v>
      </c>
      <c r="U22" s="12">
        <f t="shared" si="6"/>
        <v>0</v>
      </c>
      <c r="V22" s="12"/>
    </row>
    <row r="23" spans="1:22" ht="12">
      <c r="A23" s="2" t="str">
        <f>'TRB Record'!A23</f>
        <v>replicate 11</v>
      </c>
      <c r="C23" s="10">
        <f>'TRB Record'!C23</f>
        <v>0</v>
      </c>
      <c r="E23" s="4">
        <f>(D23*'% solids Extr Free'!J24)/100</f>
        <v>0</v>
      </c>
      <c r="H23" s="4">
        <f t="shared" si="0"/>
        <v>0</v>
      </c>
      <c r="I23" s="14"/>
      <c r="J23" s="12">
        <f t="shared" si="1"/>
        <v>0</v>
      </c>
      <c r="K23" s="12">
        <f t="shared" si="2"/>
        <v>0</v>
      </c>
      <c r="L23" s="12">
        <f t="shared" si="3"/>
        <v>0</v>
      </c>
      <c r="Q23" s="45" t="e">
        <f t="shared" si="4"/>
        <v>#DIV/0!</v>
      </c>
      <c r="S23" s="3">
        <v>87</v>
      </c>
      <c r="T23" s="12" t="e">
        <f t="shared" si="5"/>
        <v>#DIV/0!</v>
      </c>
      <c r="U23" s="12">
        <f t="shared" si="6"/>
        <v>0</v>
      </c>
      <c r="V23" s="12">
        <f>AVERAGE(U22:U23)</f>
        <v>0</v>
      </c>
    </row>
    <row r="24" spans="1:22" ht="12">
      <c r="A24" s="2">
        <f>'TRB Record'!A24</f>
        <v>12</v>
      </c>
      <c r="C24" s="10">
        <f>'TRB Record'!C24</f>
        <v>0</v>
      </c>
      <c r="D24" s="13"/>
      <c r="E24" s="4">
        <f>(D24*'% solids Extr Free'!J26)/100</f>
        <v>0</v>
      </c>
      <c r="F24" s="14"/>
      <c r="G24" s="14"/>
      <c r="H24" s="4">
        <f t="shared" si="0"/>
        <v>0</v>
      </c>
      <c r="I24" s="14"/>
      <c r="J24" s="12">
        <f t="shared" si="1"/>
        <v>0</v>
      </c>
      <c r="K24" s="12">
        <f t="shared" si="2"/>
        <v>0</v>
      </c>
      <c r="L24" s="12">
        <f t="shared" si="3"/>
        <v>0</v>
      </c>
      <c r="M24" s="59"/>
      <c r="Q24" s="45" t="e">
        <f t="shared" si="4"/>
        <v>#DIV/0!</v>
      </c>
      <c r="S24" s="3">
        <v>87</v>
      </c>
      <c r="T24" s="12" t="e">
        <f t="shared" si="5"/>
        <v>#DIV/0!</v>
      </c>
      <c r="U24" s="12">
        <f t="shared" si="6"/>
        <v>0</v>
      </c>
      <c r="V24" s="12"/>
    </row>
    <row r="25" spans="1:22" ht="12">
      <c r="A25" s="2" t="str">
        <f>'TRB Record'!A25</f>
        <v>replicate 12</v>
      </c>
      <c r="C25" s="10">
        <f>'TRB Record'!C25</f>
        <v>0</v>
      </c>
      <c r="D25" s="13"/>
      <c r="E25" s="4">
        <f>(D25*'% solids Extr Free'!J26)/100</f>
        <v>0</v>
      </c>
      <c r="F25" s="14"/>
      <c r="G25" s="14"/>
      <c r="H25" s="4">
        <f t="shared" si="0"/>
        <v>0</v>
      </c>
      <c r="I25" s="14"/>
      <c r="J25" s="12">
        <f t="shared" si="1"/>
        <v>0</v>
      </c>
      <c r="K25" s="12">
        <f t="shared" si="2"/>
        <v>0</v>
      </c>
      <c r="L25" s="12">
        <f t="shared" si="3"/>
        <v>0</v>
      </c>
      <c r="M25" s="59"/>
      <c r="Q25" s="45" t="e">
        <f t="shared" si="4"/>
        <v>#DIV/0!</v>
      </c>
      <c r="S25" s="3">
        <v>87</v>
      </c>
      <c r="T25" s="12" t="e">
        <f t="shared" si="5"/>
        <v>#DIV/0!</v>
      </c>
      <c r="U25" s="12">
        <f t="shared" si="6"/>
        <v>0</v>
      </c>
      <c r="V25" s="12">
        <f>AVERAGE(U24:U25)</f>
        <v>0</v>
      </c>
    </row>
    <row r="26" spans="1:22" ht="12">
      <c r="A26" s="2">
        <f>'TRB Record'!A26</f>
        <v>13</v>
      </c>
      <c r="C26" s="10">
        <f>'TRB Record'!C26</f>
        <v>0</v>
      </c>
      <c r="D26" s="13"/>
      <c r="E26" s="4">
        <f>(D26*'% solids Extr Free'!J28)/100</f>
        <v>0</v>
      </c>
      <c r="F26" s="14"/>
      <c r="G26" s="14"/>
      <c r="H26" s="4">
        <f t="shared" si="0"/>
        <v>0</v>
      </c>
      <c r="I26" s="14"/>
      <c r="J26" s="12">
        <f t="shared" si="1"/>
        <v>0</v>
      </c>
      <c r="K26" s="12">
        <f t="shared" si="2"/>
        <v>0</v>
      </c>
      <c r="L26" s="12">
        <f t="shared" si="3"/>
        <v>0</v>
      </c>
      <c r="M26" s="59"/>
      <c r="Q26" s="45" t="e">
        <f t="shared" si="4"/>
        <v>#DIV/0!</v>
      </c>
      <c r="S26" s="3">
        <v>87</v>
      </c>
      <c r="T26" s="12" t="e">
        <f t="shared" si="5"/>
        <v>#DIV/0!</v>
      </c>
      <c r="U26" s="12">
        <f t="shared" si="6"/>
        <v>0</v>
      </c>
      <c r="V26" s="12"/>
    </row>
    <row r="27" spans="1:22" ht="12">
      <c r="A27" s="2" t="str">
        <f>'TRB Record'!A27</f>
        <v>replicate 13</v>
      </c>
      <c r="C27" s="10">
        <f>'TRB Record'!C27</f>
        <v>0</v>
      </c>
      <c r="D27" s="13"/>
      <c r="E27" s="4">
        <f>(D27*'% solids Extr Free'!J28)/100</f>
        <v>0</v>
      </c>
      <c r="F27" s="14"/>
      <c r="G27" s="14"/>
      <c r="H27" s="4">
        <f t="shared" si="0"/>
        <v>0</v>
      </c>
      <c r="I27" s="14"/>
      <c r="J27" s="12">
        <f t="shared" si="1"/>
        <v>0</v>
      </c>
      <c r="K27" s="12">
        <f t="shared" si="2"/>
        <v>0</v>
      </c>
      <c r="L27" s="12">
        <f t="shared" si="3"/>
        <v>0</v>
      </c>
      <c r="M27" s="59"/>
      <c r="Q27" s="45" t="e">
        <f t="shared" si="4"/>
        <v>#DIV/0!</v>
      </c>
      <c r="S27" s="3">
        <v>87</v>
      </c>
      <c r="T27" s="12" t="e">
        <f t="shared" si="5"/>
        <v>#DIV/0!</v>
      </c>
      <c r="U27" s="12">
        <f t="shared" si="6"/>
        <v>0</v>
      </c>
      <c r="V27" s="12">
        <f>AVERAGE(U26:U27)</f>
        <v>0</v>
      </c>
    </row>
    <row r="28" spans="1:22" ht="12">
      <c r="A28" s="2">
        <f>'TRB Record'!A28</f>
        <v>14</v>
      </c>
      <c r="C28" s="10">
        <f>'TRB Record'!C28</f>
        <v>0</v>
      </c>
      <c r="D28" s="13"/>
      <c r="E28" s="4">
        <f>(D28*'% solids Extr Free'!J30)/100</f>
        <v>0</v>
      </c>
      <c r="F28" s="14"/>
      <c r="G28" s="14"/>
      <c r="H28" s="4">
        <f t="shared" si="0"/>
        <v>0</v>
      </c>
      <c r="I28" s="14"/>
      <c r="J28" s="12">
        <f t="shared" si="1"/>
        <v>0</v>
      </c>
      <c r="K28" s="12">
        <f t="shared" si="2"/>
        <v>0</v>
      </c>
      <c r="L28" s="12">
        <f t="shared" si="3"/>
        <v>0</v>
      </c>
      <c r="M28" s="59"/>
      <c r="Q28" s="45" t="e">
        <f t="shared" si="4"/>
        <v>#DIV/0!</v>
      </c>
      <c r="S28" s="3">
        <v>87</v>
      </c>
      <c r="T28" s="12" t="e">
        <f t="shared" si="5"/>
        <v>#DIV/0!</v>
      </c>
      <c r="U28" s="12">
        <f t="shared" si="6"/>
        <v>0</v>
      </c>
      <c r="V28" s="12"/>
    </row>
    <row r="29" spans="1:22" ht="12">
      <c r="A29" s="2" t="str">
        <f>'TRB Record'!A29</f>
        <v>replicate 14</v>
      </c>
      <c r="C29" s="10">
        <f>'TRB Record'!C29</f>
        <v>0</v>
      </c>
      <c r="D29" s="13"/>
      <c r="E29" s="4">
        <f>(D29*'% solids Extr Free'!J30)/100</f>
        <v>0</v>
      </c>
      <c r="F29" s="14"/>
      <c r="G29" s="14"/>
      <c r="H29" s="4">
        <f t="shared" si="0"/>
        <v>0</v>
      </c>
      <c r="I29" s="14"/>
      <c r="J29" s="12">
        <f t="shared" si="1"/>
        <v>0</v>
      </c>
      <c r="K29" s="12">
        <f t="shared" si="2"/>
        <v>0</v>
      </c>
      <c r="L29" s="12">
        <f t="shared" si="3"/>
        <v>0</v>
      </c>
      <c r="M29" s="59"/>
      <c r="Q29" s="45" t="e">
        <f t="shared" si="4"/>
        <v>#DIV/0!</v>
      </c>
      <c r="S29" s="3">
        <v>87</v>
      </c>
      <c r="T29" s="12" t="e">
        <f t="shared" si="5"/>
        <v>#DIV/0!</v>
      </c>
      <c r="U29" s="12">
        <f t="shared" si="6"/>
        <v>0</v>
      </c>
      <c r="V29" s="12">
        <f>AVERAGE(U28:U29)</f>
        <v>0</v>
      </c>
    </row>
    <row r="30" spans="1:22" ht="12">
      <c r="A30" s="2">
        <f>'TRB Record'!A30</f>
        <v>15</v>
      </c>
      <c r="C30" s="10">
        <f>'TRB Record'!C30</f>
        <v>0</v>
      </c>
      <c r="E30" s="4">
        <f>(D30*'% solids Extr Free'!J32)/100</f>
        <v>0</v>
      </c>
      <c r="H30" s="4">
        <f t="shared" si="0"/>
        <v>0</v>
      </c>
      <c r="I30" s="14"/>
      <c r="J30" s="12">
        <f t="shared" si="1"/>
        <v>0</v>
      </c>
      <c r="K30" s="12">
        <f t="shared" si="2"/>
        <v>0</v>
      </c>
      <c r="L30" s="12">
        <f t="shared" si="3"/>
        <v>0</v>
      </c>
      <c r="Q30" s="45" t="e">
        <f t="shared" si="4"/>
        <v>#DIV/0!</v>
      </c>
      <c r="S30" s="3">
        <v>87</v>
      </c>
      <c r="T30" s="12" t="e">
        <f t="shared" si="5"/>
        <v>#DIV/0!</v>
      </c>
      <c r="U30" s="12">
        <f t="shared" si="6"/>
        <v>0</v>
      </c>
      <c r="V30" s="12"/>
    </row>
    <row r="31" spans="1:22" ht="12">
      <c r="A31" s="2" t="str">
        <f>'TRB Record'!A31</f>
        <v>replicate 15</v>
      </c>
      <c r="C31" s="10">
        <f>'TRB Record'!C31</f>
        <v>0</v>
      </c>
      <c r="E31" s="4">
        <f>(D31*'% solids Extr Free'!J32)/100</f>
        <v>0</v>
      </c>
      <c r="H31" s="4">
        <f t="shared" si="0"/>
        <v>0</v>
      </c>
      <c r="I31" s="14"/>
      <c r="J31" s="12">
        <f t="shared" si="1"/>
        <v>0</v>
      </c>
      <c r="K31" s="12">
        <f t="shared" si="2"/>
        <v>0</v>
      </c>
      <c r="L31" s="12">
        <f t="shared" si="3"/>
        <v>0</v>
      </c>
      <c r="Q31" s="45" t="e">
        <f t="shared" si="4"/>
        <v>#DIV/0!</v>
      </c>
      <c r="S31" s="3">
        <v>87</v>
      </c>
      <c r="T31" s="12" t="e">
        <f t="shared" si="5"/>
        <v>#DIV/0!</v>
      </c>
      <c r="U31" s="12">
        <f t="shared" si="6"/>
        <v>0</v>
      </c>
      <c r="V31" s="12">
        <f>AVERAGE(U30:U31)</f>
        <v>0</v>
      </c>
    </row>
    <row r="32" spans="1:22" ht="12">
      <c r="A32" s="2">
        <f>'TRB Record'!A32</f>
        <v>16</v>
      </c>
      <c r="C32" s="10">
        <f>'TRB Record'!C32</f>
        <v>0</v>
      </c>
      <c r="D32" s="13"/>
      <c r="E32" s="4">
        <f>(D32*'% solids Extr Free'!J34)/100</f>
        <v>0</v>
      </c>
      <c r="F32" s="14"/>
      <c r="G32" s="14"/>
      <c r="H32" s="4">
        <f t="shared" si="0"/>
        <v>0</v>
      </c>
      <c r="I32" s="14"/>
      <c r="J32" s="12">
        <f t="shared" si="1"/>
        <v>0</v>
      </c>
      <c r="K32" s="12">
        <f t="shared" si="2"/>
        <v>0</v>
      </c>
      <c r="L32" s="12">
        <f t="shared" si="3"/>
        <v>0</v>
      </c>
      <c r="M32" s="59"/>
      <c r="Q32" s="45" t="e">
        <f t="shared" si="4"/>
        <v>#DIV/0!</v>
      </c>
      <c r="S32" s="3">
        <v>87</v>
      </c>
      <c r="T32" s="12" t="e">
        <f t="shared" si="5"/>
        <v>#DIV/0!</v>
      </c>
      <c r="U32" s="12">
        <f t="shared" si="6"/>
        <v>0</v>
      </c>
      <c r="V32" s="12"/>
    </row>
    <row r="33" spans="1:22" ht="12">
      <c r="A33" s="2" t="str">
        <f>'TRB Record'!A33</f>
        <v>replicate 16</v>
      </c>
      <c r="C33" s="10">
        <f>'TRB Record'!C33</f>
        <v>0</v>
      </c>
      <c r="D33" s="13"/>
      <c r="E33" s="4">
        <f>(D33*'% solids Extr Free'!J34)/100</f>
        <v>0</v>
      </c>
      <c r="F33" s="14"/>
      <c r="G33" s="14"/>
      <c r="H33" s="4">
        <f t="shared" si="0"/>
        <v>0</v>
      </c>
      <c r="I33" s="14"/>
      <c r="J33" s="12">
        <f t="shared" si="1"/>
        <v>0</v>
      </c>
      <c r="K33" s="12">
        <f t="shared" si="2"/>
        <v>0</v>
      </c>
      <c r="L33" s="12">
        <f t="shared" si="3"/>
        <v>0</v>
      </c>
      <c r="M33" s="59"/>
      <c r="Q33" s="45" t="e">
        <f t="shared" si="4"/>
        <v>#DIV/0!</v>
      </c>
      <c r="S33" s="3">
        <v>87</v>
      </c>
      <c r="T33" s="12" t="e">
        <f t="shared" si="5"/>
        <v>#DIV/0!</v>
      </c>
      <c r="U33" s="12">
        <f t="shared" si="6"/>
        <v>0</v>
      </c>
      <c r="V33" s="12">
        <f>AVERAGE(U32:U33)</f>
        <v>0</v>
      </c>
    </row>
    <row r="34" spans="1:22" ht="12">
      <c r="A34" s="2">
        <f>'TRB Record'!A34</f>
        <v>17</v>
      </c>
      <c r="C34" s="10">
        <f>'TRB Record'!C34</f>
        <v>0</v>
      </c>
      <c r="D34" s="13"/>
      <c r="E34" s="4">
        <f>(D34*'% solids Extr Free'!J36)/100</f>
        <v>0</v>
      </c>
      <c r="F34" s="14"/>
      <c r="G34" s="14"/>
      <c r="H34" s="4">
        <f t="shared" si="0"/>
        <v>0</v>
      </c>
      <c r="I34" s="14"/>
      <c r="J34" s="12">
        <f t="shared" si="1"/>
        <v>0</v>
      </c>
      <c r="K34" s="12">
        <f t="shared" si="2"/>
        <v>0</v>
      </c>
      <c r="L34" s="12">
        <f t="shared" si="3"/>
        <v>0</v>
      </c>
      <c r="M34" s="59"/>
      <c r="Q34" s="45" t="e">
        <f t="shared" si="4"/>
        <v>#DIV/0!</v>
      </c>
      <c r="S34" s="3">
        <v>87</v>
      </c>
      <c r="T34" s="12" t="e">
        <f t="shared" si="5"/>
        <v>#DIV/0!</v>
      </c>
      <c r="U34" s="12">
        <f t="shared" si="6"/>
        <v>0</v>
      </c>
      <c r="V34" s="12"/>
    </row>
    <row r="35" spans="1:22" ht="12">
      <c r="A35" s="2" t="str">
        <f>'TRB Record'!A35</f>
        <v>replicate 17</v>
      </c>
      <c r="C35" s="10">
        <f>'TRB Record'!C35</f>
        <v>0</v>
      </c>
      <c r="D35" s="13"/>
      <c r="E35" s="4">
        <f>(D35*'% solids Extr Free'!J36)/100</f>
        <v>0</v>
      </c>
      <c r="F35" s="14"/>
      <c r="G35" s="14"/>
      <c r="H35" s="4">
        <f t="shared" si="0"/>
        <v>0</v>
      </c>
      <c r="I35" s="14"/>
      <c r="J35" s="12">
        <f t="shared" si="1"/>
        <v>0</v>
      </c>
      <c r="K35" s="12">
        <f t="shared" si="2"/>
        <v>0</v>
      </c>
      <c r="L35" s="12">
        <f t="shared" si="3"/>
        <v>0</v>
      </c>
      <c r="M35" s="59"/>
      <c r="Q35" s="45" t="e">
        <f t="shared" si="4"/>
        <v>#DIV/0!</v>
      </c>
      <c r="S35" s="3">
        <v>87</v>
      </c>
      <c r="T35" s="12" t="e">
        <f t="shared" si="5"/>
        <v>#DIV/0!</v>
      </c>
      <c r="U35" s="12">
        <f t="shared" si="6"/>
        <v>0</v>
      </c>
      <c r="V35" s="12">
        <f>AVERAGE(U34:U35)</f>
        <v>0</v>
      </c>
    </row>
    <row r="36" spans="1:22" ht="12">
      <c r="A36" s="2">
        <f>'TRB Record'!A36</f>
        <v>18</v>
      </c>
      <c r="C36" s="10">
        <f>'TRB Record'!C36</f>
        <v>0</v>
      </c>
      <c r="D36" s="13"/>
      <c r="E36" s="4">
        <f>(D36*'% solids Extr Free'!J38)/100</f>
        <v>0</v>
      </c>
      <c r="F36" s="14"/>
      <c r="G36" s="14"/>
      <c r="H36" s="4">
        <f t="shared" si="0"/>
        <v>0</v>
      </c>
      <c r="I36" s="14"/>
      <c r="J36" s="12">
        <f t="shared" si="1"/>
        <v>0</v>
      </c>
      <c r="K36" s="12">
        <f t="shared" si="2"/>
        <v>0</v>
      </c>
      <c r="L36" s="12">
        <f t="shared" si="3"/>
        <v>0</v>
      </c>
      <c r="M36" s="59"/>
      <c r="Q36" s="45" t="e">
        <f t="shared" si="4"/>
        <v>#DIV/0!</v>
      </c>
      <c r="S36" s="3">
        <v>87</v>
      </c>
      <c r="T36" s="12" t="e">
        <f t="shared" si="5"/>
        <v>#DIV/0!</v>
      </c>
      <c r="U36" s="12">
        <f t="shared" si="6"/>
        <v>0</v>
      </c>
      <c r="V36" s="12"/>
    </row>
    <row r="37" spans="1:22" ht="12">
      <c r="A37" s="2" t="str">
        <f>'TRB Record'!A37</f>
        <v>replicate 18</v>
      </c>
      <c r="C37" s="10">
        <f>'TRB Record'!C37</f>
        <v>0</v>
      </c>
      <c r="D37" s="13"/>
      <c r="E37" s="4">
        <f>(D37*'% solids Extr Free'!J38)/100</f>
        <v>0</v>
      </c>
      <c r="F37" s="14"/>
      <c r="G37" s="14"/>
      <c r="H37" s="4">
        <f t="shared" si="0"/>
        <v>0</v>
      </c>
      <c r="I37" s="14"/>
      <c r="J37" s="12">
        <f t="shared" si="1"/>
        <v>0</v>
      </c>
      <c r="K37" s="12">
        <f t="shared" si="2"/>
        <v>0</v>
      </c>
      <c r="L37" s="12">
        <f t="shared" si="3"/>
        <v>0</v>
      </c>
      <c r="M37" s="59"/>
      <c r="Q37" s="45" t="e">
        <f t="shared" si="4"/>
        <v>#DIV/0!</v>
      </c>
      <c r="S37" s="3">
        <v>87</v>
      </c>
      <c r="T37" s="12" t="e">
        <f t="shared" si="5"/>
        <v>#DIV/0!</v>
      </c>
      <c r="U37" s="12">
        <f t="shared" si="6"/>
        <v>0</v>
      </c>
      <c r="V37" s="12">
        <f>AVERAGE(U36:U37)</f>
        <v>0</v>
      </c>
    </row>
    <row r="38" spans="1:22" ht="12">
      <c r="A38" s="2">
        <f>'TRB Record'!A38</f>
        <v>19</v>
      </c>
      <c r="C38" s="10">
        <f>'TRB Record'!C38</f>
        <v>0</v>
      </c>
      <c r="D38" s="13"/>
      <c r="E38" s="4">
        <f>(D38*'% solids Extr Free'!J40)/100</f>
        <v>0</v>
      </c>
      <c r="F38" s="14"/>
      <c r="G38" s="14"/>
      <c r="H38" s="4">
        <f t="shared" si="0"/>
        <v>0</v>
      </c>
      <c r="I38" s="14"/>
      <c r="J38" s="12">
        <f t="shared" si="1"/>
        <v>0</v>
      </c>
      <c r="K38" s="12">
        <f t="shared" si="2"/>
        <v>0</v>
      </c>
      <c r="L38" s="12">
        <f t="shared" si="3"/>
        <v>0</v>
      </c>
      <c r="M38" s="59"/>
      <c r="Q38" s="45" t="e">
        <f t="shared" si="4"/>
        <v>#DIV/0!</v>
      </c>
      <c r="S38" s="3">
        <v>87</v>
      </c>
      <c r="T38" s="12" t="e">
        <f t="shared" si="5"/>
        <v>#DIV/0!</v>
      </c>
      <c r="U38" s="12">
        <f t="shared" si="6"/>
        <v>0</v>
      </c>
      <c r="V38" s="12"/>
    </row>
    <row r="39" spans="1:22" ht="12">
      <c r="A39" s="2" t="str">
        <f>'TRB Record'!A39</f>
        <v>replicate 19</v>
      </c>
      <c r="C39" s="10">
        <f>'TRB Record'!C39</f>
        <v>0</v>
      </c>
      <c r="D39" s="13"/>
      <c r="E39" s="4">
        <f>(D39*'% solids Extr Free'!J40)/100</f>
        <v>0</v>
      </c>
      <c r="F39" s="14"/>
      <c r="G39" s="14"/>
      <c r="H39" s="4">
        <f t="shared" si="0"/>
        <v>0</v>
      </c>
      <c r="I39" s="14"/>
      <c r="J39" s="12">
        <f t="shared" si="1"/>
        <v>0</v>
      </c>
      <c r="K39" s="12">
        <f t="shared" si="2"/>
        <v>0</v>
      </c>
      <c r="L39" s="12">
        <f t="shared" si="3"/>
        <v>0</v>
      </c>
      <c r="M39" s="59"/>
      <c r="Q39" s="45" t="e">
        <f t="shared" si="4"/>
        <v>#DIV/0!</v>
      </c>
      <c r="S39" s="3">
        <v>87</v>
      </c>
      <c r="T39" s="12" t="e">
        <f t="shared" si="5"/>
        <v>#DIV/0!</v>
      </c>
      <c r="U39" s="12">
        <f t="shared" si="6"/>
        <v>0</v>
      </c>
      <c r="V39" s="12">
        <f>AVERAGE(U38:U39)</f>
        <v>0</v>
      </c>
    </row>
    <row r="40" spans="1:22" ht="12">
      <c r="A40" s="2">
        <f>'TRB Record'!A40</f>
        <v>20</v>
      </c>
      <c r="C40" s="10">
        <f>'TRB Record'!C40</f>
        <v>0</v>
      </c>
      <c r="D40" s="13"/>
      <c r="E40" s="4">
        <f>(D40*'% solids Extr Free'!J42)/100</f>
        <v>0</v>
      </c>
      <c r="F40" s="14"/>
      <c r="G40" s="14"/>
      <c r="H40" s="4">
        <f t="shared" si="0"/>
        <v>0</v>
      </c>
      <c r="I40" s="14"/>
      <c r="J40" s="12">
        <f t="shared" si="1"/>
        <v>0</v>
      </c>
      <c r="K40" s="12">
        <f t="shared" si="2"/>
        <v>0</v>
      </c>
      <c r="L40" s="12">
        <f t="shared" si="3"/>
        <v>0</v>
      </c>
      <c r="M40" s="59"/>
      <c r="Q40" s="45" t="e">
        <f t="shared" si="4"/>
        <v>#DIV/0!</v>
      </c>
      <c r="S40" s="3">
        <v>87</v>
      </c>
      <c r="T40" s="12" t="e">
        <f t="shared" si="5"/>
        <v>#DIV/0!</v>
      </c>
      <c r="U40" s="12">
        <f t="shared" si="6"/>
        <v>0</v>
      </c>
      <c r="V40" s="12"/>
    </row>
    <row r="41" spans="1:22" ht="12">
      <c r="A41" s="2" t="str">
        <f>'TRB Record'!A41</f>
        <v>replicate 20</v>
      </c>
      <c r="C41" s="10">
        <f>'TRB Record'!C41</f>
        <v>0</v>
      </c>
      <c r="D41" s="13"/>
      <c r="E41" s="4">
        <f>(D41*'% solids Extr Free'!J42)/100</f>
        <v>0</v>
      </c>
      <c r="F41" s="14"/>
      <c r="G41" s="14"/>
      <c r="H41" s="4">
        <f t="shared" si="0"/>
        <v>0</v>
      </c>
      <c r="I41" s="14"/>
      <c r="J41" s="12">
        <f t="shared" si="1"/>
        <v>0</v>
      </c>
      <c r="K41" s="12">
        <f t="shared" si="2"/>
        <v>0</v>
      </c>
      <c r="L41" s="12">
        <f t="shared" si="3"/>
        <v>0</v>
      </c>
      <c r="M41" s="59"/>
      <c r="Q41" s="45" t="e">
        <f t="shared" si="4"/>
        <v>#DIV/0!</v>
      </c>
      <c r="S41" s="3">
        <v>87</v>
      </c>
      <c r="T41" s="12" t="e">
        <f t="shared" si="5"/>
        <v>#DIV/0!</v>
      </c>
      <c r="U41" s="12">
        <f t="shared" si="6"/>
        <v>0</v>
      </c>
      <c r="V41" s="12">
        <f>AVERAGE(U40:U41)</f>
        <v>0</v>
      </c>
    </row>
    <row r="42" spans="1:22" ht="12">
      <c r="A42" s="2">
        <f>'TRB Record'!A42</f>
        <v>21</v>
      </c>
      <c r="C42" s="10">
        <f>'TRB Record'!C42</f>
        <v>0</v>
      </c>
      <c r="E42" s="4">
        <f>(D42*'% solids Extr Free'!J44)/100</f>
        <v>0</v>
      </c>
      <c r="H42" s="4">
        <f t="shared" si="0"/>
        <v>0</v>
      </c>
      <c r="I42" s="14"/>
      <c r="J42" s="12">
        <f t="shared" si="1"/>
        <v>0</v>
      </c>
      <c r="K42" s="12">
        <f t="shared" si="2"/>
        <v>0</v>
      </c>
      <c r="L42" s="12">
        <f t="shared" si="3"/>
        <v>0</v>
      </c>
      <c r="Q42" s="45" t="e">
        <f t="shared" si="4"/>
        <v>#DIV/0!</v>
      </c>
      <c r="S42" s="3">
        <v>87</v>
      </c>
      <c r="T42" s="12" t="e">
        <f t="shared" si="5"/>
        <v>#DIV/0!</v>
      </c>
      <c r="U42" s="12">
        <f t="shared" si="6"/>
        <v>0</v>
      </c>
      <c r="V42" s="12"/>
    </row>
    <row r="43" spans="1:22" ht="12">
      <c r="A43" s="2" t="str">
        <f>'TRB Record'!A43</f>
        <v>replicate 21</v>
      </c>
      <c r="C43" s="10">
        <f>'TRB Record'!C43</f>
        <v>0</v>
      </c>
      <c r="E43" s="4">
        <f>(D43*'% solids Extr Free'!J44)/100</f>
        <v>0</v>
      </c>
      <c r="H43" s="4">
        <f t="shared" si="0"/>
        <v>0</v>
      </c>
      <c r="I43" s="14"/>
      <c r="J43" s="12">
        <f t="shared" si="1"/>
        <v>0</v>
      </c>
      <c r="K43" s="12">
        <f t="shared" si="2"/>
        <v>0</v>
      </c>
      <c r="L43" s="12">
        <f t="shared" si="3"/>
        <v>0</v>
      </c>
      <c r="Q43" s="45" t="e">
        <f t="shared" si="4"/>
        <v>#DIV/0!</v>
      </c>
      <c r="S43" s="3">
        <v>87</v>
      </c>
      <c r="T43" s="12" t="e">
        <f t="shared" si="5"/>
        <v>#DIV/0!</v>
      </c>
      <c r="U43" s="12">
        <f t="shared" si="6"/>
        <v>0</v>
      </c>
      <c r="V43" s="12">
        <f>AVERAGE(U42:U43)</f>
        <v>0</v>
      </c>
    </row>
    <row r="44" spans="1:22" ht="12">
      <c r="A44" s="2">
        <f>'TRB Record'!A44</f>
        <v>22</v>
      </c>
      <c r="C44" s="10">
        <f>'TRB Record'!C44</f>
        <v>0</v>
      </c>
      <c r="D44" s="13"/>
      <c r="E44" s="4">
        <f>(D44*'% solids Extr Free'!J46)/100</f>
        <v>0</v>
      </c>
      <c r="F44" s="14"/>
      <c r="G44" s="14"/>
      <c r="H44" s="4">
        <f t="shared" si="0"/>
        <v>0</v>
      </c>
      <c r="I44" s="14"/>
      <c r="J44" s="12">
        <f t="shared" si="1"/>
        <v>0</v>
      </c>
      <c r="K44" s="12">
        <f t="shared" si="2"/>
        <v>0</v>
      </c>
      <c r="L44" s="12">
        <f t="shared" si="3"/>
        <v>0</v>
      </c>
      <c r="M44" s="59"/>
      <c r="Q44" s="45" t="e">
        <f t="shared" si="4"/>
        <v>#DIV/0!</v>
      </c>
      <c r="S44" s="3">
        <v>87</v>
      </c>
      <c r="T44" s="12" t="e">
        <f t="shared" si="5"/>
        <v>#DIV/0!</v>
      </c>
      <c r="U44" s="12">
        <f t="shared" si="6"/>
        <v>0</v>
      </c>
      <c r="V44" s="12"/>
    </row>
    <row r="45" spans="1:22" ht="12">
      <c r="A45" s="2" t="str">
        <f>'TRB Record'!A45</f>
        <v>replicate 22</v>
      </c>
      <c r="C45" s="10">
        <f>'TRB Record'!C45</f>
        <v>0</v>
      </c>
      <c r="D45" s="13"/>
      <c r="E45" s="4">
        <f>(D45*'% solids Extr Free'!J46)/100</f>
        <v>0</v>
      </c>
      <c r="F45" s="14"/>
      <c r="G45" s="14"/>
      <c r="H45" s="4">
        <f t="shared" si="0"/>
        <v>0</v>
      </c>
      <c r="I45" s="14"/>
      <c r="J45" s="12">
        <f t="shared" si="1"/>
        <v>0</v>
      </c>
      <c r="K45" s="12">
        <f t="shared" si="2"/>
        <v>0</v>
      </c>
      <c r="L45" s="12">
        <f t="shared" si="3"/>
        <v>0</v>
      </c>
      <c r="M45" s="59"/>
      <c r="Q45" s="45" t="e">
        <f t="shared" si="4"/>
        <v>#DIV/0!</v>
      </c>
      <c r="S45" s="3">
        <v>87</v>
      </c>
      <c r="T45" s="12" t="e">
        <f t="shared" si="5"/>
        <v>#DIV/0!</v>
      </c>
      <c r="U45" s="12">
        <f t="shared" si="6"/>
        <v>0</v>
      </c>
      <c r="V45" s="12">
        <f>AVERAGE(U44:U45)</f>
        <v>0</v>
      </c>
    </row>
    <row r="46" spans="1:22" ht="12">
      <c r="A46" s="2">
        <f>'TRB Record'!A46</f>
        <v>23</v>
      </c>
      <c r="C46" s="10">
        <f>'TRB Record'!C46</f>
        <v>0</v>
      </c>
      <c r="D46" s="13"/>
      <c r="E46" s="4">
        <f>(D46*'% solids Extr Free'!J48)/100</f>
        <v>0</v>
      </c>
      <c r="F46" s="14"/>
      <c r="G46" s="14"/>
      <c r="H46" s="4">
        <f t="shared" si="0"/>
        <v>0</v>
      </c>
      <c r="I46" s="14"/>
      <c r="J46" s="12">
        <f t="shared" si="1"/>
        <v>0</v>
      </c>
      <c r="K46" s="12">
        <f t="shared" si="2"/>
        <v>0</v>
      </c>
      <c r="L46" s="12">
        <f t="shared" si="3"/>
        <v>0</v>
      </c>
      <c r="M46" s="59"/>
      <c r="Q46" s="45" t="e">
        <f t="shared" si="4"/>
        <v>#DIV/0!</v>
      </c>
      <c r="S46" s="3">
        <v>87</v>
      </c>
      <c r="T46" s="12" t="e">
        <f t="shared" si="5"/>
        <v>#DIV/0!</v>
      </c>
      <c r="U46" s="12">
        <f t="shared" si="6"/>
        <v>0</v>
      </c>
      <c r="V46" s="12"/>
    </row>
    <row r="47" spans="1:22" ht="12">
      <c r="A47" s="2" t="str">
        <f>'TRB Record'!A47</f>
        <v>replicate 23</v>
      </c>
      <c r="C47" s="10">
        <f>'TRB Record'!C47</f>
        <v>0</v>
      </c>
      <c r="D47" s="13"/>
      <c r="E47" s="4">
        <f>(D47*'% solids Extr Free'!J48)/100</f>
        <v>0</v>
      </c>
      <c r="F47" s="14"/>
      <c r="G47" s="14"/>
      <c r="H47" s="4">
        <f t="shared" si="0"/>
        <v>0</v>
      </c>
      <c r="I47" s="14"/>
      <c r="J47" s="12">
        <f t="shared" si="1"/>
        <v>0</v>
      </c>
      <c r="K47" s="12">
        <f t="shared" si="2"/>
        <v>0</v>
      </c>
      <c r="L47" s="12">
        <f t="shared" si="3"/>
        <v>0</v>
      </c>
      <c r="M47" s="59"/>
      <c r="Q47" s="45" t="e">
        <f t="shared" si="4"/>
        <v>#DIV/0!</v>
      </c>
      <c r="S47" s="3">
        <v>87</v>
      </c>
      <c r="T47" s="12" t="e">
        <f t="shared" si="5"/>
        <v>#DIV/0!</v>
      </c>
      <c r="U47" s="12">
        <f t="shared" si="6"/>
        <v>0</v>
      </c>
      <c r="V47" s="12">
        <f>AVERAGE(U46:U47)</f>
        <v>0</v>
      </c>
    </row>
    <row r="48" spans="1:22" ht="12">
      <c r="A48" s="2">
        <f>'TRB Record'!A48</f>
        <v>24</v>
      </c>
      <c r="C48" s="10">
        <f>'TRB Record'!C48</f>
        <v>0</v>
      </c>
      <c r="D48" s="13"/>
      <c r="E48" s="4">
        <f>(D48*'% solids Extr Free'!J50)/100</f>
        <v>0</v>
      </c>
      <c r="F48" s="14"/>
      <c r="G48" s="14"/>
      <c r="H48" s="4">
        <f t="shared" si="0"/>
        <v>0</v>
      </c>
      <c r="I48" s="14"/>
      <c r="J48" s="12">
        <f t="shared" si="1"/>
        <v>0</v>
      </c>
      <c r="K48" s="12">
        <f t="shared" si="2"/>
        <v>0</v>
      </c>
      <c r="L48" s="12">
        <f t="shared" si="3"/>
        <v>0</v>
      </c>
      <c r="M48" s="59"/>
      <c r="Q48" s="45" t="e">
        <f t="shared" si="4"/>
        <v>#DIV/0!</v>
      </c>
      <c r="S48" s="3">
        <v>87</v>
      </c>
      <c r="T48" s="12" t="e">
        <f t="shared" si="5"/>
        <v>#DIV/0!</v>
      </c>
      <c r="U48" s="12">
        <f t="shared" si="6"/>
        <v>0</v>
      </c>
      <c r="V48" s="12"/>
    </row>
    <row r="49" spans="1:22" ht="12">
      <c r="A49" s="2" t="str">
        <f>'TRB Record'!A49</f>
        <v>replicate 24</v>
      </c>
      <c r="C49" s="10">
        <f>'TRB Record'!C49</f>
        <v>0</v>
      </c>
      <c r="D49" s="13"/>
      <c r="E49" s="4">
        <f>(D49*'% solids Extr Free'!J50)/100</f>
        <v>0</v>
      </c>
      <c r="F49" s="14"/>
      <c r="G49" s="14"/>
      <c r="H49" s="4">
        <f t="shared" si="0"/>
        <v>0</v>
      </c>
      <c r="I49" s="14"/>
      <c r="J49" s="12">
        <f t="shared" si="1"/>
        <v>0</v>
      </c>
      <c r="K49" s="12">
        <f t="shared" si="2"/>
        <v>0</v>
      </c>
      <c r="L49" s="12">
        <f t="shared" si="3"/>
        <v>0</v>
      </c>
      <c r="M49" s="59"/>
      <c r="Q49" s="45" t="e">
        <f t="shared" si="4"/>
        <v>#DIV/0!</v>
      </c>
      <c r="S49" s="3">
        <v>87</v>
      </c>
      <c r="T49" s="12" t="e">
        <f t="shared" si="5"/>
        <v>#DIV/0!</v>
      </c>
      <c r="U49" s="12">
        <f t="shared" si="6"/>
        <v>0</v>
      </c>
      <c r="V49" s="12">
        <f>AVERAGE(U48:U49)</f>
        <v>0</v>
      </c>
    </row>
    <row r="50" spans="1:22" ht="12">
      <c r="A50" s="2">
        <f>'TRB Record'!A50</f>
        <v>25</v>
      </c>
      <c r="C50" s="10">
        <f>'TRB Record'!C50</f>
        <v>0</v>
      </c>
      <c r="D50" s="13"/>
      <c r="E50" s="4">
        <f>(D50*'% solids Extr Free'!J52)/100</f>
        <v>0</v>
      </c>
      <c r="F50" s="14"/>
      <c r="G50" s="14"/>
      <c r="H50" s="4">
        <f aca="true" t="shared" si="7" ref="H50:H61">(G50-F50)*1000</f>
        <v>0</v>
      </c>
      <c r="I50" s="14"/>
      <c r="J50" s="12">
        <f aca="true" t="shared" si="8" ref="J50:J61">(I50-F50)*1000</f>
        <v>0</v>
      </c>
      <c r="K50" s="12">
        <f aca="true" t="shared" si="9" ref="K50:K61">H50-J50</f>
        <v>0</v>
      </c>
      <c r="L50" s="12">
        <f t="shared" si="3"/>
        <v>0</v>
      </c>
      <c r="M50" s="59"/>
      <c r="Q50" s="45" t="e">
        <f t="shared" si="4"/>
        <v>#DIV/0!</v>
      </c>
      <c r="S50" s="3">
        <v>87</v>
      </c>
      <c r="T50" s="12" t="e">
        <f t="shared" si="5"/>
        <v>#DIV/0!</v>
      </c>
      <c r="U50" s="12">
        <f t="shared" si="6"/>
        <v>0</v>
      </c>
      <c r="V50" s="12"/>
    </row>
    <row r="51" spans="1:22" ht="12">
      <c r="A51" s="2" t="str">
        <f>'TRB Record'!A51</f>
        <v>replicate 25</v>
      </c>
      <c r="C51" s="10">
        <f>'TRB Record'!C51</f>
        <v>0</v>
      </c>
      <c r="D51" s="13"/>
      <c r="E51" s="4">
        <f>(D51*'% solids Extr Free'!J52)/100</f>
        <v>0</v>
      </c>
      <c r="F51" s="14"/>
      <c r="G51" s="14"/>
      <c r="H51" s="4">
        <f t="shared" si="7"/>
        <v>0</v>
      </c>
      <c r="I51" s="14"/>
      <c r="J51" s="12">
        <f t="shared" si="8"/>
        <v>0</v>
      </c>
      <c r="K51" s="12">
        <f t="shared" si="9"/>
        <v>0</v>
      </c>
      <c r="L51" s="12">
        <f t="shared" si="3"/>
        <v>0</v>
      </c>
      <c r="M51" s="59"/>
      <c r="Q51" s="45" t="e">
        <f t="shared" si="4"/>
        <v>#DIV/0!</v>
      </c>
      <c r="S51" s="3">
        <v>87</v>
      </c>
      <c r="T51" s="12" t="e">
        <f t="shared" si="5"/>
        <v>#DIV/0!</v>
      </c>
      <c r="U51" s="12">
        <f t="shared" si="6"/>
        <v>0</v>
      </c>
      <c r="V51" s="12">
        <f>AVERAGE(U50:U51)</f>
        <v>0</v>
      </c>
    </row>
    <row r="52" spans="1:22" ht="12">
      <c r="A52" s="2">
        <f>'TRB Record'!A52</f>
        <v>26</v>
      </c>
      <c r="C52" s="10">
        <f>'TRB Record'!C52</f>
        <v>0</v>
      </c>
      <c r="D52" s="13"/>
      <c r="E52" s="4">
        <f>(D52*'% solids Extr Free'!J54)/100</f>
        <v>0</v>
      </c>
      <c r="F52" s="14"/>
      <c r="G52" s="14"/>
      <c r="H52" s="4">
        <f t="shared" si="7"/>
        <v>0</v>
      </c>
      <c r="I52" s="14"/>
      <c r="J52" s="12">
        <f t="shared" si="8"/>
        <v>0</v>
      </c>
      <c r="K52" s="12">
        <f t="shared" si="9"/>
        <v>0</v>
      </c>
      <c r="L52" s="12">
        <f t="shared" si="3"/>
        <v>0</v>
      </c>
      <c r="M52" s="59"/>
      <c r="Q52" s="45" t="e">
        <f t="shared" si="4"/>
        <v>#DIV/0!</v>
      </c>
      <c r="S52" s="3">
        <v>87</v>
      </c>
      <c r="T52" s="12" t="e">
        <f t="shared" si="5"/>
        <v>#DIV/0!</v>
      </c>
      <c r="U52" s="12">
        <f t="shared" si="6"/>
        <v>0</v>
      </c>
      <c r="V52" s="12"/>
    </row>
    <row r="53" spans="1:22" ht="12">
      <c r="A53" s="2" t="str">
        <f>'TRB Record'!A53</f>
        <v>replicate 26</v>
      </c>
      <c r="C53" s="10">
        <f>'TRB Record'!C53</f>
        <v>0</v>
      </c>
      <c r="D53" s="13"/>
      <c r="E53" s="4">
        <f>(D53*'% solids Extr Free'!J54)/100</f>
        <v>0</v>
      </c>
      <c r="F53" s="14"/>
      <c r="G53" s="14"/>
      <c r="H53" s="4">
        <f t="shared" si="7"/>
        <v>0</v>
      </c>
      <c r="I53" s="14"/>
      <c r="J53" s="12">
        <f t="shared" si="8"/>
        <v>0</v>
      </c>
      <c r="K53" s="12">
        <f t="shared" si="9"/>
        <v>0</v>
      </c>
      <c r="L53" s="12">
        <f t="shared" si="3"/>
        <v>0</v>
      </c>
      <c r="M53" s="59"/>
      <c r="Q53" s="45" t="e">
        <f t="shared" si="4"/>
        <v>#DIV/0!</v>
      </c>
      <c r="S53" s="3">
        <v>87</v>
      </c>
      <c r="T53" s="12" t="e">
        <f t="shared" si="5"/>
        <v>#DIV/0!</v>
      </c>
      <c r="U53" s="12">
        <f t="shared" si="6"/>
        <v>0</v>
      </c>
      <c r="V53" s="12">
        <f>AVERAGE(U52:U53)</f>
        <v>0</v>
      </c>
    </row>
    <row r="54" spans="1:22" ht="12">
      <c r="A54" s="2">
        <f>'TRB Record'!A54</f>
        <v>27</v>
      </c>
      <c r="C54" s="10">
        <f>'TRB Record'!C54</f>
        <v>0</v>
      </c>
      <c r="D54" s="13"/>
      <c r="E54" s="4">
        <f>(D54*'% solids Extr Free'!J56)/100</f>
        <v>0</v>
      </c>
      <c r="F54" s="14"/>
      <c r="G54" s="14"/>
      <c r="H54" s="4">
        <f t="shared" si="7"/>
        <v>0</v>
      </c>
      <c r="I54" s="14"/>
      <c r="J54" s="12">
        <f t="shared" si="8"/>
        <v>0</v>
      </c>
      <c r="K54" s="12">
        <f t="shared" si="9"/>
        <v>0</v>
      </c>
      <c r="L54" s="12">
        <f t="shared" si="3"/>
        <v>0</v>
      </c>
      <c r="M54" s="59"/>
      <c r="Q54" s="45" t="e">
        <f t="shared" si="4"/>
        <v>#DIV/0!</v>
      </c>
      <c r="S54" s="3">
        <v>87</v>
      </c>
      <c r="T54" s="12" t="e">
        <f t="shared" si="5"/>
        <v>#DIV/0!</v>
      </c>
      <c r="U54" s="12">
        <f t="shared" si="6"/>
        <v>0</v>
      </c>
      <c r="V54" s="12"/>
    </row>
    <row r="55" spans="1:22" ht="12">
      <c r="A55" s="2" t="str">
        <f>'TRB Record'!A55</f>
        <v>replicate 27</v>
      </c>
      <c r="C55" s="10">
        <f>'TRB Record'!C55</f>
        <v>0</v>
      </c>
      <c r="D55" s="13"/>
      <c r="E55" s="4">
        <f>(D55*'% solids Extr Free'!J56)/100</f>
        <v>0</v>
      </c>
      <c r="F55" s="14"/>
      <c r="G55" s="14"/>
      <c r="H55" s="4">
        <f t="shared" si="7"/>
        <v>0</v>
      </c>
      <c r="I55" s="14"/>
      <c r="J55" s="12">
        <f t="shared" si="8"/>
        <v>0</v>
      </c>
      <c r="K55" s="12">
        <f t="shared" si="9"/>
        <v>0</v>
      </c>
      <c r="L55" s="12">
        <f t="shared" si="3"/>
        <v>0</v>
      </c>
      <c r="M55" s="59"/>
      <c r="Q55" s="45" t="e">
        <f t="shared" si="4"/>
        <v>#DIV/0!</v>
      </c>
      <c r="S55" s="3">
        <v>87</v>
      </c>
      <c r="T55" s="12" t="e">
        <f t="shared" si="5"/>
        <v>#DIV/0!</v>
      </c>
      <c r="U55" s="12">
        <f t="shared" si="6"/>
        <v>0</v>
      </c>
      <c r="V55" s="12">
        <f>AVERAGE(U54:U55)</f>
        <v>0</v>
      </c>
    </row>
    <row r="56" spans="1:22" ht="12">
      <c r="A56" s="2">
        <f>'TRB Record'!A56</f>
        <v>28</v>
      </c>
      <c r="C56" s="10">
        <f>'TRB Record'!C56</f>
        <v>0</v>
      </c>
      <c r="D56" s="13"/>
      <c r="E56" s="4">
        <f>(D56*'% solids Extr Free'!J58)/100</f>
        <v>0</v>
      </c>
      <c r="F56" s="14"/>
      <c r="G56" s="14"/>
      <c r="H56" s="4">
        <f t="shared" si="7"/>
        <v>0</v>
      </c>
      <c r="I56" s="14"/>
      <c r="J56" s="12">
        <f t="shared" si="8"/>
        <v>0</v>
      </c>
      <c r="K56" s="12">
        <f t="shared" si="9"/>
        <v>0</v>
      </c>
      <c r="L56" s="12">
        <f t="shared" si="3"/>
        <v>0</v>
      </c>
      <c r="M56" s="59"/>
      <c r="Q56" s="45" t="e">
        <f t="shared" si="4"/>
        <v>#DIV/0!</v>
      </c>
      <c r="S56" s="3">
        <v>87</v>
      </c>
      <c r="T56" s="12" t="e">
        <f t="shared" si="5"/>
        <v>#DIV/0!</v>
      </c>
      <c r="U56" s="12">
        <f t="shared" si="6"/>
        <v>0</v>
      </c>
      <c r="V56" s="12"/>
    </row>
    <row r="57" spans="1:22" ht="12">
      <c r="A57" s="2" t="str">
        <f>'TRB Record'!A57</f>
        <v>replicate 28</v>
      </c>
      <c r="C57" s="10">
        <f>'TRB Record'!C57</f>
        <v>0</v>
      </c>
      <c r="D57" s="13"/>
      <c r="E57" s="4">
        <f>(D57*'% solids Extr Free'!J58)/100</f>
        <v>0</v>
      </c>
      <c r="F57" s="14"/>
      <c r="G57" s="14"/>
      <c r="H57" s="4">
        <f t="shared" si="7"/>
        <v>0</v>
      </c>
      <c r="I57" s="14"/>
      <c r="J57" s="12">
        <f t="shared" si="8"/>
        <v>0</v>
      </c>
      <c r="K57" s="12">
        <f t="shared" si="9"/>
        <v>0</v>
      </c>
      <c r="L57" s="12">
        <f t="shared" si="3"/>
        <v>0</v>
      </c>
      <c r="M57" s="59"/>
      <c r="Q57" s="45" t="e">
        <f t="shared" si="4"/>
        <v>#DIV/0!</v>
      </c>
      <c r="S57" s="3">
        <v>87</v>
      </c>
      <c r="T57" s="12" t="e">
        <f t="shared" si="5"/>
        <v>#DIV/0!</v>
      </c>
      <c r="U57" s="12">
        <f t="shared" si="6"/>
        <v>0</v>
      </c>
      <c r="V57" s="12">
        <f>AVERAGE(U56:U57)</f>
        <v>0</v>
      </c>
    </row>
    <row r="58" spans="1:22" ht="12">
      <c r="A58" s="2">
        <f>'TRB Record'!A58</f>
        <v>29</v>
      </c>
      <c r="C58" s="10">
        <f>'TRB Record'!C58</f>
        <v>0</v>
      </c>
      <c r="D58" s="13"/>
      <c r="E58" s="4">
        <f>(D58*'% solids Extr Free'!J60)/100</f>
        <v>0</v>
      </c>
      <c r="F58" s="14"/>
      <c r="G58" s="14"/>
      <c r="H58" s="4">
        <f t="shared" si="7"/>
        <v>0</v>
      </c>
      <c r="I58" s="14"/>
      <c r="J58" s="12">
        <f t="shared" si="8"/>
        <v>0</v>
      </c>
      <c r="K58" s="12">
        <f t="shared" si="9"/>
        <v>0</v>
      </c>
      <c r="L58" s="12">
        <f t="shared" si="3"/>
        <v>0</v>
      </c>
      <c r="M58" s="59"/>
      <c r="Q58" s="45" t="e">
        <f t="shared" si="4"/>
        <v>#DIV/0!</v>
      </c>
      <c r="S58" s="3">
        <v>87</v>
      </c>
      <c r="T58" s="12" t="e">
        <f t="shared" si="5"/>
        <v>#DIV/0!</v>
      </c>
      <c r="U58" s="12">
        <f t="shared" si="6"/>
        <v>0</v>
      </c>
      <c r="V58" s="12"/>
    </row>
    <row r="59" spans="1:22" ht="12">
      <c r="A59" s="2" t="str">
        <f>'TRB Record'!A59</f>
        <v>replicate 29</v>
      </c>
      <c r="C59" s="10">
        <f>'TRB Record'!C59</f>
        <v>0</v>
      </c>
      <c r="D59" s="13"/>
      <c r="E59" s="4">
        <f>(D59*'% solids Extr Free'!J60)/100</f>
        <v>0</v>
      </c>
      <c r="F59" s="14"/>
      <c r="G59" s="14"/>
      <c r="H59" s="4">
        <f t="shared" si="7"/>
        <v>0</v>
      </c>
      <c r="I59" s="14"/>
      <c r="J59" s="12">
        <f t="shared" si="8"/>
        <v>0</v>
      </c>
      <c r="K59" s="12">
        <f t="shared" si="9"/>
        <v>0</v>
      </c>
      <c r="L59" s="12">
        <f t="shared" si="3"/>
        <v>0</v>
      </c>
      <c r="M59" s="59"/>
      <c r="Q59" s="45" t="e">
        <f t="shared" si="4"/>
        <v>#DIV/0!</v>
      </c>
      <c r="S59" s="3">
        <v>87</v>
      </c>
      <c r="T59" s="12" t="e">
        <f t="shared" si="5"/>
        <v>#DIV/0!</v>
      </c>
      <c r="U59" s="12">
        <f t="shared" si="6"/>
        <v>0</v>
      </c>
      <c r="V59" s="12">
        <f>AVERAGE(U58:U59)</f>
        <v>0</v>
      </c>
    </row>
    <row r="60" spans="1:22" ht="12">
      <c r="A60" s="2">
        <f>'TRB Record'!A60</f>
        <v>30</v>
      </c>
      <c r="C60" s="10">
        <f>'TRB Record'!C60</f>
        <v>0</v>
      </c>
      <c r="D60" s="13"/>
      <c r="E60" s="4">
        <f>(D60*'% solids Extr Free'!J62)/100</f>
        <v>0</v>
      </c>
      <c r="F60" s="14"/>
      <c r="G60" s="14"/>
      <c r="H60" s="4">
        <f t="shared" si="7"/>
        <v>0</v>
      </c>
      <c r="I60" s="14"/>
      <c r="J60" s="12">
        <f t="shared" si="8"/>
        <v>0</v>
      </c>
      <c r="K60" s="12">
        <f t="shared" si="9"/>
        <v>0</v>
      </c>
      <c r="L60" s="12">
        <f t="shared" si="3"/>
        <v>0</v>
      </c>
      <c r="M60" s="59"/>
      <c r="Q60" s="45" t="e">
        <f t="shared" si="4"/>
        <v>#DIV/0!</v>
      </c>
      <c r="S60" s="3">
        <v>87</v>
      </c>
      <c r="T60" s="12" t="e">
        <f t="shared" si="5"/>
        <v>#DIV/0!</v>
      </c>
      <c r="U60" s="12">
        <f t="shared" si="6"/>
        <v>0</v>
      </c>
      <c r="V60" s="12"/>
    </row>
    <row r="61" spans="1:22" ht="12">
      <c r="A61" s="2" t="str">
        <f>'TRB Record'!A61</f>
        <v>replicate 30</v>
      </c>
      <c r="C61" s="10">
        <f>'TRB Record'!C61</f>
        <v>0</v>
      </c>
      <c r="D61" s="13"/>
      <c r="E61" s="4">
        <f>(D61*'% solids Extr Free'!J62)/100</f>
        <v>0</v>
      </c>
      <c r="F61" s="14"/>
      <c r="G61" s="14"/>
      <c r="H61" s="4">
        <f t="shared" si="7"/>
        <v>0</v>
      </c>
      <c r="I61" s="14"/>
      <c r="J61" s="12">
        <f t="shared" si="8"/>
        <v>0</v>
      </c>
      <c r="K61" s="12">
        <f t="shared" si="9"/>
        <v>0</v>
      </c>
      <c r="L61" s="12">
        <f t="shared" si="3"/>
        <v>0</v>
      </c>
      <c r="M61" s="59"/>
      <c r="Q61" s="45" t="e">
        <f t="shared" si="4"/>
        <v>#DIV/0!</v>
      </c>
      <c r="S61" s="3">
        <v>87</v>
      </c>
      <c r="T61" s="12" t="e">
        <f t="shared" si="5"/>
        <v>#DIV/0!</v>
      </c>
      <c r="U61" s="12">
        <f t="shared" si="6"/>
        <v>0</v>
      </c>
      <c r="V61" s="12">
        <f>AVERAGE(U60:U61)</f>
        <v>0</v>
      </c>
    </row>
  </sheetData>
  <sheetProtection sheet="1" objects="1" scenarios="1"/>
  <printOptions gridLines="1"/>
  <pageMargins left="0.75" right="0.75" top="1" bottom="1" header="0.5" footer="0.5"/>
  <pageSetup fitToHeight="5" fitToWidth="2" orientation="landscape" scale="73"/>
  <headerFooter alignWithMargins="0">
    <oddHeader>&amp;C&amp;A</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AF67"/>
  <sheetViews>
    <sheetView workbookViewId="0" topLeftCell="A1">
      <pane xSplit="3" ySplit="7" topLeftCell="D8" activePane="bottomRight" state="frozen"/>
      <selection pane="topLeft" activeCell="A1" sqref="A1"/>
      <selection pane="topRight" activeCell="F1" sqref="F1"/>
      <selection pane="bottomLeft" activeCell="A18" sqref="A18"/>
      <selection pane="bottomRight" activeCell="K5" sqref="K5"/>
    </sheetView>
  </sheetViews>
  <sheetFormatPr defaultColWidth="10.875" defaultRowHeight="12"/>
  <cols>
    <col min="1" max="1" width="10.875" style="2" customWidth="1"/>
    <col min="2" max="2" width="14.00390625" style="3" bestFit="1" customWidth="1"/>
    <col min="3" max="3" width="16.375" style="10" customWidth="1"/>
    <col min="4" max="5" width="7.375" style="2" customWidth="1"/>
    <col min="6" max="10" width="7.375" style="3" customWidth="1"/>
    <col min="11" max="32" width="7.375" style="2" customWidth="1"/>
    <col min="33" max="16384" width="10.875" style="1" customWidth="1"/>
  </cols>
  <sheetData>
    <row r="1" spans="2:30" s="2" customFormat="1" ht="12.75" thickBot="1">
      <c r="B1" s="10"/>
      <c r="C1" s="10"/>
      <c r="F1" s="68" t="s">
        <v>136</v>
      </c>
      <c r="G1" s="79"/>
      <c r="H1" s="79"/>
      <c r="I1" s="79"/>
      <c r="J1" s="80"/>
      <c r="K1" s="108"/>
      <c r="L1" s="109"/>
      <c r="M1" s="109"/>
      <c r="N1" s="109"/>
      <c r="O1" s="110"/>
      <c r="P1" s="100" t="s">
        <v>115</v>
      </c>
      <c r="Q1" s="101"/>
      <c r="R1" s="101"/>
      <c r="S1" s="101"/>
      <c r="T1" s="102"/>
      <c r="U1" s="100" t="s">
        <v>116</v>
      </c>
      <c r="V1" s="101"/>
      <c r="W1" s="101"/>
      <c r="X1" s="101"/>
      <c r="Y1" s="101"/>
      <c r="Z1" s="101"/>
      <c r="AA1" s="101"/>
      <c r="AB1" s="101"/>
      <c r="AC1" s="101"/>
      <c r="AD1" s="102"/>
    </row>
    <row r="2" spans="2:30" s="2" customFormat="1" ht="18.75" customHeight="1">
      <c r="B2" s="10"/>
      <c r="C2" s="10"/>
      <c r="E2" s="105" t="s">
        <v>141</v>
      </c>
      <c r="F2" s="81"/>
      <c r="G2" s="82"/>
      <c r="H2" s="82" t="s">
        <v>139</v>
      </c>
      <c r="I2" s="82"/>
      <c r="J2" s="83"/>
      <c r="K2" s="84"/>
      <c r="L2" s="84"/>
      <c r="M2" s="84"/>
      <c r="N2" s="84"/>
      <c r="O2" s="85"/>
      <c r="P2" s="66"/>
      <c r="Q2" s="66"/>
      <c r="R2" s="66"/>
      <c r="S2" s="66"/>
      <c r="T2" s="67"/>
      <c r="U2" s="65"/>
      <c r="V2" s="66"/>
      <c r="W2" s="66"/>
      <c r="X2" s="66"/>
      <c r="Y2" s="66"/>
      <c r="Z2" s="66"/>
      <c r="AA2" s="66"/>
      <c r="AB2" s="66"/>
      <c r="AC2" s="66"/>
      <c r="AD2" s="67"/>
    </row>
    <row r="3" spans="2:30" s="2" customFormat="1" ht="18.75" customHeight="1">
      <c r="B3" s="10"/>
      <c r="C3" s="10"/>
      <c r="E3" s="106"/>
      <c r="F3" s="86"/>
      <c r="G3" s="87"/>
      <c r="H3" s="87" t="s">
        <v>140</v>
      </c>
      <c r="I3" s="88"/>
      <c r="J3" s="76"/>
      <c r="K3" s="78"/>
      <c r="L3" s="78"/>
      <c r="M3" s="78"/>
      <c r="N3" s="78"/>
      <c r="O3" s="77"/>
      <c r="P3" s="66"/>
      <c r="Q3" s="66"/>
      <c r="R3" s="66"/>
      <c r="S3" s="66"/>
      <c r="T3" s="67"/>
      <c r="U3" s="65"/>
      <c r="V3" s="66"/>
      <c r="W3" s="66"/>
      <c r="X3" s="66"/>
      <c r="Y3" s="66"/>
      <c r="Z3" s="66"/>
      <c r="AA3" s="66"/>
      <c r="AB3" s="66"/>
      <c r="AC3" s="66"/>
      <c r="AD3" s="67"/>
    </row>
    <row r="4" spans="2:30" s="2" customFormat="1" ht="18.75" customHeight="1" thickBot="1">
      <c r="B4" s="10"/>
      <c r="C4" s="10"/>
      <c r="E4" s="107"/>
      <c r="F4" s="69"/>
      <c r="G4" s="70"/>
      <c r="H4" s="71"/>
      <c r="I4" s="70" t="s">
        <v>138</v>
      </c>
      <c r="J4" s="72"/>
      <c r="K4" s="89" t="e">
        <f>K3/K2</f>
        <v>#DIV/0!</v>
      </c>
      <c r="L4" s="89" t="e">
        <f>L3/L2</f>
        <v>#DIV/0!</v>
      </c>
      <c r="M4" s="89" t="e">
        <f>M3/M2</f>
        <v>#DIV/0!</v>
      </c>
      <c r="N4" s="89" t="e">
        <f>N3/N2</f>
        <v>#DIV/0!</v>
      </c>
      <c r="O4" s="90" t="e">
        <f>O3/O2</f>
        <v>#DIV/0!</v>
      </c>
      <c r="P4" s="66"/>
      <c r="Q4" s="66"/>
      <c r="R4" s="66"/>
      <c r="S4" s="66"/>
      <c r="T4" s="67"/>
      <c r="U4" s="65"/>
      <c r="V4" s="66"/>
      <c r="W4" s="66"/>
      <c r="X4" s="66"/>
      <c r="Y4" s="66"/>
      <c r="Z4" s="66"/>
      <c r="AA4" s="66"/>
      <c r="AB4" s="66"/>
      <c r="AC4" s="66"/>
      <c r="AD4" s="67"/>
    </row>
    <row r="5" spans="2:30" s="2" customFormat="1" ht="12.75" thickBot="1">
      <c r="B5" s="10"/>
      <c r="C5" s="10"/>
      <c r="F5" s="73"/>
      <c r="G5" s="73"/>
      <c r="H5" s="8"/>
      <c r="I5" s="73"/>
      <c r="J5" s="74"/>
      <c r="K5" s="75"/>
      <c r="L5" s="75"/>
      <c r="M5" s="75"/>
      <c r="N5" s="75"/>
      <c r="O5" s="75"/>
      <c r="P5" s="66"/>
      <c r="Q5" s="66"/>
      <c r="R5" s="66"/>
      <c r="S5" s="66"/>
      <c r="T5" s="67"/>
      <c r="U5" s="65"/>
      <c r="V5" s="66"/>
      <c r="W5" s="66"/>
      <c r="X5" s="66"/>
      <c r="Y5" s="66"/>
      <c r="Z5" s="66"/>
      <c r="AA5" s="66"/>
      <c r="AB5" s="66"/>
      <c r="AC5" s="66"/>
      <c r="AD5" s="67"/>
    </row>
    <row r="6" spans="2:30" ht="12">
      <c r="B6" s="19"/>
      <c r="F6" s="103" t="s">
        <v>114</v>
      </c>
      <c r="G6" s="103"/>
      <c r="H6" s="103"/>
      <c r="I6" s="103"/>
      <c r="J6" s="104"/>
      <c r="K6" s="1"/>
      <c r="L6" s="1"/>
      <c r="M6" s="1"/>
      <c r="N6" s="1"/>
      <c r="O6" s="1"/>
      <c r="P6" s="30"/>
      <c r="Q6" s="31"/>
      <c r="R6" s="31"/>
      <c r="S6" s="31"/>
      <c r="T6" s="32"/>
      <c r="U6" s="30"/>
      <c r="V6" s="31"/>
      <c r="W6" s="31"/>
      <c r="X6" s="31"/>
      <c r="Y6" s="31"/>
      <c r="Z6" s="31"/>
      <c r="AA6" s="31"/>
      <c r="AB6" s="31"/>
      <c r="AC6" s="31"/>
      <c r="AD6" s="32"/>
    </row>
    <row r="7" spans="1:32" s="18" customFormat="1" ht="87.75">
      <c r="A7" s="18" t="s">
        <v>101</v>
      </c>
      <c r="B7" s="41" t="s">
        <v>100</v>
      </c>
      <c r="C7" s="22" t="s">
        <v>95</v>
      </c>
      <c r="D7" s="22" t="s">
        <v>102</v>
      </c>
      <c r="E7" s="22" t="s">
        <v>111</v>
      </c>
      <c r="F7" s="41" t="s">
        <v>120</v>
      </c>
      <c r="G7" s="41" t="s">
        <v>121</v>
      </c>
      <c r="H7" s="41" t="s">
        <v>124</v>
      </c>
      <c r="I7" s="41" t="s">
        <v>123</v>
      </c>
      <c r="J7" s="41" t="s">
        <v>122</v>
      </c>
      <c r="K7" s="27" t="s">
        <v>125</v>
      </c>
      <c r="L7" s="28" t="s">
        <v>126</v>
      </c>
      <c r="M7" s="28" t="s">
        <v>2</v>
      </c>
      <c r="N7" s="28" t="s">
        <v>1</v>
      </c>
      <c r="O7" s="29" t="s">
        <v>0</v>
      </c>
      <c r="P7" s="27" t="s">
        <v>3</v>
      </c>
      <c r="Q7" s="28" t="s">
        <v>4</v>
      </c>
      <c r="R7" s="28" t="s">
        <v>7</v>
      </c>
      <c r="S7" s="28" t="s">
        <v>6</v>
      </c>
      <c r="T7" s="29" t="s">
        <v>5</v>
      </c>
      <c r="U7" s="27" t="s">
        <v>8</v>
      </c>
      <c r="V7" s="28" t="s">
        <v>71</v>
      </c>
      <c r="W7" s="28" t="s">
        <v>9</v>
      </c>
      <c r="X7" s="28" t="s">
        <v>72</v>
      </c>
      <c r="Y7" s="28" t="s">
        <v>12</v>
      </c>
      <c r="Z7" s="28" t="s">
        <v>73</v>
      </c>
      <c r="AA7" s="28" t="s">
        <v>11</v>
      </c>
      <c r="AB7" s="28" t="s">
        <v>74</v>
      </c>
      <c r="AC7" s="28" t="s">
        <v>10</v>
      </c>
      <c r="AD7" s="29" t="s">
        <v>75</v>
      </c>
      <c r="AE7" s="18" t="s">
        <v>76</v>
      </c>
      <c r="AF7" s="18" t="s">
        <v>77</v>
      </c>
    </row>
    <row r="8" spans="1:32" ht="12">
      <c r="A8" s="2">
        <f>'TRB Record'!A2</f>
        <v>1</v>
      </c>
      <c r="C8" s="10">
        <f>'TRB Record'!C2</f>
        <v>0</v>
      </c>
      <c r="D8" s="2">
        <f>Lignin!E2</f>
        <v>0</v>
      </c>
      <c r="E8" s="12">
        <f>Lignin!S2</f>
        <v>87</v>
      </c>
      <c r="F8" s="7"/>
      <c r="G8" s="7"/>
      <c r="H8" s="7"/>
      <c r="I8" s="7"/>
      <c r="J8" s="7"/>
      <c r="K8" s="12" t="e">
        <f aca="true" t="shared" si="0" ref="K8:K39">(F8*E8)/$K$4</f>
        <v>#DIV/0!</v>
      </c>
      <c r="L8" s="12" t="e">
        <f aca="true" t="shared" si="1" ref="L8:L39">(G8*E8)/$L$4</f>
        <v>#DIV/0!</v>
      </c>
      <c r="M8" s="12" t="e">
        <f aca="true" t="shared" si="2" ref="M8:M39">(H8*E8)/$M$4</f>
        <v>#DIV/0!</v>
      </c>
      <c r="N8" s="12" t="e">
        <f aca="true" t="shared" si="3" ref="N8:N39">(I8*E8)/$N$4</f>
        <v>#DIV/0!</v>
      </c>
      <c r="O8" s="12" t="e">
        <f aca="true" t="shared" si="4" ref="O8:O39">(J8*E8)/$O$4</f>
        <v>#DIV/0!</v>
      </c>
      <c r="P8" s="12" t="e">
        <f>K8*(162/180)</f>
        <v>#DIV/0!</v>
      </c>
      <c r="Q8" s="12" t="e">
        <f>L8*(132/150)</f>
        <v>#DIV/0!</v>
      </c>
      <c r="R8" s="12" t="e">
        <f>M8*(162/180)</f>
        <v>#DIV/0!</v>
      </c>
      <c r="S8" s="12" t="e">
        <f>N8*(132/150)</f>
        <v>#DIV/0!</v>
      </c>
      <c r="T8" s="12" t="e">
        <f>O8*(162/180)</f>
        <v>#DIV/0!</v>
      </c>
      <c r="U8" s="12">
        <f>IF(D8=0,0,100*P8/D8)</f>
        <v>0</v>
      </c>
      <c r="V8" s="12"/>
      <c r="W8" s="12">
        <f>IF(D8=0,0,100*Q8/D8)</f>
        <v>0</v>
      </c>
      <c r="X8" s="12"/>
      <c r="Y8" s="12">
        <f>IF(D8=0,0,100*R8/D8)</f>
        <v>0</v>
      </c>
      <c r="Z8" s="12"/>
      <c r="AA8" s="12">
        <f>IF(D8=0,0,100*S8/D8)</f>
        <v>0</v>
      </c>
      <c r="AB8" s="12"/>
      <c r="AC8" s="12">
        <f>IF(D8=0,0,100*T8/D8)</f>
        <v>0</v>
      </c>
      <c r="AD8" s="12"/>
      <c r="AE8" s="12">
        <f>U8+W8+Y8+AA8+AC8</f>
        <v>0</v>
      </c>
      <c r="AF8" s="12"/>
    </row>
    <row r="9" spans="1:32" ht="12">
      <c r="A9" s="2" t="str">
        <f>'TRB Record'!A3</f>
        <v>replicate 1</v>
      </c>
      <c r="C9" s="10">
        <f>'TRB Record'!C3</f>
        <v>0</v>
      </c>
      <c r="D9" s="2">
        <f>Lignin!E3</f>
        <v>0</v>
      </c>
      <c r="E9" s="12">
        <f>Lignin!S3</f>
        <v>87</v>
      </c>
      <c r="F9" s="7"/>
      <c r="G9" s="7"/>
      <c r="H9" s="7"/>
      <c r="I9" s="7"/>
      <c r="J9" s="7"/>
      <c r="K9" s="12" t="e">
        <f t="shared" si="0"/>
        <v>#DIV/0!</v>
      </c>
      <c r="L9" s="12" t="e">
        <f t="shared" si="1"/>
        <v>#DIV/0!</v>
      </c>
      <c r="M9" s="12" t="e">
        <f t="shared" si="2"/>
        <v>#DIV/0!</v>
      </c>
      <c r="N9" s="12" t="e">
        <f t="shared" si="3"/>
        <v>#DIV/0!</v>
      </c>
      <c r="O9" s="12" t="e">
        <f t="shared" si="4"/>
        <v>#DIV/0!</v>
      </c>
      <c r="P9" s="12" t="e">
        <f>K9*(162/180)</f>
        <v>#DIV/0!</v>
      </c>
      <c r="Q9" s="12" t="e">
        <f>L9*(132/150)</f>
        <v>#DIV/0!</v>
      </c>
      <c r="R9" s="12" t="e">
        <f>M9*(162/180)</f>
        <v>#DIV/0!</v>
      </c>
      <c r="S9" s="12" t="e">
        <f>N9*(132/150)</f>
        <v>#DIV/0!</v>
      </c>
      <c r="T9" s="12" t="e">
        <f>O9*(162/180)</f>
        <v>#DIV/0!</v>
      </c>
      <c r="U9" s="12">
        <f aca="true" t="shared" si="5" ref="U9:U67">IF(D9=0,0,100*P9/D9)</f>
        <v>0</v>
      </c>
      <c r="V9" s="12">
        <f>AVERAGE(U8:U9)</f>
        <v>0</v>
      </c>
      <c r="W9" s="12">
        <f aca="true" t="shared" si="6" ref="W9:W67">IF(D9=0,0,100*Q9/D9)</f>
        <v>0</v>
      </c>
      <c r="X9" s="12">
        <f>AVERAGE(W8:W9)</f>
        <v>0</v>
      </c>
      <c r="Y9" s="12">
        <f aca="true" t="shared" si="7" ref="Y9:Y67">IF(D9=0,0,100*R9/D9)</f>
        <v>0</v>
      </c>
      <c r="Z9" s="12">
        <f>AVERAGE(Y8:Y9)</f>
        <v>0</v>
      </c>
      <c r="AA9" s="12">
        <f aca="true" t="shared" si="8" ref="AA9:AA67">IF(D9=0,0,100*S9/D9)</f>
        <v>0</v>
      </c>
      <c r="AB9" s="12">
        <f>AVERAGE(AA8:AA9)</f>
        <v>0</v>
      </c>
      <c r="AC9" s="12">
        <f aca="true" t="shared" si="9" ref="AC9:AC67">IF(D9=0,0,100*T9/D9)</f>
        <v>0</v>
      </c>
      <c r="AD9" s="12">
        <f>AVERAGE(AC8:AC9)</f>
        <v>0</v>
      </c>
      <c r="AE9" s="12">
        <f>U9+W9+Y9+AA9+AC9</f>
        <v>0</v>
      </c>
      <c r="AF9" s="12">
        <f>AVERAGE(AE8:AE9)</f>
        <v>0</v>
      </c>
    </row>
    <row r="10" spans="1:32" ht="12">
      <c r="A10" s="2">
        <f>'TRB Record'!A4</f>
        <v>2</v>
      </c>
      <c r="C10" s="10">
        <f>'TRB Record'!C4</f>
        <v>0</v>
      </c>
      <c r="D10" s="2">
        <f>Lignin!E4</f>
        <v>0</v>
      </c>
      <c r="E10" s="12">
        <f>Lignin!S4</f>
        <v>87</v>
      </c>
      <c r="F10" s="7"/>
      <c r="G10" s="7"/>
      <c r="H10" s="7"/>
      <c r="I10" s="7"/>
      <c r="J10" s="7"/>
      <c r="K10" s="12" t="e">
        <f t="shared" si="0"/>
        <v>#DIV/0!</v>
      </c>
      <c r="L10" s="12" t="e">
        <f t="shared" si="1"/>
        <v>#DIV/0!</v>
      </c>
      <c r="M10" s="12" t="e">
        <f t="shared" si="2"/>
        <v>#DIV/0!</v>
      </c>
      <c r="N10" s="12" t="e">
        <f t="shared" si="3"/>
        <v>#DIV/0!</v>
      </c>
      <c r="O10" s="12" t="e">
        <f t="shared" si="4"/>
        <v>#DIV/0!</v>
      </c>
      <c r="P10" s="12" t="e">
        <f aca="true" t="shared" si="10" ref="P10:P67">K10*(162/180)</f>
        <v>#DIV/0!</v>
      </c>
      <c r="Q10" s="12" t="e">
        <f aca="true" t="shared" si="11" ref="Q10:Q67">L10*(132/150)</f>
        <v>#DIV/0!</v>
      </c>
      <c r="R10" s="12" t="e">
        <f aca="true" t="shared" si="12" ref="R10:R67">M10*(162/180)</f>
        <v>#DIV/0!</v>
      </c>
      <c r="S10" s="12" t="e">
        <f aca="true" t="shared" si="13" ref="S10:S67">N10*(132/150)</f>
        <v>#DIV/0!</v>
      </c>
      <c r="T10" s="12" t="e">
        <f aca="true" t="shared" si="14" ref="T10:T67">O10*(162/180)</f>
        <v>#DIV/0!</v>
      </c>
      <c r="U10" s="12">
        <f t="shared" si="5"/>
        <v>0</v>
      </c>
      <c r="V10" s="12"/>
      <c r="W10" s="12">
        <f t="shared" si="6"/>
        <v>0</v>
      </c>
      <c r="X10" s="12"/>
      <c r="Y10" s="12">
        <f t="shared" si="7"/>
        <v>0</v>
      </c>
      <c r="Z10" s="12"/>
      <c r="AA10" s="12">
        <f t="shared" si="8"/>
        <v>0</v>
      </c>
      <c r="AB10" s="12"/>
      <c r="AC10" s="12">
        <f t="shared" si="9"/>
        <v>0</v>
      </c>
      <c r="AD10" s="12"/>
      <c r="AE10" s="12">
        <f aca="true" t="shared" si="15" ref="AE10:AE67">U10+W10+Y10+AA10+AC10</f>
        <v>0</v>
      </c>
      <c r="AF10" s="12"/>
    </row>
    <row r="11" spans="1:32" ht="12">
      <c r="A11" s="2" t="str">
        <f>'TRB Record'!A5</f>
        <v>replicate 2</v>
      </c>
      <c r="C11" s="10">
        <f>'TRB Record'!C5</f>
        <v>0</v>
      </c>
      <c r="D11" s="2">
        <f>Lignin!E5</f>
        <v>0</v>
      </c>
      <c r="E11" s="12">
        <f>Lignin!S5</f>
        <v>87</v>
      </c>
      <c r="F11" s="7"/>
      <c r="G11" s="7"/>
      <c r="H11" s="7"/>
      <c r="I11" s="7"/>
      <c r="J11" s="7"/>
      <c r="K11" s="12" t="e">
        <f t="shared" si="0"/>
        <v>#DIV/0!</v>
      </c>
      <c r="L11" s="12" t="e">
        <f t="shared" si="1"/>
        <v>#DIV/0!</v>
      </c>
      <c r="M11" s="12" t="e">
        <f t="shared" si="2"/>
        <v>#DIV/0!</v>
      </c>
      <c r="N11" s="12" t="e">
        <f t="shared" si="3"/>
        <v>#DIV/0!</v>
      </c>
      <c r="O11" s="12" t="e">
        <f t="shared" si="4"/>
        <v>#DIV/0!</v>
      </c>
      <c r="P11" s="12" t="e">
        <f t="shared" si="10"/>
        <v>#DIV/0!</v>
      </c>
      <c r="Q11" s="12" t="e">
        <f t="shared" si="11"/>
        <v>#DIV/0!</v>
      </c>
      <c r="R11" s="12" t="e">
        <f t="shared" si="12"/>
        <v>#DIV/0!</v>
      </c>
      <c r="S11" s="12" t="e">
        <f t="shared" si="13"/>
        <v>#DIV/0!</v>
      </c>
      <c r="T11" s="12" t="e">
        <f t="shared" si="14"/>
        <v>#DIV/0!</v>
      </c>
      <c r="U11" s="12">
        <f t="shared" si="5"/>
        <v>0</v>
      </c>
      <c r="V11" s="12">
        <f>AVERAGE(U10:U11)</f>
        <v>0</v>
      </c>
      <c r="W11" s="12">
        <f t="shared" si="6"/>
        <v>0</v>
      </c>
      <c r="X11" s="12">
        <f>AVERAGE(W10:W11)</f>
        <v>0</v>
      </c>
      <c r="Y11" s="12">
        <f t="shared" si="7"/>
        <v>0</v>
      </c>
      <c r="Z11" s="12">
        <f>AVERAGE(Y10:Y11)</f>
        <v>0</v>
      </c>
      <c r="AA11" s="12">
        <f t="shared" si="8"/>
        <v>0</v>
      </c>
      <c r="AB11" s="12">
        <f>AVERAGE(AA10:AA11)</f>
        <v>0</v>
      </c>
      <c r="AC11" s="12">
        <f t="shared" si="9"/>
        <v>0</v>
      </c>
      <c r="AD11" s="12">
        <f>AVERAGE(AC10:AC11)</f>
        <v>0</v>
      </c>
      <c r="AE11" s="12">
        <f t="shared" si="15"/>
        <v>0</v>
      </c>
      <c r="AF11" s="12">
        <f>AVERAGE(AE10:AE11)</f>
        <v>0</v>
      </c>
    </row>
    <row r="12" spans="1:32" ht="12">
      <c r="A12" s="2">
        <f>'TRB Record'!A6</f>
        <v>3</v>
      </c>
      <c r="C12" s="10">
        <f>'TRB Record'!C6</f>
        <v>0</v>
      </c>
      <c r="D12" s="2">
        <f>Lignin!E6</f>
        <v>0</v>
      </c>
      <c r="E12" s="12">
        <f>Lignin!S6</f>
        <v>87</v>
      </c>
      <c r="F12" s="7"/>
      <c r="G12" s="7"/>
      <c r="H12" s="7"/>
      <c r="I12" s="7"/>
      <c r="J12" s="7"/>
      <c r="K12" s="12" t="e">
        <f t="shared" si="0"/>
        <v>#DIV/0!</v>
      </c>
      <c r="L12" s="12" t="e">
        <f t="shared" si="1"/>
        <v>#DIV/0!</v>
      </c>
      <c r="M12" s="12" t="e">
        <f t="shared" si="2"/>
        <v>#DIV/0!</v>
      </c>
      <c r="N12" s="12" t="e">
        <f t="shared" si="3"/>
        <v>#DIV/0!</v>
      </c>
      <c r="O12" s="12" t="e">
        <f t="shared" si="4"/>
        <v>#DIV/0!</v>
      </c>
      <c r="P12" s="12" t="e">
        <f t="shared" si="10"/>
        <v>#DIV/0!</v>
      </c>
      <c r="Q12" s="12" t="e">
        <f t="shared" si="11"/>
        <v>#DIV/0!</v>
      </c>
      <c r="R12" s="12" t="e">
        <f t="shared" si="12"/>
        <v>#DIV/0!</v>
      </c>
      <c r="S12" s="12" t="e">
        <f t="shared" si="13"/>
        <v>#DIV/0!</v>
      </c>
      <c r="T12" s="12" t="e">
        <f t="shared" si="14"/>
        <v>#DIV/0!</v>
      </c>
      <c r="U12" s="12">
        <f t="shared" si="5"/>
        <v>0</v>
      </c>
      <c r="V12" s="12"/>
      <c r="W12" s="12">
        <f t="shared" si="6"/>
        <v>0</v>
      </c>
      <c r="X12" s="12"/>
      <c r="Y12" s="12">
        <f t="shared" si="7"/>
        <v>0</v>
      </c>
      <c r="Z12" s="12"/>
      <c r="AA12" s="12">
        <f t="shared" si="8"/>
        <v>0</v>
      </c>
      <c r="AB12" s="12"/>
      <c r="AC12" s="12">
        <f t="shared" si="9"/>
        <v>0</v>
      </c>
      <c r="AD12" s="12"/>
      <c r="AE12" s="12">
        <f t="shared" si="15"/>
        <v>0</v>
      </c>
      <c r="AF12" s="12"/>
    </row>
    <row r="13" spans="1:32" ht="12">
      <c r="A13" s="2" t="str">
        <f>'TRB Record'!A7</f>
        <v>replicate 3</v>
      </c>
      <c r="C13" s="10">
        <f>'TRB Record'!C7</f>
        <v>0</v>
      </c>
      <c r="D13" s="2">
        <f>Lignin!E7</f>
        <v>0</v>
      </c>
      <c r="E13" s="12">
        <f>Lignin!S7</f>
        <v>87</v>
      </c>
      <c r="F13" s="7"/>
      <c r="G13" s="7"/>
      <c r="H13" s="7"/>
      <c r="I13" s="7"/>
      <c r="J13" s="7"/>
      <c r="K13" s="12" t="e">
        <f t="shared" si="0"/>
        <v>#DIV/0!</v>
      </c>
      <c r="L13" s="12" t="e">
        <f t="shared" si="1"/>
        <v>#DIV/0!</v>
      </c>
      <c r="M13" s="12" t="e">
        <f t="shared" si="2"/>
        <v>#DIV/0!</v>
      </c>
      <c r="N13" s="12" t="e">
        <f t="shared" si="3"/>
        <v>#DIV/0!</v>
      </c>
      <c r="O13" s="12" t="e">
        <f t="shared" si="4"/>
        <v>#DIV/0!</v>
      </c>
      <c r="P13" s="12" t="e">
        <f t="shared" si="10"/>
        <v>#DIV/0!</v>
      </c>
      <c r="Q13" s="12" t="e">
        <f t="shared" si="11"/>
        <v>#DIV/0!</v>
      </c>
      <c r="R13" s="12" t="e">
        <f t="shared" si="12"/>
        <v>#DIV/0!</v>
      </c>
      <c r="S13" s="12" t="e">
        <f t="shared" si="13"/>
        <v>#DIV/0!</v>
      </c>
      <c r="T13" s="12" t="e">
        <f t="shared" si="14"/>
        <v>#DIV/0!</v>
      </c>
      <c r="U13" s="12">
        <f t="shared" si="5"/>
        <v>0</v>
      </c>
      <c r="V13" s="12">
        <f>AVERAGE(U12:U13)</f>
        <v>0</v>
      </c>
      <c r="W13" s="12">
        <f t="shared" si="6"/>
        <v>0</v>
      </c>
      <c r="X13" s="12">
        <f>AVERAGE(W12:W13)</f>
        <v>0</v>
      </c>
      <c r="Y13" s="12">
        <f t="shared" si="7"/>
        <v>0</v>
      </c>
      <c r="Z13" s="12">
        <f>AVERAGE(Y12:Y13)</f>
        <v>0</v>
      </c>
      <c r="AA13" s="12">
        <f t="shared" si="8"/>
        <v>0</v>
      </c>
      <c r="AB13" s="12">
        <f>AVERAGE(AA12:AA13)</f>
        <v>0</v>
      </c>
      <c r="AC13" s="12">
        <f t="shared" si="9"/>
        <v>0</v>
      </c>
      <c r="AD13" s="12">
        <f>AVERAGE(AC12:AC13)</f>
        <v>0</v>
      </c>
      <c r="AE13" s="12">
        <f t="shared" si="15"/>
        <v>0</v>
      </c>
      <c r="AF13" s="12">
        <f>AVERAGE(AE12:AE13)</f>
        <v>0</v>
      </c>
    </row>
    <row r="14" spans="1:32" ht="12">
      <c r="A14" s="2">
        <f>'TRB Record'!A8</f>
        <v>4</v>
      </c>
      <c r="C14" s="10">
        <f>'TRB Record'!C8</f>
        <v>0</v>
      </c>
      <c r="D14" s="2">
        <f>Lignin!E8</f>
        <v>0</v>
      </c>
      <c r="E14" s="12">
        <f>Lignin!S8</f>
        <v>87</v>
      </c>
      <c r="F14" s="7"/>
      <c r="G14" s="7"/>
      <c r="H14" s="7"/>
      <c r="I14" s="7"/>
      <c r="J14" s="7"/>
      <c r="K14" s="12" t="e">
        <f t="shared" si="0"/>
        <v>#DIV/0!</v>
      </c>
      <c r="L14" s="12" t="e">
        <f t="shared" si="1"/>
        <v>#DIV/0!</v>
      </c>
      <c r="M14" s="12" t="e">
        <f t="shared" si="2"/>
        <v>#DIV/0!</v>
      </c>
      <c r="N14" s="12" t="e">
        <f t="shared" si="3"/>
        <v>#DIV/0!</v>
      </c>
      <c r="O14" s="12" t="e">
        <f t="shared" si="4"/>
        <v>#DIV/0!</v>
      </c>
      <c r="P14" s="12" t="e">
        <f t="shared" si="10"/>
        <v>#DIV/0!</v>
      </c>
      <c r="Q14" s="12" t="e">
        <f t="shared" si="11"/>
        <v>#DIV/0!</v>
      </c>
      <c r="R14" s="12" t="e">
        <f t="shared" si="12"/>
        <v>#DIV/0!</v>
      </c>
      <c r="S14" s="12" t="e">
        <f t="shared" si="13"/>
        <v>#DIV/0!</v>
      </c>
      <c r="T14" s="12" t="e">
        <f t="shared" si="14"/>
        <v>#DIV/0!</v>
      </c>
      <c r="U14" s="12">
        <f t="shared" si="5"/>
        <v>0</v>
      </c>
      <c r="V14" s="12"/>
      <c r="W14" s="12">
        <f t="shared" si="6"/>
        <v>0</v>
      </c>
      <c r="X14" s="12"/>
      <c r="Y14" s="12">
        <f t="shared" si="7"/>
        <v>0</v>
      </c>
      <c r="Z14" s="12"/>
      <c r="AA14" s="12">
        <f t="shared" si="8"/>
        <v>0</v>
      </c>
      <c r="AB14" s="12"/>
      <c r="AC14" s="12">
        <f t="shared" si="9"/>
        <v>0</v>
      </c>
      <c r="AD14" s="12"/>
      <c r="AE14" s="12">
        <f t="shared" si="15"/>
        <v>0</v>
      </c>
      <c r="AF14" s="12"/>
    </row>
    <row r="15" spans="1:32" ht="12">
      <c r="A15" s="2" t="str">
        <f>'TRB Record'!A9</f>
        <v>replicate 4</v>
      </c>
      <c r="C15" s="10">
        <f>'TRB Record'!C9</f>
        <v>0</v>
      </c>
      <c r="D15" s="2">
        <f>Lignin!E9</f>
        <v>0</v>
      </c>
      <c r="E15" s="12">
        <f>Lignin!S9</f>
        <v>87</v>
      </c>
      <c r="F15" s="7"/>
      <c r="G15" s="7"/>
      <c r="H15" s="7"/>
      <c r="I15" s="7"/>
      <c r="J15" s="7"/>
      <c r="K15" s="12" t="e">
        <f t="shared" si="0"/>
        <v>#DIV/0!</v>
      </c>
      <c r="L15" s="12" t="e">
        <f t="shared" si="1"/>
        <v>#DIV/0!</v>
      </c>
      <c r="M15" s="12" t="e">
        <f t="shared" si="2"/>
        <v>#DIV/0!</v>
      </c>
      <c r="N15" s="12" t="e">
        <f t="shared" si="3"/>
        <v>#DIV/0!</v>
      </c>
      <c r="O15" s="12" t="e">
        <f t="shared" si="4"/>
        <v>#DIV/0!</v>
      </c>
      <c r="P15" s="12" t="e">
        <f t="shared" si="10"/>
        <v>#DIV/0!</v>
      </c>
      <c r="Q15" s="12" t="e">
        <f t="shared" si="11"/>
        <v>#DIV/0!</v>
      </c>
      <c r="R15" s="12" t="e">
        <f t="shared" si="12"/>
        <v>#DIV/0!</v>
      </c>
      <c r="S15" s="12" t="e">
        <f t="shared" si="13"/>
        <v>#DIV/0!</v>
      </c>
      <c r="T15" s="12" t="e">
        <f t="shared" si="14"/>
        <v>#DIV/0!</v>
      </c>
      <c r="U15" s="12">
        <f t="shared" si="5"/>
        <v>0</v>
      </c>
      <c r="V15" s="12">
        <f>AVERAGE(U14:U15)</f>
        <v>0</v>
      </c>
      <c r="W15" s="12">
        <f t="shared" si="6"/>
        <v>0</v>
      </c>
      <c r="X15" s="12">
        <f>AVERAGE(W14:W15)</f>
        <v>0</v>
      </c>
      <c r="Y15" s="12">
        <f t="shared" si="7"/>
        <v>0</v>
      </c>
      <c r="Z15" s="12">
        <f>AVERAGE(Y14:Y15)</f>
        <v>0</v>
      </c>
      <c r="AA15" s="12">
        <f t="shared" si="8"/>
        <v>0</v>
      </c>
      <c r="AB15" s="12">
        <f>AVERAGE(AA14:AA15)</f>
        <v>0</v>
      </c>
      <c r="AC15" s="12">
        <f t="shared" si="9"/>
        <v>0</v>
      </c>
      <c r="AD15" s="12">
        <f>AVERAGE(AC14:AC15)</f>
        <v>0</v>
      </c>
      <c r="AE15" s="12">
        <f t="shared" si="15"/>
        <v>0</v>
      </c>
      <c r="AF15" s="12">
        <f>AVERAGE(AE14:AE15)</f>
        <v>0</v>
      </c>
    </row>
    <row r="16" spans="1:32" ht="12">
      <c r="A16" s="2">
        <f>'TRB Record'!A10</f>
        <v>5</v>
      </c>
      <c r="C16" s="10">
        <f>'TRB Record'!C10</f>
        <v>0</v>
      </c>
      <c r="D16" s="2">
        <f>Lignin!E10</f>
        <v>0</v>
      </c>
      <c r="E16" s="12">
        <f>Lignin!S10</f>
        <v>87</v>
      </c>
      <c r="F16" s="7"/>
      <c r="G16" s="7"/>
      <c r="H16" s="7"/>
      <c r="I16" s="7"/>
      <c r="J16" s="7"/>
      <c r="K16" s="12" t="e">
        <f t="shared" si="0"/>
        <v>#DIV/0!</v>
      </c>
      <c r="L16" s="12" t="e">
        <f t="shared" si="1"/>
        <v>#DIV/0!</v>
      </c>
      <c r="M16" s="12" t="e">
        <f t="shared" si="2"/>
        <v>#DIV/0!</v>
      </c>
      <c r="N16" s="12" t="e">
        <f t="shared" si="3"/>
        <v>#DIV/0!</v>
      </c>
      <c r="O16" s="12" t="e">
        <f t="shared" si="4"/>
        <v>#DIV/0!</v>
      </c>
      <c r="P16" s="12" t="e">
        <f t="shared" si="10"/>
        <v>#DIV/0!</v>
      </c>
      <c r="Q16" s="12" t="e">
        <f t="shared" si="11"/>
        <v>#DIV/0!</v>
      </c>
      <c r="R16" s="12" t="e">
        <f t="shared" si="12"/>
        <v>#DIV/0!</v>
      </c>
      <c r="S16" s="12" t="e">
        <f t="shared" si="13"/>
        <v>#DIV/0!</v>
      </c>
      <c r="T16" s="12" t="e">
        <f t="shared" si="14"/>
        <v>#DIV/0!</v>
      </c>
      <c r="U16" s="12">
        <f t="shared" si="5"/>
        <v>0</v>
      </c>
      <c r="V16" s="12"/>
      <c r="W16" s="12">
        <f t="shared" si="6"/>
        <v>0</v>
      </c>
      <c r="X16" s="12"/>
      <c r="Y16" s="12">
        <f t="shared" si="7"/>
        <v>0</v>
      </c>
      <c r="Z16" s="12"/>
      <c r="AA16" s="12">
        <f t="shared" si="8"/>
        <v>0</v>
      </c>
      <c r="AB16" s="12"/>
      <c r="AC16" s="12">
        <f t="shared" si="9"/>
        <v>0</v>
      </c>
      <c r="AD16" s="12"/>
      <c r="AE16" s="12">
        <f t="shared" si="15"/>
        <v>0</v>
      </c>
      <c r="AF16" s="12"/>
    </row>
    <row r="17" spans="1:32" ht="12">
      <c r="A17" s="2" t="str">
        <f>'TRB Record'!A11</f>
        <v>replicate 5</v>
      </c>
      <c r="C17" s="10">
        <f>'TRB Record'!C11</f>
        <v>0</v>
      </c>
      <c r="D17" s="2">
        <f>Lignin!E11</f>
        <v>0</v>
      </c>
      <c r="E17" s="12">
        <f>Lignin!S11</f>
        <v>87</v>
      </c>
      <c r="F17" s="7"/>
      <c r="G17" s="7"/>
      <c r="H17" s="7"/>
      <c r="I17" s="7"/>
      <c r="J17" s="7"/>
      <c r="K17" s="12" t="e">
        <f t="shared" si="0"/>
        <v>#DIV/0!</v>
      </c>
      <c r="L17" s="12" t="e">
        <f t="shared" si="1"/>
        <v>#DIV/0!</v>
      </c>
      <c r="M17" s="12" t="e">
        <f t="shared" si="2"/>
        <v>#DIV/0!</v>
      </c>
      <c r="N17" s="12" t="e">
        <f t="shared" si="3"/>
        <v>#DIV/0!</v>
      </c>
      <c r="O17" s="12" t="e">
        <f t="shared" si="4"/>
        <v>#DIV/0!</v>
      </c>
      <c r="P17" s="12" t="e">
        <f t="shared" si="10"/>
        <v>#DIV/0!</v>
      </c>
      <c r="Q17" s="12" t="e">
        <f t="shared" si="11"/>
        <v>#DIV/0!</v>
      </c>
      <c r="R17" s="12" t="e">
        <f t="shared" si="12"/>
        <v>#DIV/0!</v>
      </c>
      <c r="S17" s="12" t="e">
        <f t="shared" si="13"/>
        <v>#DIV/0!</v>
      </c>
      <c r="T17" s="12" t="e">
        <f t="shared" si="14"/>
        <v>#DIV/0!</v>
      </c>
      <c r="U17" s="12">
        <f t="shared" si="5"/>
        <v>0</v>
      </c>
      <c r="V17" s="12">
        <f>AVERAGE(U16:U17)</f>
        <v>0</v>
      </c>
      <c r="W17" s="12">
        <f t="shared" si="6"/>
        <v>0</v>
      </c>
      <c r="X17" s="12">
        <f>AVERAGE(W16:W17)</f>
        <v>0</v>
      </c>
      <c r="Y17" s="12">
        <f t="shared" si="7"/>
        <v>0</v>
      </c>
      <c r="Z17" s="12">
        <f>AVERAGE(Y16:Y17)</f>
        <v>0</v>
      </c>
      <c r="AA17" s="12">
        <f t="shared" si="8"/>
        <v>0</v>
      </c>
      <c r="AB17" s="12">
        <f>AVERAGE(AA16:AA17)</f>
        <v>0</v>
      </c>
      <c r="AC17" s="12">
        <f t="shared" si="9"/>
        <v>0</v>
      </c>
      <c r="AD17" s="12">
        <f>AVERAGE(AC16:AC17)</f>
        <v>0</v>
      </c>
      <c r="AE17" s="12">
        <f t="shared" si="15"/>
        <v>0</v>
      </c>
      <c r="AF17" s="12">
        <f>AVERAGE(AE16:AE17)</f>
        <v>0</v>
      </c>
    </row>
    <row r="18" spans="1:32" ht="12">
      <c r="A18" s="2">
        <f>'TRB Record'!A12</f>
        <v>6</v>
      </c>
      <c r="C18" s="10">
        <f>'TRB Record'!C12</f>
        <v>0</v>
      </c>
      <c r="D18" s="2">
        <f>Lignin!E12</f>
        <v>0</v>
      </c>
      <c r="E18" s="12">
        <f>Lignin!S12</f>
        <v>87</v>
      </c>
      <c r="F18" s="7"/>
      <c r="G18" s="7"/>
      <c r="H18" s="7"/>
      <c r="I18" s="7"/>
      <c r="J18" s="7"/>
      <c r="K18" s="12" t="e">
        <f t="shared" si="0"/>
        <v>#DIV/0!</v>
      </c>
      <c r="L18" s="12" t="e">
        <f t="shared" si="1"/>
        <v>#DIV/0!</v>
      </c>
      <c r="M18" s="12" t="e">
        <f t="shared" si="2"/>
        <v>#DIV/0!</v>
      </c>
      <c r="N18" s="12" t="e">
        <f t="shared" si="3"/>
        <v>#DIV/0!</v>
      </c>
      <c r="O18" s="12" t="e">
        <f t="shared" si="4"/>
        <v>#DIV/0!</v>
      </c>
      <c r="P18" s="12" t="e">
        <f t="shared" si="10"/>
        <v>#DIV/0!</v>
      </c>
      <c r="Q18" s="12" t="e">
        <f t="shared" si="11"/>
        <v>#DIV/0!</v>
      </c>
      <c r="R18" s="12" t="e">
        <f t="shared" si="12"/>
        <v>#DIV/0!</v>
      </c>
      <c r="S18" s="12" t="e">
        <f t="shared" si="13"/>
        <v>#DIV/0!</v>
      </c>
      <c r="T18" s="12" t="e">
        <f t="shared" si="14"/>
        <v>#DIV/0!</v>
      </c>
      <c r="U18" s="12">
        <f t="shared" si="5"/>
        <v>0</v>
      </c>
      <c r="V18" s="12"/>
      <c r="W18" s="12">
        <f t="shared" si="6"/>
        <v>0</v>
      </c>
      <c r="X18" s="12"/>
      <c r="Y18" s="12">
        <f t="shared" si="7"/>
        <v>0</v>
      </c>
      <c r="Z18" s="12"/>
      <c r="AA18" s="12">
        <f t="shared" si="8"/>
        <v>0</v>
      </c>
      <c r="AB18" s="12"/>
      <c r="AC18" s="12">
        <f t="shared" si="9"/>
        <v>0</v>
      </c>
      <c r="AD18" s="12"/>
      <c r="AE18" s="12">
        <f t="shared" si="15"/>
        <v>0</v>
      </c>
      <c r="AF18" s="12"/>
    </row>
    <row r="19" spans="1:32" ht="12">
      <c r="A19" s="2" t="str">
        <f>'TRB Record'!A13</f>
        <v>replicate 6</v>
      </c>
      <c r="C19" s="10">
        <f>'TRB Record'!C13</f>
        <v>0</v>
      </c>
      <c r="D19" s="2">
        <f>Lignin!E13</f>
        <v>0</v>
      </c>
      <c r="E19" s="12">
        <f>Lignin!S13</f>
        <v>87</v>
      </c>
      <c r="F19" s="7"/>
      <c r="G19" s="7"/>
      <c r="H19" s="7"/>
      <c r="I19" s="7"/>
      <c r="J19" s="7"/>
      <c r="K19" s="12" t="e">
        <f t="shared" si="0"/>
        <v>#DIV/0!</v>
      </c>
      <c r="L19" s="12" t="e">
        <f t="shared" si="1"/>
        <v>#DIV/0!</v>
      </c>
      <c r="M19" s="12" t="e">
        <f t="shared" si="2"/>
        <v>#DIV/0!</v>
      </c>
      <c r="N19" s="12" t="e">
        <f t="shared" si="3"/>
        <v>#DIV/0!</v>
      </c>
      <c r="O19" s="12" t="e">
        <f t="shared" si="4"/>
        <v>#DIV/0!</v>
      </c>
      <c r="P19" s="12" t="e">
        <f t="shared" si="10"/>
        <v>#DIV/0!</v>
      </c>
      <c r="Q19" s="12" t="e">
        <f t="shared" si="11"/>
        <v>#DIV/0!</v>
      </c>
      <c r="R19" s="12" t="e">
        <f t="shared" si="12"/>
        <v>#DIV/0!</v>
      </c>
      <c r="S19" s="12" t="e">
        <f t="shared" si="13"/>
        <v>#DIV/0!</v>
      </c>
      <c r="T19" s="12" t="e">
        <f t="shared" si="14"/>
        <v>#DIV/0!</v>
      </c>
      <c r="U19" s="12">
        <f t="shared" si="5"/>
        <v>0</v>
      </c>
      <c r="V19" s="12">
        <f>AVERAGE(U18:U19)</f>
        <v>0</v>
      </c>
      <c r="W19" s="12">
        <f t="shared" si="6"/>
        <v>0</v>
      </c>
      <c r="X19" s="12">
        <f>AVERAGE(W18:W19)</f>
        <v>0</v>
      </c>
      <c r="Y19" s="12">
        <f t="shared" si="7"/>
        <v>0</v>
      </c>
      <c r="Z19" s="12">
        <f>AVERAGE(Y18:Y19)</f>
        <v>0</v>
      </c>
      <c r="AA19" s="12">
        <f t="shared" si="8"/>
        <v>0</v>
      </c>
      <c r="AB19" s="12">
        <f>AVERAGE(AA18:AA19)</f>
        <v>0</v>
      </c>
      <c r="AC19" s="12">
        <f t="shared" si="9"/>
        <v>0</v>
      </c>
      <c r="AD19" s="12">
        <f>AVERAGE(AC18:AC19)</f>
        <v>0</v>
      </c>
      <c r="AE19" s="12">
        <f t="shared" si="15"/>
        <v>0</v>
      </c>
      <c r="AF19" s="12">
        <f>AVERAGE(AE18:AE19)</f>
        <v>0</v>
      </c>
    </row>
    <row r="20" spans="1:32" ht="12">
      <c r="A20" s="2">
        <f>'TRB Record'!A14</f>
        <v>7</v>
      </c>
      <c r="C20" s="10">
        <f>'TRB Record'!C14</f>
        <v>0</v>
      </c>
      <c r="D20" s="2">
        <f>Lignin!E14</f>
        <v>0</v>
      </c>
      <c r="E20" s="12">
        <f>Lignin!S14</f>
        <v>87</v>
      </c>
      <c r="F20" s="7"/>
      <c r="G20" s="7"/>
      <c r="H20" s="7"/>
      <c r="I20" s="7"/>
      <c r="J20" s="7"/>
      <c r="K20" s="12" t="e">
        <f t="shared" si="0"/>
        <v>#DIV/0!</v>
      </c>
      <c r="L20" s="12" t="e">
        <f t="shared" si="1"/>
        <v>#DIV/0!</v>
      </c>
      <c r="M20" s="12" t="e">
        <f t="shared" si="2"/>
        <v>#DIV/0!</v>
      </c>
      <c r="N20" s="12" t="e">
        <f t="shared" si="3"/>
        <v>#DIV/0!</v>
      </c>
      <c r="O20" s="12" t="e">
        <f t="shared" si="4"/>
        <v>#DIV/0!</v>
      </c>
      <c r="P20" s="12" t="e">
        <f t="shared" si="10"/>
        <v>#DIV/0!</v>
      </c>
      <c r="Q20" s="12" t="e">
        <f t="shared" si="11"/>
        <v>#DIV/0!</v>
      </c>
      <c r="R20" s="12" t="e">
        <f t="shared" si="12"/>
        <v>#DIV/0!</v>
      </c>
      <c r="S20" s="12" t="e">
        <f t="shared" si="13"/>
        <v>#DIV/0!</v>
      </c>
      <c r="T20" s="12" t="e">
        <f t="shared" si="14"/>
        <v>#DIV/0!</v>
      </c>
      <c r="U20" s="12">
        <f t="shared" si="5"/>
        <v>0</v>
      </c>
      <c r="V20" s="12"/>
      <c r="W20" s="12">
        <f t="shared" si="6"/>
        <v>0</v>
      </c>
      <c r="X20" s="12"/>
      <c r="Y20" s="12">
        <f t="shared" si="7"/>
        <v>0</v>
      </c>
      <c r="Z20" s="12"/>
      <c r="AA20" s="12">
        <f t="shared" si="8"/>
        <v>0</v>
      </c>
      <c r="AB20" s="12"/>
      <c r="AC20" s="12">
        <f t="shared" si="9"/>
        <v>0</v>
      </c>
      <c r="AD20" s="12"/>
      <c r="AE20" s="12">
        <f t="shared" si="15"/>
        <v>0</v>
      </c>
      <c r="AF20" s="12"/>
    </row>
    <row r="21" spans="1:32" ht="12">
      <c r="A21" s="2" t="str">
        <f>'TRB Record'!A15</f>
        <v>replicate 7</v>
      </c>
      <c r="C21" s="10">
        <f>'TRB Record'!C15</f>
        <v>0</v>
      </c>
      <c r="D21" s="2">
        <f>Lignin!E15</f>
        <v>0</v>
      </c>
      <c r="E21" s="12">
        <f>Lignin!S15</f>
        <v>87</v>
      </c>
      <c r="F21" s="7"/>
      <c r="G21" s="7"/>
      <c r="H21" s="7"/>
      <c r="I21" s="7"/>
      <c r="J21" s="7"/>
      <c r="K21" s="12" t="e">
        <f t="shared" si="0"/>
        <v>#DIV/0!</v>
      </c>
      <c r="L21" s="12" t="e">
        <f t="shared" si="1"/>
        <v>#DIV/0!</v>
      </c>
      <c r="M21" s="12" t="e">
        <f t="shared" si="2"/>
        <v>#DIV/0!</v>
      </c>
      <c r="N21" s="12" t="e">
        <f t="shared" si="3"/>
        <v>#DIV/0!</v>
      </c>
      <c r="O21" s="12" t="e">
        <f t="shared" si="4"/>
        <v>#DIV/0!</v>
      </c>
      <c r="P21" s="12" t="e">
        <f t="shared" si="10"/>
        <v>#DIV/0!</v>
      </c>
      <c r="Q21" s="12" t="e">
        <f t="shared" si="11"/>
        <v>#DIV/0!</v>
      </c>
      <c r="R21" s="12" t="e">
        <f t="shared" si="12"/>
        <v>#DIV/0!</v>
      </c>
      <c r="S21" s="12" t="e">
        <f t="shared" si="13"/>
        <v>#DIV/0!</v>
      </c>
      <c r="T21" s="12" t="e">
        <f t="shared" si="14"/>
        <v>#DIV/0!</v>
      </c>
      <c r="U21" s="12">
        <f t="shared" si="5"/>
        <v>0</v>
      </c>
      <c r="V21" s="12">
        <f>AVERAGE(U20:U21)</f>
        <v>0</v>
      </c>
      <c r="W21" s="12">
        <f t="shared" si="6"/>
        <v>0</v>
      </c>
      <c r="X21" s="12">
        <f>AVERAGE(W20:W21)</f>
        <v>0</v>
      </c>
      <c r="Y21" s="12">
        <f t="shared" si="7"/>
        <v>0</v>
      </c>
      <c r="Z21" s="12">
        <f>AVERAGE(Y20:Y21)</f>
        <v>0</v>
      </c>
      <c r="AA21" s="12">
        <f t="shared" si="8"/>
        <v>0</v>
      </c>
      <c r="AB21" s="12">
        <f>AVERAGE(AA20:AA21)</f>
        <v>0</v>
      </c>
      <c r="AC21" s="12">
        <f t="shared" si="9"/>
        <v>0</v>
      </c>
      <c r="AD21" s="12">
        <f>AVERAGE(AC20:AC21)</f>
        <v>0</v>
      </c>
      <c r="AE21" s="12">
        <f t="shared" si="15"/>
        <v>0</v>
      </c>
      <c r="AF21" s="12">
        <f>AVERAGE(AE20:AE21)</f>
        <v>0</v>
      </c>
    </row>
    <row r="22" spans="1:32" ht="12">
      <c r="A22" s="2">
        <f>'TRB Record'!A16</f>
        <v>8</v>
      </c>
      <c r="C22" s="10">
        <f>'TRB Record'!C16</f>
        <v>0</v>
      </c>
      <c r="D22" s="2">
        <f>Lignin!E16</f>
        <v>0</v>
      </c>
      <c r="E22" s="12">
        <f>Lignin!S16</f>
        <v>87</v>
      </c>
      <c r="F22" s="7"/>
      <c r="G22" s="7"/>
      <c r="H22" s="7"/>
      <c r="I22" s="7"/>
      <c r="J22" s="7"/>
      <c r="K22" s="12" t="e">
        <f t="shared" si="0"/>
        <v>#DIV/0!</v>
      </c>
      <c r="L22" s="12" t="e">
        <f t="shared" si="1"/>
        <v>#DIV/0!</v>
      </c>
      <c r="M22" s="12" t="e">
        <f t="shared" si="2"/>
        <v>#DIV/0!</v>
      </c>
      <c r="N22" s="12" t="e">
        <f t="shared" si="3"/>
        <v>#DIV/0!</v>
      </c>
      <c r="O22" s="12" t="e">
        <f t="shared" si="4"/>
        <v>#DIV/0!</v>
      </c>
      <c r="P22" s="12" t="e">
        <f t="shared" si="10"/>
        <v>#DIV/0!</v>
      </c>
      <c r="Q22" s="12" t="e">
        <f t="shared" si="11"/>
        <v>#DIV/0!</v>
      </c>
      <c r="R22" s="12" t="e">
        <f t="shared" si="12"/>
        <v>#DIV/0!</v>
      </c>
      <c r="S22" s="12" t="e">
        <f t="shared" si="13"/>
        <v>#DIV/0!</v>
      </c>
      <c r="T22" s="12" t="e">
        <f t="shared" si="14"/>
        <v>#DIV/0!</v>
      </c>
      <c r="U22" s="12">
        <f t="shared" si="5"/>
        <v>0</v>
      </c>
      <c r="V22" s="12"/>
      <c r="W22" s="12">
        <f t="shared" si="6"/>
        <v>0</v>
      </c>
      <c r="X22" s="12"/>
      <c r="Y22" s="12">
        <f t="shared" si="7"/>
        <v>0</v>
      </c>
      <c r="Z22" s="12"/>
      <c r="AA22" s="12">
        <f t="shared" si="8"/>
        <v>0</v>
      </c>
      <c r="AB22" s="12"/>
      <c r="AC22" s="12">
        <f t="shared" si="9"/>
        <v>0</v>
      </c>
      <c r="AD22" s="12"/>
      <c r="AE22" s="12">
        <f t="shared" si="15"/>
        <v>0</v>
      </c>
      <c r="AF22" s="12"/>
    </row>
    <row r="23" spans="1:32" ht="12">
      <c r="A23" s="2" t="str">
        <f>'TRB Record'!A17</f>
        <v>replicate 8</v>
      </c>
      <c r="C23" s="10">
        <f>'TRB Record'!C17</f>
        <v>0</v>
      </c>
      <c r="D23" s="2">
        <f>Lignin!E17</f>
        <v>0</v>
      </c>
      <c r="E23" s="12">
        <f>Lignin!S17</f>
        <v>87</v>
      </c>
      <c r="F23" s="7"/>
      <c r="G23" s="7"/>
      <c r="H23" s="7"/>
      <c r="I23" s="7"/>
      <c r="J23" s="7"/>
      <c r="K23" s="12" t="e">
        <f t="shared" si="0"/>
        <v>#DIV/0!</v>
      </c>
      <c r="L23" s="12" t="e">
        <f t="shared" si="1"/>
        <v>#DIV/0!</v>
      </c>
      <c r="M23" s="12" t="e">
        <f t="shared" si="2"/>
        <v>#DIV/0!</v>
      </c>
      <c r="N23" s="12" t="e">
        <f t="shared" si="3"/>
        <v>#DIV/0!</v>
      </c>
      <c r="O23" s="12" t="e">
        <f t="shared" si="4"/>
        <v>#DIV/0!</v>
      </c>
      <c r="P23" s="12" t="e">
        <f t="shared" si="10"/>
        <v>#DIV/0!</v>
      </c>
      <c r="Q23" s="12" t="e">
        <f t="shared" si="11"/>
        <v>#DIV/0!</v>
      </c>
      <c r="R23" s="12" t="e">
        <f t="shared" si="12"/>
        <v>#DIV/0!</v>
      </c>
      <c r="S23" s="12" t="e">
        <f t="shared" si="13"/>
        <v>#DIV/0!</v>
      </c>
      <c r="T23" s="12" t="e">
        <f t="shared" si="14"/>
        <v>#DIV/0!</v>
      </c>
      <c r="U23" s="12">
        <f t="shared" si="5"/>
        <v>0</v>
      </c>
      <c r="V23" s="12">
        <f>AVERAGE(U22:U23)</f>
        <v>0</v>
      </c>
      <c r="W23" s="12">
        <f t="shared" si="6"/>
        <v>0</v>
      </c>
      <c r="X23" s="12">
        <f>AVERAGE(W22:W23)</f>
        <v>0</v>
      </c>
      <c r="Y23" s="12">
        <f t="shared" si="7"/>
        <v>0</v>
      </c>
      <c r="Z23" s="12">
        <f>AVERAGE(Y22:Y23)</f>
        <v>0</v>
      </c>
      <c r="AA23" s="12">
        <f t="shared" si="8"/>
        <v>0</v>
      </c>
      <c r="AB23" s="12">
        <f>AVERAGE(AA22:AA23)</f>
        <v>0</v>
      </c>
      <c r="AC23" s="12">
        <f t="shared" si="9"/>
        <v>0</v>
      </c>
      <c r="AD23" s="12">
        <f>AVERAGE(AC22:AC23)</f>
        <v>0</v>
      </c>
      <c r="AE23" s="12">
        <f t="shared" si="15"/>
        <v>0</v>
      </c>
      <c r="AF23" s="12">
        <f>AVERAGE(AE22:AE23)</f>
        <v>0</v>
      </c>
    </row>
    <row r="24" spans="1:32" ht="12">
      <c r="A24" s="2">
        <f>'TRB Record'!A18</f>
        <v>9</v>
      </c>
      <c r="C24" s="10">
        <f>'TRB Record'!C18</f>
        <v>0</v>
      </c>
      <c r="D24" s="2">
        <f>Lignin!E18</f>
        <v>0</v>
      </c>
      <c r="E24" s="12">
        <f>Lignin!S18</f>
        <v>87</v>
      </c>
      <c r="F24" s="7"/>
      <c r="G24" s="7"/>
      <c r="H24" s="7"/>
      <c r="I24" s="7"/>
      <c r="J24" s="7"/>
      <c r="K24" s="12" t="e">
        <f t="shared" si="0"/>
        <v>#DIV/0!</v>
      </c>
      <c r="L24" s="12" t="e">
        <f t="shared" si="1"/>
        <v>#DIV/0!</v>
      </c>
      <c r="M24" s="12" t="e">
        <f t="shared" si="2"/>
        <v>#DIV/0!</v>
      </c>
      <c r="N24" s="12" t="e">
        <f t="shared" si="3"/>
        <v>#DIV/0!</v>
      </c>
      <c r="O24" s="12" t="e">
        <f t="shared" si="4"/>
        <v>#DIV/0!</v>
      </c>
      <c r="P24" s="12" t="e">
        <f t="shared" si="10"/>
        <v>#DIV/0!</v>
      </c>
      <c r="Q24" s="12" t="e">
        <f t="shared" si="11"/>
        <v>#DIV/0!</v>
      </c>
      <c r="R24" s="12" t="e">
        <f t="shared" si="12"/>
        <v>#DIV/0!</v>
      </c>
      <c r="S24" s="12" t="e">
        <f t="shared" si="13"/>
        <v>#DIV/0!</v>
      </c>
      <c r="T24" s="12" t="e">
        <f t="shared" si="14"/>
        <v>#DIV/0!</v>
      </c>
      <c r="U24" s="12">
        <f t="shared" si="5"/>
        <v>0</v>
      </c>
      <c r="V24" s="12"/>
      <c r="W24" s="12">
        <f t="shared" si="6"/>
        <v>0</v>
      </c>
      <c r="X24" s="12"/>
      <c r="Y24" s="12">
        <f t="shared" si="7"/>
        <v>0</v>
      </c>
      <c r="Z24" s="12"/>
      <c r="AA24" s="12">
        <f t="shared" si="8"/>
        <v>0</v>
      </c>
      <c r="AB24" s="12"/>
      <c r="AC24" s="12">
        <f t="shared" si="9"/>
        <v>0</v>
      </c>
      <c r="AD24" s="12"/>
      <c r="AE24" s="12">
        <f t="shared" si="15"/>
        <v>0</v>
      </c>
      <c r="AF24" s="12"/>
    </row>
    <row r="25" spans="1:32" ht="12">
      <c r="A25" s="2" t="str">
        <f>'TRB Record'!A19</f>
        <v>replicate 9</v>
      </c>
      <c r="C25" s="10">
        <f>'TRB Record'!C19</f>
        <v>0</v>
      </c>
      <c r="D25" s="2">
        <f>Lignin!E19</f>
        <v>0</v>
      </c>
      <c r="E25" s="12">
        <f>Lignin!S19</f>
        <v>87</v>
      </c>
      <c r="F25" s="7"/>
      <c r="G25" s="7"/>
      <c r="H25" s="7"/>
      <c r="I25" s="7"/>
      <c r="J25" s="7"/>
      <c r="K25" s="12" t="e">
        <f t="shared" si="0"/>
        <v>#DIV/0!</v>
      </c>
      <c r="L25" s="12" t="e">
        <f t="shared" si="1"/>
        <v>#DIV/0!</v>
      </c>
      <c r="M25" s="12" t="e">
        <f t="shared" si="2"/>
        <v>#DIV/0!</v>
      </c>
      <c r="N25" s="12" t="e">
        <f t="shared" si="3"/>
        <v>#DIV/0!</v>
      </c>
      <c r="O25" s="12" t="e">
        <f t="shared" si="4"/>
        <v>#DIV/0!</v>
      </c>
      <c r="P25" s="12" t="e">
        <f t="shared" si="10"/>
        <v>#DIV/0!</v>
      </c>
      <c r="Q25" s="12" t="e">
        <f t="shared" si="11"/>
        <v>#DIV/0!</v>
      </c>
      <c r="R25" s="12" t="e">
        <f t="shared" si="12"/>
        <v>#DIV/0!</v>
      </c>
      <c r="S25" s="12" t="e">
        <f t="shared" si="13"/>
        <v>#DIV/0!</v>
      </c>
      <c r="T25" s="12" t="e">
        <f t="shared" si="14"/>
        <v>#DIV/0!</v>
      </c>
      <c r="U25" s="12">
        <f t="shared" si="5"/>
        <v>0</v>
      </c>
      <c r="V25" s="12">
        <f>AVERAGE(U24:U25)</f>
        <v>0</v>
      </c>
      <c r="W25" s="12">
        <f t="shared" si="6"/>
        <v>0</v>
      </c>
      <c r="X25" s="12">
        <f>AVERAGE(W24:W25)</f>
        <v>0</v>
      </c>
      <c r="Y25" s="12">
        <f t="shared" si="7"/>
        <v>0</v>
      </c>
      <c r="Z25" s="12">
        <f>AVERAGE(Y24:Y25)</f>
        <v>0</v>
      </c>
      <c r="AA25" s="12">
        <f t="shared" si="8"/>
        <v>0</v>
      </c>
      <c r="AB25" s="12">
        <f>AVERAGE(AA24:AA25)</f>
        <v>0</v>
      </c>
      <c r="AC25" s="12">
        <f t="shared" si="9"/>
        <v>0</v>
      </c>
      <c r="AD25" s="12">
        <f>AVERAGE(AC24:AC25)</f>
        <v>0</v>
      </c>
      <c r="AE25" s="12">
        <f t="shared" si="15"/>
        <v>0</v>
      </c>
      <c r="AF25" s="12">
        <f>AVERAGE(AE24:AE25)</f>
        <v>0</v>
      </c>
    </row>
    <row r="26" spans="1:32" ht="12">
      <c r="A26" s="2">
        <f>'TRB Record'!A20</f>
        <v>10</v>
      </c>
      <c r="C26" s="10">
        <f>'TRB Record'!C20</f>
        <v>0</v>
      </c>
      <c r="D26" s="2">
        <f>Lignin!E20</f>
        <v>0</v>
      </c>
      <c r="E26" s="12">
        <f>Lignin!S20</f>
        <v>87</v>
      </c>
      <c r="F26" s="7"/>
      <c r="G26" s="7"/>
      <c r="H26" s="7"/>
      <c r="I26" s="7"/>
      <c r="J26" s="7"/>
      <c r="K26" s="12" t="e">
        <f t="shared" si="0"/>
        <v>#DIV/0!</v>
      </c>
      <c r="L26" s="12" t="e">
        <f t="shared" si="1"/>
        <v>#DIV/0!</v>
      </c>
      <c r="M26" s="12" t="e">
        <f t="shared" si="2"/>
        <v>#DIV/0!</v>
      </c>
      <c r="N26" s="12" t="e">
        <f t="shared" si="3"/>
        <v>#DIV/0!</v>
      </c>
      <c r="O26" s="12" t="e">
        <f t="shared" si="4"/>
        <v>#DIV/0!</v>
      </c>
      <c r="P26" s="12" t="e">
        <f t="shared" si="10"/>
        <v>#DIV/0!</v>
      </c>
      <c r="Q26" s="12" t="e">
        <f t="shared" si="11"/>
        <v>#DIV/0!</v>
      </c>
      <c r="R26" s="12" t="e">
        <f t="shared" si="12"/>
        <v>#DIV/0!</v>
      </c>
      <c r="S26" s="12" t="e">
        <f t="shared" si="13"/>
        <v>#DIV/0!</v>
      </c>
      <c r="T26" s="12" t="e">
        <f t="shared" si="14"/>
        <v>#DIV/0!</v>
      </c>
      <c r="U26" s="12">
        <f t="shared" si="5"/>
        <v>0</v>
      </c>
      <c r="V26" s="12"/>
      <c r="W26" s="12">
        <f t="shared" si="6"/>
        <v>0</v>
      </c>
      <c r="X26" s="12"/>
      <c r="Y26" s="12">
        <f t="shared" si="7"/>
        <v>0</v>
      </c>
      <c r="Z26" s="12"/>
      <c r="AA26" s="12">
        <f t="shared" si="8"/>
        <v>0</v>
      </c>
      <c r="AB26" s="12"/>
      <c r="AC26" s="12">
        <f t="shared" si="9"/>
        <v>0</v>
      </c>
      <c r="AD26" s="12"/>
      <c r="AE26" s="12">
        <f t="shared" si="15"/>
        <v>0</v>
      </c>
      <c r="AF26" s="12"/>
    </row>
    <row r="27" spans="1:32" ht="12">
      <c r="A27" s="2" t="str">
        <f>'TRB Record'!A21</f>
        <v>replicate 10</v>
      </c>
      <c r="C27" s="10">
        <f>'TRB Record'!C21</f>
        <v>0</v>
      </c>
      <c r="D27" s="2">
        <f>Lignin!E21</f>
        <v>0</v>
      </c>
      <c r="E27" s="12">
        <f>Lignin!S21</f>
        <v>87</v>
      </c>
      <c r="F27" s="7"/>
      <c r="G27" s="7"/>
      <c r="H27" s="7"/>
      <c r="I27" s="7"/>
      <c r="J27" s="7"/>
      <c r="K27" s="12" t="e">
        <f t="shared" si="0"/>
        <v>#DIV/0!</v>
      </c>
      <c r="L27" s="12" t="e">
        <f t="shared" si="1"/>
        <v>#DIV/0!</v>
      </c>
      <c r="M27" s="12" t="e">
        <f t="shared" si="2"/>
        <v>#DIV/0!</v>
      </c>
      <c r="N27" s="12" t="e">
        <f t="shared" si="3"/>
        <v>#DIV/0!</v>
      </c>
      <c r="O27" s="12" t="e">
        <f t="shared" si="4"/>
        <v>#DIV/0!</v>
      </c>
      <c r="P27" s="12" t="e">
        <f t="shared" si="10"/>
        <v>#DIV/0!</v>
      </c>
      <c r="Q27" s="12" t="e">
        <f t="shared" si="11"/>
        <v>#DIV/0!</v>
      </c>
      <c r="R27" s="12" t="e">
        <f t="shared" si="12"/>
        <v>#DIV/0!</v>
      </c>
      <c r="S27" s="12" t="e">
        <f t="shared" si="13"/>
        <v>#DIV/0!</v>
      </c>
      <c r="T27" s="12" t="e">
        <f t="shared" si="14"/>
        <v>#DIV/0!</v>
      </c>
      <c r="U27" s="12">
        <f t="shared" si="5"/>
        <v>0</v>
      </c>
      <c r="V27" s="12">
        <f>AVERAGE(U26:U27)</f>
        <v>0</v>
      </c>
      <c r="W27" s="12">
        <f t="shared" si="6"/>
        <v>0</v>
      </c>
      <c r="X27" s="12">
        <f>AVERAGE(W26:W27)</f>
        <v>0</v>
      </c>
      <c r="Y27" s="12">
        <f t="shared" si="7"/>
        <v>0</v>
      </c>
      <c r="Z27" s="12">
        <f>AVERAGE(Y26:Y27)</f>
        <v>0</v>
      </c>
      <c r="AA27" s="12">
        <f t="shared" si="8"/>
        <v>0</v>
      </c>
      <c r="AB27" s="12">
        <f>AVERAGE(AA26:AA27)</f>
        <v>0</v>
      </c>
      <c r="AC27" s="12">
        <f t="shared" si="9"/>
        <v>0</v>
      </c>
      <c r="AD27" s="12">
        <f>AVERAGE(AC26:AC27)</f>
        <v>0</v>
      </c>
      <c r="AE27" s="12">
        <f t="shared" si="15"/>
        <v>0</v>
      </c>
      <c r="AF27" s="12">
        <f>AVERAGE(AE26:AE27)</f>
        <v>0</v>
      </c>
    </row>
    <row r="28" spans="1:32" ht="12">
      <c r="A28" s="2">
        <f>'TRB Record'!A22</f>
        <v>11</v>
      </c>
      <c r="C28" s="10">
        <f>'TRB Record'!C22</f>
        <v>0</v>
      </c>
      <c r="D28" s="2">
        <f>Lignin!E22</f>
        <v>0</v>
      </c>
      <c r="E28" s="12">
        <f>Lignin!S22</f>
        <v>87</v>
      </c>
      <c r="F28" s="7"/>
      <c r="G28" s="7"/>
      <c r="H28" s="7"/>
      <c r="I28" s="7"/>
      <c r="J28" s="7"/>
      <c r="K28" s="12" t="e">
        <f t="shared" si="0"/>
        <v>#DIV/0!</v>
      </c>
      <c r="L28" s="12" t="e">
        <f t="shared" si="1"/>
        <v>#DIV/0!</v>
      </c>
      <c r="M28" s="12" t="e">
        <f t="shared" si="2"/>
        <v>#DIV/0!</v>
      </c>
      <c r="N28" s="12" t="e">
        <f t="shared" si="3"/>
        <v>#DIV/0!</v>
      </c>
      <c r="O28" s="12" t="e">
        <f t="shared" si="4"/>
        <v>#DIV/0!</v>
      </c>
      <c r="P28" s="12" t="e">
        <f t="shared" si="10"/>
        <v>#DIV/0!</v>
      </c>
      <c r="Q28" s="12" t="e">
        <f t="shared" si="11"/>
        <v>#DIV/0!</v>
      </c>
      <c r="R28" s="12" t="e">
        <f t="shared" si="12"/>
        <v>#DIV/0!</v>
      </c>
      <c r="S28" s="12" t="e">
        <f t="shared" si="13"/>
        <v>#DIV/0!</v>
      </c>
      <c r="T28" s="12" t="e">
        <f t="shared" si="14"/>
        <v>#DIV/0!</v>
      </c>
      <c r="U28" s="12">
        <f t="shared" si="5"/>
        <v>0</v>
      </c>
      <c r="V28" s="12"/>
      <c r="W28" s="12">
        <f t="shared" si="6"/>
        <v>0</v>
      </c>
      <c r="X28" s="12"/>
      <c r="Y28" s="12">
        <f t="shared" si="7"/>
        <v>0</v>
      </c>
      <c r="Z28" s="12"/>
      <c r="AA28" s="12">
        <f t="shared" si="8"/>
        <v>0</v>
      </c>
      <c r="AB28" s="12"/>
      <c r="AC28" s="12">
        <f t="shared" si="9"/>
        <v>0</v>
      </c>
      <c r="AD28" s="12"/>
      <c r="AE28" s="12">
        <f t="shared" si="15"/>
        <v>0</v>
      </c>
      <c r="AF28" s="12"/>
    </row>
    <row r="29" spans="1:32" ht="12">
      <c r="A29" s="2" t="str">
        <f>'TRB Record'!A23</f>
        <v>replicate 11</v>
      </c>
      <c r="C29" s="10">
        <f>'TRB Record'!C23</f>
        <v>0</v>
      </c>
      <c r="D29" s="2">
        <f>Lignin!E23</f>
        <v>0</v>
      </c>
      <c r="E29" s="12">
        <f>Lignin!S23</f>
        <v>87</v>
      </c>
      <c r="F29" s="7"/>
      <c r="G29" s="7"/>
      <c r="H29" s="7"/>
      <c r="I29" s="7"/>
      <c r="J29" s="7"/>
      <c r="K29" s="12" t="e">
        <f t="shared" si="0"/>
        <v>#DIV/0!</v>
      </c>
      <c r="L29" s="12" t="e">
        <f t="shared" si="1"/>
        <v>#DIV/0!</v>
      </c>
      <c r="M29" s="12" t="e">
        <f t="shared" si="2"/>
        <v>#DIV/0!</v>
      </c>
      <c r="N29" s="12" t="e">
        <f t="shared" si="3"/>
        <v>#DIV/0!</v>
      </c>
      <c r="O29" s="12" t="e">
        <f t="shared" si="4"/>
        <v>#DIV/0!</v>
      </c>
      <c r="P29" s="12" t="e">
        <f t="shared" si="10"/>
        <v>#DIV/0!</v>
      </c>
      <c r="Q29" s="12" t="e">
        <f t="shared" si="11"/>
        <v>#DIV/0!</v>
      </c>
      <c r="R29" s="12" t="e">
        <f t="shared" si="12"/>
        <v>#DIV/0!</v>
      </c>
      <c r="S29" s="12" t="e">
        <f t="shared" si="13"/>
        <v>#DIV/0!</v>
      </c>
      <c r="T29" s="12" t="e">
        <f t="shared" si="14"/>
        <v>#DIV/0!</v>
      </c>
      <c r="U29" s="12">
        <f t="shared" si="5"/>
        <v>0</v>
      </c>
      <c r="V29" s="12">
        <f>AVERAGE(U28:U29)</f>
        <v>0</v>
      </c>
      <c r="W29" s="12">
        <f t="shared" si="6"/>
        <v>0</v>
      </c>
      <c r="X29" s="12">
        <f>AVERAGE(W28:W29)</f>
        <v>0</v>
      </c>
      <c r="Y29" s="12">
        <f t="shared" si="7"/>
        <v>0</v>
      </c>
      <c r="Z29" s="12">
        <f>AVERAGE(Y28:Y29)</f>
        <v>0</v>
      </c>
      <c r="AA29" s="12">
        <f t="shared" si="8"/>
        <v>0</v>
      </c>
      <c r="AB29" s="12">
        <f>AVERAGE(AA28:AA29)</f>
        <v>0</v>
      </c>
      <c r="AC29" s="12">
        <f t="shared" si="9"/>
        <v>0</v>
      </c>
      <c r="AD29" s="12">
        <f>AVERAGE(AC28:AC29)</f>
        <v>0</v>
      </c>
      <c r="AE29" s="12">
        <f t="shared" si="15"/>
        <v>0</v>
      </c>
      <c r="AF29" s="12">
        <f>AVERAGE(AE28:AE29)</f>
        <v>0</v>
      </c>
    </row>
    <row r="30" spans="1:32" ht="12">
      <c r="A30" s="2">
        <f>'TRB Record'!A24</f>
        <v>12</v>
      </c>
      <c r="C30" s="10">
        <f>'TRB Record'!C24</f>
        <v>0</v>
      </c>
      <c r="D30" s="2">
        <f>Lignin!E24</f>
        <v>0</v>
      </c>
      <c r="E30" s="12">
        <f>Lignin!S24</f>
        <v>87</v>
      </c>
      <c r="F30" s="7"/>
      <c r="G30" s="7"/>
      <c r="H30" s="7"/>
      <c r="I30" s="7"/>
      <c r="J30" s="7"/>
      <c r="K30" s="12" t="e">
        <f t="shared" si="0"/>
        <v>#DIV/0!</v>
      </c>
      <c r="L30" s="12" t="e">
        <f t="shared" si="1"/>
        <v>#DIV/0!</v>
      </c>
      <c r="M30" s="12" t="e">
        <f t="shared" si="2"/>
        <v>#DIV/0!</v>
      </c>
      <c r="N30" s="12" t="e">
        <f t="shared" si="3"/>
        <v>#DIV/0!</v>
      </c>
      <c r="O30" s="12" t="e">
        <f t="shared" si="4"/>
        <v>#DIV/0!</v>
      </c>
      <c r="P30" s="12" t="e">
        <f t="shared" si="10"/>
        <v>#DIV/0!</v>
      </c>
      <c r="Q30" s="12" t="e">
        <f t="shared" si="11"/>
        <v>#DIV/0!</v>
      </c>
      <c r="R30" s="12" t="e">
        <f t="shared" si="12"/>
        <v>#DIV/0!</v>
      </c>
      <c r="S30" s="12" t="e">
        <f t="shared" si="13"/>
        <v>#DIV/0!</v>
      </c>
      <c r="T30" s="12" t="e">
        <f t="shared" si="14"/>
        <v>#DIV/0!</v>
      </c>
      <c r="U30" s="12">
        <f t="shared" si="5"/>
        <v>0</v>
      </c>
      <c r="V30" s="12"/>
      <c r="W30" s="12">
        <f t="shared" si="6"/>
        <v>0</v>
      </c>
      <c r="X30" s="12"/>
      <c r="Y30" s="12">
        <f t="shared" si="7"/>
        <v>0</v>
      </c>
      <c r="Z30" s="12"/>
      <c r="AA30" s="12">
        <f t="shared" si="8"/>
        <v>0</v>
      </c>
      <c r="AB30" s="12"/>
      <c r="AC30" s="12">
        <f t="shared" si="9"/>
        <v>0</v>
      </c>
      <c r="AD30" s="12"/>
      <c r="AE30" s="12">
        <f t="shared" si="15"/>
        <v>0</v>
      </c>
      <c r="AF30" s="12"/>
    </row>
    <row r="31" spans="1:32" ht="12">
      <c r="A31" s="2" t="str">
        <f>'TRB Record'!A25</f>
        <v>replicate 12</v>
      </c>
      <c r="C31" s="10">
        <f>'TRB Record'!C25</f>
        <v>0</v>
      </c>
      <c r="D31" s="2">
        <f>Lignin!E25</f>
        <v>0</v>
      </c>
      <c r="E31" s="12">
        <f>Lignin!S25</f>
        <v>87</v>
      </c>
      <c r="F31" s="7"/>
      <c r="G31" s="7"/>
      <c r="H31" s="7"/>
      <c r="I31" s="7"/>
      <c r="J31" s="7"/>
      <c r="K31" s="12" t="e">
        <f t="shared" si="0"/>
        <v>#DIV/0!</v>
      </c>
      <c r="L31" s="12" t="e">
        <f t="shared" si="1"/>
        <v>#DIV/0!</v>
      </c>
      <c r="M31" s="12" t="e">
        <f t="shared" si="2"/>
        <v>#DIV/0!</v>
      </c>
      <c r="N31" s="12" t="e">
        <f t="shared" si="3"/>
        <v>#DIV/0!</v>
      </c>
      <c r="O31" s="12" t="e">
        <f t="shared" si="4"/>
        <v>#DIV/0!</v>
      </c>
      <c r="P31" s="12" t="e">
        <f t="shared" si="10"/>
        <v>#DIV/0!</v>
      </c>
      <c r="Q31" s="12" t="e">
        <f t="shared" si="11"/>
        <v>#DIV/0!</v>
      </c>
      <c r="R31" s="12" t="e">
        <f t="shared" si="12"/>
        <v>#DIV/0!</v>
      </c>
      <c r="S31" s="12" t="e">
        <f t="shared" si="13"/>
        <v>#DIV/0!</v>
      </c>
      <c r="T31" s="12" t="e">
        <f t="shared" si="14"/>
        <v>#DIV/0!</v>
      </c>
      <c r="U31" s="12">
        <f t="shared" si="5"/>
        <v>0</v>
      </c>
      <c r="V31" s="12">
        <f>AVERAGE(U30:U31)</f>
        <v>0</v>
      </c>
      <c r="W31" s="12">
        <f t="shared" si="6"/>
        <v>0</v>
      </c>
      <c r="X31" s="12">
        <f>AVERAGE(W30:W31)</f>
        <v>0</v>
      </c>
      <c r="Y31" s="12">
        <f t="shared" si="7"/>
        <v>0</v>
      </c>
      <c r="Z31" s="12">
        <f>AVERAGE(Y30:Y31)</f>
        <v>0</v>
      </c>
      <c r="AA31" s="12">
        <f t="shared" si="8"/>
        <v>0</v>
      </c>
      <c r="AB31" s="12">
        <f>AVERAGE(AA30:AA31)</f>
        <v>0</v>
      </c>
      <c r="AC31" s="12">
        <f t="shared" si="9"/>
        <v>0</v>
      </c>
      <c r="AD31" s="12">
        <f>AVERAGE(AC30:AC31)</f>
        <v>0</v>
      </c>
      <c r="AE31" s="12">
        <f t="shared" si="15"/>
        <v>0</v>
      </c>
      <c r="AF31" s="12">
        <f>AVERAGE(AE30:AE31)</f>
        <v>0</v>
      </c>
    </row>
    <row r="32" spans="1:32" ht="12">
      <c r="A32" s="2">
        <f>'TRB Record'!A26</f>
        <v>13</v>
      </c>
      <c r="C32" s="10">
        <f>'TRB Record'!C26</f>
        <v>0</v>
      </c>
      <c r="D32" s="2">
        <f>Lignin!E26</f>
        <v>0</v>
      </c>
      <c r="E32" s="12">
        <f>Lignin!S26</f>
        <v>87</v>
      </c>
      <c r="F32" s="7"/>
      <c r="G32" s="7"/>
      <c r="H32" s="7"/>
      <c r="I32" s="7"/>
      <c r="J32" s="7"/>
      <c r="K32" s="12" t="e">
        <f t="shared" si="0"/>
        <v>#DIV/0!</v>
      </c>
      <c r="L32" s="12" t="e">
        <f t="shared" si="1"/>
        <v>#DIV/0!</v>
      </c>
      <c r="M32" s="12" t="e">
        <f t="shared" si="2"/>
        <v>#DIV/0!</v>
      </c>
      <c r="N32" s="12" t="e">
        <f t="shared" si="3"/>
        <v>#DIV/0!</v>
      </c>
      <c r="O32" s="12" t="e">
        <f t="shared" si="4"/>
        <v>#DIV/0!</v>
      </c>
      <c r="P32" s="12" t="e">
        <f t="shared" si="10"/>
        <v>#DIV/0!</v>
      </c>
      <c r="Q32" s="12" t="e">
        <f t="shared" si="11"/>
        <v>#DIV/0!</v>
      </c>
      <c r="R32" s="12" t="e">
        <f t="shared" si="12"/>
        <v>#DIV/0!</v>
      </c>
      <c r="S32" s="12" t="e">
        <f t="shared" si="13"/>
        <v>#DIV/0!</v>
      </c>
      <c r="T32" s="12" t="e">
        <f t="shared" si="14"/>
        <v>#DIV/0!</v>
      </c>
      <c r="U32" s="12">
        <f t="shared" si="5"/>
        <v>0</v>
      </c>
      <c r="V32" s="12"/>
      <c r="W32" s="12">
        <f t="shared" si="6"/>
        <v>0</v>
      </c>
      <c r="X32" s="12"/>
      <c r="Y32" s="12">
        <f t="shared" si="7"/>
        <v>0</v>
      </c>
      <c r="Z32" s="12"/>
      <c r="AA32" s="12">
        <f t="shared" si="8"/>
        <v>0</v>
      </c>
      <c r="AB32" s="12"/>
      <c r="AC32" s="12">
        <f t="shared" si="9"/>
        <v>0</v>
      </c>
      <c r="AD32" s="12"/>
      <c r="AE32" s="12">
        <f t="shared" si="15"/>
        <v>0</v>
      </c>
      <c r="AF32" s="12"/>
    </row>
    <row r="33" spans="1:32" ht="12">
      <c r="A33" s="2" t="str">
        <f>'TRB Record'!A27</f>
        <v>replicate 13</v>
      </c>
      <c r="C33" s="10">
        <f>'TRB Record'!C27</f>
        <v>0</v>
      </c>
      <c r="D33" s="2">
        <f>Lignin!E27</f>
        <v>0</v>
      </c>
      <c r="E33" s="12">
        <f>Lignin!S27</f>
        <v>87</v>
      </c>
      <c r="F33" s="7"/>
      <c r="G33" s="7"/>
      <c r="H33" s="7"/>
      <c r="I33" s="7"/>
      <c r="J33" s="7"/>
      <c r="K33" s="12" t="e">
        <f t="shared" si="0"/>
        <v>#DIV/0!</v>
      </c>
      <c r="L33" s="12" t="e">
        <f t="shared" si="1"/>
        <v>#DIV/0!</v>
      </c>
      <c r="M33" s="12" t="e">
        <f t="shared" si="2"/>
        <v>#DIV/0!</v>
      </c>
      <c r="N33" s="12" t="e">
        <f t="shared" si="3"/>
        <v>#DIV/0!</v>
      </c>
      <c r="O33" s="12" t="e">
        <f t="shared" si="4"/>
        <v>#DIV/0!</v>
      </c>
      <c r="P33" s="12" t="e">
        <f t="shared" si="10"/>
        <v>#DIV/0!</v>
      </c>
      <c r="Q33" s="12" t="e">
        <f t="shared" si="11"/>
        <v>#DIV/0!</v>
      </c>
      <c r="R33" s="12" t="e">
        <f t="shared" si="12"/>
        <v>#DIV/0!</v>
      </c>
      <c r="S33" s="12" t="e">
        <f t="shared" si="13"/>
        <v>#DIV/0!</v>
      </c>
      <c r="T33" s="12" t="e">
        <f t="shared" si="14"/>
        <v>#DIV/0!</v>
      </c>
      <c r="U33" s="12">
        <f t="shared" si="5"/>
        <v>0</v>
      </c>
      <c r="V33" s="12">
        <f>AVERAGE(U32:U33)</f>
        <v>0</v>
      </c>
      <c r="W33" s="12">
        <f t="shared" si="6"/>
        <v>0</v>
      </c>
      <c r="X33" s="12">
        <f>AVERAGE(W32:W33)</f>
        <v>0</v>
      </c>
      <c r="Y33" s="12">
        <f t="shared" si="7"/>
        <v>0</v>
      </c>
      <c r="Z33" s="12">
        <f>AVERAGE(Y32:Y33)</f>
        <v>0</v>
      </c>
      <c r="AA33" s="12">
        <f t="shared" si="8"/>
        <v>0</v>
      </c>
      <c r="AB33" s="12">
        <f>AVERAGE(AA32:AA33)</f>
        <v>0</v>
      </c>
      <c r="AC33" s="12">
        <f t="shared" si="9"/>
        <v>0</v>
      </c>
      <c r="AD33" s="12">
        <f>AVERAGE(AC32:AC33)</f>
        <v>0</v>
      </c>
      <c r="AE33" s="12">
        <f t="shared" si="15"/>
        <v>0</v>
      </c>
      <c r="AF33" s="12">
        <f>AVERAGE(AE32:AE33)</f>
        <v>0</v>
      </c>
    </row>
    <row r="34" spans="1:32" ht="12">
      <c r="A34" s="2">
        <f>'TRB Record'!A28</f>
        <v>14</v>
      </c>
      <c r="C34" s="10">
        <f>'TRB Record'!C28</f>
        <v>0</v>
      </c>
      <c r="D34" s="2">
        <f>Lignin!E28</f>
        <v>0</v>
      </c>
      <c r="E34" s="12">
        <f>Lignin!S28</f>
        <v>87</v>
      </c>
      <c r="F34" s="7"/>
      <c r="G34" s="7"/>
      <c r="H34" s="7"/>
      <c r="I34" s="7"/>
      <c r="J34" s="7"/>
      <c r="K34" s="12" t="e">
        <f t="shared" si="0"/>
        <v>#DIV/0!</v>
      </c>
      <c r="L34" s="12" t="e">
        <f t="shared" si="1"/>
        <v>#DIV/0!</v>
      </c>
      <c r="M34" s="12" t="e">
        <f t="shared" si="2"/>
        <v>#DIV/0!</v>
      </c>
      <c r="N34" s="12" t="e">
        <f t="shared" si="3"/>
        <v>#DIV/0!</v>
      </c>
      <c r="O34" s="12" t="e">
        <f t="shared" si="4"/>
        <v>#DIV/0!</v>
      </c>
      <c r="P34" s="12" t="e">
        <f t="shared" si="10"/>
        <v>#DIV/0!</v>
      </c>
      <c r="Q34" s="12" t="e">
        <f t="shared" si="11"/>
        <v>#DIV/0!</v>
      </c>
      <c r="R34" s="12" t="e">
        <f t="shared" si="12"/>
        <v>#DIV/0!</v>
      </c>
      <c r="S34" s="12" t="e">
        <f t="shared" si="13"/>
        <v>#DIV/0!</v>
      </c>
      <c r="T34" s="12" t="e">
        <f t="shared" si="14"/>
        <v>#DIV/0!</v>
      </c>
      <c r="U34" s="12">
        <f t="shared" si="5"/>
        <v>0</v>
      </c>
      <c r="V34" s="12"/>
      <c r="W34" s="12">
        <f t="shared" si="6"/>
        <v>0</v>
      </c>
      <c r="X34" s="12"/>
      <c r="Y34" s="12">
        <f t="shared" si="7"/>
        <v>0</v>
      </c>
      <c r="Z34" s="12"/>
      <c r="AA34" s="12">
        <f t="shared" si="8"/>
        <v>0</v>
      </c>
      <c r="AB34" s="12"/>
      <c r="AC34" s="12">
        <f t="shared" si="9"/>
        <v>0</v>
      </c>
      <c r="AD34" s="12"/>
      <c r="AE34" s="12">
        <f t="shared" si="15"/>
        <v>0</v>
      </c>
      <c r="AF34" s="12"/>
    </row>
    <row r="35" spans="1:32" ht="12">
      <c r="A35" s="2" t="str">
        <f>'TRB Record'!A29</f>
        <v>replicate 14</v>
      </c>
      <c r="C35" s="10">
        <f>'TRB Record'!C29</f>
        <v>0</v>
      </c>
      <c r="D35" s="2">
        <f>Lignin!E29</f>
        <v>0</v>
      </c>
      <c r="E35" s="12">
        <f>Lignin!S29</f>
        <v>87</v>
      </c>
      <c r="F35" s="7"/>
      <c r="G35" s="7"/>
      <c r="H35" s="7"/>
      <c r="I35" s="7"/>
      <c r="J35" s="7"/>
      <c r="K35" s="12" t="e">
        <f t="shared" si="0"/>
        <v>#DIV/0!</v>
      </c>
      <c r="L35" s="12" t="e">
        <f t="shared" si="1"/>
        <v>#DIV/0!</v>
      </c>
      <c r="M35" s="12" t="e">
        <f t="shared" si="2"/>
        <v>#DIV/0!</v>
      </c>
      <c r="N35" s="12" t="e">
        <f t="shared" si="3"/>
        <v>#DIV/0!</v>
      </c>
      <c r="O35" s="12" t="e">
        <f t="shared" si="4"/>
        <v>#DIV/0!</v>
      </c>
      <c r="P35" s="12" t="e">
        <f t="shared" si="10"/>
        <v>#DIV/0!</v>
      </c>
      <c r="Q35" s="12" t="e">
        <f t="shared" si="11"/>
        <v>#DIV/0!</v>
      </c>
      <c r="R35" s="12" t="e">
        <f t="shared" si="12"/>
        <v>#DIV/0!</v>
      </c>
      <c r="S35" s="12" t="e">
        <f t="shared" si="13"/>
        <v>#DIV/0!</v>
      </c>
      <c r="T35" s="12" t="e">
        <f t="shared" si="14"/>
        <v>#DIV/0!</v>
      </c>
      <c r="U35" s="12">
        <f t="shared" si="5"/>
        <v>0</v>
      </c>
      <c r="V35" s="12">
        <f>AVERAGE(U34:U35)</f>
        <v>0</v>
      </c>
      <c r="W35" s="12">
        <f t="shared" si="6"/>
        <v>0</v>
      </c>
      <c r="X35" s="12">
        <f>AVERAGE(W34:W35)</f>
        <v>0</v>
      </c>
      <c r="Y35" s="12">
        <f t="shared" si="7"/>
        <v>0</v>
      </c>
      <c r="Z35" s="12">
        <f>AVERAGE(Y34:Y35)</f>
        <v>0</v>
      </c>
      <c r="AA35" s="12">
        <f t="shared" si="8"/>
        <v>0</v>
      </c>
      <c r="AB35" s="12">
        <f>AVERAGE(AA34:AA35)</f>
        <v>0</v>
      </c>
      <c r="AC35" s="12">
        <f t="shared" si="9"/>
        <v>0</v>
      </c>
      <c r="AD35" s="12">
        <f>AVERAGE(AC34:AC35)</f>
        <v>0</v>
      </c>
      <c r="AE35" s="12">
        <f t="shared" si="15"/>
        <v>0</v>
      </c>
      <c r="AF35" s="12">
        <f>AVERAGE(AE34:AE35)</f>
        <v>0</v>
      </c>
    </row>
    <row r="36" spans="1:32" ht="12">
      <c r="A36" s="2">
        <f>'TRB Record'!A30</f>
        <v>15</v>
      </c>
      <c r="C36" s="10">
        <f>'TRB Record'!C30</f>
        <v>0</v>
      </c>
      <c r="D36" s="2">
        <f>Lignin!E30</f>
        <v>0</v>
      </c>
      <c r="E36" s="12">
        <f>Lignin!S30</f>
        <v>87</v>
      </c>
      <c r="F36" s="7"/>
      <c r="G36" s="7"/>
      <c r="H36" s="7"/>
      <c r="I36" s="7"/>
      <c r="J36" s="7"/>
      <c r="K36" s="12" t="e">
        <f t="shared" si="0"/>
        <v>#DIV/0!</v>
      </c>
      <c r="L36" s="12" t="e">
        <f t="shared" si="1"/>
        <v>#DIV/0!</v>
      </c>
      <c r="M36" s="12" t="e">
        <f t="shared" si="2"/>
        <v>#DIV/0!</v>
      </c>
      <c r="N36" s="12" t="e">
        <f t="shared" si="3"/>
        <v>#DIV/0!</v>
      </c>
      <c r="O36" s="12" t="e">
        <f t="shared" si="4"/>
        <v>#DIV/0!</v>
      </c>
      <c r="P36" s="12" t="e">
        <f t="shared" si="10"/>
        <v>#DIV/0!</v>
      </c>
      <c r="Q36" s="12" t="e">
        <f t="shared" si="11"/>
        <v>#DIV/0!</v>
      </c>
      <c r="R36" s="12" t="e">
        <f t="shared" si="12"/>
        <v>#DIV/0!</v>
      </c>
      <c r="S36" s="12" t="e">
        <f t="shared" si="13"/>
        <v>#DIV/0!</v>
      </c>
      <c r="T36" s="12" t="e">
        <f t="shared" si="14"/>
        <v>#DIV/0!</v>
      </c>
      <c r="U36" s="12">
        <f t="shared" si="5"/>
        <v>0</v>
      </c>
      <c r="V36" s="12"/>
      <c r="W36" s="12">
        <f t="shared" si="6"/>
        <v>0</v>
      </c>
      <c r="X36" s="12"/>
      <c r="Y36" s="12">
        <f t="shared" si="7"/>
        <v>0</v>
      </c>
      <c r="Z36" s="12"/>
      <c r="AA36" s="12">
        <f t="shared" si="8"/>
        <v>0</v>
      </c>
      <c r="AB36" s="12"/>
      <c r="AC36" s="12">
        <f t="shared" si="9"/>
        <v>0</v>
      </c>
      <c r="AD36" s="12"/>
      <c r="AE36" s="12">
        <f t="shared" si="15"/>
        <v>0</v>
      </c>
      <c r="AF36" s="12"/>
    </row>
    <row r="37" spans="1:32" ht="12">
      <c r="A37" s="2" t="str">
        <f>'TRB Record'!A31</f>
        <v>replicate 15</v>
      </c>
      <c r="C37" s="10">
        <f>'TRB Record'!C31</f>
        <v>0</v>
      </c>
      <c r="D37" s="2">
        <f>Lignin!E31</f>
        <v>0</v>
      </c>
      <c r="E37" s="12">
        <f>Lignin!S31</f>
        <v>87</v>
      </c>
      <c r="F37" s="7"/>
      <c r="G37" s="7"/>
      <c r="H37" s="7"/>
      <c r="I37" s="7"/>
      <c r="J37" s="7"/>
      <c r="K37" s="12" t="e">
        <f t="shared" si="0"/>
        <v>#DIV/0!</v>
      </c>
      <c r="L37" s="12" t="e">
        <f t="shared" si="1"/>
        <v>#DIV/0!</v>
      </c>
      <c r="M37" s="12" t="e">
        <f t="shared" si="2"/>
        <v>#DIV/0!</v>
      </c>
      <c r="N37" s="12" t="e">
        <f t="shared" si="3"/>
        <v>#DIV/0!</v>
      </c>
      <c r="O37" s="12" t="e">
        <f t="shared" si="4"/>
        <v>#DIV/0!</v>
      </c>
      <c r="P37" s="12" t="e">
        <f t="shared" si="10"/>
        <v>#DIV/0!</v>
      </c>
      <c r="Q37" s="12" t="e">
        <f t="shared" si="11"/>
        <v>#DIV/0!</v>
      </c>
      <c r="R37" s="12" t="e">
        <f t="shared" si="12"/>
        <v>#DIV/0!</v>
      </c>
      <c r="S37" s="12" t="e">
        <f t="shared" si="13"/>
        <v>#DIV/0!</v>
      </c>
      <c r="T37" s="12" t="e">
        <f t="shared" si="14"/>
        <v>#DIV/0!</v>
      </c>
      <c r="U37" s="12">
        <f t="shared" si="5"/>
        <v>0</v>
      </c>
      <c r="V37" s="12">
        <f>AVERAGE(U36:U37)</f>
        <v>0</v>
      </c>
      <c r="W37" s="12">
        <f t="shared" si="6"/>
        <v>0</v>
      </c>
      <c r="X37" s="12">
        <f>AVERAGE(W36:W37)</f>
        <v>0</v>
      </c>
      <c r="Y37" s="12">
        <f t="shared" si="7"/>
        <v>0</v>
      </c>
      <c r="Z37" s="12">
        <f>AVERAGE(Y36:Y37)</f>
        <v>0</v>
      </c>
      <c r="AA37" s="12">
        <f t="shared" si="8"/>
        <v>0</v>
      </c>
      <c r="AB37" s="12">
        <f>AVERAGE(AA36:AA37)</f>
        <v>0</v>
      </c>
      <c r="AC37" s="12">
        <f t="shared" si="9"/>
        <v>0</v>
      </c>
      <c r="AD37" s="12">
        <f>AVERAGE(AC36:AC37)</f>
        <v>0</v>
      </c>
      <c r="AE37" s="12">
        <f t="shared" si="15"/>
        <v>0</v>
      </c>
      <c r="AF37" s="12">
        <f>AVERAGE(AE36:AE37)</f>
        <v>0</v>
      </c>
    </row>
    <row r="38" spans="1:32" ht="12">
      <c r="A38" s="2">
        <f>'TRB Record'!A32</f>
        <v>16</v>
      </c>
      <c r="C38" s="10">
        <f>'TRB Record'!C32</f>
        <v>0</v>
      </c>
      <c r="D38" s="2">
        <f>Lignin!E32</f>
        <v>0</v>
      </c>
      <c r="E38" s="12">
        <f>Lignin!S32</f>
        <v>87</v>
      </c>
      <c r="F38" s="7"/>
      <c r="G38" s="7"/>
      <c r="H38" s="7"/>
      <c r="I38" s="7"/>
      <c r="J38" s="7"/>
      <c r="K38" s="12" t="e">
        <f t="shared" si="0"/>
        <v>#DIV/0!</v>
      </c>
      <c r="L38" s="12" t="e">
        <f t="shared" si="1"/>
        <v>#DIV/0!</v>
      </c>
      <c r="M38" s="12" t="e">
        <f t="shared" si="2"/>
        <v>#DIV/0!</v>
      </c>
      <c r="N38" s="12" t="e">
        <f t="shared" si="3"/>
        <v>#DIV/0!</v>
      </c>
      <c r="O38" s="12" t="e">
        <f t="shared" si="4"/>
        <v>#DIV/0!</v>
      </c>
      <c r="P38" s="12" t="e">
        <f t="shared" si="10"/>
        <v>#DIV/0!</v>
      </c>
      <c r="Q38" s="12" t="e">
        <f t="shared" si="11"/>
        <v>#DIV/0!</v>
      </c>
      <c r="R38" s="12" t="e">
        <f t="shared" si="12"/>
        <v>#DIV/0!</v>
      </c>
      <c r="S38" s="12" t="e">
        <f t="shared" si="13"/>
        <v>#DIV/0!</v>
      </c>
      <c r="T38" s="12" t="e">
        <f t="shared" si="14"/>
        <v>#DIV/0!</v>
      </c>
      <c r="U38" s="12">
        <f t="shared" si="5"/>
        <v>0</v>
      </c>
      <c r="V38" s="12"/>
      <c r="W38" s="12">
        <f t="shared" si="6"/>
        <v>0</v>
      </c>
      <c r="X38" s="12"/>
      <c r="Y38" s="12">
        <f t="shared" si="7"/>
        <v>0</v>
      </c>
      <c r="Z38" s="12"/>
      <c r="AA38" s="12">
        <f t="shared" si="8"/>
        <v>0</v>
      </c>
      <c r="AB38" s="12"/>
      <c r="AC38" s="12">
        <f t="shared" si="9"/>
        <v>0</v>
      </c>
      <c r="AD38" s="12"/>
      <c r="AE38" s="12">
        <f t="shared" si="15"/>
        <v>0</v>
      </c>
      <c r="AF38" s="12"/>
    </row>
    <row r="39" spans="1:32" ht="12">
      <c r="A39" s="2" t="str">
        <f>'TRB Record'!A33</f>
        <v>replicate 16</v>
      </c>
      <c r="C39" s="10">
        <f>'TRB Record'!C33</f>
        <v>0</v>
      </c>
      <c r="D39" s="2">
        <f>Lignin!E33</f>
        <v>0</v>
      </c>
      <c r="E39" s="12">
        <f>Lignin!S33</f>
        <v>87</v>
      </c>
      <c r="F39" s="7"/>
      <c r="G39" s="7"/>
      <c r="H39" s="7"/>
      <c r="I39" s="7"/>
      <c r="J39" s="7"/>
      <c r="K39" s="12" t="e">
        <f t="shared" si="0"/>
        <v>#DIV/0!</v>
      </c>
      <c r="L39" s="12" t="e">
        <f t="shared" si="1"/>
        <v>#DIV/0!</v>
      </c>
      <c r="M39" s="12" t="e">
        <f t="shared" si="2"/>
        <v>#DIV/0!</v>
      </c>
      <c r="N39" s="12" t="e">
        <f t="shared" si="3"/>
        <v>#DIV/0!</v>
      </c>
      <c r="O39" s="12" t="e">
        <f t="shared" si="4"/>
        <v>#DIV/0!</v>
      </c>
      <c r="P39" s="12" t="e">
        <f t="shared" si="10"/>
        <v>#DIV/0!</v>
      </c>
      <c r="Q39" s="12" t="e">
        <f t="shared" si="11"/>
        <v>#DIV/0!</v>
      </c>
      <c r="R39" s="12" t="e">
        <f t="shared" si="12"/>
        <v>#DIV/0!</v>
      </c>
      <c r="S39" s="12" t="e">
        <f t="shared" si="13"/>
        <v>#DIV/0!</v>
      </c>
      <c r="T39" s="12" t="e">
        <f t="shared" si="14"/>
        <v>#DIV/0!</v>
      </c>
      <c r="U39" s="12">
        <f t="shared" si="5"/>
        <v>0</v>
      </c>
      <c r="V39" s="12">
        <f>AVERAGE(U38:U39)</f>
        <v>0</v>
      </c>
      <c r="W39" s="12">
        <f t="shared" si="6"/>
        <v>0</v>
      </c>
      <c r="X39" s="12">
        <f>AVERAGE(W38:W39)</f>
        <v>0</v>
      </c>
      <c r="Y39" s="12">
        <f t="shared" si="7"/>
        <v>0</v>
      </c>
      <c r="Z39" s="12">
        <f>AVERAGE(Y38:Y39)</f>
        <v>0</v>
      </c>
      <c r="AA39" s="12">
        <f t="shared" si="8"/>
        <v>0</v>
      </c>
      <c r="AB39" s="12">
        <f>AVERAGE(AA38:AA39)</f>
        <v>0</v>
      </c>
      <c r="AC39" s="12">
        <f t="shared" si="9"/>
        <v>0</v>
      </c>
      <c r="AD39" s="12">
        <f>AVERAGE(AC38:AC39)</f>
        <v>0</v>
      </c>
      <c r="AE39" s="12">
        <f t="shared" si="15"/>
        <v>0</v>
      </c>
      <c r="AF39" s="12">
        <f>AVERAGE(AE38:AE39)</f>
        <v>0</v>
      </c>
    </row>
    <row r="40" spans="1:32" ht="12">
      <c r="A40" s="2">
        <f>'TRB Record'!A34</f>
        <v>17</v>
      </c>
      <c r="C40" s="10">
        <f>'TRB Record'!C34</f>
        <v>0</v>
      </c>
      <c r="D40" s="2">
        <f>Lignin!E34</f>
        <v>0</v>
      </c>
      <c r="E40" s="12">
        <f>Lignin!S34</f>
        <v>87</v>
      </c>
      <c r="F40" s="7"/>
      <c r="G40" s="7"/>
      <c r="H40" s="7"/>
      <c r="I40" s="7"/>
      <c r="J40" s="7"/>
      <c r="K40" s="12" t="e">
        <f aca="true" t="shared" si="16" ref="K40:K67">(F40*E40)/$K$4</f>
        <v>#DIV/0!</v>
      </c>
      <c r="L40" s="12" t="e">
        <f aca="true" t="shared" si="17" ref="L40:L67">(G40*E40)/$L$4</f>
        <v>#DIV/0!</v>
      </c>
      <c r="M40" s="12" t="e">
        <f aca="true" t="shared" si="18" ref="M40:M67">(H40*E40)/$M$4</f>
        <v>#DIV/0!</v>
      </c>
      <c r="N40" s="12" t="e">
        <f aca="true" t="shared" si="19" ref="N40:N67">(I40*E40)/$N$4</f>
        <v>#DIV/0!</v>
      </c>
      <c r="O40" s="12" t="e">
        <f aca="true" t="shared" si="20" ref="O40:O67">(J40*E40)/$O$4</f>
        <v>#DIV/0!</v>
      </c>
      <c r="P40" s="12" t="e">
        <f t="shared" si="10"/>
        <v>#DIV/0!</v>
      </c>
      <c r="Q40" s="12" t="e">
        <f t="shared" si="11"/>
        <v>#DIV/0!</v>
      </c>
      <c r="R40" s="12" t="e">
        <f t="shared" si="12"/>
        <v>#DIV/0!</v>
      </c>
      <c r="S40" s="12" t="e">
        <f t="shared" si="13"/>
        <v>#DIV/0!</v>
      </c>
      <c r="T40" s="12" t="e">
        <f t="shared" si="14"/>
        <v>#DIV/0!</v>
      </c>
      <c r="U40" s="12">
        <f t="shared" si="5"/>
        <v>0</v>
      </c>
      <c r="V40" s="12"/>
      <c r="W40" s="12">
        <f t="shared" si="6"/>
        <v>0</v>
      </c>
      <c r="X40" s="12"/>
      <c r="Y40" s="12">
        <f t="shared" si="7"/>
        <v>0</v>
      </c>
      <c r="Z40" s="12"/>
      <c r="AA40" s="12">
        <f t="shared" si="8"/>
        <v>0</v>
      </c>
      <c r="AB40" s="12"/>
      <c r="AC40" s="12">
        <f t="shared" si="9"/>
        <v>0</v>
      </c>
      <c r="AD40" s="12"/>
      <c r="AE40" s="12">
        <f t="shared" si="15"/>
        <v>0</v>
      </c>
      <c r="AF40" s="12"/>
    </row>
    <row r="41" spans="1:32" ht="12">
      <c r="A41" s="2" t="str">
        <f>'TRB Record'!A35</f>
        <v>replicate 17</v>
      </c>
      <c r="C41" s="10">
        <f>'TRB Record'!C35</f>
        <v>0</v>
      </c>
      <c r="D41" s="2">
        <f>Lignin!E35</f>
        <v>0</v>
      </c>
      <c r="E41" s="12">
        <f>Lignin!S35</f>
        <v>87</v>
      </c>
      <c r="F41" s="7"/>
      <c r="G41" s="7"/>
      <c r="H41" s="7"/>
      <c r="I41" s="7"/>
      <c r="J41" s="7"/>
      <c r="K41" s="12" t="e">
        <f t="shared" si="16"/>
        <v>#DIV/0!</v>
      </c>
      <c r="L41" s="12" t="e">
        <f t="shared" si="17"/>
        <v>#DIV/0!</v>
      </c>
      <c r="M41" s="12" t="e">
        <f t="shared" si="18"/>
        <v>#DIV/0!</v>
      </c>
      <c r="N41" s="12" t="e">
        <f t="shared" si="19"/>
        <v>#DIV/0!</v>
      </c>
      <c r="O41" s="12" t="e">
        <f t="shared" si="20"/>
        <v>#DIV/0!</v>
      </c>
      <c r="P41" s="12" t="e">
        <f t="shared" si="10"/>
        <v>#DIV/0!</v>
      </c>
      <c r="Q41" s="12" t="e">
        <f t="shared" si="11"/>
        <v>#DIV/0!</v>
      </c>
      <c r="R41" s="12" t="e">
        <f t="shared" si="12"/>
        <v>#DIV/0!</v>
      </c>
      <c r="S41" s="12" t="e">
        <f t="shared" si="13"/>
        <v>#DIV/0!</v>
      </c>
      <c r="T41" s="12" t="e">
        <f t="shared" si="14"/>
        <v>#DIV/0!</v>
      </c>
      <c r="U41" s="12">
        <f t="shared" si="5"/>
        <v>0</v>
      </c>
      <c r="V41" s="12">
        <f>AVERAGE(U40:U41)</f>
        <v>0</v>
      </c>
      <c r="W41" s="12">
        <f t="shared" si="6"/>
        <v>0</v>
      </c>
      <c r="X41" s="12">
        <f>AVERAGE(W40:W41)</f>
        <v>0</v>
      </c>
      <c r="Y41" s="12">
        <f t="shared" si="7"/>
        <v>0</v>
      </c>
      <c r="Z41" s="12">
        <f>AVERAGE(Y40:Y41)</f>
        <v>0</v>
      </c>
      <c r="AA41" s="12">
        <f t="shared" si="8"/>
        <v>0</v>
      </c>
      <c r="AB41" s="12">
        <f>AVERAGE(AA40:AA41)</f>
        <v>0</v>
      </c>
      <c r="AC41" s="12">
        <f t="shared" si="9"/>
        <v>0</v>
      </c>
      <c r="AD41" s="12">
        <f>AVERAGE(AC40:AC41)</f>
        <v>0</v>
      </c>
      <c r="AE41" s="12">
        <f t="shared" si="15"/>
        <v>0</v>
      </c>
      <c r="AF41" s="12">
        <f>AVERAGE(AE40:AE41)</f>
        <v>0</v>
      </c>
    </row>
    <row r="42" spans="1:32" ht="12">
      <c r="A42" s="2">
        <f>'TRB Record'!A36</f>
        <v>18</v>
      </c>
      <c r="C42" s="10">
        <f>'TRB Record'!C36</f>
        <v>0</v>
      </c>
      <c r="D42" s="2">
        <f>Lignin!E36</f>
        <v>0</v>
      </c>
      <c r="E42" s="12">
        <f>Lignin!S36</f>
        <v>87</v>
      </c>
      <c r="F42" s="7"/>
      <c r="G42" s="7"/>
      <c r="H42" s="7"/>
      <c r="I42" s="7"/>
      <c r="J42" s="7"/>
      <c r="K42" s="12" t="e">
        <f t="shared" si="16"/>
        <v>#DIV/0!</v>
      </c>
      <c r="L42" s="12" t="e">
        <f t="shared" si="17"/>
        <v>#DIV/0!</v>
      </c>
      <c r="M42" s="12" t="e">
        <f t="shared" si="18"/>
        <v>#DIV/0!</v>
      </c>
      <c r="N42" s="12" t="e">
        <f t="shared" si="19"/>
        <v>#DIV/0!</v>
      </c>
      <c r="O42" s="12" t="e">
        <f t="shared" si="20"/>
        <v>#DIV/0!</v>
      </c>
      <c r="P42" s="12" t="e">
        <f t="shared" si="10"/>
        <v>#DIV/0!</v>
      </c>
      <c r="Q42" s="12" t="e">
        <f t="shared" si="11"/>
        <v>#DIV/0!</v>
      </c>
      <c r="R42" s="12" t="e">
        <f t="shared" si="12"/>
        <v>#DIV/0!</v>
      </c>
      <c r="S42" s="12" t="e">
        <f t="shared" si="13"/>
        <v>#DIV/0!</v>
      </c>
      <c r="T42" s="12" t="e">
        <f t="shared" si="14"/>
        <v>#DIV/0!</v>
      </c>
      <c r="U42" s="12">
        <f t="shared" si="5"/>
        <v>0</v>
      </c>
      <c r="V42" s="12"/>
      <c r="W42" s="12">
        <f t="shared" si="6"/>
        <v>0</v>
      </c>
      <c r="X42" s="12"/>
      <c r="Y42" s="12">
        <f t="shared" si="7"/>
        <v>0</v>
      </c>
      <c r="Z42" s="12"/>
      <c r="AA42" s="12">
        <f t="shared" si="8"/>
        <v>0</v>
      </c>
      <c r="AB42" s="12"/>
      <c r="AC42" s="12">
        <f t="shared" si="9"/>
        <v>0</v>
      </c>
      <c r="AD42" s="12"/>
      <c r="AE42" s="12">
        <f t="shared" si="15"/>
        <v>0</v>
      </c>
      <c r="AF42" s="12"/>
    </row>
    <row r="43" spans="1:32" ht="12">
      <c r="A43" s="2" t="str">
        <f>'TRB Record'!A37</f>
        <v>replicate 18</v>
      </c>
      <c r="C43" s="10">
        <f>'TRB Record'!C37</f>
        <v>0</v>
      </c>
      <c r="D43" s="2">
        <f>Lignin!E37</f>
        <v>0</v>
      </c>
      <c r="E43" s="12">
        <f>Lignin!S37</f>
        <v>87</v>
      </c>
      <c r="F43" s="7"/>
      <c r="G43" s="7"/>
      <c r="H43" s="7"/>
      <c r="I43" s="7"/>
      <c r="J43" s="7"/>
      <c r="K43" s="12" t="e">
        <f t="shared" si="16"/>
        <v>#DIV/0!</v>
      </c>
      <c r="L43" s="12" t="e">
        <f t="shared" si="17"/>
        <v>#DIV/0!</v>
      </c>
      <c r="M43" s="12" t="e">
        <f t="shared" si="18"/>
        <v>#DIV/0!</v>
      </c>
      <c r="N43" s="12" t="e">
        <f t="shared" si="19"/>
        <v>#DIV/0!</v>
      </c>
      <c r="O43" s="12" t="e">
        <f t="shared" si="20"/>
        <v>#DIV/0!</v>
      </c>
      <c r="P43" s="12" t="e">
        <f t="shared" si="10"/>
        <v>#DIV/0!</v>
      </c>
      <c r="Q43" s="12" t="e">
        <f t="shared" si="11"/>
        <v>#DIV/0!</v>
      </c>
      <c r="R43" s="12" t="e">
        <f t="shared" si="12"/>
        <v>#DIV/0!</v>
      </c>
      <c r="S43" s="12" t="e">
        <f t="shared" si="13"/>
        <v>#DIV/0!</v>
      </c>
      <c r="T43" s="12" t="e">
        <f t="shared" si="14"/>
        <v>#DIV/0!</v>
      </c>
      <c r="U43" s="12">
        <f t="shared" si="5"/>
        <v>0</v>
      </c>
      <c r="V43" s="12">
        <f>AVERAGE(U42:U43)</f>
        <v>0</v>
      </c>
      <c r="W43" s="12">
        <f t="shared" si="6"/>
        <v>0</v>
      </c>
      <c r="X43" s="12">
        <f>AVERAGE(W42:W43)</f>
        <v>0</v>
      </c>
      <c r="Y43" s="12">
        <f t="shared" si="7"/>
        <v>0</v>
      </c>
      <c r="Z43" s="12">
        <f>AVERAGE(Y42:Y43)</f>
        <v>0</v>
      </c>
      <c r="AA43" s="12">
        <f t="shared" si="8"/>
        <v>0</v>
      </c>
      <c r="AB43" s="12">
        <f>AVERAGE(AA42:AA43)</f>
        <v>0</v>
      </c>
      <c r="AC43" s="12">
        <f t="shared" si="9"/>
        <v>0</v>
      </c>
      <c r="AD43" s="12">
        <f>AVERAGE(AC42:AC43)</f>
        <v>0</v>
      </c>
      <c r="AE43" s="12">
        <f t="shared" si="15"/>
        <v>0</v>
      </c>
      <c r="AF43" s="12">
        <f>AVERAGE(AE42:AE43)</f>
        <v>0</v>
      </c>
    </row>
    <row r="44" spans="1:32" ht="12">
      <c r="A44" s="2">
        <f>'TRB Record'!A38</f>
        <v>19</v>
      </c>
      <c r="C44" s="10">
        <f>'TRB Record'!C38</f>
        <v>0</v>
      </c>
      <c r="D44" s="2">
        <f>Lignin!E38</f>
        <v>0</v>
      </c>
      <c r="E44" s="12">
        <f>Lignin!S38</f>
        <v>87</v>
      </c>
      <c r="F44" s="7"/>
      <c r="G44" s="7"/>
      <c r="H44" s="7"/>
      <c r="I44" s="7"/>
      <c r="J44" s="7"/>
      <c r="K44" s="12" t="e">
        <f t="shared" si="16"/>
        <v>#DIV/0!</v>
      </c>
      <c r="L44" s="12" t="e">
        <f t="shared" si="17"/>
        <v>#DIV/0!</v>
      </c>
      <c r="M44" s="12" t="e">
        <f t="shared" si="18"/>
        <v>#DIV/0!</v>
      </c>
      <c r="N44" s="12" t="e">
        <f t="shared" si="19"/>
        <v>#DIV/0!</v>
      </c>
      <c r="O44" s="12" t="e">
        <f t="shared" si="20"/>
        <v>#DIV/0!</v>
      </c>
      <c r="P44" s="12" t="e">
        <f t="shared" si="10"/>
        <v>#DIV/0!</v>
      </c>
      <c r="Q44" s="12" t="e">
        <f t="shared" si="11"/>
        <v>#DIV/0!</v>
      </c>
      <c r="R44" s="12" t="e">
        <f t="shared" si="12"/>
        <v>#DIV/0!</v>
      </c>
      <c r="S44" s="12" t="e">
        <f t="shared" si="13"/>
        <v>#DIV/0!</v>
      </c>
      <c r="T44" s="12" t="e">
        <f t="shared" si="14"/>
        <v>#DIV/0!</v>
      </c>
      <c r="U44" s="12">
        <f t="shared" si="5"/>
        <v>0</v>
      </c>
      <c r="V44" s="12"/>
      <c r="W44" s="12">
        <f t="shared" si="6"/>
        <v>0</v>
      </c>
      <c r="X44" s="12"/>
      <c r="Y44" s="12">
        <f t="shared" si="7"/>
        <v>0</v>
      </c>
      <c r="Z44" s="12"/>
      <c r="AA44" s="12">
        <f t="shared" si="8"/>
        <v>0</v>
      </c>
      <c r="AB44" s="12"/>
      <c r="AC44" s="12">
        <f t="shared" si="9"/>
        <v>0</v>
      </c>
      <c r="AD44" s="12"/>
      <c r="AE44" s="12">
        <f t="shared" si="15"/>
        <v>0</v>
      </c>
      <c r="AF44" s="12"/>
    </row>
    <row r="45" spans="1:32" ht="12">
      <c r="A45" s="2" t="str">
        <f>'TRB Record'!A39</f>
        <v>replicate 19</v>
      </c>
      <c r="C45" s="10">
        <f>'TRB Record'!C39</f>
        <v>0</v>
      </c>
      <c r="D45" s="2">
        <f>Lignin!E39</f>
        <v>0</v>
      </c>
      <c r="E45" s="12">
        <f>Lignin!S39</f>
        <v>87</v>
      </c>
      <c r="F45" s="7"/>
      <c r="G45" s="7"/>
      <c r="H45" s="7"/>
      <c r="I45" s="7"/>
      <c r="J45" s="7"/>
      <c r="K45" s="12" t="e">
        <f t="shared" si="16"/>
        <v>#DIV/0!</v>
      </c>
      <c r="L45" s="12" t="e">
        <f t="shared" si="17"/>
        <v>#DIV/0!</v>
      </c>
      <c r="M45" s="12" t="e">
        <f t="shared" si="18"/>
        <v>#DIV/0!</v>
      </c>
      <c r="N45" s="12" t="e">
        <f t="shared" si="19"/>
        <v>#DIV/0!</v>
      </c>
      <c r="O45" s="12" t="e">
        <f t="shared" si="20"/>
        <v>#DIV/0!</v>
      </c>
      <c r="P45" s="12" t="e">
        <f t="shared" si="10"/>
        <v>#DIV/0!</v>
      </c>
      <c r="Q45" s="12" t="e">
        <f t="shared" si="11"/>
        <v>#DIV/0!</v>
      </c>
      <c r="R45" s="12" t="e">
        <f t="shared" si="12"/>
        <v>#DIV/0!</v>
      </c>
      <c r="S45" s="12" t="e">
        <f t="shared" si="13"/>
        <v>#DIV/0!</v>
      </c>
      <c r="T45" s="12" t="e">
        <f t="shared" si="14"/>
        <v>#DIV/0!</v>
      </c>
      <c r="U45" s="12">
        <f t="shared" si="5"/>
        <v>0</v>
      </c>
      <c r="V45" s="12">
        <f>AVERAGE(U44:U45)</f>
        <v>0</v>
      </c>
      <c r="W45" s="12">
        <f t="shared" si="6"/>
        <v>0</v>
      </c>
      <c r="X45" s="12">
        <f>AVERAGE(W44:W45)</f>
        <v>0</v>
      </c>
      <c r="Y45" s="12">
        <f t="shared" si="7"/>
        <v>0</v>
      </c>
      <c r="Z45" s="12">
        <f>AVERAGE(Y44:Y45)</f>
        <v>0</v>
      </c>
      <c r="AA45" s="12">
        <f t="shared" si="8"/>
        <v>0</v>
      </c>
      <c r="AB45" s="12">
        <f>AVERAGE(AA44:AA45)</f>
        <v>0</v>
      </c>
      <c r="AC45" s="12">
        <f t="shared" si="9"/>
        <v>0</v>
      </c>
      <c r="AD45" s="12">
        <f>AVERAGE(AC44:AC45)</f>
        <v>0</v>
      </c>
      <c r="AE45" s="12">
        <f t="shared" si="15"/>
        <v>0</v>
      </c>
      <c r="AF45" s="12">
        <f>AVERAGE(AE44:AE45)</f>
        <v>0</v>
      </c>
    </row>
    <row r="46" spans="1:32" ht="12">
      <c r="A46" s="2">
        <f>'TRB Record'!A40</f>
        <v>20</v>
      </c>
      <c r="C46" s="10">
        <f>'TRB Record'!C40</f>
        <v>0</v>
      </c>
      <c r="D46" s="2">
        <f>Lignin!E40</f>
        <v>0</v>
      </c>
      <c r="E46" s="12">
        <f>Lignin!S40</f>
        <v>87</v>
      </c>
      <c r="F46" s="7"/>
      <c r="G46" s="7"/>
      <c r="H46" s="7"/>
      <c r="I46" s="7"/>
      <c r="J46" s="7"/>
      <c r="K46" s="12" t="e">
        <f t="shared" si="16"/>
        <v>#DIV/0!</v>
      </c>
      <c r="L46" s="12" t="e">
        <f t="shared" si="17"/>
        <v>#DIV/0!</v>
      </c>
      <c r="M46" s="12" t="e">
        <f t="shared" si="18"/>
        <v>#DIV/0!</v>
      </c>
      <c r="N46" s="12" t="e">
        <f t="shared" si="19"/>
        <v>#DIV/0!</v>
      </c>
      <c r="O46" s="12" t="e">
        <f t="shared" si="20"/>
        <v>#DIV/0!</v>
      </c>
      <c r="P46" s="12" t="e">
        <f t="shared" si="10"/>
        <v>#DIV/0!</v>
      </c>
      <c r="Q46" s="12" t="e">
        <f t="shared" si="11"/>
        <v>#DIV/0!</v>
      </c>
      <c r="R46" s="12" t="e">
        <f t="shared" si="12"/>
        <v>#DIV/0!</v>
      </c>
      <c r="S46" s="12" t="e">
        <f t="shared" si="13"/>
        <v>#DIV/0!</v>
      </c>
      <c r="T46" s="12" t="e">
        <f t="shared" si="14"/>
        <v>#DIV/0!</v>
      </c>
      <c r="U46" s="12">
        <f t="shared" si="5"/>
        <v>0</v>
      </c>
      <c r="V46" s="12"/>
      <c r="W46" s="12">
        <f t="shared" si="6"/>
        <v>0</v>
      </c>
      <c r="X46" s="12"/>
      <c r="Y46" s="12">
        <f t="shared" si="7"/>
        <v>0</v>
      </c>
      <c r="Z46" s="12"/>
      <c r="AA46" s="12">
        <f t="shared" si="8"/>
        <v>0</v>
      </c>
      <c r="AB46" s="12"/>
      <c r="AC46" s="12">
        <f t="shared" si="9"/>
        <v>0</v>
      </c>
      <c r="AD46" s="12"/>
      <c r="AE46" s="12">
        <f t="shared" si="15"/>
        <v>0</v>
      </c>
      <c r="AF46" s="12"/>
    </row>
    <row r="47" spans="1:32" ht="12">
      <c r="A47" s="2" t="str">
        <f>'TRB Record'!A41</f>
        <v>replicate 20</v>
      </c>
      <c r="C47" s="10">
        <f>'TRB Record'!C41</f>
        <v>0</v>
      </c>
      <c r="D47" s="2">
        <f>Lignin!E41</f>
        <v>0</v>
      </c>
      <c r="E47" s="12">
        <f>Lignin!S41</f>
        <v>87</v>
      </c>
      <c r="F47" s="7"/>
      <c r="G47" s="7"/>
      <c r="H47" s="7"/>
      <c r="I47" s="7"/>
      <c r="J47" s="7"/>
      <c r="K47" s="12" t="e">
        <f t="shared" si="16"/>
        <v>#DIV/0!</v>
      </c>
      <c r="L47" s="12" t="e">
        <f t="shared" si="17"/>
        <v>#DIV/0!</v>
      </c>
      <c r="M47" s="12" t="e">
        <f t="shared" si="18"/>
        <v>#DIV/0!</v>
      </c>
      <c r="N47" s="12" t="e">
        <f t="shared" si="19"/>
        <v>#DIV/0!</v>
      </c>
      <c r="O47" s="12" t="e">
        <f t="shared" si="20"/>
        <v>#DIV/0!</v>
      </c>
      <c r="P47" s="12" t="e">
        <f t="shared" si="10"/>
        <v>#DIV/0!</v>
      </c>
      <c r="Q47" s="12" t="e">
        <f t="shared" si="11"/>
        <v>#DIV/0!</v>
      </c>
      <c r="R47" s="12" t="e">
        <f t="shared" si="12"/>
        <v>#DIV/0!</v>
      </c>
      <c r="S47" s="12" t="e">
        <f t="shared" si="13"/>
        <v>#DIV/0!</v>
      </c>
      <c r="T47" s="12" t="e">
        <f t="shared" si="14"/>
        <v>#DIV/0!</v>
      </c>
      <c r="U47" s="12">
        <f t="shared" si="5"/>
        <v>0</v>
      </c>
      <c r="V47" s="12">
        <f>AVERAGE(U46:U47)</f>
        <v>0</v>
      </c>
      <c r="W47" s="12">
        <f t="shared" si="6"/>
        <v>0</v>
      </c>
      <c r="X47" s="12">
        <f>AVERAGE(W46:W47)</f>
        <v>0</v>
      </c>
      <c r="Y47" s="12">
        <f t="shared" si="7"/>
        <v>0</v>
      </c>
      <c r="Z47" s="12">
        <f>AVERAGE(Y46:Y47)</f>
        <v>0</v>
      </c>
      <c r="AA47" s="12">
        <f t="shared" si="8"/>
        <v>0</v>
      </c>
      <c r="AB47" s="12">
        <f>AVERAGE(AA46:AA47)</f>
        <v>0</v>
      </c>
      <c r="AC47" s="12">
        <f t="shared" si="9"/>
        <v>0</v>
      </c>
      <c r="AD47" s="12">
        <f>AVERAGE(AC46:AC47)</f>
        <v>0</v>
      </c>
      <c r="AE47" s="12">
        <f t="shared" si="15"/>
        <v>0</v>
      </c>
      <c r="AF47" s="12">
        <f>AVERAGE(AE46:AE47)</f>
        <v>0</v>
      </c>
    </row>
    <row r="48" spans="1:32" ht="12">
      <c r="A48" s="2">
        <f>'TRB Record'!A42</f>
        <v>21</v>
      </c>
      <c r="C48" s="10">
        <f>'TRB Record'!C42</f>
        <v>0</v>
      </c>
      <c r="D48" s="2">
        <f>Lignin!E42</f>
        <v>0</v>
      </c>
      <c r="E48" s="12">
        <f>Lignin!S42</f>
        <v>87</v>
      </c>
      <c r="F48" s="7"/>
      <c r="G48" s="7"/>
      <c r="H48" s="7"/>
      <c r="I48" s="7"/>
      <c r="J48" s="7"/>
      <c r="K48" s="12" t="e">
        <f t="shared" si="16"/>
        <v>#DIV/0!</v>
      </c>
      <c r="L48" s="12" t="e">
        <f t="shared" si="17"/>
        <v>#DIV/0!</v>
      </c>
      <c r="M48" s="12" t="e">
        <f t="shared" si="18"/>
        <v>#DIV/0!</v>
      </c>
      <c r="N48" s="12" t="e">
        <f t="shared" si="19"/>
        <v>#DIV/0!</v>
      </c>
      <c r="O48" s="12" t="e">
        <f t="shared" si="20"/>
        <v>#DIV/0!</v>
      </c>
      <c r="P48" s="12" t="e">
        <f t="shared" si="10"/>
        <v>#DIV/0!</v>
      </c>
      <c r="Q48" s="12" t="e">
        <f t="shared" si="11"/>
        <v>#DIV/0!</v>
      </c>
      <c r="R48" s="12" t="e">
        <f t="shared" si="12"/>
        <v>#DIV/0!</v>
      </c>
      <c r="S48" s="12" t="e">
        <f t="shared" si="13"/>
        <v>#DIV/0!</v>
      </c>
      <c r="T48" s="12" t="e">
        <f t="shared" si="14"/>
        <v>#DIV/0!</v>
      </c>
      <c r="U48" s="12">
        <f t="shared" si="5"/>
        <v>0</v>
      </c>
      <c r="V48" s="12"/>
      <c r="W48" s="12">
        <f t="shared" si="6"/>
        <v>0</v>
      </c>
      <c r="X48" s="12"/>
      <c r="Y48" s="12">
        <f t="shared" si="7"/>
        <v>0</v>
      </c>
      <c r="Z48" s="12"/>
      <c r="AA48" s="12">
        <f t="shared" si="8"/>
        <v>0</v>
      </c>
      <c r="AB48" s="12"/>
      <c r="AC48" s="12">
        <f t="shared" si="9"/>
        <v>0</v>
      </c>
      <c r="AD48" s="12"/>
      <c r="AE48" s="12">
        <f t="shared" si="15"/>
        <v>0</v>
      </c>
      <c r="AF48" s="12"/>
    </row>
    <row r="49" spans="1:32" ht="12">
      <c r="A49" s="2" t="str">
        <f>'TRB Record'!A43</f>
        <v>replicate 21</v>
      </c>
      <c r="C49" s="10">
        <f>'TRB Record'!C43</f>
        <v>0</v>
      </c>
      <c r="D49" s="2">
        <f>Lignin!E43</f>
        <v>0</v>
      </c>
      <c r="E49" s="12">
        <f>Lignin!S43</f>
        <v>87</v>
      </c>
      <c r="F49" s="7"/>
      <c r="G49" s="7"/>
      <c r="H49" s="7"/>
      <c r="I49" s="7"/>
      <c r="J49" s="7"/>
      <c r="K49" s="12" t="e">
        <f t="shared" si="16"/>
        <v>#DIV/0!</v>
      </c>
      <c r="L49" s="12" t="e">
        <f t="shared" si="17"/>
        <v>#DIV/0!</v>
      </c>
      <c r="M49" s="12" t="e">
        <f t="shared" si="18"/>
        <v>#DIV/0!</v>
      </c>
      <c r="N49" s="12" t="e">
        <f t="shared" si="19"/>
        <v>#DIV/0!</v>
      </c>
      <c r="O49" s="12" t="e">
        <f t="shared" si="20"/>
        <v>#DIV/0!</v>
      </c>
      <c r="P49" s="12" t="e">
        <f t="shared" si="10"/>
        <v>#DIV/0!</v>
      </c>
      <c r="Q49" s="12" t="e">
        <f t="shared" si="11"/>
        <v>#DIV/0!</v>
      </c>
      <c r="R49" s="12" t="e">
        <f t="shared" si="12"/>
        <v>#DIV/0!</v>
      </c>
      <c r="S49" s="12" t="e">
        <f t="shared" si="13"/>
        <v>#DIV/0!</v>
      </c>
      <c r="T49" s="12" t="e">
        <f t="shared" si="14"/>
        <v>#DIV/0!</v>
      </c>
      <c r="U49" s="12">
        <f t="shared" si="5"/>
        <v>0</v>
      </c>
      <c r="V49" s="12">
        <f>AVERAGE(U48:U49)</f>
        <v>0</v>
      </c>
      <c r="W49" s="12">
        <f t="shared" si="6"/>
        <v>0</v>
      </c>
      <c r="X49" s="12">
        <f>AVERAGE(W48:W49)</f>
        <v>0</v>
      </c>
      <c r="Y49" s="12">
        <f t="shared" si="7"/>
        <v>0</v>
      </c>
      <c r="Z49" s="12">
        <f>AVERAGE(Y48:Y49)</f>
        <v>0</v>
      </c>
      <c r="AA49" s="12">
        <f t="shared" si="8"/>
        <v>0</v>
      </c>
      <c r="AB49" s="12">
        <f>AVERAGE(AA48:AA49)</f>
        <v>0</v>
      </c>
      <c r="AC49" s="12">
        <f t="shared" si="9"/>
        <v>0</v>
      </c>
      <c r="AD49" s="12">
        <f>AVERAGE(AC48:AC49)</f>
        <v>0</v>
      </c>
      <c r="AE49" s="12">
        <f t="shared" si="15"/>
        <v>0</v>
      </c>
      <c r="AF49" s="12">
        <f>AVERAGE(AE48:AE49)</f>
        <v>0</v>
      </c>
    </row>
    <row r="50" spans="1:32" ht="12">
      <c r="A50" s="2">
        <f>'TRB Record'!A44</f>
        <v>22</v>
      </c>
      <c r="C50" s="10">
        <f>'TRB Record'!C44</f>
        <v>0</v>
      </c>
      <c r="D50" s="2">
        <f>Lignin!E44</f>
        <v>0</v>
      </c>
      <c r="E50" s="12">
        <f>Lignin!S44</f>
        <v>87</v>
      </c>
      <c r="F50" s="7"/>
      <c r="G50" s="7"/>
      <c r="H50" s="7"/>
      <c r="I50" s="7"/>
      <c r="J50" s="7"/>
      <c r="K50" s="12" t="e">
        <f t="shared" si="16"/>
        <v>#DIV/0!</v>
      </c>
      <c r="L50" s="12" t="e">
        <f t="shared" si="17"/>
        <v>#DIV/0!</v>
      </c>
      <c r="M50" s="12" t="e">
        <f t="shared" si="18"/>
        <v>#DIV/0!</v>
      </c>
      <c r="N50" s="12" t="e">
        <f t="shared" si="19"/>
        <v>#DIV/0!</v>
      </c>
      <c r="O50" s="12" t="e">
        <f t="shared" si="20"/>
        <v>#DIV/0!</v>
      </c>
      <c r="P50" s="12" t="e">
        <f t="shared" si="10"/>
        <v>#DIV/0!</v>
      </c>
      <c r="Q50" s="12" t="e">
        <f t="shared" si="11"/>
        <v>#DIV/0!</v>
      </c>
      <c r="R50" s="12" t="e">
        <f t="shared" si="12"/>
        <v>#DIV/0!</v>
      </c>
      <c r="S50" s="12" t="e">
        <f t="shared" si="13"/>
        <v>#DIV/0!</v>
      </c>
      <c r="T50" s="12" t="e">
        <f t="shared" si="14"/>
        <v>#DIV/0!</v>
      </c>
      <c r="U50" s="12">
        <f t="shared" si="5"/>
        <v>0</v>
      </c>
      <c r="V50" s="12"/>
      <c r="W50" s="12">
        <f t="shared" si="6"/>
        <v>0</v>
      </c>
      <c r="X50" s="12"/>
      <c r="Y50" s="12">
        <f t="shared" si="7"/>
        <v>0</v>
      </c>
      <c r="Z50" s="12"/>
      <c r="AA50" s="12">
        <f t="shared" si="8"/>
        <v>0</v>
      </c>
      <c r="AB50" s="12"/>
      <c r="AC50" s="12">
        <f t="shared" si="9"/>
        <v>0</v>
      </c>
      <c r="AD50" s="12"/>
      <c r="AE50" s="12">
        <f t="shared" si="15"/>
        <v>0</v>
      </c>
      <c r="AF50" s="12"/>
    </row>
    <row r="51" spans="1:32" ht="12">
      <c r="A51" s="2" t="str">
        <f>'TRB Record'!A45</f>
        <v>replicate 22</v>
      </c>
      <c r="C51" s="10">
        <f>'TRB Record'!C45</f>
        <v>0</v>
      </c>
      <c r="D51" s="2">
        <f>Lignin!E45</f>
        <v>0</v>
      </c>
      <c r="E51" s="12">
        <f>Lignin!S45</f>
        <v>87</v>
      </c>
      <c r="F51" s="7"/>
      <c r="G51" s="7"/>
      <c r="H51" s="7"/>
      <c r="I51" s="7"/>
      <c r="J51" s="7"/>
      <c r="K51" s="12" t="e">
        <f t="shared" si="16"/>
        <v>#DIV/0!</v>
      </c>
      <c r="L51" s="12" t="e">
        <f t="shared" si="17"/>
        <v>#DIV/0!</v>
      </c>
      <c r="M51" s="12" t="e">
        <f t="shared" si="18"/>
        <v>#DIV/0!</v>
      </c>
      <c r="N51" s="12" t="e">
        <f t="shared" si="19"/>
        <v>#DIV/0!</v>
      </c>
      <c r="O51" s="12" t="e">
        <f t="shared" si="20"/>
        <v>#DIV/0!</v>
      </c>
      <c r="P51" s="12" t="e">
        <f t="shared" si="10"/>
        <v>#DIV/0!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f>
        <v>0</v>
      </c>
      <c r="Y51" s="12">
        <f t="shared" si="7"/>
        <v>0</v>
      </c>
      <c r="Z51" s="12">
        <f>AVERAGE(Y50:Y51)</f>
        <v>0</v>
      </c>
      <c r="AA51" s="12">
        <f t="shared" si="8"/>
        <v>0</v>
      </c>
      <c r="AB51" s="12">
        <f>AVERAGE(AA50:AA51)</f>
        <v>0</v>
      </c>
      <c r="AC51" s="12">
        <f t="shared" si="9"/>
        <v>0</v>
      </c>
      <c r="AD51" s="12">
        <f>AVERAGE(AC50:AC51)</f>
        <v>0</v>
      </c>
      <c r="AE51" s="12">
        <f t="shared" si="15"/>
        <v>0</v>
      </c>
      <c r="AF51" s="12">
        <f>AVERAGE(AE50:AE51)</f>
        <v>0</v>
      </c>
    </row>
    <row r="52" spans="1:32" ht="12">
      <c r="A52" s="2">
        <f>'TRB Record'!A46</f>
        <v>23</v>
      </c>
      <c r="C52" s="10">
        <f>'TRB Record'!C46</f>
        <v>0</v>
      </c>
      <c r="D52" s="2">
        <f>Lignin!E46</f>
        <v>0</v>
      </c>
      <c r="E52" s="12">
        <f>Lignin!S46</f>
        <v>87</v>
      </c>
      <c r="F52" s="7"/>
      <c r="G52" s="7"/>
      <c r="H52" s="7"/>
      <c r="I52" s="7"/>
      <c r="J52" s="7"/>
      <c r="K52" s="12" t="e">
        <f t="shared" si="16"/>
        <v>#DIV/0!</v>
      </c>
      <c r="L52" s="12" t="e">
        <f t="shared" si="17"/>
        <v>#DIV/0!</v>
      </c>
      <c r="M52" s="12" t="e">
        <f t="shared" si="18"/>
        <v>#DIV/0!</v>
      </c>
      <c r="N52" s="12" t="e">
        <f t="shared" si="19"/>
        <v>#DIV/0!</v>
      </c>
      <c r="O52" s="12" t="e">
        <f t="shared" si="20"/>
        <v>#DIV/0!</v>
      </c>
      <c r="P52" s="12" t="e">
        <f t="shared" si="10"/>
        <v>#DIV/0!</v>
      </c>
      <c r="Q52" s="12" t="e">
        <f t="shared" si="11"/>
        <v>#DIV/0!</v>
      </c>
      <c r="R52" s="12" t="e">
        <f t="shared" si="12"/>
        <v>#DIV/0!</v>
      </c>
      <c r="S52" s="12" t="e">
        <f t="shared" si="13"/>
        <v>#DIV/0!</v>
      </c>
      <c r="T52" s="12" t="e">
        <f t="shared" si="14"/>
        <v>#DIV/0!</v>
      </c>
      <c r="U52" s="12">
        <f t="shared" si="5"/>
        <v>0</v>
      </c>
      <c r="V52" s="12"/>
      <c r="W52" s="12">
        <f t="shared" si="6"/>
        <v>0</v>
      </c>
      <c r="X52" s="12"/>
      <c r="Y52" s="12">
        <f t="shared" si="7"/>
        <v>0</v>
      </c>
      <c r="Z52" s="12"/>
      <c r="AA52" s="12">
        <f t="shared" si="8"/>
        <v>0</v>
      </c>
      <c r="AB52" s="12"/>
      <c r="AC52" s="12">
        <f t="shared" si="9"/>
        <v>0</v>
      </c>
      <c r="AD52" s="12"/>
      <c r="AE52" s="12">
        <f t="shared" si="15"/>
        <v>0</v>
      </c>
      <c r="AF52" s="12"/>
    </row>
    <row r="53" spans="1:32" ht="12">
      <c r="A53" s="2" t="str">
        <f>'TRB Record'!A47</f>
        <v>replicate 23</v>
      </c>
      <c r="C53" s="10">
        <f>'TRB Record'!C47</f>
        <v>0</v>
      </c>
      <c r="D53" s="2">
        <f>Lignin!E47</f>
        <v>0</v>
      </c>
      <c r="E53" s="12">
        <f>Lignin!S47</f>
        <v>87</v>
      </c>
      <c r="F53" s="7"/>
      <c r="G53" s="7"/>
      <c r="H53" s="7"/>
      <c r="I53" s="7"/>
      <c r="J53" s="7"/>
      <c r="K53" s="12" t="e">
        <f t="shared" si="16"/>
        <v>#DIV/0!</v>
      </c>
      <c r="L53" s="12" t="e">
        <f t="shared" si="17"/>
        <v>#DIV/0!</v>
      </c>
      <c r="M53" s="12" t="e">
        <f t="shared" si="18"/>
        <v>#DIV/0!</v>
      </c>
      <c r="N53" s="12" t="e">
        <f t="shared" si="19"/>
        <v>#DIV/0!</v>
      </c>
      <c r="O53" s="12" t="e">
        <f t="shared" si="20"/>
        <v>#DIV/0!</v>
      </c>
      <c r="P53" s="12" t="e">
        <f t="shared" si="10"/>
        <v>#DIV/0!</v>
      </c>
      <c r="Q53" s="12" t="e">
        <f t="shared" si="11"/>
        <v>#DIV/0!</v>
      </c>
      <c r="R53" s="12" t="e">
        <f t="shared" si="12"/>
        <v>#DIV/0!</v>
      </c>
      <c r="S53" s="12" t="e">
        <f t="shared" si="13"/>
        <v>#DIV/0!</v>
      </c>
      <c r="T53" s="12" t="e">
        <f t="shared" si="14"/>
        <v>#DIV/0!</v>
      </c>
      <c r="U53" s="12">
        <f t="shared" si="5"/>
        <v>0</v>
      </c>
      <c r="V53" s="12">
        <f>AVERAGE(U52:U53)</f>
        <v>0</v>
      </c>
      <c r="W53" s="12">
        <f t="shared" si="6"/>
        <v>0</v>
      </c>
      <c r="X53" s="12">
        <f>AVERAGE(W52:W53)</f>
        <v>0</v>
      </c>
      <c r="Y53" s="12">
        <f t="shared" si="7"/>
        <v>0</v>
      </c>
      <c r="Z53" s="12">
        <f>AVERAGE(Y52:Y53)</f>
        <v>0</v>
      </c>
      <c r="AA53" s="12">
        <f t="shared" si="8"/>
        <v>0</v>
      </c>
      <c r="AB53" s="12">
        <f>AVERAGE(AA52:AA53)</f>
        <v>0</v>
      </c>
      <c r="AC53" s="12">
        <f t="shared" si="9"/>
        <v>0</v>
      </c>
      <c r="AD53" s="12">
        <f>AVERAGE(AC52:AC53)</f>
        <v>0</v>
      </c>
      <c r="AE53" s="12">
        <f t="shared" si="15"/>
        <v>0</v>
      </c>
      <c r="AF53" s="12">
        <f>AVERAGE(AE52:AE53)</f>
        <v>0</v>
      </c>
    </row>
    <row r="54" spans="1:32" ht="12">
      <c r="A54" s="2">
        <f>'TRB Record'!A48</f>
        <v>24</v>
      </c>
      <c r="C54" s="10">
        <f>'TRB Record'!C48</f>
        <v>0</v>
      </c>
      <c r="D54" s="2">
        <f>Lignin!E48</f>
        <v>0</v>
      </c>
      <c r="E54" s="12">
        <f>Lignin!S48</f>
        <v>87</v>
      </c>
      <c r="F54" s="7"/>
      <c r="G54" s="7"/>
      <c r="H54" s="7"/>
      <c r="I54" s="7"/>
      <c r="J54" s="7"/>
      <c r="K54" s="12" t="e">
        <f t="shared" si="16"/>
        <v>#DIV/0!</v>
      </c>
      <c r="L54" s="12" t="e">
        <f t="shared" si="17"/>
        <v>#DIV/0!</v>
      </c>
      <c r="M54" s="12" t="e">
        <f t="shared" si="18"/>
        <v>#DIV/0!</v>
      </c>
      <c r="N54" s="12" t="e">
        <f t="shared" si="19"/>
        <v>#DIV/0!</v>
      </c>
      <c r="O54" s="12" t="e">
        <f t="shared" si="20"/>
        <v>#DIV/0!</v>
      </c>
      <c r="P54" s="12" t="e">
        <f t="shared" si="10"/>
        <v>#DIV/0!</v>
      </c>
      <c r="Q54" s="12" t="e">
        <f t="shared" si="11"/>
        <v>#DIV/0!</v>
      </c>
      <c r="R54" s="12" t="e">
        <f t="shared" si="12"/>
        <v>#DIV/0!</v>
      </c>
      <c r="S54" s="12" t="e">
        <f t="shared" si="13"/>
        <v>#DIV/0!</v>
      </c>
      <c r="T54" s="12" t="e">
        <f t="shared" si="14"/>
        <v>#DIV/0!</v>
      </c>
      <c r="U54" s="12">
        <f t="shared" si="5"/>
        <v>0</v>
      </c>
      <c r="V54" s="12"/>
      <c r="W54" s="12">
        <f t="shared" si="6"/>
        <v>0</v>
      </c>
      <c r="X54" s="12"/>
      <c r="Y54" s="12">
        <f t="shared" si="7"/>
        <v>0</v>
      </c>
      <c r="Z54" s="12"/>
      <c r="AA54" s="12">
        <f t="shared" si="8"/>
        <v>0</v>
      </c>
      <c r="AB54" s="12"/>
      <c r="AC54" s="12">
        <f t="shared" si="9"/>
        <v>0</v>
      </c>
      <c r="AD54" s="12"/>
      <c r="AE54" s="12">
        <f t="shared" si="15"/>
        <v>0</v>
      </c>
      <c r="AF54" s="12"/>
    </row>
    <row r="55" spans="1:32" ht="12">
      <c r="A55" s="2" t="str">
        <f>'TRB Record'!A49</f>
        <v>replicate 24</v>
      </c>
      <c r="C55" s="10">
        <f>'TRB Record'!C49</f>
        <v>0</v>
      </c>
      <c r="D55" s="2">
        <f>Lignin!E49</f>
        <v>0</v>
      </c>
      <c r="E55" s="12">
        <f>Lignin!S49</f>
        <v>87</v>
      </c>
      <c r="F55" s="7"/>
      <c r="G55" s="7"/>
      <c r="H55" s="7"/>
      <c r="I55" s="7"/>
      <c r="J55" s="7"/>
      <c r="K55" s="12" t="e">
        <f t="shared" si="16"/>
        <v>#DIV/0!</v>
      </c>
      <c r="L55" s="12" t="e">
        <f t="shared" si="17"/>
        <v>#DIV/0!</v>
      </c>
      <c r="M55" s="12" t="e">
        <f t="shared" si="18"/>
        <v>#DIV/0!</v>
      </c>
      <c r="N55" s="12" t="e">
        <f t="shared" si="19"/>
        <v>#DIV/0!</v>
      </c>
      <c r="O55" s="12" t="e">
        <f t="shared" si="20"/>
        <v>#DIV/0!</v>
      </c>
      <c r="P55" s="12" t="e">
        <f t="shared" si="10"/>
        <v>#DIV/0!</v>
      </c>
      <c r="Q55" s="12" t="e">
        <f t="shared" si="11"/>
        <v>#DIV/0!</v>
      </c>
      <c r="R55" s="12" t="e">
        <f t="shared" si="12"/>
        <v>#DIV/0!</v>
      </c>
      <c r="S55" s="12" t="e">
        <f t="shared" si="13"/>
        <v>#DIV/0!</v>
      </c>
      <c r="T55" s="12" t="e">
        <f t="shared" si="14"/>
        <v>#DIV/0!</v>
      </c>
      <c r="U55" s="12">
        <f t="shared" si="5"/>
        <v>0</v>
      </c>
      <c r="V55" s="12">
        <f>AVERAGE(U54:U55)</f>
        <v>0</v>
      </c>
      <c r="W55" s="12">
        <f t="shared" si="6"/>
        <v>0</v>
      </c>
      <c r="X55" s="12">
        <f>AVERAGE(W54:W55)</f>
        <v>0</v>
      </c>
      <c r="Y55" s="12">
        <f t="shared" si="7"/>
        <v>0</v>
      </c>
      <c r="Z55" s="12">
        <f>AVERAGE(Y54:Y55)</f>
        <v>0</v>
      </c>
      <c r="AA55" s="12">
        <f t="shared" si="8"/>
        <v>0</v>
      </c>
      <c r="AB55" s="12">
        <f>AVERAGE(AA54:AA55)</f>
        <v>0</v>
      </c>
      <c r="AC55" s="12">
        <f t="shared" si="9"/>
        <v>0</v>
      </c>
      <c r="AD55" s="12">
        <f>AVERAGE(AC54:AC55)</f>
        <v>0</v>
      </c>
      <c r="AE55" s="12">
        <f t="shared" si="15"/>
        <v>0</v>
      </c>
      <c r="AF55" s="12">
        <f>AVERAGE(AE54:AE55)</f>
        <v>0</v>
      </c>
    </row>
    <row r="56" spans="1:32" ht="12">
      <c r="A56" s="2">
        <f>'TRB Record'!A50</f>
        <v>25</v>
      </c>
      <c r="C56" s="10">
        <f>'TRB Record'!C50</f>
        <v>0</v>
      </c>
      <c r="D56" s="2">
        <f>Lignin!E50</f>
        <v>0</v>
      </c>
      <c r="E56" s="12">
        <f>Lignin!S50</f>
        <v>87</v>
      </c>
      <c r="K56" s="12" t="e">
        <f t="shared" si="16"/>
        <v>#DIV/0!</v>
      </c>
      <c r="L56" s="12" t="e">
        <f t="shared" si="17"/>
        <v>#DIV/0!</v>
      </c>
      <c r="M56" s="12" t="e">
        <f t="shared" si="18"/>
        <v>#DIV/0!</v>
      </c>
      <c r="N56" s="12" t="e">
        <f t="shared" si="19"/>
        <v>#DIV/0!</v>
      </c>
      <c r="O56" s="12" t="e">
        <f t="shared" si="20"/>
        <v>#DIV/0!</v>
      </c>
      <c r="P56" s="12" t="e">
        <f t="shared" si="10"/>
        <v>#DIV/0!</v>
      </c>
      <c r="Q56" s="12" t="e">
        <f t="shared" si="11"/>
        <v>#DIV/0!</v>
      </c>
      <c r="R56" s="12" t="e">
        <f t="shared" si="12"/>
        <v>#DIV/0!</v>
      </c>
      <c r="S56" s="12" t="e">
        <f t="shared" si="13"/>
        <v>#DIV/0!</v>
      </c>
      <c r="T56" s="12" t="e">
        <f t="shared" si="14"/>
        <v>#DIV/0!</v>
      </c>
      <c r="U56" s="12">
        <f t="shared" si="5"/>
        <v>0</v>
      </c>
      <c r="V56" s="12"/>
      <c r="W56" s="12">
        <f t="shared" si="6"/>
        <v>0</v>
      </c>
      <c r="X56" s="12"/>
      <c r="Y56" s="12">
        <f t="shared" si="7"/>
        <v>0</v>
      </c>
      <c r="Z56" s="12"/>
      <c r="AA56" s="12">
        <f t="shared" si="8"/>
        <v>0</v>
      </c>
      <c r="AB56" s="12"/>
      <c r="AC56" s="12">
        <f t="shared" si="9"/>
        <v>0</v>
      </c>
      <c r="AD56" s="12"/>
      <c r="AE56" s="12">
        <f t="shared" si="15"/>
        <v>0</v>
      </c>
      <c r="AF56" s="12"/>
    </row>
    <row r="57" spans="1:32" ht="12">
      <c r="A57" s="2" t="str">
        <f>'TRB Record'!A51</f>
        <v>replicate 25</v>
      </c>
      <c r="C57" s="10">
        <f>'TRB Record'!C51</f>
        <v>0</v>
      </c>
      <c r="D57" s="2">
        <f>Lignin!E51</f>
        <v>0</v>
      </c>
      <c r="E57" s="12">
        <f>Lignin!S51</f>
        <v>87</v>
      </c>
      <c r="K57" s="12" t="e">
        <f t="shared" si="16"/>
        <v>#DIV/0!</v>
      </c>
      <c r="L57" s="12" t="e">
        <f t="shared" si="17"/>
        <v>#DIV/0!</v>
      </c>
      <c r="M57" s="12" t="e">
        <f t="shared" si="18"/>
        <v>#DIV/0!</v>
      </c>
      <c r="N57" s="12" t="e">
        <f t="shared" si="19"/>
        <v>#DIV/0!</v>
      </c>
      <c r="O57" s="12" t="e">
        <f t="shared" si="20"/>
        <v>#DIV/0!</v>
      </c>
      <c r="P57" s="12" t="e">
        <f t="shared" si="10"/>
        <v>#DIV/0!</v>
      </c>
      <c r="Q57" s="12" t="e">
        <f t="shared" si="11"/>
        <v>#DIV/0!</v>
      </c>
      <c r="R57" s="12" t="e">
        <f t="shared" si="12"/>
        <v>#DIV/0!</v>
      </c>
      <c r="S57" s="12" t="e">
        <f t="shared" si="13"/>
        <v>#DIV/0!</v>
      </c>
      <c r="T57" s="12" t="e">
        <f t="shared" si="14"/>
        <v>#DIV/0!</v>
      </c>
      <c r="U57" s="12">
        <f t="shared" si="5"/>
        <v>0</v>
      </c>
      <c r="V57" s="12">
        <f>AVERAGE(U56:U57)</f>
        <v>0</v>
      </c>
      <c r="W57" s="12">
        <f t="shared" si="6"/>
        <v>0</v>
      </c>
      <c r="X57" s="12">
        <f>AVERAGE(W56:W57)</f>
        <v>0</v>
      </c>
      <c r="Y57" s="12">
        <f t="shared" si="7"/>
        <v>0</v>
      </c>
      <c r="Z57" s="12">
        <f>AVERAGE(Y56:Y57)</f>
        <v>0</v>
      </c>
      <c r="AA57" s="12">
        <f t="shared" si="8"/>
        <v>0</v>
      </c>
      <c r="AB57" s="12">
        <f>AVERAGE(AA56:AA57)</f>
        <v>0</v>
      </c>
      <c r="AC57" s="12">
        <f t="shared" si="9"/>
        <v>0</v>
      </c>
      <c r="AD57" s="12">
        <f>AVERAGE(AC56:AC57)</f>
        <v>0</v>
      </c>
      <c r="AE57" s="12">
        <f t="shared" si="15"/>
        <v>0</v>
      </c>
      <c r="AF57" s="12">
        <f>AVERAGE(AE56:AE57)</f>
        <v>0</v>
      </c>
    </row>
    <row r="58" spans="1:32" ht="12">
      <c r="A58" s="2">
        <f>'TRB Record'!A52</f>
        <v>26</v>
      </c>
      <c r="C58" s="10">
        <f>'TRB Record'!C52</f>
        <v>0</v>
      </c>
      <c r="D58" s="2">
        <f>Lignin!E52</f>
        <v>0</v>
      </c>
      <c r="E58" s="12">
        <f>Lignin!S52</f>
        <v>87</v>
      </c>
      <c r="K58" s="12" t="e">
        <f t="shared" si="16"/>
        <v>#DIV/0!</v>
      </c>
      <c r="L58" s="12" t="e">
        <f t="shared" si="17"/>
        <v>#DIV/0!</v>
      </c>
      <c r="M58" s="12" t="e">
        <f t="shared" si="18"/>
        <v>#DIV/0!</v>
      </c>
      <c r="N58" s="12" t="e">
        <f t="shared" si="19"/>
        <v>#DIV/0!</v>
      </c>
      <c r="O58" s="12" t="e">
        <f t="shared" si="20"/>
        <v>#DIV/0!</v>
      </c>
      <c r="P58" s="12" t="e">
        <f t="shared" si="10"/>
        <v>#DIV/0!</v>
      </c>
      <c r="Q58" s="12" t="e">
        <f t="shared" si="11"/>
        <v>#DIV/0!</v>
      </c>
      <c r="R58" s="12" t="e">
        <f t="shared" si="12"/>
        <v>#DIV/0!</v>
      </c>
      <c r="S58" s="12" t="e">
        <f t="shared" si="13"/>
        <v>#DIV/0!</v>
      </c>
      <c r="T58" s="12" t="e">
        <f t="shared" si="14"/>
        <v>#DIV/0!</v>
      </c>
      <c r="U58" s="12">
        <f t="shared" si="5"/>
        <v>0</v>
      </c>
      <c r="V58" s="12"/>
      <c r="W58" s="12">
        <f t="shared" si="6"/>
        <v>0</v>
      </c>
      <c r="X58" s="12"/>
      <c r="Y58" s="12">
        <f t="shared" si="7"/>
        <v>0</v>
      </c>
      <c r="Z58" s="12"/>
      <c r="AA58" s="12">
        <f t="shared" si="8"/>
        <v>0</v>
      </c>
      <c r="AB58" s="12"/>
      <c r="AC58" s="12">
        <f t="shared" si="9"/>
        <v>0</v>
      </c>
      <c r="AD58" s="12"/>
      <c r="AE58" s="12">
        <f t="shared" si="15"/>
        <v>0</v>
      </c>
      <c r="AF58" s="12"/>
    </row>
    <row r="59" spans="1:32" ht="12">
      <c r="A59" s="2" t="str">
        <f>'TRB Record'!A53</f>
        <v>replicate 26</v>
      </c>
      <c r="C59" s="10">
        <f>'TRB Record'!C53</f>
        <v>0</v>
      </c>
      <c r="D59" s="2">
        <f>Lignin!E53</f>
        <v>0</v>
      </c>
      <c r="E59" s="12">
        <f>Lignin!S53</f>
        <v>87</v>
      </c>
      <c r="K59" s="12" t="e">
        <f t="shared" si="16"/>
        <v>#DIV/0!</v>
      </c>
      <c r="L59" s="12" t="e">
        <f t="shared" si="17"/>
        <v>#DIV/0!</v>
      </c>
      <c r="M59" s="12" t="e">
        <f t="shared" si="18"/>
        <v>#DIV/0!</v>
      </c>
      <c r="N59" s="12" t="e">
        <f t="shared" si="19"/>
        <v>#DIV/0!</v>
      </c>
      <c r="O59" s="12" t="e">
        <f t="shared" si="20"/>
        <v>#DIV/0!</v>
      </c>
      <c r="P59" s="12" t="e">
        <f t="shared" si="10"/>
        <v>#DIV/0!</v>
      </c>
      <c r="Q59" s="12" t="e">
        <f t="shared" si="11"/>
        <v>#DIV/0!</v>
      </c>
      <c r="R59" s="12" t="e">
        <f t="shared" si="12"/>
        <v>#DIV/0!</v>
      </c>
      <c r="S59" s="12" t="e">
        <f t="shared" si="13"/>
        <v>#DIV/0!</v>
      </c>
      <c r="T59" s="12" t="e">
        <f t="shared" si="14"/>
        <v>#DIV/0!</v>
      </c>
      <c r="U59" s="12">
        <f t="shared" si="5"/>
        <v>0</v>
      </c>
      <c r="V59" s="12">
        <f>AVERAGE(U58:U59)</f>
        <v>0</v>
      </c>
      <c r="W59" s="12">
        <f t="shared" si="6"/>
        <v>0</v>
      </c>
      <c r="X59" s="12">
        <f>AVERAGE(W58:W59)</f>
        <v>0</v>
      </c>
      <c r="Y59" s="12">
        <f t="shared" si="7"/>
        <v>0</v>
      </c>
      <c r="Z59" s="12">
        <f>AVERAGE(Y58:Y59)</f>
        <v>0</v>
      </c>
      <c r="AA59" s="12">
        <f t="shared" si="8"/>
        <v>0</v>
      </c>
      <c r="AB59" s="12">
        <f>AVERAGE(AA58:AA59)</f>
        <v>0</v>
      </c>
      <c r="AC59" s="12">
        <f t="shared" si="9"/>
        <v>0</v>
      </c>
      <c r="AD59" s="12">
        <f>AVERAGE(AC58:AC59)</f>
        <v>0</v>
      </c>
      <c r="AE59" s="12">
        <f t="shared" si="15"/>
        <v>0</v>
      </c>
      <c r="AF59" s="12">
        <f>AVERAGE(AE58:AE59)</f>
        <v>0</v>
      </c>
    </row>
    <row r="60" spans="1:32" ht="12">
      <c r="A60" s="2">
        <f>'TRB Record'!A54</f>
        <v>27</v>
      </c>
      <c r="C60" s="10">
        <f>'TRB Record'!C54</f>
        <v>0</v>
      </c>
      <c r="D60" s="2">
        <f>Lignin!E54</f>
        <v>0</v>
      </c>
      <c r="E60" s="12">
        <f>Lignin!S54</f>
        <v>87</v>
      </c>
      <c r="K60" s="12" t="e">
        <f t="shared" si="16"/>
        <v>#DIV/0!</v>
      </c>
      <c r="L60" s="12" t="e">
        <f t="shared" si="17"/>
        <v>#DIV/0!</v>
      </c>
      <c r="M60" s="12" t="e">
        <f t="shared" si="18"/>
        <v>#DIV/0!</v>
      </c>
      <c r="N60" s="12" t="e">
        <f t="shared" si="19"/>
        <v>#DIV/0!</v>
      </c>
      <c r="O60" s="12" t="e">
        <f t="shared" si="20"/>
        <v>#DIV/0!</v>
      </c>
      <c r="P60" s="12" t="e">
        <f t="shared" si="10"/>
        <v>#DIV/0!</v>
      </c>
      <c r="Q60" s="12" t="e">
        <f t="shared" si="11"/>
        <v>#DIV/0!</v>
      </c>
      <c r="R60" s="12" t="e">
        <f t="shared" si="12"/>
        <v>#DIV/0!</v>
      </c>
      <c r="S60" s="12" t="e">
        <f t="shared" si="13"/>
        <v>#DIV/0!</v>
      </c>
      <c r="T60" s="12" t="e">
        <f t="shared" si="14"/>
        <v>#DIV/0!</v>
      </c>
      <c r="U60" s="12">
        <f t="shared" si="5"/>
        <v>0</v>
      </c>
      <c r="V60" s="12"/>
      <c r="W60" s="12">
        <f t="shared" si="6"/>
        <v>0</v>
      </c>
      <c r="X60" s="12"/>
      <c r="Y60" s="12">
        <f t="shared" si="7"/>
        <v>0</v>
      </c>
      <c r="Z60" s="12"/>
      <c r="AA60" s="12">
        <f t="shared" si="8"/>
        <v>0</v>
      </c>
      <c r="AB60" s="12"/>
      <c r="AC60" s="12">
        <f t="shared" si="9"/>
        <v>0</v>
      </c>
      <c r="AD60" s="12"/>
      <c r="AE60" s="12">
        <f t="shared" si="15"/>
        <v>0</v>
      </c>
      <c r="AF60" s="12"/>
    </row>
    <row r="61" spans="1:32" ht="12">
      <c r="A61" s="2" t="str">
        <f>'TRB Record'!A55</f>
        <v>replicate 27</v>
      </c>
      <c r="C61" s="10">
        <f>'TRB Record'!C55</f>
        <v>0</v>
      </c>
      <c r="D61" s="2">
        <f>Lignin!E55</f>
        <v>0</v>
      </c>
      <c r="E61" s="12">
        <f>Lignin!S55</f>
        <v>87</v>
      </c>
      <c r="K61" s="12" t="e">
        <f t="shared" si="16"/>
        <v>#DIV/0!</v>
      </c>
      <c r="L61" s="12" t="e">
        <f t="shared" si="17"/>
        <v>#DIV/0!</v>
      </c>
      <c r="M61" s="12" t="e">
        <f t="shared" si="18"/>
        <v>#DIV/0!</v>
      </c>
      <c r="N61" s="12" t="e">
        <f t="shared" si="19"/>
        <v>#DIV/0!</v>
      </c>
      <c r="O61" s="12" t="e">
        <f t="shared" si="20"/>
        <v>#DIV/0!</v>
      </c>
      <c r="P61" s="12" t="e">
        <f t="shared" si="10"/>
        <v>#DIV/0!</v>
      </c>
      <c r="Q61" s="12" t="e">
        <f t="shared" si="11"/>
        <v>#DIV/0!</v>
      </c>
      <c r="R61" s="12" t="e">
        <f t="shared" si="12"/>
        <v>#DIV/0!</v>
      </c>
      <c r="S61" s="12" t="e">
        <f t="shared" si="13"/>
        <v>#DIV/0!</v>
      </c>
      <c r="T61" s="12" t="e">
        <f t="shared" si="14"/>
        <v>#DIV/0!</v>
      </c>
      <c r="U61" s="12">
        <f t="shared" si="5"/>
        <v>0</v>
      </c>
      <c r="V61" s="12">
        <f>AVERAGE(U60:U61)</f>
        <v>0</v>
      </c>
      <c r="W61" s="12">
        <f t="shared" si="6"/>
        <v>0</v>
      </c>
      <c r="X61" s="12">
        <f>AVERAGE(W60:W61)</f>
        <v>0</v>
      </c>
      <c r="Y61" s="12">
        <f t="shared" si="7"/>
        <v>0</v>
      </c>
      <c r="Z61" s="12">
        <f>AVERAGE(Y60:Y61)</f>
        <v>0</v>
      </c>
      <c r="AA61" s="12">
        <f t="shared" si="8"/>
        <v>0</v>
      </c>
      <c r="AB61" s="12">
        <f>AVERAGE(AA60:AA61)</f>
        <v>0</v>
      </c>
      <c r="AC61" s="12">
        <f t="shared" si="9"/>
        <v>0</v>
      </c>
      <c r="AD61" s="12">
        <f>AVERAGE(AC60:AC61)</f>
        <v>0</v>
      </c>
      <c r="AE61" s="12">
        <f t="shared" si="15"/>
        <v>0</v>
      </c>
      <c r="AF61" s="12">
        <f>AVERAGE(AE60:AE61)</f>
        <v>0</v>
      </c>
    </row>
    <row r="62" spans="1:32" ht="12">
      <c r="A62" s="2">
        <f>'TRB Record'!A56</f>
        <v>28</v>
      </c>
      <c r="C62" s="10">
        <f>'TRB Record'!C56</f>
        <v>0</v>
      </c>
      <c r="D62" s="2">
        <f>Lignin!E56</f>
        <v>0</v>
      </c>
      <c r="E62" s="12">
        <f>Lignin!S56</f>
        <v>87</v>
      </c>
      <c r="K62" s="12" t="e">
        <f t="shared" si="16"/>
        <v>#DIV/0!</v>
      </c>
      <c r="L62" s="12" t="e">
        <f t="shared" si="17"/>
        <v>#DIV/0!</v>
      </c>
      <c r="M62" s="12" t="e">
        <f t="shared" si="18"/>
        <v>#DIV/0!</v>
      </c>
      <c r="N62" s="12" t="e">
        <f t="shared" si="19"/>
        <v>#DIV/0!</v>
      </c>
      <c r="O62" s="12" t="e">
        <f t="shared" si="20"/>
        <v>#DIV/0!</v>
      </c>
      <c r="P62" s="12" t="e">
        <f t="shared" si="10"/>
        <v>#DIV/0!</v>
      </c>
      <c r="Q62" s="12" t="e">
        <f t="shared" si="11"/>
        <v>#DIV/0!</v>
      </c>
      <c r="R62" s="12" t="e">
        <f t="shared" si="12"/>
        <v>#DIV/0!</v>
      </c>
      <c r="S62" s="12" t="e">
        <f t="shared" si="13"/>
        <v>#DIV/0!</v>
      </c>
      <c r="T62" s="12" t="e">
        <f t="shared" si="14"/>
        <v>#DIV/0!</v>
      </c>
      <c r="U62" s="12">
        <f t="shared" si="5"/>
        <v>0</v>
      </c>
      <c r="V62" s="12"/>
      <c r="W62" s="12">
        <f t="shared" si="6"/>
        <v>0</v>
      </c>
      <c r="X62" s="12"/>
      <c r="Y62" s="12">
        <f t="shared" si="7"/>
        <v>0</v>
      </c>
      <c r="Z62" s="12"/>
      <c r="AA62" s="12">
        <f t="shared" si="8"/>
        <v>0</v>
      </c>
      <c r="AB62" s="12"/>
      <c r="AC62" s="12">
        <f t="shared" si="9"/>
        <v>0</v>
      </c>
      <c r="AD62" s="12"/>
      <c r="AE62" s="12">
        <f t="shared" si="15"/>
        <v>0</v>
      </c>
      <c r="AF62" s="12"/>
    </row>
    <row r="63" spans="1:32" ht="12">
      <c r="A63" s="2" t="str">
        <f>'TRB Record'!A57</f>
        <v>replicate 28</v>
      </c>
      <c r="C63" s="10">
        <f>'TRB Record'!C57</f>
        <v>0</v>
      </c>
      <c r="D63" s="2">
        <f>Lignin!E57</f>
        <v>0</v>
      </c>
      <c r="E63" s="12">
        <f>Lignin!S57</f>
        <v>87</v>
      </c>
      <c r="K63" s="12" t="e">
        <f t="shared" si="16"/>
        <v>#DIV/0!</v>
      </c>
      <c r="L63" s="12" t="e">
        <f t="shared" si="17"/>
        <v>#DIV/0!</v>
      </c>
      <c r="M63" s="12" t="e">
        <f t="shared" si="18"/>
        <v>#DIV/0!</v>
      </c>
      <c r="N63" s="12" t="e">
        <f t="shared" si="19"/>
        <v>#DIV/0!</v>
      </c>
      <c r="O63" s="12" t="e">
        <f t="shared" si="20"/>
        <v>#DIV/0!</v>
      </c>
      <c r="P63" s="12" t="e">
        <f t="shared" si="10"/>
        <v>#DIV/0!</v>
      </c>
      <c r="Q63" s="12" t="e">
        <f t="shared" si="11"/>
        <v>#DIV/0!</v>
      </c>
      <c r="R63" s="12" t="e">
        <f t="shared" si="12"/>
        <v>#DIV/0!</v>
      </c>
      <c r="S63" s="12" t="e">
        <f t="shared" si="13"/>
        <v>#DIV/0!</v>
      </c>
      <c r="T63" s="12" t="e">
        <f t="shared" si="14"/>
        <v>#DIV/0!</v>
      </c>
      <c r="U63" s="12">
        <f t="shared" si="5"/>
        <v>0</v>
      </c>
      <c r="V63" s="12">
        <f>AVERAGE(U62:U63)</f>
        <v>0</v>
      </c>
      <c r="W63" s="12">
        <f t="shared" si="6"/>
        <v>0</v>
      </c>
      <c r="X63" s="12">
        <f>AVERAGE(W62:W63)</f>
        <v>0</v>
      </c>
      <c r="Y63" s="12">
        <f t="shared" si="7"/>
        <v>0</v>
      </c>
      <c r="Z63" s="12">
        <f>AVERAGE(Y62:Y63)</f>
        <v>0</v>
      </c>
      <c r="AA63" s="12">
        <f t="shared" si="8"/>
        <v>0</v>
      </c>
      <c r="AB63" s="12">
        <f>AVERAGE(AA62:AA63)</f>
        <v>0</v>
      </c>
      <c r="AC63" s="12">
        <f t="shared" si="9"/>
        <v>0</v>
      </c>
      <c r="AD63" s="12">
        <f>AVERAGE(AC62:AC63)</f>
        <v>0</v>
      </c>
      <c r="AE63" s="12">
        <f t="shared" si="15"/>
        <v>0</v>
      </c>
      <c r="AF63" s="12">
        <f>AVERAGE(AE62:AE63)</f>
        <v>0</v>
      </c>
    </row>
    <row r="64" spans="1:32" ht="12">
      <c r="A64" s="2">
        <f>'TRB Record'!A58</f>
        <v>29</v>
      </c>
      <c r="C64" s="10">
        <f>'TRB Record'!C58</f>
        <v>0</v>
      </c>
      <c r="D64" s="2">
        <f>Lignin!E58</f>
        <v>0</v>
      </c>
      <c r="E64" s="12">
        <f>Lignin!S58</f>
        <v>87</v>
      </c>
      <c r="K64" s="12" t="e">
        <f t="shared" si="16"/>
        <v>#DIV/0!</v>
      </c>
      <c r="L64" s="12" t="e">
        <f t="shared" si="17"/>
        <v>#DIV/0!</v>
      </c>
      <c r="M64" s="12" t="e">
        <f t="shared" si="18"/>
        <v>#DIV/0!</v>
      </c>
      <c r="N64" s="12" t="e">
        <f t="shared" si="19"/>
        <v>#DIV/0!</v>
      </c>
      <c r="O64" s="12" t="e">
        <f t="shared" si="20"/>
        <v>#DIV/0!</v>
      </c>
      <c r="P64" s="12" t="e">
        <f t="shared" si="10"/>
        <v>#DIV/0!</v>
      </c>
      <c r="Q64" s="12" t="e">
        <f t="shared" si="11"/>
        <v>#DIV/0!</v>
      </c>
      <c r="R64" s="12" t="e">
        <f t="shared" si="12"/>
        <v>#DIV/0!</v>
      </c>
      <c r="S64" s="12" t="e">
        <f t="shared" si="13"/>
        <v>#DIV/0!</v>
      </c>
      <c r="T64" s="12" t="e">
        <f t="shared" si="14"/>
        <v>#DIV/0!</v>
      </c>
      <c r="U64" s="12">
        <f t="shared" si="5"/>
        <v>0</v>
      </c>
      <c r="V64" s="12"/>
      <c r="W64" s="12">
        <f t="shared" si="6"/>
        <v>0</v>
      </c>
      <c r="X64" s="12"/>
      <c r="Y64" s="12">
        <f t="shared" si="7"/>
        <v>0</v>
      </c>
      <c r="Z64" s="12"/>
      <c r="AA64" s="12">
        <f t="shared" si="8"/>
        <v>0</v>
      </c>
      <c r="AB64" s="12"/>
      <c r="AC64" s="12">
        <f t="shared" si="9"/>
        <v>0</v>
      </c>
      <c r="AD64" s="12"/>
      <c r="AE64" s="12">
        <f t="shared" si="15"/>
        <v>0</v>
      </c>
      <c r="AF64" s="12"/>
    </row>
    <row r="65" spans="1:32" ht="12">
      <c r="A65" s="2" t="str">
        <f>'TRB Record'!A59</f>
        <v>replicate 29</v>
      </c>
      <c r="C65" s="10">
        <f>'TRB Record'!C59</f>
        <v>0</v>
      </c>
      <c r="D65" s="2">
        <f>Lignin!E59</f>
        <v>0</v>
      </c>
      <c r="E65" s="12">
        <f>Lignin!S59</f>
        <v>87</v>
      </c>
      <c r="K65" s="12" t="e">
        <f t="shared" si="16"/>
        <v>#DIV/0!</v>
      </c>
      <c r="L65" s="12" t="e">
        <f t="shared" si="17"/>
        <v>#DIV/0!</v>
      </c>
      <c r="M65" s="12" t="e">
        <f t="shared" si="18"/>
        <v>#DIV/0!</v>
      </c>
      <c r="N65" s="12" t="e">
        <f t="shared" si="19"/>
        <v>#DIV/0!</v>
      </c>
      <c r="O65" s="12" t="e">
        <f t="shared" si="20"/>
        <v>#DIV/0!</v>
      </c>
      <c r="P65" s="12" t="e">
        <f t="shared" si="10"/>
        <v>#DIV/0!</v>
      </c>
      <c r="Q65" s="12" t="e">
        <f t="shared" si="11"/>
        <v>#DIV/0!</v>
      </c>
      <c r="R65" s="12" t="e">
        <f t="shared" si="12"/>
        <v>#DIV/0!</v>
      </c>
      <c r="S65" s="12" t="e">
        <f t="shared" si="13"/>
        <v>#DIV/0!</v>
      </c>
      <c r="T65" s="12" t="e">
        <f t="shared" si="14"/>
        <v>#DIV/0!</v>
      </c>
      <c r="U65" s="12">
        <f t="shared" si="5"/>
        <v>0</v>
      </c>
      <c r="V65" s="12">
        <f>AVERAGE(U64:U65)</f>
        <v>0</v>
      </c>
      <c r="W65" s="12">
        <f t="shared" si="6"/>
        <v>0</v>
      </c>
      <c r="X65" s="12">
        <f>AVERAGE(W64:W65)</f>
        <v>0</v>
      </c>
      <c r="Y65" s="12">
        <f t="shared" si="7"/>
        <v>0</v>
      </c>
      <c r="Z65" s="12">
        <f>AVERAGE(Y64:Y65)</f>
        <v>0</v>
      </c>
      <c r="AA65" s="12">
        <f t="shared" si="8"/>
        <v>0</v>
      </c>
      <c r="AB65" s="12">
        <f>AVERAGE(AA64:AA65)</f>
        <v>0</v>
      </c>
      <c r="AC65" s="12">
        <f t="shared" si="9"/>
        <v>0</v>
      </c>
      <c r="AD65" s="12">
        <f>AVERAGE(AC64:AC65)</f>
        <v>0</v>
      </c>
      <c r="AE65" s="12">
        <f t="shared" si="15"/>
        <v>0</v>
      </c>
      <c r="AF65" s="12">
        <f>AVERAGE(AE64:AE65)</f>
        <v>0</v>
      </c>
    </row>
    <row r="66" spans="1:32" ht="12">
      <c r="A66" s="2">
        <f>'TRB Record'!A60</f>
        <v>30</v>
      </c>
      <c r="C66" s="10">
        <f>'TRB Record'!C60</f>
        <v>0</v>
      </c>
      <c r="D66" s="2">
        <f>Lignin!E60</f>
        <v>0</v>
      </c>
      <c r="E66" s="12">
        <f>Lignin!S60</f>
        <v>87</v>
      </c>
      <c r="K66" s="12" t="e">
        <f t="shared" si="16"/>
        <v>#DIV/0!</v>
      </c>
      <c r="L66" s="12" t="e">
        <f t="shared" si="17"/>
        <v>#DIV/0!</v>
      </c>
      <c r="M66" s="12" t="e">
        <f t="shared" si="18"/>
        <v>#DIV/0!</v>
      </c>
      <c r="N66" s="12" t="e">
        <f t="shared" si="19"/>
        <v>#DIV/0!</v>
      </c>
      <c r="O66" s="12" t="e">
        <f t="shared" si="20"/>
        <v>#DIV/0!</v>
      </c>
      <c r="P66" s="12" t="e">
        <f t="shared" si="10"/>
        <v>#DIV/0!</v>
      </c>
      <c r="Q66" s="12" t="e">
        <f t="shared" si="11"/>
        <v>#DIV/0!</v>
      </c>
      <c r="R66" s="12" t="e">
        <f t="shared" si="12"/>
        <v>#DIV/0!</v>
      </c>
      <c r="S66" s="12" t="e">
        <f t="shared" si="13"/>
        <v>#DIV/0!</v>
      </c>
      <c r="T66" s="12" t="e">
        <f t="shared" si="14"/>
        <v>#DIV/0!</v>
      </c>
      <c r="U66" s="12">
        <f t="shared" si="5"/>
        <v>0</v>
      </c>
      <c r="V66" s="12"/>
      <c r="W66" s="12">
        <f t="shared" si="6"/>
        <v>0</v>
      </c>
      <c r="X66" s="12"/>
      <c r="Y66" s="12">
        <f t="shared" si="7"/>
        <v>0</v>
      </c>
      <c r="Z66" s="12"/>
      <c r="AA66" s="12">
        <f t="shared" si="8"/>
        <v>0</v>
      </c>
      <c r="AB66" s="12"/>
      <c r="AC66" s="12">
        <f t="shared" si="9"/>
        <v>0</v>
      </c>
      <c r="AD66" s="12"/>
      <c r="AE66" s="12">
        <f t="shared" si="15"/>
        <v>0</v>
      </c>
      <c r="AF66" s="12"/>
    </row>
    <row r="67" spans="1:32" ht="12">
      <c r="A67" s="2" t="str">
        <f>'TRB Record'!A61</f>
        <v>replicate 30</v>
      </c>
      <c r="C67" s="10">
        <f>'TRB Record'!C61</f>
        <v>0</v>
      </c>
      <c r="D67" s="2">
        <f>Lignin!E61</f>
        <v>0</v>
      </c>
      <c r="E67" s="12">
        <f>Lignin!S61</f>
        <v>87</v>
      </c>
      <c r="K67" s="12" t="e">
        <f t="shared" si="16"/>
        <v>#DIV/0!</v>
      </c>
      <c r="L67" s="12" t="e">
        <f t="shared" si="17"/>
        <v>#DIV/0!</v>
      </c>
      <c r="M67" s="12" t="e">
        <f t="shared" si="18"/>
        <v>#DIV/0!</v>
      </c>
      <c r="N67" s="12" t="e">
        <f t="shared" si="19"/>
        <v>#DIV/0!</v>
      </c>
      <c r="O67" s="12" t="e">
        <f t="shared" si="20"/>
        <v>#DIV/0!</v>
      </c>
      <c r="P67" s="12" t="e">
        <f t="shared" si="10"/>
        <v>#DIV/0!</v>
      </c>
      <c r="Q67" s="12" t="e">
        <f t="shared" si="11"/>
        <v>#DIV/0!</v>
      </c>
      <c r="R67" s="12" t="e">
        <f t="shared" si="12"/>
        <v>#DIV/0!</v>
      </c>
      <c r="S67" s="12" t="e">
        <f t="shared" si="13"/>
        <v>#DIV/0!</v>
      </c>
      <c r="T67" s="12" t="e">
        <f t="shared" si="14"/>
        <v>#DIV/0!</v>
      </c>
      <c r="U67" s="12">
        <f t="shared" si="5"/>
        <v>0</v>
      </c>
      <c r="V67" s="12">
        <f>AVERAGE(U66:U67)</f>
        <v>0</v>
      </c>
      <c r="W67" s="12">
        <f t="shared" si="6"/>
        <v>0</v>
      </c>
      <c r="X67" s="12">
        <f>AVERAGE(W66:W67)</f>
        <v>0</v>
      </c>
      <c r="Y67" s="12">
        <f t="shared" si="7"/>
        <v>0</v>
      </c>
      <c r="Z67" s="12">
        <f>AVERAGE(Y66:Y67)</f>
        <v>0</v>
      </c>
      <c r="AA67" s="12">
        <f t="shared" si="8"/>
        <v>0</v>
      </c>
      <c r="AB67" s="12">
        <f>AVERAGE(AA66:AA67)</f>
        <v>0</v>
      </c>
      <c r="AC67" s="12">
        <f t="shared" si="9"/>
        <v>0</v>
      </c>
      <c r="AD67" s="12">
        <f>AVERAGE(AC66:AC67)</f>
        <v>0</v>
      </c>
      <c r="AE67" s="12">
        <f t="shared" si="15"/>
        <v>0</v>
      </c>
      <c r="AF67" s="12">
        <f>AVERAGE(AE66:AE67)</f>
        <v>0</v>
      </c>
    </row>
  </sheetData>
  <sheetProtection sheet="1" objects="1" scenarios="1"/>
  <mergeCells count="5">
    <mergeCell ref="U1:AD1"/>
    <mergeCell ref="F6:J6"/>
    <mergeCell ref="E2:E4"/>
    <mergeCell ref="K1:O1"/>
    <mergeCell ref="P1:T1"/>
  </mergeCells>
  <printOptions gridLines="1"/>
  <pageMargins left="0.75" right="0.75" top="1" bottom="1" header="0.5" footer="0.5"/>
  <pageSetup fitToHeight="5" fitToWidth="3" orientation="landscape" scale="87" r:id="rId1"/>
  <headerFooter alignWithMargins="0">
    <oddHeader>&amp;C&amp;A</oddHeader>
    <oddFooter>&amp;CPage &amp;P of &amp;N</oddFooter>
  </headerFooter>
  <colBreaks count="3" manualBreakCount="3">
    <brk id="10" max="65535" man="1"/>
    <brk id="15" max="65535" man="1"/>
    <brk id="20"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A1:K62"/>
  <sheetViews>
    <sheetView workbookViewId="0" topLeftCell="A1">
      <pane xSplit="3" ySplit="2" topLeftCell="D3" activePane="bottomRight" state="frozen"/>
      <selection pane="topLeft" activeCell="A1" sqref="A1"/>
      <selection pane="topRight" activeCell="F1" sqref="F1"/>
      <selection pane="bottomLeft" activeCell="A18" sqref="A18"/>
      <selection pane="bottomRight" activeCell="J1" sqref="J1:K1"/>
    </sheetView>
  </sheetViews>
  <sheetFormatPr defaultColWidth="9.00390625" defaultRowHeight="12"/>
  <cols>
    <col min="1" max="1" width="10.875" style="2" customWidth="1"/>
    <col min="2" max="2" width="14.125" style="3" bestFit="1" customWidth="1"/>
    <col min="3" max="3" width="16.375" style="10" customWidth="1"/>
    <col min="4" max="5" width="8.75390625" style="2" customWidth="1"/>
    <col min="6" max="6" width="8.75390625" style="3" customWidth="1"/>
    <col min="7" max="9" width="8.75390625" style="2" customWidth="1"/>
    <col min="10" max="11" width="15.875" style="1" customWidth="1"/>
    <col min="12" max="16384" width="10.875" style="1" customWidth="1"/>
  </cols>
  <sheetData>
    <row r="1" spans="10:11" ht="12">
      <c r="J1" s="60" t="s">
        <v>136</v>
      </c>
      <c r="K1" s="40"/>
    </row>
    <row r="2" spans="1:9" s="18" customFormat="1" ht="93">
      <c r="A2" s="18" t="s">
        <v>101</v>
      </c>
      <c r="B2" s="41" t="s">
        <v>90</v>
      </c>
      <c r="C2" s="22" t="s">
        <v>95</v>
      </c>
      <c r="D2" s="18" t="s">
        <v>102</v>
      </c>
      <c r="E2" s="18" t="s">
        <v>111</v>
      </c>
      <c r="F2" s="41" t="s">
        <v>117</v>
      </c>
      <c r="G2" s="18" t="s">
        <v>118</v>
      </c>
      <c r="H2" s="18" t="s">
        <v>119</v>
      </c>
      <c r="I2" s="18" t="s">
        <v>86</v>
      </c>
    </row>
    <row r="3" spans="1:9" ht="12">
      <c r="A3" s="2">
        <f>'TRB Record'!A2</f>
        <v>1</v>
      </c>
      <c r="C3" s="10">
        <f>'TRB Record'!C2</f>
        <v>0</v>
      </c>
      <c r="D3" s="2">
        <f>Lignin!E2</f>
        <v>0</v>
      </c>
      <c r="E3" s="2">
        <f>Lignin!S2</f>
        <v>87</v>
      </c>
      <c r="G3" s="12">
        <f>F3*E3</f>
        <v>0</v>
      </c>
      <c r="H3" s="12">
        <f>IF(D3=0,0,100*G3/D3)</f>
        <v>0</v>
      </c>
      <c r="I3" s="12"/>
    </row>
    <row r="4" spans="1:9" ht="12">
      <c r="A4" s="2" t="str">
        <f>'TRB Record'!A3</f>
        <v>replicate 1</v>
      </c>
      <c r="C4" s="10">
        <f>'TRB Record'!C3</f>
        <v>0</v>
      </c>
      <c r="D4" s="2">
        <f>Lignin!E3</f>
        <v>0</v>
      </c>
      <c r="E4" s="2">
        <f>Lignin!S3</f>
        <v>87</v>
      </c>
      <c r="G4" s="12">
        <f aca="true" t="shared" si="0" ref="G4:G50">F4*E4</f>
        <v>0</v>
      </c>
      <c r="H4" s="12">
        <f aca="true" t="shared" si="1" ref="H4:H62">IF(D4=0,0,100*G4/D4)</f>
        <v>0</v>
      </c>
      <c r="I4" s="12">
        <f>AVERAGE(H3:H4)</f>
        <v>0</v>
      </c>
    </row>
    <row r="5" spans="1:9" ht="12">
      <c r="A5" s="2">
        <f>'TRB Record'!A4</f>
        <v>2</v>
      </c>
      <c r="C5" s="10">
        <f>'TRB Record'!C4</f>
        <v>0</v>
      </c>
      <c r="D5" s="2">
        <f>Lignin!E4</f>
        <v>0</v>
      </c>
      <c r="E5" s="2">
        <f>Lignin!S4</f>
        <v>87</v>
      </c>
      <c r="G5" s="12">
        <f t="shared" si="0"/>
        <v>0</v>
      </c>
      <c r="H5" s="12">
        <f t="shared" si="1"/>
        <v>0</v>
      </c>
      <c r="I5" s="12"/>
    </row>
    <row r="6" spans="1:9" ht="12">
      <c r="A6" s="2" t="str">
        <f>'TRB Record'!A5</f>
        <v>replicate 2</v>
      </c>
      <c r="C6" s="10">
        <f>'TRB Record'!C5</f>
        <v>0</v>
      </c>
      <c r="D6" s="2">
        <f>Lignin!E5</f>
        <v>0</v>
      </c>
      <c r="E6" s="2">
        <f>Lignin!S5</f>
        <v>87</v>
      </c>
      <c r="G6" s="12">
        <f t="shared" si="0"/>
        <v>0</v>
      </c>
      <c r="H6" s="12">
        <f t="shared" si="1"/>
        <v>0</v>
      </c>
      <c r="I6" s="12">
        <f>AVERAGE(H5:H6)</f>
        <v>0</v>
      </c>
    </row>
    <row r="7" spans="1:9" ht="12">
      <c r="A7" s="2">
        <f>'TRB Record'!A6</f>
        <v>3</v>
      </c>
      <c r="C7" s="10">
        <f>'TRB Record'!C6</f>
        <v>0</v>
      </c>
      <c r="D7" s="2">
        <f>Lignin!E6</f>
        <v>0</v>
      </c>
      <c r="E7" s="2">
        <f>Lignin!S6</f>
        <v>87</v>
      </c>
      <c r="G7" s="12">
        <f t="shared" si="0"/>
        <v>0</v>
      </c>
      <c r="H7" s="12">
        <f t="shared" si="1"/>
        <v>0</v>
      </c>
      <c r="I7" s="12"/>
    </row>
    <row r="8" spans="1:9" ht="12">
      <c r="A8" s="2" t="str">
        <f>'TRB Record'!A7</f>
        <v>replicate 3</v>
      </c>
      <c r="C8" s="10">
        <f>'TRB Record'!C7</f>
        <v>0</v>
      </c>
      <c r="D8" s="2">
        <f>Lignin!E7</f>
        <v>0</v>
      </c>
      <c r="E8" s="2">
        <f>Lignin!S7</f>
        <v>87</v>
      </c>
      <c r="G8" s="12">
        <f t="shared" si="0"/>
        <v>0</v>
      </c>
      <c r="H8" s="12">
        <f t="shared" si="1"/>
        <v>0</v>
      </c>
      <c r="I8" s="12">
        <f>AVERAGE(H7:H8)</f>
        <v>0</v>
      </c>
    </row>
    <row r="9" spans="1:9" ht="12">
      <c r="A9" s="2">
        <f>'TRB Record'!A8</f>
        <v>4</v>
      </c>
      <c r="C9" s="10">
        <f>'TRB Record'!C8</f>
        <v>0</v>
      </c>
      <c r="D9" s="2">
        <f>Lignin!E8</f>
        <v>0</v>
      </c>
      <c r="E9" s="2">
        <f>Lignin!S8</f>
        <v>87</v>
      </c>
      <c r="G9" s="12">
        <f t="shared" si="0"/>
        <v>0</v>
      </c>
      <c r="H9" s="12">
        <f t="shared" si="1"/>
        <v>0</v>
      </c>
      <c r="I9" s="12"/>
    </row>
    <row r="10" spans="1:9" ht="12">
      <c r="A10" s="2" t="str">
        <f>'TRB Record'!A9</f>
        <v>replicate 4</v>
      </c>
      <c r="C10" s="10">
        <f>'TRB Record'!C9</f>
        <v>0</v>
      </c>
      <c r="D10" s="2">
        <f>Lignin!E9</f>
        <v>0</v>
      </c>
      <c r="E10" s="2">
        <f>Lignin!S9</f>
        <v>87</v>
      </c>
      <c r="G10" s="12">
        <f t="shared" si="0"/>
        <v>0</v>
      </c>
      <c r="H10" s="12">
        <f t="shared" si="1"/>
        <v>0</v>
      </c>
      <c r="I10" s="12">
        <f>AVERAGE(H9:H10)</f>
        <v>0</v>
      </c>
    </row>
    <row r="11" spans="1:9" ht="12">
      <c r="A11" s="2">
        <f>'TRB Record'!A10</f>
        <v>5</v>
      </c>
      <c r="C11" s="10">
        <f>'TRB Record'!C10</f>
        <v>0</v>
      </c>
      <c r="D11" s="2">
        <f>Lignin!E10</f>
        <v>0</v>
      </c>
      <c r="E11" s="2">
        <f>Lignin!S10</f>
        <v>87</v>
      </c>
      <c r="G11" s="12">
        <f t="shared" si="0"/>
        <v>0</v>
      </c>
      <c r="H11" s="12">
        <f t="shared" si="1"/>
        <v>0</v>
      </c>
      <c r="I11" s="12"/>
    </row>
    <row r="12" spans="1:9" ht="12">
      <c r="A12" s="2" t="str">
        <f>'TRB Record'!A11</f>
        <v>replicate 5</v>
      </c>
      <c r="C12" s="10">
        <f>'TRB Record'!C11</f>
        <v>0</v>
      </c>
      <c r="D12" s="2">
        <f>Lignin!E11</f>
        <v>0</v>
      </c>
      <c r="E12" s="2">
        <f>Lignin!S11</f>
        <v>87</v>
      </c>
      <c r="G12" s="12">
        <f t="shared" si="0"/>
        <v>0</v>
      </c>
      <c r="H12" s="12">
        <f t="shared" si="1"/>
        <v>0</v>
      </c>
      <c r="I12" s="12">
        <f>AVERAGE(H11:H12)</f>
        <v>0</v>
      </c>
    </row>
    <row r="13" spans="1:9" ht="12">
      <c r="A13" s="2">
        <f>'TRB Record'!A12</f>
        <v>6</v>
      </c>
      <c r="C13" s="10">
        <f>'TRB Record'!C12</f>
        <v>0</v>
      </c>
      <c r="D13" s="2">
        <f>Lignin!E12</f>
        <v>0</v>
      </c>
      <c r="E13" s="2">
        <f>Lignin!S12</f>
        <v>87</v>
      </c>
      <c r="G13" s="12">
        <f t="shared" si="0"/>
        <v>0</v>
      </c>
      <c r="H13" s="12">
        <f t="shared" si="1"/>
        <v>0</v>
      </c>
      <c r="I13" s="12"/>
    </row>
    <row r="14" spans="1:9" ht="12">
      <c r="A14" s="2" t="str">
        <f>'TRB Record'!A13</f>
        <v>replicate 6</v>
      </c>
      <c r="C14" s="10">
        <f>'TRB Record'!C13</f>
        <v>0</v>
      </c>
      <c r="D14" s="2">
        <f>Lignin!E13</f>
        <v>0</v>
      </c>
      <c r="E14" s="2">
        <f>Lignin!S13</f>
        <v>87</v>
      </c>
      <c r="G14" s="12">
        <f t="shared" si="0"/>
        <v>0</v>
      </c>
      <c r="H14" s="12">
        <f t="shared" si="1"/>
        <v>0</v>
      </c>
      <c r="I14" s="12">
        <f>AVERAGE(H13:H14)</f>
        <v>0</v>
      </c>
    </row>
    <row r="15" spans="1:9" ht="12">
      <c r="A15" s="2">
        <f>'TRB Record'!A14</f>
        <v>7</v>
      </c>
      <c r="C15" s="10">
        <f>'TRB Record'!C14</f>
        <v>0</v>
      </c>
      <c r="D15" s="2">
        <f>Lignin!E14</f>
        <v>0</v>
      </c>
      <c r="E15" s="2">
        <f>Lignin!S14</f>
        <v>87</v>
      </c>
      <c r="G15" s="12">
        <f t="shared" si="0"/>
        <v>0</v>
      </c>
      <c r="H15" s="12">
        <f t="shared" si="1"/>
        <v>0</v>
      </c>
      <c r="I15" s="12"/>
    </row>
    <row r="16" spans="1:9" ht="12">
      <c r="A16" s="2" t="str">
        <f>'TRB Record'!A15</f>
        <v>replicate 7</v>
      </c>
      <c r="C16" s="10">
        <f>'TRB Record'!C15</f>
        <v>0</v>
      </c>
      <c r="D16" s="2">
        <f>Lignin!E15</f>
        <v>0</v>
      </c>
      <c r="E16" s="2">
        <f>Lignin!S15</f>
        <v>87</v>
      </c>
      <c r="G16" s="12">
        <f t="shared" si="0"/>
        <v>0</v>
      </c>
      <c r="H16" s="12">
        <f t="shared" si="1"/>
        <v>0</v>
      </c>
      <c r="I16" s="12">
        <f>AVERAGE(H15:H16)</f>
        <v>0</v>
      </c>
    </row>
    <row r="17" spans="1:9" ht="12">
      <c r="A17" s="2">
        <f>'TRB Record'!A16</f>
        <v>8</v>
      </c>
      <c r="C17" s="10">
        <f>'TRB Record'!C16</f>
        <v>0</v>
      </c>
      <c r="D17" s="2">
        <f>Lignin!E16</f>
        <v>0</v>
      </c>
      <c r="E17" s="2">
        <f>Lignin!S16</f>
        <v>87</v>
      </c>
      <c r="G17" s="12">
        <f t="shared" si="0"/>
        <v>0</v>
      </c>
      <c r="H17" s="12">
        <f t="shared" si="1"/>
        <v>0</v>
      </c>
      <c r="I17" s="12"/>
    </row>
    <row r="18" spans="1:9" ht="12">
      <c r="A18" s="2" t="str">
        <f>'TRB Record'!A17</f>
        <v>replicate 8</v>
      </c>
      <c r="C18" s="10">
        <f>'TRB Record'!C17</f>
        <v>0</v>
      </c>
      <c r="D18" s="2">
        <f>Lignin!E17</f>
        <v>0</v>
      </c>
      <c r="E18" s="2">
        <f>Lignin!S17</f>
        <v>87</v>
      </c>
      <c r="G18" s="12">
        <f t="shared" si="0"/>
        <v>0</v>
      </c>
      <c r="H18" s="12">
        <f t="shared" si="1"/>
        <v>0</v>
      </c>
      <c r="I18" s="12">
        <f>AVERAGE(H17:H18)</f>
        <v>0</v>
      </c>
    </row>
    <row r="19" spans="1:9" ht="12">
      <c r="A19" s="2">
        <f>'TRB Record'!A18</f>
        <v>9</v>
      </c>
      <c r="C19" s="10">
        <f>'TRB Record'!C18</f>
        <v>0</v>
      </c>
      <c r="D19" s="2">
        <f>Lignin!E18</f>
        <v>0</v>
      </c>
      <c r="E19" s="2">
        <f>Lignin!S18</f>
        <v>87</v>
      </c>
      <c r="G19" s="12">
        <f t="shared" si="0"/>
        <v>0</v>
      </c>
      <c r="H19" s="12">
        <f t="shared" si="1"/>
        <v>0</v>
      </c>
      <c r="I19" s="12"/>
    </row>
    <row r="20" spans="1:9" ht="12">
      <c r="A20" s="2" t="str">
        <f>'TRB Record'!A19</f>
        <v>replicate 9</v>
      </c>
      <c r="C20" s="10">
        <f>'TRB Record'!C19</f>
        <v>0</v>
      </c>
      <c r="D20" s="2">
        <f>Lignin!E19</f>
        <v>0</v>
      </c>
      <c r="E20" s="2">
        <f>Lignin!S19</f>
        <v>87</v>
      </c>
      <c r="G20" s="12">
        <f t="shared" si="0"/>
        <v>0</v>
      </c>
      <c r="H20" s="12">
        <f t="shared" si="1"/>
        <v>0</v>
      </c>
      <c r="I20" s="12">
        <f>AVERAGE(H19:H20)</f>
        <v>0</v>
      </c>
    </row>
    <row r="21" spans="1:9" ht="12">
      <c r="A21" s="2">
        <f>'TRB Record'!A20</f>
        <v>10</v>
      </c>
      <c r="C21" s="10">
        <f>'TRB Record'!C20</f>
        <v>0</v>
      </c>
      <c r="D21" s="2">
        <f>Lignin!E20</f>
        <v>0</v>
      </c>
      <c r="E21" s="2">
        <f>Lignin!S20</f>
        <v>87</v>
      </c>
      <c r="G21" s="12">
        <f t="shared" si="0"/>
        <v>0</v>
      </c>
      <c r="H21" s="12">
        <f t="shared" si="1"/>
        <v>0</v>
      </c>
      <c r="I21" s="12"/>
    </row>
    <row r="22" spans="1:9" ht="12">
      <c r="A22" s="2" t="str">
        <f>'TRB Record'!A21</f>
        <v>replicate 10</v>
      </c>
      <c r="C22" s="10">
        <f>'TRB Record'!C21</f>
        <v>0</v>
      </c>
      <c r="D22" s="2">
        <f>Lignin!E21</f>
        <v>0</v>
      </c>
      <c r="E22" s="2">
        <f>Lignin!S21</f>
        <v>87</v>
      </c>
      <c r="G22" s="12">
        <f t="shared" si="0"/>
        <v>0</v>
      </c>
      <c r="H22" s="12">
        <f t="shared" si="1"/>
        <v>0</v>
      </c>
      <c r="I22" s="12">
        <f>AVERAGE(H21:H22)</f>
        <v>0</v>
      </c>
    </row>
    <row r="23" spans="1:9" ht="12">
      <c r="A23" s="2">
        <f>'TRB Record'!A22</f>
        <v>11</v>
      </c>
      <c r="C23" s="10">
        <f>'TRB Record'!C22</f>
        <v>0</v>
      </c>
      <c r="D23" s="2">
        <f>Lignin!E22</f>
        <v>0</v>
      </c>
      <c r="E23" s="2">
        <f>Lignin!S22</f>
        <v>87</v>
      </c>
      <c r="G23" s="12">
        <f t="shared" si="0"/>
        <v>0</v>
      </c>
      <c r="H23" s="12">
        <f t="shared" si="1"/>
        <v>0</v>
      </c>
      <c r="I23" s="12"/>
    </row>
    <row r="24" spans="1:9" ht="12">
      <c r="A24" s="2" t="str">
        <f>'TRB Record'!A23</f>
        <v>replicate 11</v>
      </c>
      <c r="C24" s="10">
        <f>'TRB Record'!C23</f>
        <v>0</v>
      </c>
      <c r="D24" s="2">
        <f>Lignin!E23</f>
        <v>0</v>
      </c>
      <c r="E24" s="2">
        <f>Lignin!S23</f>
        <v>87</v>
      </c>
      <c r="G24" s="12">
        <f t="shared" si="0"/>
        <v>0</v>
      </c>
      <c r="H24" s="12">
        <f t="shared" si="1"/>
        <v>0</v>
      </c>
      <c r="I24" s="12">
        <f>AVERAGE(H23:H24)</f>
        <v>0</v>
      </c>
    </row>
    <row r="25" spans="1:9" ht="12">
      <c r="A25" s="2">
        <f>'TRB Record'!A24</f>
        <v>12</v>
      </c>
      <c r="C25" s="10">
        <f>'TRB Record'!C24</f>
        <v>0</v>
      </c>
      <c r="D25" s="2">
        <f>Lignin!E24</f>
        <v>0</v>
      </c>
      <c r="E25" s="2">
        <f>Lignin!S24</f>
        <v>87</v>
      </c>
      <c r="G25" s="12">
        <f t="shared" si="0"/>
        <v>0</v>
      </c>
      <c r="H25" s="12">
        <f t="shared" si="1"/>
        <v>0</v>
      </c>
      <c r="I25" s="12"/>
    </row>
    <row r="26" spans="1:9" ht="12">
      <c r="A26" s="2" t="str">
        <f>'TRB Record'!A25</f>
        <v>replicate 12</v>
      </c>
      <c r="C26" s="10">
        <f>'TRB Record'!C25</f>
        <v>0</v>
      </c>
      <c r="D26" s="2">
        <f>Lignin!E25</f>
        <v>0</v>
      </c>
      <c r="E26" s="2">
        <f>Lignin!S25</f>
        <v>87</v>
      </c>
      <c r="G26" s="12">
        <f t="shared" si="0"/>
        <v>0</v>
      </c>
      <c r="H26" s="12">
        <f t="shared" si="1"/>
        <v>0</v>
      </c>
      <c r="I26" s="12">
        <f>AVERAGE(H25:H26)</f>
        <v>0</v>
      </c>
    </row>
    <row r="27" spans="1:9" ht="12">
      <c r="A27" s="2">
        <f>'TRB Record'!A26</f>
        <v>13</v>
      </c>
      <c r="C27" s="10">
        <f>'TRB Record'!C26</f>
        <v>0</v>
      </c>
      <c r="D27" s="2">
        <f>Lignin!E26</f>
        <v>0</v>
      </c>
      <c r="E27" s="2">
        <f>Lignin!S26</f>
        <v>87</v>
      </c>
      <c r="G27" s="12">
        <f t="shared" si="0"/>
        <v>0</v>
      </c>
      <c r="H27" s="12">
        <f t="shared" si="1"/>
        <v>0</v>
      </c>
      <c r="I27" s="12"/>
    </row>
    <row r="28" spans="1:9" ht="12">
      <c r="A28" s="2" t="str">
        <f>'TRB Record'!A27</f>
        <v>replicate 13</v>
      </c>
      <c r="C28" s="10">
        <f>'TRB Record'!C27</f>
        <v>0</v>
      </c>
      <c r="D28" s="2">
        <f>Lignin!E27</f>
        <v>0</v>
      </c>
      <c r="E28" s="2">
        <f>Lignin!S27</f>
        <v>87</v>
      </c>
      <c r="G28" s="12">
        <f t="shared" si="0"/>
        <v>0</v>
      </c>
      <c r="H28" s="12">
        <f t="shared" si="1"/>
        <v>0</v>
      </c>
      <c r="I28" s="12">
        <f>AVERAGE(H27:H28)</f>
        <v>0</v>
      </c>
    </row>
    <row r="29" spans="1:9" ht="12">
      <c r="A29" s="2">
        <f>'TRB Record'!A28</f>
        <v>14</v>
      </c>
      <c r="C29" s="10">
        <f>'TRB Record'!C28</f>
        <v>0</v>
      </c>
      <c r="D29" s="2">
        <f>Lignin!E28</f>
        <v>0</v>
      </c>
      <c r="E29" s="2">
        <f>Lignin!S28</f>
        <v>87</v>
      </c>
      <c r="G29" s="12">
        <f t="shared" si="0"/>
        <v>0</v>
      </c>
      <c r="H29" s="12">
        <f t="shared" si="1"/>
        <v>0</v>
      </c>
      <c r="I29" s="12"/>
    </row>
    <row r="30" spans="1:9" ht="12">
      <c r="A30" s="2" t="str">
        <f>'TRB Record'!A29</f>
        <v>replicate 14</v>
      </c>
      <c r="C30" s="10">
        <f>'TRB Record'!C29</f>
        <v>0</v>
      </c>
      <c r="D30" s="2">
        <f>Lignin!E29</f>
        <v>0</v>
      </c>
      <c r="E30" s="2">
        <f>Lignin!S29</f>
        <v>87</v>
      </c>
      <c r="G30" s="12">
        <f t="shared" si="0"/>
        <v>0</v>
      </c>
      <c r="H30" s="12">
        <f t="shared" si="1"/>
        <v>0</v>
      </c>
      <c r="I30" s="12">
        <f>AVERAGE(H29:H30)</f>
        <v>0</v>
      </c>
    </row>
    <row r="31" spans="1:9" ht="12">
      <c r="A31" s="2">
        <f>'TRB Record'!A30</f>
        <v>15</v>
      </c>
      <c r="C31" s="10">
        <f>'TRB Record'!C30</f>
        <v>0</v>
      </c>
      <c r="D31" s="2">
        <f>Lignin!E30</f>
        <v>0</v>
      </c>
      <c r="E31" s="2">
        <f>Lignin!S30</f>
        <v>87</v>
      </c>
      <c r="G31" s="12">
        <f t="shared" si="0"/>
        <v>0</v>
      </c>
      <c r="H31" s="12">
        <f t="shared" si="1"/>
        <v>0</v>
      </c>
      <c r="I31" s="12"/>
    </row>
    <row r="32" spans="1:9" ht="12">
      <c r="A32" s="2" t="str">
        <f>'TRB Record'!A31</f>
        <v>replicate 15</v>
      </c>
      <c r="C32" s="10">
        <f>'TRB Record'!C31</f>
        <v>0</v>
      </c>
      <c r="D32" s="2">
        <f>Lignin!E31</f>
        <v>0</v>
      </c>
      <c r="E32" s="2">
        <f>Lignin!S31</f>
        <v>87</v>
      </c>
      <c r="G32" s="12">
        <f t="shared" si="0"/>
        <v>0</v>
      </c>
      <c r="H32" s="12">
        <f t="shared" si="1"/>
        <v>0</v>
      </c>
      <c r="I32" s="12">
        <f>AVERAGE(H31:H32)</f>
        <v>0</v>
      </c>
    </row>
    <row r="33" spans="1:9" ht="12">
      <c r="A33" s="2">
        <f>'TRB Record'!A32</f>
        <v>16</v>
      </c>
      <c r="C33" s="10">
        <f>'TRB Record'!C32</f>
        <v>0</v>
      </c>
      <c r="D33" s="2">
        <f>Lignin!E32</f>
        <v>0</v>
      </c>
      <c r="E33" s="2">
        <f>Lignin!S32</f>
        <v>87</v>
      </c>
      <c r="G33" s="12">
        <f t="shared" si="0"/>
        <v>0</v>
      </c>
      <c r="H33" s="12">
        <f t="shared" si="1"/>
        <v>0</v>
      </c>
      <c r="I33" s="12"/>
    </row>
    <row r="34" spans="1:9" ht="12">
      <c r="A34" s="2" t="str">
        <f>'TRB Record'!A33</f>
        <v>replicate 16</v>
      </c>
      <c r="C34" s="10">
        <f>'TRB Record'!C33</f>
        <v>0</v>
      </c>
      <c r="D34" s="2">
        <f>Lignin!E33</f>
        <v>0</v>
      </c>
      <c r="E34" s="2">
        <f>Lignin!S33</f>
        <v>87</v>
      </c>
      <c r="G34" s="12">
        <f t="shared" si="0"/>
        <v>0</v>
      </c>
      <c r="H34" s="12">
        <f t="shared" si="1"/>
        <v>0</v>
      </c>
      <c r="I34" s="12">
        <f>AVERAGE(H33:H34)</f>
        <v>0</v>
      </c>
    </row>
    <row r="35" spans="1:9" ht="12">
      <c r="A35" s="2">
        <f>'TRB Record'!A34</f>
        <v>17</v>
      </c>
      <c r="C35" s="10">
        <f>'TRB Record'!C34</f>
        <v>0</v>
      </c>
      <c r="D35" s="2">
        <f>Lignin!E34</f>
        <v>0</v>
      </c>
      <c r="E35" s="2">
        <f>Lignin!S34</f>
        <v>87</v>
      </c>
      <c r="G35" s="12">
        <f t="shared" si="0"/>
        <v>0</v>
      </c>
      <c r="H35" s="12">
        <f t="shared" si="1"/>
        <v>0</v>
      </c>
      <c r="I35" s="12"/>
    </row>
    <row r="36" spans="1:9" ht="12">
      <c r="A36" s="2" t="str">
        <f>'TRB Record'!A35</f>
        <v>replicate 17</v>
      </c>
      <c r="C36" s="10">
        <f>'TRB Record'!C35</f>
        <v>0</v>
      </c>
      <c r="D36" s="2">
        <f>Lignin!E35</f>
        <v>0</v>
      </c>
      <c r="E36" s="2">
        <f>Lignin!S35</f>
        <v>87</v>
      </c>
      <c r="G36" s="12">
        <f t="shared" si="0"/>
        <v>0</v>
      </c>
      <c r="H36" s="12">
        <f t="shared" si="1"/>
        <v>0</v>
      </c>
      <c r="I36" s="12">
        <f>AVERAGE(H35:H36)</f>
        <v>0</v>
      </c>
    </row>
    <row r="37" spans="1:9" ht="12">
      <c r="A37" s="2">
        <f>'TRB Record'!A36</f>
        <v>18</v>
      </c>
      <c r="C37" s="10">
        <f>'TRB Record'!C36</f>
        <v>0</v>
      </c>
      <c r="D37" s="2">
        <f>Lignin!E36</f>
        <v>0</v>
      </c>
      <c r="E37" s="2">
        <f>Lignin!S36</f>
        <v>87</v>
      </c>
      <c r="G37" s="12">
        <f t="shared" si="0"/>
        <v>0</v>
      </c>
      <c r="H37" s="12">
        <f t="shared" si="1"/>
        <v>0</v>
      </c>
      <c r="I37" s="12"/>
    </row>
    <row r="38" spans="1:9" ht="12">
      <c r="A38" s="2" t="str">
        <f>'TRB Record'!A37</f>
        <v>replicate 18</v>
      </c>
      <c r="C38" s="10">
        <f>'TRB Record'!C37</f>
        <v>0</v>
      </c>
      <c r="D38" s="2">
        <f>Lignin!E37</f>
        <v>0</v>
      </c>
      <c r="E38" s="2">
        <f>Lignin!S37</f>
        <v>87</v>
      </c>
      <c r="G38" s="12">
        <f t="shared" si="0"/>
        <v>0</v>
      </c>
      <c r="H38" s="12">
        <f t="shared" si="1"/>
        <v>0</v>
      </c>
      <c r="I38" s="12">
        <f>AVERAGE(H37:H38)</f>
        <v>0</v>
      </c>
    </row>
    <row r="39" spans="1:9" ht="12">
      <c r="A39" s="2">
        <f>'TRB Record'!A38</f>
        <v>19</v>
      </c>
      <c r="C39" s="10">
        <f>'TRB Record'!C38</f>
        <v>0</v>
      </c>
      <c r="D39" s="2">
        <f>Lignin!E38</f>
        <v>0</v>
      </c>
      <c r="E39" s="2">
        <f>Lignin!S38</f>
        <v>87</v>
      </c>
      <c r="G39" s="12">
        <f t="shared" si="0"/>
        <v>0</v>
      </c>
      <c r="H39" s="12">
        <f t="shared" si="1"/>
        <v>0</v>
      </c>
      <c r="I39" s="12"/>
    </row>
    <row r="40" spans="1:9" ht="12">
      <c r="A40" s="2" t="str">
        <f>'TRB Record'!A39</f>
        <v>replicate 19</v>
      </c>
      <c r="C40" s="10">
        <f>'TRB Record'!C39</f>
        <v>0</v>
      </c>
      <c r="D40" s="2">
        <f>Lignin!E39</f>
        <v>0</v>
      </c>
      <c r="E40" s="2">
        <f>Lignin!S39</f>
        <v>87</v>
      </c>
      <c r="G40" s="12">
        <f t="shared" si="0"/>
        <v>0</v>
      </c>
      <c r="H40" s="12">
        <f t="shared" si="1"/>
        <v>0</v>
      </c>
      <c r="I40" s="12">
        <f>AVERAGE(H39:H40)</f>
        <v>0</v>
      </c>
    </row>
    <row r="41" spans="1:9" ht="12">
      <c r="A41" s="2">
        <f>'TRB Record'!A40</f>
        <v>20</v>
      </c>
      <c r="C41" s="10">
        <f>'TRB Record'!C40</f>
        <v>0</v>
      </c>
      <c r="D41" s="2">
        <f>Lignin!E40</f>
        <v>0</v>
      </c>
      <c r="E41" s="2">
        <f>Lignin!S40</f>
        <v>87</v>
      </c>
      <c r="G41" s="12">
        <f t="shared" si="0"/>
        <v>0</v>
      </c>
      <c r="H41" s="12">
        <f t="shared" si="1"/>
        <v>0</v>
      </c>
      <c r="I41" s="12"/>
    </row>
    <row r="42" spans="1:9" ht="12">
      <c r="A42" s="2" t="str">
        <f>'TRB Record'!A41</f>
        <v>replicate 20</v>
      </c>
      <c r="C42" s="10">
        <f>'TRB Record'!C41</f>
        <v>0</v>
      </c>
      <c r="D42" s="2">
        <f>Lignin!E41</f>
        <v>0</v>
      </c>
      <c r="E42" s="2">
        <f>Lignin!S41</f>
        <v>87</v>
      </c>
      <c r="G42" s="12">
        <f t="shared" si="0"/>
        <v>0</v>
      </c>
      <c r="H42" s="12">
        <f t="shared" si="1"/>
        <v>0</v>
      </c>
      <c r="I42" s="12">
        <f>AVERAGE(H41:H42)</f>
        <v>0</v>
      </c>
    </row>
    <row r="43" spans="1:9" ht="12">
      <c r="A43" s="2">
        <f>'TRB Record'!A42</f>
        <v>21</v>
      </c>
      <c r="C43" s="10">
        <f>'TRB Record'!C42</f>
        <v>0</v>
      </c>
      <c r="D43" s="2">
        <f>Lignin!E42</f>
        <v>0</v>
      </c>
      <c r="E43" s="2">
        <f>Lignin!S42</f>
        <v>87</v>
      </c>
      <c r="G43" s="12">
        <f t="shared" si="0"/>
        <v>0</v>
      </c>
      <c r="H43" s="12">
        <f t="shared" si="1"/>
        <v>0</v>
      </c>
      <c r="I43" s="12"/>
    </row>
    <row r="44" spans="1:9" ht="12">
      <c r="A44" s="2" t="str">
        <f>'TRB Record'!A43</f>
        <v>replicate 21</v>
      </c>
      <c r="C44" s="10">
        <f>'TRB Record'!C43</f>
        <v>0</v>
      </c>
      <c r="D44" s="2">
        <f>Lignin!E43</f>
        <v>0</v>
      </c>
      <c r="E44" s="2">
        <f>Lignin!S43</f>
        <v>87</v>
      </c>
      <c r="G44" s="12">
        <f t="shared" si="0"/>
        <v>0</v>
      </c>
      <c r="H44" s="12">
        <f t="shared" si="1"/>
        <v>0</v>
      </c>
      <c r="I44" s="12">
        <f>AVERAGE(H43:H44)</f>
        <v>0</v>
      </c>
    </row>
    <row r="45" spans="1:9" ht="12">
      <c r="A45" s="2">
        <f>'TRB Record'!A44</f>
        <v>22</v>
      </c>
      <c r="C45" s="10">
        <f>'TRB Record'!C44</f>
        <v>0</v>
      </c>
      <c r="D45" s="2">
        <f>Lignin!E44</f>
        <v>0</v>
      </c>
      <c r="E45" s="2">
        <f>Lignin!S44</f>
        <v>87</v>
      </c>
      <c r="G45" s="12">
        <f t="shared" si="0"/>
        <v>0</v>
      </c>
      <c r="H45" s="12">
        <f t="shared" si="1"/>
        <v>0</v>
      </c>
      <c r="I45" s="12"/>
    </row>
    <row r="46" spans="1:9" ht="12">
      <c r="A46" s="2" t="str">
        <f>'TRB Record'!A45</f>
        <v>replicate 22</v>
      </c>
      <c r="C46" s="10">
        <f>'TRB Record'!C45</f>
        <v>0</v>
      </c>
      <c r="D46" s="2">
        <f>Lignin!E45</f>
        <v>0</v>
      </c>
      <c r="E46" s="2">
        <f>Lignin!S45</f>
        <v>87</v>
      </c>
      <c r="G46" s="12">
        <f t="shared" si="0"/>
        <v>0</v>
      </c>
      <c r="H46" s="12">
        <f t="shared" si="1"/>
        <v>0</v>
      </c>
      <c r="I46" s="12">
        <f>AVERAGE(H45:H46)</f>
        <v>0</v>
      </c>
    </row>
    <row r="47" spans="1:9" ht="12">
      <c r="A47" s="2">
        <f>'TRB Record'!A46</f>
        <v>23</v>
      </c>
      <c r="C47" s="10">
        <f>'TRB Record'!C46</f>
        <v>0</v>
      </c>
      <c r="D47" s="2">
        <f>Lignin!E46</f>
        <v>0</v>
      </c>
      <c r="E47" s="2">
        <f>Lignin!S46</f>
        <v>87</v>
      </c>
      <c r="G47" s="12">
        <f t="shared" si="0"/>
        <v>0</v>
      </c>
      <c r="H47" s="12">
        <f t="shared" si="1"/>
        <v>0</v>
      </c>
      <c r="I47" s="12"/>
    </row>
    <row r="48" spans="1:9" ht="12">
      <c r="A48" s="2" t="str">
        <f>'TRB Record'!A47</f>
        <v>replicate 23</v>
      </c>
      <c r="C48" s="10">
        <f>'TRB Record'!C47</f>
        <v>0</v>
      </c>
      <c r="D48" s="2">
        <f>Lignin!E47</f>
        <v>0</v>
      </c>
      <c r="E48" s="2">
        <f>Lignin!S47</f>
        <v>87</v>
      </c>
      <c r="G48" s="12">
        <f t="shared" si="0"/>
        <v>0</v>
      </c>
      <c r="H48" s="12">
        <f t="shared" si="1"/>
        <v>0</v>
      </c>
      <c r="I48" s="12">
        <f>AVERAGE(H47:H48)</f>
        <v>0</v>
      </c>
    </row>
    <row r="49" spans="1:9" ht="12">
      <c r="A49" s="2">
        <f>'TRB Record'!A48</f>
        <v>24</v>
      </c>
      <c r="C49" s="10">
        <f>'TRB Record'!C48</f>
        <v>0</v>
      </c>
      <c r="D49" s="2">
        <f>Lignin!E48</f>
        <v>0</v>
      </c>
      <c r="E49" s="2">
        <f>Lignin!S48</f>
        <v>87</v>
      </c>
      <c r="G49" s="12">
        <f t="shared" si="0"/>
        <v>0</v>
      </c>
      <c r="H49" s="12">
        <f t="shared" si="1"/>
        <v>0</v>
      </c>
      <c r="I49" s="12"/>
    </row>
    <row r="50" spans="1:9" ht="12">
      <c r="A50" s="2" t="str">
        <f>'TRB Record'!A49</f>
        <v>replicate 24</v>
      </c>
      <c r="C50" s="10">
        <f>'TRB Record'!C49</f>
        <v>0</v>
      </c>
      <c r="D50" s="2">
        <f>Lignin!E49</f>
        <v>0</v>
      </c>
      <c r="E50" s="2">
        <f>Lignin!S49</f>
        <v>87</v>
      </c>
      <c r="G50" s="12">
        <f t="shared" si="0"/>
        <v>0</v>
      </c>
      <c r="H50" s="12">
        <f t="shared" si="1"/>
        <v>0</v>
      </c>
      <c r="I50" s="12">
        <f>AVERAGE(H49:H50)</f>
        <v>0</v>
      </c>
    </row>
    <row r="51" spans="1:9" ht="12">
      <c r="A51" s="2">
        <f>'TRB Record'!A50</f>
        <v>25</v>
      </c>
      <c r="C51" s="10">
        <f>'TRB Record'!C50</f>
        <v>0</v>
      </c>
      <c r="D51" s="2">
        <f>Lignin!E50</f>
        <v>0</v>
      </c>
      <c r="E51" s="2">
        <f>Lignin!S50</f>
        <v>87</v>
      </c>
      <c r="G51" s="12">
        <f aca="true" t="shared" si="2" ref="G51:G62">F51*E51</f>
        <v>0</v>
      </c>
      <c r="H51" s="12">
        <f t="shared" si="1"/>
        <v>0</v>
      </c>
      <c r="I51" s="12"/>
    </row>
    <row r="52" spans="1:9" ht="12">
      <c r="A52" s="2" t="str">
        <f>'TRB Record'!A51</f>
        <v>replicate 25</v>
      </c>
      <c r="C52" s="10">
        <f>'TRB Record'!C51</f>
        <v>0</v>
      </c>
      <c r="D52" s="2">
        <f>Lignin!E51</f>
        <v>0</v>
      </c>
      <c r="E52" s="2">
        <f>Lignin!S51</f>
        <v>87</v>
      </c>
      <c r="G52" s="12">
        <f t="shared" si="2"/>
        <v>0</v>
      </c>
      <c r="H52" s="12">
        <f t="shared" si="1"/>
        <v>0</v>
      </c>
      <c r="I52" s="12">
        <f>AVERAGE(H51:H52)</f>
        <v>0</v>
      </c>
    </row>
    <row r="53" spans="1:9" ht="12">
      <c r="A53" s="2">
        <f>'TRB Record'!A52</f>
        <v>26</v>
      </c>
      <c r="C53" s="10">
        <f>'TRB Record'!C52</f>
        <v>0</v>
      </c>
      <c r="D53" s="2">
        <f>Lignin!E52</f>
        <v>0</v>
      </c>
      <c r="E53" s="2">
        <f>Lignin!S52</f>
        <v>87</v>
      </c>
      <c r="G53" s="12">
        <f t="shared" si="2"/>
        <v>0</v>
      </c>
      <c r="H53" s="12">
        <f t="shared" si="1"/>
        <v>0</v>
      </c>
      <c r="I53" s="12"/>
    </row>
    <row r="54" spans="1:9" ht="12">
      <c r="A54" s="2" t="str">
        <f>'TRB Record'!A53</f>
        <v>replicate 26</v>
      </c>
      <c r="C54" s="10">
        <f>'TRB Record'!C53</f>
        <v>0</v>
      </c>
      <c r="D54" s="2">
        <f>Lignin!E53</f>
        <v>0</v>
      </c>
      <c r="E54" s="2">
        <f>Lignin!S53</f>
        <v>87</v>
      </c>
      <c r="G54" s="12">
        <f t="shared" si="2"/>
        <v>0</v>
      </c>
      <c r="H54" s="12">
        <f t="shared" si="1"/>
        <v>0</v>
      </c>
      <c r="I54" s="12">
        <f>AVERAGE(H53:H54)</f>
        <v>0</v>
      </c>
    </row>
    <row r="55" spans="1:9" ht="12">
      <c r="A55" s="2">
        <f>'TRB Record'!A54</f>
        <v>27</v>
      </c>
      <c r="C55" s="10">
        <f>'TRB Record'!C54</f>
        <v>0</v>
      </c>
      <c r="D55" s="2">
        <f>Lignin!E54</f>
        <v>0</v>
      </c>
      <c r="E55" s="2">
        <f>Lignin!S54</f>
        <v>87</v>
      </c>
      <c r="G55" s="12">
        <f t="shared" si="2"/>
        <v>0</v>
      </c>
      <c r="H55" s="12">
        <f t="shared" si="1"/>
        <v>0</v>
      </c>
      <c r="I55" s="12"/>
    </row>
    <row r="56" spans="1:9" ht="12">
      <c r="A56" s="2" t="str">
        <f>'TRB Record'!A55</f>
        <v>replicate 27</v>
      </c>
      <c r="C56" s="10">
        <f>'TRB Record'!C55</f>
        <v>0</v>
      </c>
      <c r="D56" s="2">
        <f>Lignin!E55</f>
        <v>0</v>
      </c>
      <c r="E56" s="2">
        <f>Lignin!S55</f>
        <v>87</v>
      </c>
      <c r="G56" s="12">
        <f t="shared" si="2"/>
        <v>0</v>
      </c>
      <c r="H56" s="12">
        <f t="shared" si="1"/>
        <v>0</v>
      </c>
      <c r="I56" s="12">
        <f>AVERAGE(H55:H56)</f>
        <v>0</v>
      </c>
    </row>
    <row r="57" spans="1:9" ht="12">
      <c r="A57" s="2">
        <f>'TRB Record'!A56</f>
        <v>28</v>
      </c>
      <c r="C57" s="10">
        <f>'TRB Record'!C56</f>
        <v>0</v>
      </c>
      <c r="D57" s="2">
        <f>Lignin!E56</f>
        <v>0</v>
      </c>
      <c r="E57" s="2">
        <f>Lignin!S56</f>
        <v>87</v>
      </c>
      <c r="G57" s="12">
        <f t="shared" si="2"/>
        <v>0</v>
      </c>
      <c r="H57" s="12">
        <f t="shared" si="1"/>
        <v>0</v>
      </c>
      <c r="I57" s="12"/>
    </row>
    <row r="58" spans="1:9" ht="12">
      <c r="A58" s="2" t="str">
        <f>'TRB Record'!A57</f>
        <v>replicate 28</v>
      </c>
      <c r="C58" s="10">
        <f>'TRB Record'!C57</f>
        <v>0</v>
      </c>
      <c r="D58" s="2">
        <f>Lignin!E57</f>
        <v>0</v>
      </c>
      <c r="E58" s="2">
        <f>Lignin!S57</f>
        <v>87</v>
      </c>
      <c r="G58" s="12">
        <f t="shared" si="2"/>
        <v>0</v>
      </c>
      <c r="H58" s="12">
        <f t="shared" si="1"/>
        <v>0</v>
      </c>
      <c r="I58" s="12">
        <f>AVERAGE(H57:H58)</f>
        <v>0</v>
      </c>
    </row>
    <row r="59" spans="1:9" ht="12">
      <c r="A59" s="2">
        <f>'TRB Record'!A58</f>
        <v>29</v>
      </c>
      <c r="C59" s="10">
        <f>'TRB Record'!C58</f>
        <v>0</v>
      </c>
      <c r="D59" s="2">
        <f>Lignin!E58</f>
        <v>0</v>
      </c>
      <c r="E59" s="2">
        <f>Lignin!S58</f>
        <v>87</v>
      </c>
      <c r="G59" s="12">
        <f t="shared" si="2"/>
        <v>0</v>
      </c>
      <c r="H59" s="12">
        <f t="shared" si="1"/>
        <v>0</v>
      </c>
      <c r="I59" s="12"/>
    </row>
    <row r="60" spans="1:9" ht="12">
      <c r="A60" s="2" t="str">
        <f>'TRB Record'!A59</f>
        <v>replicate 29</v>
      </c>
      <c r="C60" s="10">
        <f>'TRB Record'!C59</f>
        <v>0</v>
      </c>
      <c r="D60" s="2">
        <f>Lignin!E59</f>
        <v>0</v>
      </c>
      <c r="E60" s="2">
        <f>Lignin!S59</f>
        <v>87</v>
      </c>
      <c r="G60" s="12">
        <f t="shared" si="2"/>
        <v>0</v>
      </c>
      <c r="H60" s="12">
        <f t="shared" si="1"/>
        <v>0</v>
      </c>
      <c r="I60" s="12">
        <f>AVERAGE(H59:H60)</f>
        <v>0</v>
      </c>
    </row>
    <row r="61" spans="1:9" ht="12">
      <c r="A61" s="2">
        <f>'TRB Record'!A60</f>
        <v>30</v>
      </c>
      <c r="C61" s="10">
        <f>'TRB Record'!C60</f>
        <v>0</v>
      </c>
      <c r="D61" s="2">
        <f>Lignin!E60</f>
        <v>0</v>
      </c>
      <c r="E61" s="2">
        <f>Lignin!S60</f>
        <v>87</v>
      </c>
      <c r="G61" s="12">
        <f t="shared" si="2"/>
        <v>0</v>
      </c>
      <c r="H61" s="12">
        <f t="shared" si="1"/>
        <v>0</v>
      </c>
      <c r="I61" s="12"/>
    </row>
    <row r="62" spans="1:9" ht="12">
      <c r="A62" s="2" t="str">
        <f>'TRB Record'!A61</f>
        <v>replicate 30</v>
      </c>
      <c r="C62" s="10">
        <f>'TRB Record'!C61</f>
        <v>0</v>
      </c>
      <c r="D62" s="2">
        <f>Lignin!E61</f>
        <v>0</v>
      </c>
      <c r="E62" s="2">
        <f>Lignin!S61</f>
        <v>87</v>
      </c>
      <c r="G62" s="12">
        <f t="shared" si="2"/>
        <v>0</v>
      </c>
      <c r="H62" s="12">
        <f t="shared" si="1"/>
        <v>0</v>
      </c>
      <c r="I62" s="12">
        <f>AVERAGE(H61:H62)</f>
        <v>0</v>
      </c>
    </row>
  </sheetData>
  <sheetProtection sheet="1" objects="1" scenarios="1"/>
  <printOptions gridLines="1"/>
  <pageMargins left="0.75" right="0.75" top="1" bottom="1" header="0.5" footer="0.5"/>
  <pageSetup fitToHeight="5" fitToWidth="1" orientation="landscape" paperSize="9"/>
  <headerFooter alignWithMargins="0">
    <oddHeader>&amp;C&amp;A</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Wood Calculation Sheet</dc:title>
  <dc:subject>This calculation workbook automatically calculates compositional analysis and mass closure based on the equations and measurement procedures in the related laboratory analytical procedure.</dc:subject>
  <dc:creator/>
  <cp:keywords/>
  <dc:description/>
  <cp:lastModifiedBy>avaughn</cp:lastModifiedBy>
  <cp:lastPrinted>1999-07-22T18:25:33Z</cp:lastPrinted>
  <dcterms:created xsi:type="dcterms:W3CDTF">1999-07-22T13:21:42Z</dcterms:created>
  <dcterms:modified xsi:type="dcterms:W3CDTF">2006-08-30T20:59:46Z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