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9720" windowHeight="6030" activeTab="0"/>
  </bookViews>
  <sheets>
    <sheet name="2-28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<sst xmlns="http://schemas.openxmlformats.org/spreadsheetml/2006/main" count="37" uniqueCount="26">
  <si>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Motor Vehicle Fatal Crashes by Posted Speed Limit</t>
  </si>
  <si>
    <t>Under 55 mph</t>
  </si>
  <si>
    <t>55 mph and above</t>
  </si>
  <si>
    <t>N</t>
  </si>
  <si>
    <t>26-35 mph</t>
  </si>
  <si>
    <t>36-45 mph</t>
  </si>
  <si>
    <t>46-54 mph</t>
  </si>
  <si>
    <t xml:space="preserve">  Total </t>
  </si>
  <si>
    <t>55 mph</t>
  </si>
  <si>
    <t>60 mph</t>
  </si>
  <si>
    <t>65 mph</t>
  </si>
  <si>
    <t>70 mph</t>
  </si>
  <si>
    <t>Over 70 mph</t>
  </si>
  <si>
    <t xml:space="preserve">  Total</t>
  </si>
  <si>
    <t xml:space="preserve">  Unknown, total</t>
  </si>
  <si>
    <t>and Analysis, Fatality Analysis Reporting System, personal communications, Oct. 22, 1996, February 1999, and Oct. 4, 1999.</t>
  </si>
  <si>
    <t xml:space="preserve"> TOTAL fatal crashes</t>
  </si>
  <si>
    <r>
      <t>SOURCES:</t>
    </r>
    <r>
      <rPr>
        <sz val="8"/>
        <rFont val="Arial"/>
        <family val="2"/>
      </rPr>
      <t xml:space="preserve"> 1975-93: U.S. Department of Transportation, National Highway Traffic Safety Administration, National Center for Statistics </t>
    </r>
  </si>
  <si>
    <r>
      <t>KEY:</t>
    </r>
    <r>
      <rPr>
        <sz val="8"/>
        <rFont val="Arial"/>
        <family val="2"/>
      </rPr>
      <t xml:space="preserve"> N = data do not exist.</t>
    </r>
  </si>
  <si>
    <t>1994-98: Ibid. Internet data query from Internet site http://www-fars.nhtsa.dot.gov/www/query.html, as of June 13, 2000.</t>
  </si>
  <si>
    <t>in 1987 and 1991 allowed states to increase speed limits to 65 mph on rural Interstates and similar highways.</t>
  </si>
  <si>
    <t>some of which have raised their maximum speed limits to 70 mph or above.</t>
  </si>
  <si>
    <t>Table 2-28</t>
  </si>
  <si>
    <t>0-25 mph</t>
  </si>
  <si>
    <r>
      <t>NOTES:</t>
    </r>
    <r>
      <rPr>
        <sz val="8"/>
        <rFont val="Arial"/>
        <family val="2"/>
      </rPr>
      <t xml:space="preserve">  In 1994, Congress enacted a national maximum speed limit of 55 miles per hour (mph).  Amendments </t>
    </r>
  </si>
  <si>
    <t xml:space="preserve">The National Maximum Speed Limit was repealed in late 1995; speed limits are again set by the states,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</si>
</sst>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8" fillId="0" borderId="2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1">
      <alignment horizontal="left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3">
      <alignment horizontal="left" vertical="center"/>
      <protection/>
    </xf>
    <xf numFmtId="0" fontId="10" fillId="0" borderId="0">
      <alignment horizontal="left" vertical="top"/>
      <protection/>
    </xf>
    <xf numFmtId="0" fontId="9" fillId="0" borderId="0">
      <alignment horizontal="left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9" fillId="0" borderId="0">
      <alignment horizontal="left" vertical="center"/>
      <protection/>
    </xf>
  </cellStyleXfs>
  <cellXfs count="26">
    <xf numFmtId="0" fontId="0" fillId="0" borderId="0" xfId="0" applyAlignment="1">
      <alignment/>
    </xf>
    <xf numFmtId="0" fontId="0" fillId="0" borderId="0" xfId="30" applyFont="1" applyFill="1" applyBorder="1">
      <alignment horizontal="left"/>
      <protection/>
    </xf>
    <xf numFmtId="3" fontId="0" fillId="0" borderId="0" xfId="30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0" xfId="30" applyFont="1" applyFill="1">
      <alignment horizontal="left"/>
      <protection/>
    </xf>
    <xf numFmtId="0" fontId="1" fillId="0" borderId="0" xfId="30" applyFont="1" applyFill="1">
      <alignment horizontal="left"/>
      <protection/>
    </xf>
    <xf numFmtId="0" fontId="1" fillId="0" borderId="0" xfId="0" applyFont="1" applyFill="1" applyAlignment="1">
      <alignment/>
    </xf>
    <xf numFmtId="0" fontId="13" fillId="0" borderId="4" xfId="30" applyFont="1" applyFill="1" applyBorder="1">
      <alignment horizontal="left"/>
      <protection/>
    </xf>
    <xf numFmtId="0" fontId="1" fillId="0" borderId="4" xfId="30" applyFont="1" applyFill="1" applyBorder="1">
      <alignment horizontal="left"/>
      <protection/>
    </xf>
    <xf numFmtId="0" fontId="1" fillId="0" borderId="4" xfId="0" applyFont="1" applyFill="1" applyBorder="1" applyAlignment="1">
      <alignment/>
    </xf>
    <xf numFmtId="0" fontId="1" fillId="0" borderId="5" xfId="30" applyFont="1" applyFill="1" applyBorder="1" applyAlignment="1">
      <alignment horizontal="right"/>
      <protection/>
    </xf>
    <xf numFmtId="3" fontId="0" fillId="0" borderId="5" xfId="30" applyNumberFormat="1" applyFont="1" applyFill="1" applyBorder="1" applyAlignment="1">
      <alignment horizontal="right"/>
      <protection/>
    </xf>
    <xf numFmtId="0" fontId="1" fillId="0" borderId="0" xfId="30" applyFont="1" applyFill="1" applyBorder="1">
      <alignment horizontal="left"/>
      <protection/>
    </xf>
    <xf numFmtId="3" fontId="1" fillId="0" borderId="0" xfId="30" applyNumberFormat="1" applyFont="1" applyFill="1" applyBorder="1" applyAlignment="1">
      <alignment horizontal="right"/>
      <protection/>
    </xf>
    <xf numFmtId="3" fontId="1" fillId="0" borderId="4" xfId="30" applyNumberFormat="1" applyFont="1" applyFill="1" applyBorder="1" applyAlignment="1">
      <alignment horizontal="right"/>
      <protection/>
    </xf>
    <xf numFmtId="3" fontId="1" fillId="0" borderId="0" xfId="0" applyNumberFormat="1" applyFont="1" applyFill="1" applyAlignment="1">
      <alignment/>
    </xf>
    <xf numFmtId="0" fontId="14" fillId="0" borderId="0" xfId="30" applyFont="1" applyFill="1" applyAlignment="1">
      <alignment horizontal="left"/>
      <protection/>
    </xf>
    <xf numFmtId="0" fontId="0" fillId="0" borderId="0" xfId="0" applyFont="1" applyFill="1" applyAlignment="1">
      <alignment horizontal="left"/>
    </xf>
    <xf numFmtId="49" fontId="14" fillId="0" borderId="0" xfId="0" applyNumberFormat="1" applyFont="1" applyFill="1" applyAlignment="1">
      <alignment horizontal="left" vertical="center"/>
    </xf>
    <xf numFmtId="49" fontId="15" fillId="0" borderId="0" xfId="0" applyNumberFormat="1" applyFont="1" applyFill="1" applyAlignment="1">
      <alignment horizontal="left"/>
    </xf>
    <xf numFmtId="49" fontId="14" fillId="0" borderId="0" xfId="0" applyNumberFormat="1" applyFont="1" applyFill="1" applyAlignment="1">
      <alignment horizontal="left"/>
    </xf>
    <xf numFmtId="0" fontId="15" fillId="0" borderId="0" xfId="30" applyFont="1" applyFill="1" applyBorder="1" applyAlignment="1">
      <alignment horizontal="left"/>
      <protection/>
    </xf>
    <xf numFmtId="0" fontId="14" fillId="0" borderId="0" xfId="30" applyFont="1" applyFill="1" applyBorder="1" applyAlignment="1">
      <alignment horizontal="left"/>
      <protection/>
    </xf>
    <xf numFmtId="0" fontId="15" fillId="0" borderId="0" xfId="30" applyFont="1" applyFill="1" applyAlignment="1">
      <alignment horizontal="left"/>
      <protection/>
    </xf>
    <xf numFmtId="0" fontId="14" fillId="0" borderId="0" xfId="0" applyFont="1" applyFill="1" applyAlignment="1">
      <alignment horizontal="left"/>
    </xf>
  </cellXfs>
  <cellStyles count="31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1A-Regular" xfId="21"/>
    <cellStyle name="Hed Side" xfId="22"/>
    <cellStyle name="Hed Side bold" xfId="23"/>
    <cellStyle name="Hed Side Regular" xfId="24"/>
    <cellStyle name="Hed Side_1-1A-Regular" xfId="25"/>
    <cellStyle name="Hed Top" xfId="26"/>
    <cellStyle name="Percent" xfId="27"/>
    <cellStyle name="Source Hed" xfId="28"/>
    <cellStyle name="Source Superscript" xfId="29"/>
    <cellStyle name="Source Text" xfId="30"/>
    <cellStyle name="Superscript" xfId="31"/>
    <cellStyle name="Table Data" xfId="32"/>
    <cellStyle name="Table Head Top" xfId="33"/>
    <cellStyle name="Table Hed Side" xfId="34"/>
    <cellStyle name="Table Title" xfId="35"/>
    <cellStyle name="Title Text" xfId="36"/>
    <cellStyle name="Title Text 1" xfId="37"/>
    <cellStyle name="Title Text 2" xfId="38"/>
    <cellStyle name="Title-1" xfId="39"/>
    <cellStyle name="Title-2" xfId="40"/>
    <cellStyle name="Title-3" xfId="41"/>
    <cellStyle name="Wrap" xfId="42"/>
    <cellStyle name="Wrap Bold" xfId="43"/>
    <cellStyle name="Wrap Title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3"/>
  <sheetViews>
    <sheetView tabSelected="1" workbookViewId="0" topLeftCell="A1">
      <selection activeCell="A28" sqref="A28"/>
    </sheetView>
  </sheetViews>
  <sheetFormatPr defaultColWidth="9.140625" defaultRowHeight="12.75"/>
  <cols>
    <col min="1" max="1" width="19.8515625" style="4" customWidth="1"/>
    <col min="2" max="16384" width="9.140625" style="4" customWidth="1"/>
  </cols>
  <sheetData>
    <row r="1" spans="1:12" s="7" customFormat="1" ht="18">
      <c r="A1" s="5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3" s="7" customFormat="1" ht="16.5" thickBot="1">
      <c r="A2" s="8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</row>
    <row r="3" spans="1:13" ht="14.25" customHeight="1">
      <c r="A3" s="11"/>
      <c r="B3" s="11">
        <v>1975</v>
      </c>
      <c r="C3" s="11">
        <v>1980</v>
      </c>
      <c r="D3" s="11">
        <v>1985</v>
      </c>
      <c r="E3" s="11">
        <v>1990</v>
      </c>
      <c r="F3" s="11">
        <v>1991</v>
      </c>
      <c r="G3" s="11">
        <v>1992</v>
      </c>
      <c r="H3" s="11">
        <v>1993</v>
      </c>
      <c r="I3" s="11">
        <v>1994</v>
      </c>
      <c r="J3" s="11">
        <v>1995</v>
      </c>
      <c r="K3" s="11">
        <v>1996</v>
      </c>
      <c r="L3" s="11">
        <v>1997</v>
      </c>
      <c r="M3" s="11">
        <v>1998</v>
      </c>
    </row>
    <row r="4" spans="1:13" ht="13.5" customHeight="1">
      <c r="A4" s="1" t="s">
        <v>1</v>
      </c>
      <c r="B4" s="2"/>
      <c r="C4" s="2"/>
      <c r="D4" s="2"/>
      <c r="E4" s="2"/>
      <c r="F4" s="2"/>
      <c r="G4" s="2"/>
      <c r="H4" s="2"/>
      <c r="I4" s="2"/>
      <c r="J4" s="2"/>
      <c r="K4" s="3"/>
      <c r="L4" s="3"/>
      <c r="M4" s="3"/>
    </row>
    <row r="5" spans="1:13" ht="12.75">
      <c r="A5" s="1" t="s">
        <v>23</v>
      </c>
      <c r="B5" s="2">
        <v>2617</v>
      </c>
      <c r="C5" s="2">
        <v>2865</v>
      </c>
      <c r="D5" s="2">
        <v>2504</v>
      </c>
      <c r="E5" s="2">
        <v>2234</v>
      </c>
      <c r="F5" s="2">
        <v>2097</v>
      </c>
      <c r="G5" s="2">
        <v>1911</v>
      </c>
      <c r="H5" s="2">
        <v>1895</v>
      </c>
      <c r="I5" s="2">
        <f>78+1+8+60+88+1655</f>
        <v>1890</v>
      </c>
      <c r="J5" s="2">
        <f>70+10+59+107+1647</f>
        <v>1893</v>
      </c>
      <c r="K5" s="2">
        <f>146+3+14+49+101+1583</f>
        <v>1896</v>
      </c>
      <c r="L5" s="2">
        <f>162+2+14+43+94+1640</f>
        <v>1955</v>
      </c>
      <c r="M5" s="2">
        <v>1873</v>
      </c>
    </row>
    <row r="6" spans="1:13" ht="12.75">
      <c r="A6" s="1" t="s">
        <v>4</v>
      </c>
      <c r="B6" s="2">
        <v>6099</v>
      </c>
      <c r="C6" s="2">
        <v>8527</v>
      </c>
      <c r="D6" s="2">
        <v>7889</v>
      </c>
      <c r="E6" s="2">
        <v>7756</v>
      </c>
      <c r="F6" s="2">
        <v>6908</v>
      </c>
      <c r="G6" s="2">
        <v>6696</v>
      </c>
      <c r="H6" s="2">
        <v>6759</v>
      </c>
      <c r="I6" s="2">
        <f>2750+3815</f>
        <v>6565</v>
      </c>
      <c r="J6" s="2">
        <f>2808+3873</f>
        <v>6681</v>
      </c>
      <c r="K6" s="2">
        <f>2564+3881</f>
        <v>6445</v>
      </c>
      <c r="L6" s="2">
        <f>2355+4028</f>
        <v>6383</v>
      </c>
      <c r="M6" s="2">
        <v>6025</v>
      </c>
    </row>
    <row r="7" spans="1:13" ht="12.75">
      <c r="A7" s="1" t="s">
        <v>5</v>
      </c>
      <c r="B7" s="2">
        <v>4276</v>
      </c>
      <c r="C7" s="2">
        <v>6256</v>
      </c>
      <c r="D7" s="2">
        <v>6813</v>
      </c>
      <c r="E7" s="2">
        <v>7092</v>
      </c>
      <c r="F7" s="2">
        <v>6608</v>
      </c>
      <c r="G7" s="2">
        <v>6345</v>
      </c>
      <c r="H7" s="2">
        <v>6454</v>
      </c>
      <c r="I7" s="2">
        <f>2347+4285</f>
        <v>6632</v>
      </c>
      <c r="J7" s="2">
        <f>2518+4420</f>
        <v>6938</v>
      </c>
      <c r="K7" s="2">
        <f>2543+4553</f>
        <v>7096</v>
      </c>
      <c r="L7" s="2">
        <f>2461+4671</f>
        <v>7132</v>
      </c>
      <c r="M7" s="2">
        <v>7349</v>
      </c>
    </row>
    <row r="8" spans="1:13" ht="12.75">
      <c r="A8" s="1" t="s">
        <v>6</v>
      </c>
      <c r="B8" s="12">
        <v>2241</v>
      </c>
      <c r="C8" s="12">
        <v>2431</v>
      </c>
      <c r="D8" s="12">
        <v>2072</v>
      </c>
      <c r="E8" s="12">
        <v>2054</v>
      </c>
      <c r="F8" s="12">
        <v>1894</v>
      </c>
      <c r="G8" s="12">
        <v>1875</v>
      </c>
      <c r="H8" s="12">
        <v>1877</v>
      </c>
      <c r="I8" s="12">
        <v>1861</v>
      </c>
      <c r="J8" s="12">
        <v>1927</v>
      </c>
      <c r="K8" s="12">
        <v>1908</v>
      </c>
      <c r="L8" s="12">
        <v>1788</v>
      </c>
      <c r="M8" s="12">
        <v>1771</v>
      </c>
    </row>
    <row r="9" spans="1:13" s="7" customFormat="1" ht="12.75">
      <c r="A9" s="13" t="s">
        <v>7</v>
      </c>
      <c r="B9" s="14">
        <v>15233</v>
      </c>
      <c r="C9" s="14">
        <v>20079</v>
      </c>
      <c r="D9" s="14">
        <v>19278</v>
      </c>
      <c r="E9" s="14">
        <v>19136</v>
      </c>
      <c r="F9" s="14">
        <v>17507</v>
      </c>
      <c r="G9" s="14">
        <v>16827</v>
      </c>
      <c r="H9" s="14">
        <f>SUM(H5:H8)</f>
        <v>16985</v>
      </c>
      <c r="I9" s="14">
        <f>SUM(I5:I8)</f>
        <v>16948</v>
      </c>
      <c r="J9" s="14">
        <f>SUM(J5:J8)</f>
        <v>17439</v>
      </c>
      <c r="K9" s="14">
        <f>SUM(K5:K8)</f>
        <v>17345</v>
      </c>
      <c r="L9" s="14">
        <f>SUM(L5:L8)</f>
        <v>17258</v>
      </c>
      <c r="M9" s="14">
        <v>17018</v>
      </c>
    </row>
    <row r="10" spans="1:13" s="7" customFormat="1" ht="6" customHeigh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2.75">
      <c r="A11" s="1" t="s">
        <v>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2.75">
      <c r="A12" s="1" t="s">
        <v>8</v>
      </c>
      <c r="B12" s="2">
        <v>16094</v>
      </c>
      <c r="C12" s="2">
        <v>20352</v>
      </c>
      <c r="D12" s="2">
        <v>18862</v>
      </c>
      <c r="E12" s="2">
        <v>17556</v>
      </c>
      <c r="F12" s="2">
        <v>16543</v>
      </c>
      <c r="G12" s="2">
        <v>15444</v>
      </c>
      <c r="H12" s="2">
        <v>15980</v>
      </c>
      <c r="I12" s="2">
        <v>16512</v>
      </c>
      <c r="J12" s="2">
        <v>16753</v>
      </c>
      <c r="K12" s="2">
        <v>14097</v>
      </c>
      <c r="L12" s="2">
        <v>12897</v>
      </c>
      <c r="M12" s="2">
        <v>12522</v>
      </c>
    </row>
    <row r="13" spans="1:13" ht="12.75">
      <c r="A13" s="1" t="s">
        <v>9</v>
      </c>
      <c r="B13" s="2" t="s">
        <v>3</v>
      </c>
      <c r="C13" s="2" t="s">
        <v>3</v>
      </c>
      <c r="D13" s="2" t="s">
        <v>3</v>
      </c>
      <c r="E13" s="2">
        <v>18</v>
      </c>
      <c r="F13" s="2">
        <v>9</v>
      </c>
      <c r="G13" s="2">
        <v>4</v>
      </c>
      <c r="H13" s="2">
        <v>9</v>
      </c>
      <c r="I13" s="2">
        <v>13</v>
      </c>
      <c r="J13" s="2">
        <v>16</v>
      </c>
      <c r="K13" s="2">
        <v>523</v>
      </c>
      <c r="L13" s="2">
        <v>935</v>
      </c>
      <c r="M13" s="2">
        <v>1073</v>
      </c>
    </row>
    <row r="14" spans="1:13" ht="12.75">
      <c r="A14" s="1" t="s">
        <v>10</v>
      </c>
      <c r="B14" s="2" t="s">
        <v>3</v>
      </c>
      <c r="C14" s="2" t="s">
        <v>3</v>
      </c>
      <c r="D14" s="2" t="s">
        <v>3</v>
      </c>
      <c r="E14" s="2">
        <v>2175</v>
      </c>
      <c r="F14" s="2">
        <v>2078</v>
      </c>
      <c r="G14" s="2">
        <v>2002</v>
      </c>
      <c r="H14" s="2">
        <v>2155</v>
      </c>
      <c r="I14" s="2">
        <v>2173</v>
      </c>
      <c r="J14" s="2">
        <v>2323</v>
      </c>
      <c r="K14" s="2">
        <v>3214</v>
      </c>
      <c r="L14" s="2">
        <v>3311</v>
      </c>
      <c r="M14" s="2">
        <v>3421</v>
      </c>
    </row>
    <row r="15" spans="1:13" ht="12.75">
      <c r="A15" s="1" t="s">
        <v>11</v>
      </c>
      <c r="B15" s="2" t="s">
        <v>3</v>
      </c>
      <c r="C15" s="2" t="s">
        <v>3</v>
      </c>
      <c r="D15" s="2" t="s">
        <v>3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38</v>
      </c>
      <c r="K15" s="2">
        <v>1282</v>
      </c>
      <c r="L15" s="2">
        <v>1633</v>
      </c>
      <c r="M15" s="2">
        <v>1835</v>
      </c>
    </row>
    <row r="16" spans="1:13" ht="12.75">
      <c r="A16" s="1" t="s">
        <v>12</v>
      </c>
      <c r="B16" s="12" t="s">
        <v>3</v>
      </c>
      <c r="C16" s="12" t="s">
        <v>3</v>
      </c>
      <c r="D16" s="12" t="s">
        <v>3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10</v>
      </c>
      <c r="K16" s="12">
        <v>344</v>
      </c>
      <c r="L16" s="12">
        <v>475</v>
      </c>
      <c r="M16" s="12">
        <f>482</f>
        <v>482</v>
      </c>
    </row>
    <row r="17" spans="1:13" s="7" customFormat="1" ht="12.75">
      <c r="A17" s="13" t="s">
        <v>13</v>
      </c>
      <c r="B17" s="14">
        <f aca="true" t="shared" si="0" ref="B17:M17">SUM(B12:B16)</f>
        <v>16094</v>
      </c>
      <c r="C17" s="14">
        <f t="shared" si="0"/>
        <v>20352</v>
      </c>
      <c r="D17" s="14">
        <f t="shared" si="0"/>
        <v>18862</v>
      </c>
      <c r="E17" s="14">
        <f t="shared" si="0"/>
        <v>19749</v>
      </c>
      <c r="F17" s="14">
        <f t="shared" si="0"/>
        <v>18630</v>
      </c>
      <c r="G17" s="14">
        <f t="shared" si="0"/>
        <v>17450</v>
      </c>
      <c r="H17" s="14">
        <f t="shared" si="0"/>
        <v>18144</v>
      </c>
      <c r="I17" s="14">
        <f t="shared" si="0"/>
        <v>18698</v>
      </c>
      <c r="J17" s="14">
        <f t="shared" si="0"/>
        <v>19140</v>
      </c>
      <c r="K17" s="14">
        <f t="shared" si="0"/>
        <v>19460</v>
      </c>
      <c r="L17" s="14">
        <f t="shared" si="0"/>
        <v>19251</v>
      </c>
      <c r="M17" s="14">
        <f t="shared" si="0"/>
        <v>19333</v>
      </c>
    </row>
    <row r="18" spans="1:13" s="7" customFormat="1" ht="6" customHeight="1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12.75">
      <c r="A19" s="13" t="s">
        <v>14</v>
      </c>
      <c r="B19" s="14">
        <v>7834</v>
      </c>
      <c r="C19" s="14">
        <v>4853</v>
      </c>
      <c r="D19" s="14">
        <v>1055</v>
      </c>
      <c r="E19" s="14">
        <v>951</v>
      </c>
      <c r="F19" s="14">
        <v>800</v>
      </c>
      <c r="G19" s="14">
        <v>665</v>
      </c>
      <c r="H19" s="14">
        <v>651</v>
      </c>
      <c r="I19" s="14">
        <v>608</v>
      </c>
      <c r="J19" s="14">
        <v>662</v>
      </c>
      <c r="K19" s="14">
        <v>689</v>
      </c>
      <c r="L19" s="14">
        <v>815</v>
      </c>
      <c r="M19" s="14">
        <v>756</v>
      </c>
    </row>
    <row r="20" spans="1:13" ht="12.7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4" s="7" customFormat="1" ht="13.5" customHeight="1" thickBot="1">
      <c r="A21" s="9" t="s">
        <v>16</v>
      </c>
      <c r="B21" s="15">
        <f>SUM(B19,B17,B9)</f>
        <v>39161</v>
      </c>
      <c r="C21" s="15">
        <f aca="true" t="shared" si="1" ref="C21:M21">SUM(C19,C17,C9)</f>
        <v>45284</v>
      </c>
      <c r="D21" s="15">
        <f t="shared" si="1"/>
        <v>39195</v>
      </c>
      <c r="E21" s="15">
        <f t="shared" si="1"/>
        <v>39836</v>
      </c>
      <c r="F21" s="15">
        <f t="shared" si="1"/>
        <v>36937</v>
      </c>
      <c r="G21" s="15">
        <f t="shared" si="1"/>
        <v>34942</v>
      </c>
      <c r="H21" s="15">
        <f t="shared" si="1"/>
        <v>35780</v>
      </c>
      <c r="I21" s="15">
        <f t="shared" si="1"/>
        <v>36254</v>
      </c>
      <c r="J21" s="15">
        <f t="shared" si="1"/>
        <v>37241</v>
      </c>
      <c r="K21" s="15">
        <f t="shared" si="1"/>
        <v>37494</v>
      </c>
      <c r="L21" s="15">
        <f t="shared" si="1"/>
        <v>37324</v>
      </c>
      <c r="M21" s="15">
        <f t="shared" si="1"/>
        <v>37107</v>
      </c>
      <c r="N21" s="16"/>
    </row>
    <row r="22" spans="1:14" s="7" customFormat="1" ht="13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6"/>
    </row>
    <row r="23" spans="1:14" s="7" customFormat="1" ht="13.5" customHeight="1">
      <c r="A23" s="22" t="s">
        <v>18</v>
      </c>
      <c r="B23" s="23"/>
      <c r="C23" s="23"/>
      <c r="D23" s="23"/>
      <c r="E23" s="23"/>
      <c r="F23" s="23"/>
      <c r="G23" s="14"/>
      <c r="H23" s="14"/>
      <c r="I23" s="14"/>
      <c r="J23" s="14"/>
      <c r="K23" s="14"/>
      <c r="L23" s="14"/>
      <c r="M23" s="14"/>
      <c r="N23" s="16"/>
    </row>
    <row r="24" spans="1:13" ht="12.75">
      <c r="A24" s="17"/>
      <c r="B24" s="18"/>
      <c r="C24" s="18"/>
      <c r="D24" s="18"/>
      <c r="E24" s="18"/>
      <c r="F24" s="18"/>
      <c r="G24" s="23"/>
      <c r="H24" s="23"/>
      <c r="I24" s="23"/>
      <c r="J24" s="23"/>
      <c r="K24" s="23"/>
      <c r="L24" s="23"/>
      <c r="M24" s="23"/>
    </row>
    <row r="25" spans="1:13" ht="12.75">
      <c r="A25" s="24" t="s">
        <v>24</v>
      </c>
      <c r="B25" s="17"/>
      <c r="C25" s="17"/>
      <c r="D25" s="17"/>
      <c r="E25" s="17"/>
      <c r="F25" s="17"/>
      <c r="G25" s="18"/>
      <c r="H25" s="18"/>
      <c r="I25" s="18"/>
      <c r="J25" s="18"/>
      <c r="K25" s="18"/>
      <c r="L25" s="18"/>
      <c r="M25" s="18"/>
    </row>
    <row r="26" spans="1:13" ht="13.5" customHeight="1">
      <c r="A26" s="17" t="s">
        <v>20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13.5" customHeight="1">
      <c r="A27" s="17" t="s">
        <v>25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ht="13.5" customHeight="1">
      <c r="A28" s="17" t="s">
        <v>21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ht="13.5" customHeight="1">
      <c r="A29" s="17"/>
      <c r="B29" s="18"/>
      <c r="C29" s="18"/>
      <c r="D29" s="18"/>
      <c r="E29" s="18"/>
      <c r="F29" s="18"/>
      <c r="G29" s="17"/>
      <c r="H29" s="17"/>
      <c r="I29" s="17"/>
      <c r="J29" s="17"/>
      <c r="K29" s="17"/>
      <c r="L29" s="17"/>
      <c r="M29" s="17"/>
    </row>
    <row r="30" spans="1:13" ht="13.5" customHeight="1">
      <c r="A30" s="20" t="s">
        <v>17</v>
      </c>
      <c r="B30" s="21"/>
      <c r="C30" s="21"/>
      <c r="D30" s="21"/>
      <c r="E30" s="21"/>
      <c r="F30" s="21"/>
      <c r="G30" s="18"/>
      <c r="H30" s="18"/>
      <c r="I30" s="18"/>
      <c r="J30" s="18"/>
      <c r="K30" s="18"/>
      <c r="L30" s="18"/>
      <c r="M30" s="18"/>
    </row>
    <row r="31" spans="1:13" ht="12.75">
      <c r="A31" s="25" t="s">
        <v>15</v>
      </c>
      <c r="B31" s="25"/>
      <c r="C31" s="25"/>
      <c r="D31" s="25"/>
      <c r="E31" s="25"/>
      <c r="F31" s="25"/>
      <c r="G31" s="21"/>
      <c r="H31" s="21"/>
      <c r="I31" s="21"/>
      <c r="J31" s="21"/>
      <c r="K31" s="21"/>
      <c r="L31" s="21"/>
      <c r="M31" s="21"/>
    </row>
    <row r="32" spans="1:13" ht="12.75">
      <c r="A32" s="19" t="s">
        <v>19</v>
      </c>
      <c r="B32" s="19"/>
      <c r="C32" s="19"/>
      <c r="D32" s="19"/>
      <c r="E32" s="19"/>
      <c r="F32" s="19"/>
      <c r="G32" s="25"/>
      <c r="H32" s="25"/>
      <c r="I32" s="25"/>
      <c r="J32" s="25"/>
      <c r="K32" s="25"/>
      <c r="L32" s="25"/>
      <c r="M32" s="25"/>
    </row>
    <row r="33" spans="7:13" ht="12.75">
      <c r="G33" s="19"/>
      <c r="H33" s="19"/>
      <c r="I33" s="19"/>
      <c r="J33" s="19"/>
      <c r="K33" s="19"/>
      <c r="L33" s="19"/>
      <c r="M33" s="19"/>
    </row>
  </sheetData>
  <printOptions/>
  <pageMargins left="0.75" right="0.75" top="1" bottom="1" header="0.5" footer="0.5"/>
  <pageSetup fitToHeight="1" fitToWidth="1" horizontalDpi="600" verticalDpi="600" orientation="landscape" scale="95" r:id="rId1"/>
  <headerFooter alignWithMargins="0">
    <oddHeader>&amp;R&amp;D</oddHeader>
    <oddFooter>&amp;C&amp;P&amp;RNTS99main/&amp;F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tthomas</cp:lastModifiedBy>
  <cp:lastPrinted>2000-06-13T17:33:50Z</cp:lastPrinted>
  <dcterms:created xsi:type="dcterms:W3CDTF">1999-03-29T20:38:03Z</dcterms:created>
  <dcterms:modified xsi:type="dcterms:W3CDTF">2001-03-07T19:24:11Z</dcterms:modified>
  <cp:category/>
  <cp:version/>
  <cp:contentType/>
  <cp:contentStatus/>
</cp:coreProperties>
</file>