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5" windowWidth="7620" windowHeight="9090" activeTab="0"/>
  </bookViews>
  <sheets>
    <sheet name="Chamber Frame Pts, Unique" sheetId="1" r:id="rId1"/>
    <sheet name="z bracket lengths" sheetId="2" r:id="rId2"/>
  </sheets>
  <definedNames>
    <definedName name="_xlnm.Print_Titles" localSheetId="0">'Chamber Frame Pts, Unique'!$1:$2</definedName>
  </definedNames>
  <calcPr fullCalcOnLoad="1"/>
</workbook>
</file>

<file path=xl/sharedStrings.xml><?xml version="1.0" encoding="utf-8"?>
<sst xmlns="http://schemas.openxmlformats.org/spreadsheetml/2006/main" count="383" uniqueCount="139">
  <si>
    <t>Total</t>
  </si>
  <si>
    <t>Spares</t>
  </si>
  <si>
    <t>Percent</t>
  </si>
  <si>
    <t>with</t>
  </si>
  <si>
    <t>Detector Requirements</t>
  </si>
  <si>
    <t xml:space="preserve">Spares Required </t>
  </si>
  <si>
    <t>Bracket, 'YZ' Fixed Top Mounting 5.80"</t>
  </si>
  <si>
    <t>Bracket, 'Z' Fixed Top Mounting 5.80"</t>
  </si>
  <si>
    <t>Bracket, 'XYZ' Fixed Top Mounting 10.00"</t>
  </si>
  <si>
    <t>Bracket, 'YZ' Fixed Bot Mounting 5.80"</t>
  </si>
  <si>
    <t>Bracket, 'Z' Fixed Bot Mounting 5.80"</t>
  </si>
  <si>
    <t>Bracket, 'XYZ' Fixed Bottom Mounting 10.00"</t>
  </si>
  <si>
    <t>ME1/2 Bracket, 'Z' Top Half Small End Mounting 6.10"</t>
  </si>
  <si>
    <t>ME1/2 Bracket, 'XYZ' Top Half Sm End Mtg 6.10"</t>
  </si>
  <si>
    <t>ME1/2 Bracket, 'XYZ' Bottom Half Sm End Mtg 6.10"</t>
  </si>
  <si>
    <t>ME1/2 Bracket, 'Z' Bottom Half Sm End Mtg 6.10"</t>
  </si>
  <si>
    <t>ME1/3 Mounting Bracket, Top YZ 5.80"</t>
  </si>
  <si>
    <t>ME1/3 Mounting Bracket, Bottom YZ 5.80"</t>
  </si>
  <si>
    <t>ME1/3Mounting Bracket, Top Z 5.80"</t>
  </si>
  <si>
    <t>ME1/3 Mounting Bracket, Bottom Z 5.80"</t>
  </si>
  <si>
    <t>ME1/3 Mounting Bracket, Top Z (sm end) 5.78"</t>
  </si>
  <si>
    <t>ME1/3 Mounting Bracket, Bottom Z (sm end) 5.78"</t>
  </si>
  <si>
    <t>ME1/3 Mounting Bracket, Top XYZ 5.78"</t>
  </si>
  <si>
    <t>ME1/3 Mounting Bracket, Bottom XYZ 5.78"</t>
  </si>
  <si>
    <t>Z Bracket List for All Chambers</t>
  </si>
  <si>
    <t>ME4/1 Panel, Small End</t>
  </si>
  <si>
    <t>ME4/1 Panel, HV Side</t>
  </si>
  <si>
    <t>ME4/1 Panel, Anode Side</t>
  </si>
  <si>
    <t>size</t>
  </si>
  <si>
    <t>Description</t>
  </si>
  <si>
    <t>Qty.</t>
  </si>
  <si>
    <t>Qty</t>
  </si>
  <si>
    <t>ME1/2</t>
  </si>
  <si>
    <t>ME1/3</t>
  </si>
  <si>
    <t>ME2/1</t>
  </si>
  <si>
    <t>ME3/1</t>
  </si>
  <si>
    <t>ME4/1</t>
  </si>
  <si>
    <t>ME234/2</t>
  </si>
  <si>
    <t>B</t>
  </si>
  <si>
    <t>4</t>
  </si>
  <si>
    <t>Dwg. #</t>
  </si>
  <si>
    <t>Total Unique Part Sets Required</t>
  </si>
  <si>
    <t>(%)</t>
  </si>
  <si>
    <t>(Qty.)</t>
  </si>
  <si>
    <t>1</t>
  </si>
  <si>
    <t>C</t>
  </si>
  <si>
    <t>D</t>
  </si>
  <si>
    <t>Quantity</t>
  </si>
  <si>
    <t>Dwg.</t>
  </si>
  <si>
    <t>0</t>
  </si>
  <si>
    <t>E</t>
  </si>
  <si>
    <t>Extrusion, Side/WE Frame Profile, 78" +.125/-000</t>
  </si>
  <si>
    <t>Extrusion, WE Frame Profile, 53" +.125/-000</t>
  </si>
  <si>
    <t>Extrusion, NE Frame Profile, 112.5" +.125/-000</t>
  </si>
  <si>
    <t>Extrusion, 'Z' Mounting Bracket Profile (ft.)</t>
  </si>
  <si>
    <t>ME1/2 Mounting Bracket, 'XYZ' Bottom Half LSE</t>
  </si>
  <si>
    <t>ME1/2 Mounting Bracket, 'XYZ' Top Half LSE</t>
  </si>
  <si>
    <t>ME1/2 Mounting Bracket, 'Z' Bottom Half RSE</t>
  </si>
  <si>
    <t>ME1/3 Panel, Big End</t>
  </si>
  <si>
    <t>ME1/3 Panel, Small End</t>
  </si>
  <si>
    <t>ME1/2 Mounting Bracket, 'Z' Top Half RSE</t>
  </si>
  <si>
    <t>Common ME2/1, 3/1, 4/1 Panel, Big End</t>
  </si>
  <si>
    <t>Foreign Site Chamber Unique Parts List</t>
  </si>
  <si>
    <t>ME 1/2 Parts</t>
  </si>
  <si>
    <t xml:space="preserve">ME 1/3 Parts </t>
  </si>
  <si>
    <t>ME1/3 Panel, Anode Side</t>
  </si>
  <si>
    <t>ME1/3 Panel, HV Side</t>
  </si>
  <si>
    <t>ME 2/1 Parts</t>
  </si>
  <si>
    <t>ME 3/1 Parts</t>
  </si>
  <si>
    <t xml:space="preserve">ME 4/1 Parts </t>
  </si>
  <si>
    <t xml:space="preserve">ME4/1 Extrusion, Anode Side Bottom </t>
  </si>
  <si>
    <t>ME4/1 Extrusion, Anode Side Top</t>
  </si>
  <si>
    <t>ME4/1 Extrusion, HV Side Top</t>
  </si>
  <si>
    <t>ME4/1 Extrusion, HV Side Bottom</t>
  </si>
  <si>
    <t>ME4/1 Extrusion, Small End Bottom</t>
  </si>
  <si>
    <t>ME4/1 Extrusion, Small End Top</t>
  </si>
  <si>
    <t>ME2/1 Extrusion, HV Side Bottom</t>
  </si>
  <si>
    <t>ME2/1 Extrusion, Small End Bottom</t>
  </si>
  <si>
    <t>ME2/1 Extrusion, Anode Side Top</t>
  </si>
  <si>
    <t>ME2/1 Extrusion, HV Side Top</t>
  </si>
  <si>
    <t>ME2/1 Extrusion, Small End Top</t>
  </si>
  <si>
    <t>ME3/1 Extrusion, HV Side Bottom</t>
  </si>
  <si>
    <t>ME3/1 Extrusion, Anode Side Top</t>
  </si>
  <si>
    <t>ME3/1 Extrusion, HV Side Top[</t>
  </si>
  <si>
    <t>ME3/1 Extrusion, Small End Top</t>
  </si>
  <si>
    <t>ME3/1 Extrusion, Small End Bottom</t>
  </si>
  <si>
    <t>ME3/1 Extrusion, Anode Side Bottom</t>
  </si>
  <si>
    <t>ME2/1 Extrusion, Anode Side Bottom</t>
  </si>
  <si>
    <t>ME1/3 Extrusion, HV Side Bottom</t>
  </si>
  <si>
    <t>ME1/3 Extrusion, Small End Bottom</t>
  </si>
  <si>
    <t>ME1/3 Extrusion, Anode Side Top</t>
  </si>
  <si>
    <t>ME1/3 Extrusion, Big End Top</t>
  </si>
  <si>
    <t>ME1/3 Extrusion, HV Side Top</t>
  </si>
  <si>
    <t>ME1/3 Extrusion, Small End Top</t>
  </si>
  <si>
    <t>ME1/3 Extrusion, Anode Side Bottom</t>
  </si>
  <si>
    <t>ME1/3 Extrusion, Big End Bottom</t>
  </si>
  <si>
    <t>ME1/3 Mounting Bracket, YZ Bottom</t>
  </si>
  <si>
    <t>ME1/3 Mounting Bracket, Z Bottom</t>
  </si>
  <si>
    <t>ME1/3 Mounting Bracket, Z Bottom(sm end)</t>
  </si>
  <si>
    <t>ME1/3 Mounting Bracket, XYZ Top</t>
  </si>
  <si>
    <t>ME1/3 Mounting Bracket, YZ Top</t>
  </si>
  <si>
    <t>ME1/3 Mounting Bracket, Z Top(sm end)</t>
  </si>
  <si>
    <t>ME1/3 Mounting Bracket, Z Top</t>
  </si>
  <si>
    <t>ME1/3 Mounting Bracket, XYZ Bottom</t>
  </si>
  <si>
    <t>Qty/</t>
  </si>
  <si>
    <t>Chamber</t>
  </si>
  <si>
    <t xml:space="preserve">ME1/2 Extrusion, Anode Side Bottom </t>
  </si>
  <si>
    <t>ME1/2 Extrusion, Big End Bottom</t>
  </si>
  <si>
    <t>ME1/2 Extrusion, HV Side Bottom</t>
  </si>
  <si>
    <t>ME1/2 Extrusion, Small End Bottom</t>
  </si>
  <si>
    <t>ME1/2 Extrusion, Anode Side Top</t>
  </si>
  <si>
    <t>ME1/2 Extrusion, Big End Top</t>
  </si>
  <si>
    <t>ME1/2 Extrusion, HV Side Top</t>
  </si>
  <si>
    <t>ME1/2 Extrusion, Small End Top</t>
  </si>
  <si>
    <t>Common ME2/1, 3/1, 4/1 Extrusion, Top Big End</t>
  </si>
  <si>
    <t>Common ME2/1, 3/1, 4/1 Extrusion, Bottom Big End</t>
  </si>
  <si>
    <t xml:space="preserve">Raw </t>
  </si>
  <si>
    <t>Mat'l</t>
  </si>
  <si>
    <t>by IHEP</t>
  </si>
  <si>
    <t>by PNPI</t>
  </si>
  <si>
    <t>by Fnal</t>
  </si>
  <si>
    <t>ME1/2 Panel, Anode Side</t>
  </si>
  <si>
    <t>ME1/2 Panel, Big End</t>
  </si>
  <si>
    <t>ME1/2 Panel, HV Side</t>
  </si>
  <si>
    <t>ME1/2 Panel, Small End</t>
  </si>
  <si>
    <t>x</t>
  </si>
  <si>
    <t>ME2/1 Panel, Anode Side</t>
  </si>
  <si>
    <t>ME2/1 Panel, HV Side</t>
  </si>
  <si>
    <t>ME2/1 Panel, Small End</t>
  </si>
  <si>
    <t>Common ME2/1, 3/1, 4/1 Plate, Stiffening, Frame</t>
  </si>
  <si>
    <t>avail @ FNAL</t>
  </si>
  <si>
    <t>75</t>
  </si>
  <si>
    <t>ME3/1 Panel, Anode Side</t>
  </si>
  <si>
    <t>ME3/1 Panel, HV Side</t>
  </si>
  <si>
    <t>ME3/1 Panel, Small End</t>
  </si>
  <si>
    <t>ORDER</t>
  </si>
  <si>
    <t>2000 FEET</t>
  </si>
  <si>
    <t>Req'd.</t>
  </si>
  <si>
    <t>Total Qty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</si>
</sst>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_);[Red]\(0.00\)"/>
    <numFmt numFmtId="166" formatCode="0.0"/>
    <numFmt numFmtId="167" formatCode="000"/>
    <numFmt numFmtId="168" formatCode="0.00_);\(0.00\)"/>
    <numFmt numFmtId="169" formatCode="0_);\(0\)"/>
    <numFmt numFmtId="170" formatCode="0.0%"/>
    <numFmt numFmtId="171" formatCode="00000"/>
    <numFmt numFmtId="172" formatCode="&quot;$&quot;#,##0"/>
    <numFmt numFmtId="173" formatCode="0.00000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vertAlign val="subscript"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b/>
      <i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i/>
      <strike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Continuous"/>
    </xf>
    <xf numFmtId="1" fontId="1" fillId="0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169" fontId="1" fillId="0" borderId="0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/>
    </xf>
    <xf numFmtId="169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166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66" fontId="15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166" fontId="17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26">
      <selection activeCell="B2" sqref="B2"/>
      <selection activeCell="G45" sqref="G45"/>
    </sheetView>
  </sheetViews>
  <sheetFormatPr defaultColWidth="9.140625" defaultRowHeight="13.5" customHeight="1"/>
  <cols>
    <col min="1" max="1" width="5.57421875" style="4" customWidth="1"/>
    <col min="2" max="2" width="8.140625" style="4" customWidth="1"/>
    <col min="3" max="3" width="44.8515625" style="10" customWidth="1"/>
    <col min="4" max="4" width="8.57421875" style="5" customWidth="1" collapsed="1"/>
    <col min="5" max="5" width="8.57421875" style="5" customWidth="1"/>
    <col min="6" max="6" width="11.57421875" style="10" customWidth="1"/>
    <col min="7" max="16384" width="9.140625" style="10" customWidth="1"/>
  </cols>
  <sheetData>
    <row r="1" spans="1:6" s="8" customFormat="1" ht="13.5" customHeight="1">
      <c r="A1" s="6"/>
      <c r="B1" s="6"/>
      <c r="C1" s="9" t="s">
        <v>62</v>
      </c>
      <c r="D1" s="7" t="s">
        <v>104</v>
      </c>
      <c r="E1" s="7" t="s">
        <v>0</v>
      </c>
      <c r="F1" s="6" t="s">
        <v>116</v>
      </c>
    </row>
    <row r="2" spans="1:6" s="8" customFormat="1" ht="18" customHeight="1">
      <c r="A2" s="6" t="s">
        <v>28</v>
      </c>
      <c r="B2" s="6" t="s">
        <v>40</v>
      </c>
      <c r="C2" s="6"/>
      <c r="D2" s="7" t="s">
        <v>105</v>
      </c>
      <c r="E2" s="7" t="s">
        <v>47</v>
      </c>
      <c r="F2" s="6" t="s">
        <v>117</v>
      </c>
    </row>
    <row r="3" spans="1:6" s="53" customFormat="1" ht="13.5" customHeight="1">
      <c r="A3" s="51" t="s">
        <v>38</v>
      </c>
      <c r="B3" s="52">
        <v>368286</v>
      </c>
      <c r="C3" s="53" t="s">
        <v>53</v>
      </c>
      <c r="D3" s="51" t="s">
        <v>125</v>
      </c>
      <c r="E3" s="51"/>
      <c r="F3" s="48" t="s">
        <v>120</v>
      </c>
    </row>
    <row r="4" spans="1:6" s="53" customFormat="1" ht="13.5" customHeight="1">
      <c r="A4" s="51" t="s">
        <v>38</v>
      </c>
      <c r="B4" s="51">
        <v>368341</v>
      </c>
      <c r="C4" s="53" t="s">
        <v>51</v>
      </c>
      <c r="D4" s="51" t="s">
        <v>125</v>
      </c>
      <c r="E4" s="51"/>
      <c r="F4" s="48" t="s">
        <v>120</v>
      </c>
    </row>
    <row r="5" spans="1:6" s="53" customFormat="1" ht="13.5" customHeight="1">
      <c r="A5" s="51" t="s">
        <v>38</v>
      </c>
      <c r="B5" s="51">
        <v>368423</v>
      </c>
      <c r="C5" s="53" t="s">
        <v>52</v>
      </c>
      <c r="D5" s="51" t="s">
        <v>125</v>
      </c>
      <c r="E5" s="51"/>
      <c r="F5" s="48" t="s">
        <v>120</v>
      </c>
    </row>
    <row r="6" spans="1:6" s="53" customFormat="1" ht="13.5" customHeight="1">
      <c r="A6" s="51" t="s">
        <v>45</v>
      </c>
      <c r="B6" s="52">
        <v>368271</v>
      </c>
      <c r="C6" s="53" t="s">
        <v>54</v>
      </c>
      <c r="D6" s="51" t="s">
        <v>125</v>
      </c>
      <c r="E6" s="51"/>
      <c r="F6" s="48" t="s">
        <v>120</v>
      </c>
    </row>
    <row r="7" spans="1:6" s="44" customFormat="1" ht="13.5" customHeight="1">
      <c r="A7" s="42"/>
      <c r="B7" s="43"/>
      <c r="C7" s="42" t="s">
        <v>63</v>
      </c>
      <c r="D7" s="42"/>
      <c r="E7" s="36">
        <v>75</v>
      </c>
      <c r="F7" s="48"/>
    </row>
    <row r="8" spans="1:6" s="15" customFormat="1" ht="13.5" customHeight="1">
      <c r="A8" s="24" t="s">
        <v>46</v>
      </c>
      <c r="B8" s="24">
        <v>368381</v>
      </c>
      <c r="C8" s="15" t="s">
        <v>106</v>
      </c>
      <c r="D8" s="24">
        <v>1</v>
      </c>
      <c r="E8" s="36">
        <v>75</v>
      </c>
      <c r="F8" s="48" t="s">
        <v>120</v>
      </c>
    </row>
    <row r="9" spans="1:6" s="15" customFormat="1" ht="13.5" customHeight="1">
      <c r="A9" s="24" t="s">
        <v>46</v>
      </c>
      <c r="B9" s="24">
        <v>368380</v>
      </c>
      <c r="C9" s="15" t="s">
        <v>110</v>
      </c>
      <c r="D9" s="24">
        <v>1</v>
      </c>
      <c r="E9" s="36">
        <v>75</v>
      </c>
      <c r="F9" s="48" t="s">
        <v>120</v>
      </c>
    </row>
    <row r="10" spans="1:6" s="15" customFormat="1" ht="13.5" customHeight="1">
      <c r="A10" s="24" t="s">
        <v>46</v>
      </c>
      <c r="B10" s="24">
        <v>368385</v>
      </c>
      <c r="C10" s="15" t="s">
        <v>107</v>
      </c>
      <c r="D10" s="24">
        <v>1</v>
      </c>
      <c r="E10" s="36">
        <v>75</v>
      </c>
      <c r="F10" s="48" t="s">
        <v>120</v>
      </c>
    </row>
    <row r="11" spans="1:6" s="15" customFormat="1" ht="13.5" customHeight="1">
      <c r="A11" s="24" t="s">
        <v>50</v>
      </c>
      <c r="B11" s="24">
        <v>368384</v>
      </c>
      <c r="C11" s="15" t="s">
        <v>111</v>
      </c>
      <c r="D11" s="24">
        <v>1</v>
      </c>
      <c r="E11" s="36">
        <v>75</v>
      </c>
      <c r="F11" s="48" t="s">
        <v>120</v>
      </c>
    </row>
    <row r="12" spans="1:6" s="15" customFormat="1" ht="13.5" customHeight="1">
      <c r="A12" s="24" t="s">
        <v>46</v>
      </c>
      <c r="B12" s="24">
        <v>368383</v>
      </c>
      <c r="C12" s="15" t="s">
        <v>108</v>
      </c>
      <c r="D12" s="24">
        <v>1</v>
      </c>
      <c r="E12" s="36">
        <v>75</v>
      </c>
      <c r="F12" s="48" t="s">
        <v>120</v>
      </c>
    </row>
    <row r="13" spans="1:6" s="15" customFormat="1" ht="13.5" customHeight="1">
      <c r="A13" s="24" t="s">
        <v>50</v>
      </c>
      <c r="B13" s="24">
        <v>368382</v>
      </c>
      <c r="C13" s="15" t="s">
        <v>112</v>
      </c>
      <c r="D13" s="24">
        <v>1</v>
      </c>
      <c r="E13" s="36">
        <v>75</v>
      </c>
      <c r="F13" s="48" t="s">
        <v>120</v>
      </c>
    </row>
    <row r="14" spans="1:6" s="15" customFormat="1" ht="13.5" customHeight="1">
      <c r="A14" s="24" t="s">
        <v>46</v>
      </c>
      <c r="B14" s="24">
        <v>368379</v>
      </c>
      <c r="C14" s="15" t="s">
        <v>109</v>
      </c>
      <c r="D14" s="24">
        <v>1</v>
      </c>
      <c r="E14" s="36">
        <v>75</v>
      </c>
      <c r="F14" s="48" t="s">
        <v>120</v>
      </c>
    </row>
    <row r="15" spans="1:6" s="15" customFormat="1" ht="13.5" customHeight="1">
      <c r="A15" s="24" t="s">
        <v>46</v>
      </c>
      <c r="B15" s="24">
        <v>368378</v>
      </c>
      <c r="C15" s="15" t="s">
        <v>113</v>
      </c>
      <c r="D15" s="24">
        <v>1</v>
      </c>
      <c r="E15" s="36">
        <v>75</v>
      </c>
      <c r="F15" s="48" t="s">
        <v>120</v>
      </c>
    </row>
    <row r="16" spans="1:6" s="59" customFormat="1" ht="13.5" customHeight="1">
      <c r="A16" s="58" t="s">
        <v>45</v>
      </c>
      <c r="B16" s="58">
        <v>368333</v>
      </c>
      <c r="C16" s="59" t="s">
        <v>55</v>
      </c>
      <c r="D16" s="58">
        <v>1</v>
      </c>
      <c r="E16" s="36">
        <v>75</v>
      </c>
      <c r="F16" s="48" t="s">
        <v>120</v>
      </c>
    </row>
    <row r="17" spans="1:6" s="59" customFormat="1" ht="13.5" customHeight="1">
      <c r="A17" s="58" t="s">
        <v>45</v>
      </c>
      <c r="B17" s="58">
        <v>368332</v>
      </c>
      <c r="C17" s="59" t="s">
        <v>56</v>
      </c>
      <c r="D17" s="58">
        <v>1</v>
      </c>
      <c r="E17" s="36">
        <v>75</v>
      </c>
      <c r="F17" s="48" t="s">
        <v>120</v>
      </c>
    </row>
    <row r="18" spans="1:6" s="59" customFormat="1" ht="13.5" customHeight="1">
      <c r="A18" s="58" t="s">
        <v>45</v>
      </c>
      <c r="B18" s="58">
        <v>368483</v>
      </c>
      <c r="C18" s="59" t="s">
        <v>57</v>
      </c>
      <c r="D18" s="58">
        <v>1</v>
      </c>
      <c r="E18" s="36">
        <v>75</v>
      </c>
      <c r="F18" s="48" t="s">
        <v>120</v>
      </c>
    </row>
    <row r="19" spans="1:6" s="62" customFormat="1" ht="13.5" customHeight="1">
      <c r="A19" s="60" t="s">
        <v>45</v>
      </c>
      <c r="B19" s="61">
        <v>368190</v>
      </c>
      <c r="C19" s="62" t="s">
        <v>60</v>
      </c>
      <c r="D19" s="61">
        <v>1</v>
      </c>
      <c r="E19" s="36">
        <v>75</v>
      </c>
      <c r="F19" s="48" t="s">
        <v>120</v>
      </c>
    </row>
    <row r="20" spans="1:6" s="15" customFormat="1" ht="13.5" customHeight="1">
      <c r="A20" s="24" t="s">
        <v>45</v>
      </c>
      <c r="B20" s="24">
        <v>368467</v>
      </c>
      <c r="C20" s="15" t="s">
        <v>121</v>
      </c>
      <c r="D20" s="24">
        <v>1</v>
      </c>
      <c r="E20" s="36">
        <v>75</v>
      </c>
      <c r="F20" s="50" t="s">
        <v>118</v>
      </c>
    </row>
    <row r="21" spans="1:6" s="15" customFormat="1" ht="13.5" customHeight="1">
      <c r="A21" s="24" t="s">
        <v>38</v>
      </c>
      <c r="B21" s="24">
        <v>368360</v>
      </c>
      <c r="C21" s="15" t="s">
        <v>122</v>
      </c>
      <c r="D21" s="24">
        <v>1</v>
      </c>
      <c r="E21" s="36">
        <v>75</v>
      </c>
      <c r="F21" s="50" t="s">
        <v>118</v>
      </c>
    </row>
    <row r="22" spans="1:6" s="15" customFormat="1" ht="13.5" customHeight="1">
      <c r="A22" s="24" t="s">
        <v>38</v>
      </c>
      <c r="B22" s="24">
        <v>368359</v>
      </c>
      <c r="C22" s="15" t="s">
        <v>123</v>
      </c>
      <c r="D22" s="24">
        <v>1</v>
      </c>
      <c r="E22" s="36">
        <v>75</v>
      </c>
      <c r="F22" s="50" t="s">
        <v>118</v>
      </c>
    </row>
    <row r="23" spans="1:6" s="15" customFormat="1" ht="13.5" customHeight="1">
      <c r="A23" s="24" t="s">
        <v>38</v>
      </c>
      <c r="B23" s="24">
        <v>368358</v>
      </c>
      <c r="C23" s="15" t="s">
        <v>124</v>
      </c>
      <c r="D23" s="24">
        <v>1</v>
      </c>
      <c r="E23" s="36">
        <v>75</v>
      </c>
      <c r="F23" s="50" t="s">
        <v>118</v>
      </c>
    </row>
    <row r="24" spans="1:5" s="15" customFormat="1" ht="13.5" customHeight="1">
      <c r="A24" s="24"/>
      <c r="B24" s="24"/>
      <c r="C24" s="36" t="s">
        <v>64</v>
      </c>
      <c r="D24" s="24"/>
      <c r="E24" s="24"/>
    </row>
    <row r="25" spans="1:6" s="12" customFormat="1" ht="13.5" customHeight="1">
      <c r="A25" s="45" t="s">
        <v>46</v>
      </c>
      <c r="B25" s="45">
        <v>368662</v>
      </c>
      <c r="C25" s="12" t="s">
        <v>94</v>
      </c>
      <c r="D25" s="47" t="s">
        <v>44</v>
      </c>
      <c r="E25" s="56" t="s">
        <v>131</v>
      </c>
      <c r="F25" s="48" t="s">
        <v>120</v>
      </c>
    </row>
    <row r="26" spans="1:6" s="15" customFormat="1" ht="13.5" customHeight="1">
      <c r="A26" s="24" t="s">
        <v>46</v>
      </c>
      <c r="B26" s="24">
        <v>368661</v>
      </c>
      <c r="C26" s="15" t="s">
        <v>90</v>
      </c>
      <c r="D26" s="46" t="s">
        <v>44</v>
      </c>
      <c r="E26" s="56" t="s">
        <v>131</v>
      </c>
      <c r="F26" s="48" t="s">
        <v>120</v>
      </c>
    </row>
    <row r="27" spans="1:6" s="15" customFormat="1" ht="13.5" customHeight="1">
      <c r="A27" s="24" t="s">
        <v>46</v>
      </c>
      <c r="B27" s="24">
        <v>368666</v>
      </c>
      <c r="C27" s="15" t="s">
        <v>95</v>
      </c>
      <c r="D27" s="46" t="s">
        <v>44</v>
      </c>
      <c r="E27" s="56" t="s">
        <v>131</v>
      </c>
      <c r="F27" s="48" t="s">
        <v>120</v>
      </c>
    </row>
    <row r="28" spans="1:6" s="15" customFormat="1" ht="13.5" customHeight="1">
      <c r="A28" s="24" t="s">
        <v>46</v>
      </c>
      <c r="B28" s="24">
        <v>368665</v>
      </c>
      <c r="C28" s="15" t="s">
        <v>91</v>
      </c>
      <c r="D28" s="46" t="s">
        <v>44</v>
      </c>
      <c r="E28" s="56" t="s">
        <v>131</v>
      </c>
      <c r="F28" s="48" t="s">
        <v>120</v>
      </c>
    </row>
    <row r="29" spans="1:6" s="15" customFormat="1" ht="13.5" customHeight="1">
      <c r="A29" s="24" t="s">
        <v>46</v>
      </c>
      <c r="B29" s="24">
        <v>368664</v>
      </c>
      <c r="C29" s="15" t="s">
        <v>88</v>
      </c>
      <c r="D29" s="46" t="s">
        <v>44</v>
      </c>
      <c r="E29" s="56" t="s">
        <v>131</v>
      </c>
      <c r="F29" s="48" t="s">
        <v>120</v>
      </c>
    </row>
    <row r="30" spans="1:6" s="15" customFormat="1" ht="13.5" customHeight="1">
      <c r="A30" s="24" t="s">
        <v>46</v>
      </c>
      <c r="B30" s="24">
        <v>368663</v>
      </c>
      <c r="C30" s="15" t="s">
        <v>92</v>
      </c>
      <c r="D30" s="46" t="s">
        <v>44</v>
      </c>
      <c r="E30" s="56" t="s">
        <v>131</v>
      </c>
      <c r="F30" s="48" t="s">
        <v>120</v>
      </c>
    </row>
    <row r="31" spans="1:6" s="15" customFormat="1" ht="13.5" customHeight="1">
      <c r="A31" s="24" t="s">
        <v>46</v>
      </c>
      <c r="B31" s="24">
        <v>368660</v>
      </c>
      <c r="C31" s="15" t="s">
        <v>89</v>
      </c>
      <c r="D31" s="46" t="s">
        <v>44</v>
      </c>
      <c r="E31" s="56" t="s">
        <v>131</v>
      </c>
      <c r="F31" s="48" t="s">
        <v>120</v>
      </c>
    </row>
    <row r="32" spans="1:6" s="15" customFormat="1" ht="13.5" customHeight="1">
      <c r="A32" s="24" t="s">
        <v>46</v>
      </c>
      <c r="B32" s="24">
        <v>368659</v>
      </c>
      <c r="C32" s="15" t="s">
        <v>93</v>
      </c>
      <c r="D32" s="46" t="s">
        <v>44</v>
      </c>
      <c r="E32" s="56" t="s">
        <v>131</v>
      </c>
      <c r="F32" s="48" t="s">
        <v>120</v>
      </c>
    </row>
    <row r="33" spans="1:6" s="15" customFormat="1" ht="15.75" customHeight="1">
      <c r="A33" s="24" t="s">
        <v>45</v>
      </c>
      <c r="B33" s="24">
        <v>368658</v>
      </c>
      <c r="C33" s="15" t="s">
        <v>103</v>
      </c>
      <c r="D33" s="46" t="s">
        <v>44</v>
      </c>
      <c r="E33" s="56" t="s">
        <v>131</v>
      </c>
      <c r="F33" s="48" t="s">
        <v>120</v>
      </c>
    </row>
    <row r="34" spans="1:6" s="15" customFormat="1" ht="15.75" customHeight="1">
      <c r="A34" s="24" t="s">
        <v>45</v>
      </c>
      <c r="B34" s="24">
        <v>368657</v>
      </c>
      <c r="C34" s="15" t="s">
        <v>99</v>
      </c>
      <c r="D34" s="46" t="s">
        <v>44</v>
      </c>
      <c r="E34" s="56" t="s">
        <v>131</v>
      </c>
      <c r="F34" s="48" t="s">
        <v>120</v>
      </c>
    </row>
    <row r="35" spans="1:6" s="15" customFormat="1" ht="15.75" customHeight="1">
      <c r="A35" s="24" t="s">
        <v>45</v>
      </c>
      <c r="B35" s="24">
        <v>368652</v>
      </c>
      <c r="C35" s="15" t="s">
        <v>96</v>
      </c>
      <c r="D35" s="46" t="s">
        <v>44</v>
      </c>
      <c r="E35" s="56" t="s">
        <v>131</v>
      </c>
      <c r="F35" s="48" t="s">
        <v>120</v>
      </c>
    </row>
    <row r="36" spans="1:6" s="15" customFormat="1" ht="15.75" customHeight="1">
      <c r="A36" s="24" t="s">
        <v>45</v>
      </c>
      <c r="B36" s="24">
        <v>368651</v>
      </c>
      <c r="C36" s="15" t="s">
        <v>100</v>
      </c>
      <c r="D36" s="46" t="s">
        <v>44</v>
      </c>
      <c r="E36" s="56" t="s">
        <v>131</v>
      </c>
      <c r="F36" s="48" t="s">
        <v>120</v>
      </c>
    </row>
    <row r="37" spans="1:6" s="15" customFormat="1" ht="15.75" customHeight="1">
      <c r="A37" s="24" t="s">
        <v>45</v>
      </c>
      <c r="B37" s="24">
        <v>368654</v>
      </c>
      <c r="C37" s="15" t="s">
        <v>97</v>
      </c>
      <c r="D37" s="46" t="s">
        <v>44</v>
      </c>
      <c r="E37" s="56" t="s">
        <v>131</v>
      </c>
      <c r="F37" s="48" t="s">
        <v>120</v>
      </c>
    </row>
    <row r="38" spans="1:6" s="15" customFormat="1" ht="15.75" customHeight="1">
      <c r="A38" s="24" t="s">
        <v>45</v>
      </c>
      <c r="B38" s="24">
        <v>368656</v>
      </c>
      <c r="C38" s="15" t="s">
        <v>98</v>
      </c>
      <c r="D38" s="46" t="s">
        <v>44</v>
      </c>
      <c r="E38" s="56" t="s">
        <v>131</v>
      </c>
      <c r="F38" s="48" t="s">
        <v>120</v>
      </c>
    </row>
    <row r="39" spans="1:6" s="15" customFormat="1" ht="13.5" customHeight="1">
      <c r="A39" s="24" t="s">
        <v>45</v>
      </c>
      <c r="B39" s="24">
        <v>368653</v>
      </c>
      <c r="C39" s="15" t="s">
        <v>102</v>
      </c>
      <c r="D39" s="46" t="s">
        <v>44</v>
      </c>
      <c r="E39" s="56" t="s">
        <v>131</v>
      </c>
      <c r="F39" s="48" t="s">
        <v>120</v>
      </c>
    </row>
    <row r="40" spans="1:6" s="15" customFormat="1" ht="15.75" customHeight="1">
      <c r="A40" s="24" t="s">
        <v>45</v>
      </c>
      <c r="B40" s="24">
        <v>368655</v>
      </c>
      <c r="C40" s="15" t="s">
        <v>101</v>
      </c>
      <c r="D40" s="46" t="s">
        <v>44</v>
      </c>
      <c r="E40" s="56" t="s">
        <v>131</v>
      </c>
      <c r="F40" s="48" t="s">
        <v>120</v>
      </c>
    </row>
    <row r="41" spans="1:6" s="15" customFormat="1" ht="13.5" customHeight="1">
      <c r="A41" s="24" t="s">
        <v>38</v>
      </c>
      <c r="B41" s="24">
        <v>368668</v>
      </c>
      <c r="C41" s="15" t="s">
        <v>65</v>
      </c>
      <c r="D41" s="46" t="s">
        <v>44</v>
      </c>
      <c r="E41" s="56" t="s">
        <v>131</v>
      </c>
      <c r="F41" s="49" t="s">
        <v>118</v>
      </c>
    </row>
    <row r="42" spans="1:6" s="15" customFormat="1" ht="13.5" customHeight="1">
      <c r="A42" s="24" t="s">
        <v>38</v>
      </c>
      <c r="B42" s="24">
        <v>368669</v>
      </c>
      <c r="C42" s="15" t="s">
        <v>58</v>
      </c>
      <c r="D42" s="46" t="s">
        <v>44</v>
      </c>
      <c r="E42" s="56" t="s">
        <v>131</v>
      </c>
      <c r="F42" s="49" t="s">
        <v>118</v>
      </c>
    </row>
    <row r="43" spans="1:6" s="15" customFormat="1" ht="13.5" customHeight="1">
      <c r="A43" s="24" t="s">
        <v>38</v>
      </c>
      <c r="B43" s="24">
        <v>368669</v>
      </c>
      <c r="C43" s="15" t="s">
        <v>66</v>
      </c>
      <c r="D43" s="46" t="s">
        <v>44</v>
      </c>
      <c r="E43" s="56" t="s">
        <v>131</v>
      </c>
      <c r="F43" s="49" t="s">
        <v>118</v>
      </c>
    </row>
    <row r="44" spans="1:6" s="15" customFormat="1" ht="13.5" customHeight="1">
      <c r="A44" s="24" t="s">
        <v>38</v>
      </c>
      <c r="B44" s="24">
        <v>368667</v>
      </c>
      <c r="C44" s="15" t="s">
        <v>59</v>
      </c>
      <c r="D44" s="46" t="s">
        <v>44</v>
      </c>
      <c r="E44" s="56" t="s">
        <v>131</v>
      </c>
      <c r="F44" s="49" t="s">
        <v>118</v>
      </c>
    </row>
    <row r="45" spans="1:5" s="15" customFormat="1" ht="13.5" customHeight="1">
      <c r="A45" s="24"/>
      <c r="B45" s="24"/>
      <c r="C45" s="36" t="s">
        <v>67</v>
      </c>
      <c r="D45" s="24"/>
      <c r="E45" s="24"/>
    </row>
    <row r="46" spans="1:6" s="15" customFormat="1" ht="15.75" customHeight="1">
      <c r="A46" s="63" t="s">
        <v>46</v>
      </c>
      <c r="B46" s="63">
        <v>368179</v>
      </c>
      <c r="C46" s="64" t="s">
        <v>115</v>
      </c>
      <c r="D46" s="63">
        <v>1</v>
      </c>
      <c r="E46" s="63">
        <v>40</v>
      </c>
      <c r="F46" s="71" t="s">
        <v>120</v>
      </c>
    </row>
    <row r="47" spans="1:6" s="15" customFormat="1" ht="13.5" customHeight="1">
      <c r="A47" s="63" t="s">
        <v>50</v>
      </c>
      <c r="B47" s="63">
        <v>368178</v>
      </c>
      <c r="C47" s="64" t="s">
        <v>114</v>
      </c>
      <c r="D47" s="63">
        <v>1</v>
      </c>
      <c r="E47" s="63">
        <v>40</v>
      </c>
      <c r="F47" s="71" t="s">
        <v>120</v>
      </c>
    </row>
    <row r="48" spans="1:6" s="15" customFormat="1" ht="13.5" customHeight="1">
      <c r="A48" s="24" t="s">
        <v>45</v>
      </c>
      <c r="B48" s="24">
        <v>368182</v>
      </c>
      <c r="C48" s="15" t="s">
        <v>61</v>
      </c>
      <c r="D48" s="24">
        <v>1</v>
      </c>
      <c r="E48" s="24">
        <v>40</v>
      </c>
      <c r="F48" s="48" t="s">
        <v>120</v>
      </c>
    </row>
    <row r="49" spans="1:6" s="12" customFormat="1" ht="11.25" customHeight="1">
      <c r="A49" s="66" t="s">
        <v>46</v>
      </c>
      <c r="B49" s="66">
        <v>368175</v>
      </c>
      <c r="C49" s="67" t="s">
        <v>87</v>
      </c>
      <c r="D49" s="66">
        <v>1</v>
      </c>
      <c r="E49" s="63">
        <v>40</v>
      </c>
      <c r="F49" s="65" t="s">
        <v>120</v>
      </c>
    </row>
    <row r="50" spans="1:6" s="15" customFormat="1" ht="13.5" customHeight="1">
      <c r="A50" s="63" t="s">
        <v>50</v>
      </c>
      <c r="B50" s="63">
        <v>368174</v>
      </c>
      <c r="C50" s="64" t="s">
        <v>78</v>
      </c>
      <c r="D50" s="63">
        <v>1</v>
      </c>
      <c r="E50" s="63">
        <v>40</v>
      </c>
      <c r="F50" s="65" t="s">
        <v>120</v>
      </c>
    </row>
    <row r="51" spans="1:6" s="15" customFormat="1" ht="13.5" customHeight="1">
      <c r="A51" s="63" t="s">
        <v>46</v>
      </c>
      <c r="B51" s="63">
        <v>368177</v>
      </c>
      <c r="C51" s="64" t="s">
        <v>76</v>
      </c>
      <c r="D51" s="63">
        <v>1</v>
      </c>
      <c r="E51" s="63">
        <v>40</v>
      </c>
      <c r="F51" s="65" t="s">
        <v>120</v>
      </c>
    </row>
    <row r="52" spans="1:6" s="15" customFormat="1" ht="13.5" customHeight="1">
      <c r="A52" s="63" t="s">
        <v>50</v>
      </c>
      <c r="B52" s="63">
        <v>368176</v>
      </c>
      <c r="C52" s="64" t="s">
        <v>79</v>
      </c>
      <c r="D52" s="63">
        <v>1</v>
      </c>
      <c r="E52" s="63">
        <v>40</v>
      </c>
      <c r="F52" s="65" t="s">
        <v>120</v>
      </c>
    </row>
    <row r="53" spans="1:6" s="15" customFormat="1" ht="13.5" customHeight="1">
      <c r="A53" s="63" t="s">
        <v>46</v>
      </c>
      <c r="B53" s="63">
        <v>368173</v>
      </c>
      <c r="C53" s="64" t="s">
        <v>77</v>
      </c>
      <c r="D53" s="63">
        <v>1</v>
      </c>
      <c r="E53" s="63">
        <v>40</v>
      </c>
      <c r="F53" s="65" t="s">
        <v>120</v>
      </c>
    </row>
    <row r="54" spans="1:6" s="15" customFormat="1" ht="13.5" customHeight="1">
      <c r="A54" s="63" t="s">
        <v>46</v>
      </c>
      <c r="B54" s="63">
        <v>368172</v>
      </c>
      <c r="C54" s="64" t="s">
        <v>80</v>
      </c>
      <c r="D54" s="63">
        <v>1</v>
      </c>
      <c r="E54" s="63">
        <v>40</v>
      </c>
      <c r="F54" s="65" t="s">
        <v>120</v>
      </c>
    </row>
    <row r="55" spans="1:6" s="15" customFormat="1" ht="13.5" customHeight="1">
      <c r="A55" s="24" t="s">
        <v>46</v>
      </c>
      <c r="B55" s="24">
        <v>368422</v>
      </c>
      <c r="C55" s="15" t="s">
        <v>126</v>
      </c>
      <c r="D55" s="24">
        <v>1</v>
      </c>
      <c r="E55" s="24">
        <v>40</v>
      </c>
      <c r="F55" s="36" t="s">
        <v>119</v>
      </c>
    </row>
    <row r="56" spans="1:6" s="15" customFormat="1" ht="13.5" customHeight="1">
      <c r="A56" s="24" t="s">
        <v>45</v>
      </c>
      <c r="B56" s="24">
        <v>368181</v>
      </c>
      <c r="C56" s="15" t="s">
        <v>127</v>
      </c>
      <c r="D56" s="24">
        <v>1</v>
      </c>
      <c r="E56" s="24">
        <v>40</v>
      </c>
      <c r="F56" s="36" t="s">
        <v>119</v>
      </c>
    </row>
    <row r="57" spans="1:6" s="15" customFormat="1" ht="13.5" customHeight="1">
      <c r="A57" s="24" t="s">
        <v>38</v>
      </c>
      <c r="B57" s="24">
        <v>368180</v>
      </c>
      <c r="C57" s="15" t="s">
        <v>128</v>
      </c>
      <c r="D57" s="24">
        <v>2</v>
      </c>
      <c r="E57" s="24">
        <v>80</v>
      </c>
      <c r="F57" s="36" t="s">
        <v>119</v>
      </c>
    </row>
    <row r="58" spans="1:6" s="57" customFormat="1" ht="13.5" customHeight="1">
      <c r="A58" s="68" t="s">
        <v>38</v>
      </c>
      <c r="B58" s="68">
        <v>368191</v>
      </c>
      <c r="C58" s="69" t="s">
        <v>129</v>
      </c>
      <c r="D58" s="72" t="s">
        <v>39</v>
      </c>
      <c r="E58" s="63">
        <v>160</v>
      </c>
      <c r="F58" s="70" t="s">
        <v>130</v>
      </c>
    </row>
    <row r="59" spans="1:5" s="15" customFormat="1" ht="13.5" customHeight="1">
      <c r="A59" s="24"/>
      <c r="B59" s="24"/>
      <c r="C59" s="36" t="s">
        <v>68</v>
      </c>
      <c r="D59" s="24"/>
      <c r="E59" s="24"/>
    </row>
    <row r="60" spans="1:6" s="15" customFormat="1" ht="15.75" customHeight="1">
      <c r="A60" s="24" t="s">
        <v>46</v>
      </c>
      <c r="B60" s="24">
        <v>368179</v>
      </c>
      <c r="C60" s="15" t="s">
        <v>115</v>
      </c>
      <c r="D60" s="24">
        <v>1</v>
      </c>
      <c r="E60" s="24">
        <f>D60*40</f>
        <v>40</v>
      </c>
      <c r="F60" s="48" t="s">
        <v>120</v>
      </c>
    </row>
    <row r="61" spans="1:6" s="15" customFormat="1" ht="13.5" customHeight="1">
      <c r="A61" s="24" t="s">
        <v>50</v>
      </c>
      <c r="B61" s="24">
        <v>368178</v>
      </c>
      <c r="C61" s="15" t="s">
        <v>114</v>
      </c>
      <c r="D61" s="24">
        <v>1</v>
      </c>
      <c r="E61" s="24">
        <f aca="true" t="shared" si="0" ref="E61:E72">D61*40</f>
        <v>40</v>
      </c>
      <c r="F61" s="48" t="s">
        <v>120</v>
      </c>
    </row>
    <row r="62" spans="1:6" s="15" customFormat="1" ht="13.5" customHeight="1">
      <c r="A62" s="24" t="s">
        <v>45</v>
      </c>
      <c r="B62" s="24">
        <v>368182</v>
      </c>
      <c r="C62" s="15" t="s">
        <v>61</v>
      </c>
      <c r="D62" s="24">
        <v>1</v>
      </c>
      <c r="E62" s="24">
        <f t="shared" si="0"/>
        <v>40</v>
      </c>
      <c r="F62" s="48" t="s">
        <v>120</v>
      </c>
    </row>
    <row r="63" spans="1:6" s="12" customFormat="1" ht="11.25" customHeight="1">
      <c r="A63" s="45" t="s">
        <v>46</v>
      </c>
      <c r="B63" s="45">
        <v>368516</v>
      </c>
      <c r="C63" s="12" t="s">
        <v>86</v>
      </c>
      <c r="D63" s="45">
        <v>1</v>
      </c>
      <c r="E63" s="24">
        <f t="shared" si="0"/>
        <v>40</v>
      </c>
      <c r="F63" s="48" t="s">
        <v>120</v>
      </c>
    </row>
    <row r="64" spans="1:6" s="15" customFormat="1" ht="13.5" customHeight="1">
      <c r="A64" s="24" t="s">
        <v>46</v>
      </c>
      <c r="B64" s="24">
        <v>368515</v>
      </c>
      <c r="C64" s="15" t="s">
        <v>82</v>
      </c>
      <c r="D64" s="24">
        <v>1</v>
      </c>
      <c r="E64" s="24">
        <f t="shared" si="0"/>
        <v>40</v>
      </c>
      <c r="F64" s="48" t="s">
        <v>120</v>
      </c>
    </row>
    <row r="65" spans="1:6" s="15" customFormat="1" ht="13.5" customHeight="1">
      <c r="A65" s="24" t="s">
        <v>46</v>
      </c>
      <c r="B65" s="24">
        <v>368518</v>
      </c>
      <c r="C65" s="15" t="s">
        <v>81</v>
      </c>
      <c r="D65" s="24">
        <v>1</v>
      </c>
      <c r="E65" s="24">
        <f t="shared" si="0"/>
        <v>40</v>
      </c>
      <c r="F65" s="48" t="s">
        <v>120</v>
      </c>
    </row>
    <row r="66" spans="1:6" s="15" customFormat="1" ht="13.5" customHeight="1">
      <c r="A66" s="24" t="s">
        <v>46</v>
      </c>
      <c r="B66" s="24">
        <v>368517</v>
      </c>
      <c r="C66" s="15" t="s">
        <v>83</v>
      </c>
      <c r="D66" s="24">
        <v>1</v>
      </c>
      <c r="E66" s="24">
        <f t="shared" si="0"/>
        <v>40</v>
      </c>
      <c r="F66" s="48" t="s">
        <v>120</v>
      </c>
    </row>
    <row r="67" spans="1:6" s="12" customFormat="1" ht="13.5" customHeight="1">
      <c r="A67" s="45" t="s">
        <v>46</v>
      </c>
      <c r="B67" s="45">
        <v>368514</v>
      </c>
      <c r="C67" s="12" t="s">
        <v>85</v>
      </c>
      <c r="D67" s="45">
        <v>1</v>
      </c>
      <c r="E67" s="24">
        <f t="shared" si="0"/>
        <v>40</v>
      </c>
      <c r="F67" s="48" t="s">
        <v>120</v>
      </c>
    </row>
    <row r="68" spans="1:6" s="15" customFormat="1" ht="13.5" customHeight="1">
      <c r="A68" s="24" t="s">
        <v>46</v>
      </c>
      <c r="B68" s="24">
        <v>368513</v>
      </c>
      <c r="C68" s="15" t="s">
        <v>84</v>
      </c>
      <c r="D68" s="24">
        <v>1</v>
      </c>
      <c r="E68" s="24">
        <f t="shared" si="0"/>
        <v>40</v>
      </c>
      <c r="F68" s="48" t="s">
        <v>120</v>
      </c>
    </row>
    <row r="69" spans="1:6" s="15" customFormat="1" ht="13.5" customHeight="1">
      <c r="A69" s="24" t="s">
        <v>38</v>
      </c>
      <c r="B69" s="24">
        <v>368520</v>
      </c>
      <c r="C69" s="15" t="s">
        <v>132</v>
      </c>
      <c r="D69" s="24">
        <v>1</v>
      </c>
      <c r="E69" s="24">
        <f t="shared" si="0"/>
        <v>40</v>
      </c>
      <c r="F69" s="36" t="s">
        <v>119</v>
      </c>
    </row>
    <row r="70" spans="1:6" s="15" customFormat="1" ht="13.5" customHeight="1">
      <c r="A70" s="24" t="s">
        <v>38</v>
      </c>
      <c r="B70" s="24">
        <v>368521</v>
      </c>
      <c r="C70" s="15" t="s">
        <v>133</v>
      </c>
      <c r="D70" s="24">
        <v>1</v>
      </c>
      <c r="E70" s="24">
        <f t="shared" si="0"/>
        <v>40</v>
      </c>
      <c r="F70" s="36" t="s">
        <v>119</v>
      </c>
    </row>
    <row r="71" spans="1:6" s="15" customFormat="1" ht="13.5" customHeight="1">
      <c r="A71" s="24" t="s">
        <v>38</v>
      </c>
      <c r="B71" s="24">
        <v>368519</v>
      </c>
      <c r="C71" s="15" t="s">
        <v>134</v>
      </c>
      <c r="D71" s="24">
        <v>2</v>
      </c>
      <c r="E71" s="24">
        <f t="shared" si="0"/>
        <v>80</v>
      </c>
      <c r="F71" s="36" t="s">
        <v>119</v>
      </c>
    </row>
    <row r="72" spans="1:6" s="12" customFormat="1" ht="13.5" customHeight="1">
      <c r="A72" s="45" t="s">
        <v>38</v>
      </c>
      <c r="B72" s="45">
        <v>368191</v>
      </c>
      <c r="C72" s="12" t="s">
        <v>129</v>
      </c>
      <c r="D72" s="47" t="s">
        <v>39</v>
      </c>
      <c r="E72" s="24">
        <f t="shared" si="0"/>
        <v>160</v>
      </c>
      <c r="F72" s="36" t="s">
        <v>119</v>
      </c>
    </row>
    <row r="73" spans="1:5" s="15" customFormat="1" ht="13.5" customHeight="1">
      <c r="A73" s="24"/>
      <c r="B73" s="24"/>
      <c r="C73" s="36" t="s">
        <v>69</v>
      </c>
      <c r="D73" s="24"/>
      <c r="E73" s="24"/>
    </row>
    <row r="74" spans="1:6" s="15" customFormat="1" ht="15.75" customHeight="1">
      <c r="A74" s="24" t="s">
        <v>46</v>
      </c>
      <c r="B74" s="24">
        <v>368179</v>
      </c>
      <c r="C74" s="15" t="s">
        <v>115</v>
      </c>
      <c r="D74" s="24">
        <v>1</v>
      </c>
      <c r="E74" s="24">
        <f>D74*40</f>
        <v>40</v>
      </c>
      <c r="F74" s="48" t="s">
        <v>120</v>
      </c>
    </row>
    <row r="75" spans="1:6" s="15" customFormat="1" ht="13.5" customHeight="1">
      <c r="A75" s="24" t="s">
        <v>50</v>
      </c>
      <c r="B75" s="24">
        <v>368178</v>
      </c>
      <c r="C75" s="15" t="s">
        <v>114</v>
      </c>
      <c r="D75" s="24">
        <v>1</v>
      </c>
      <c r="E75" s="24">
        <f aca="true" t="shared" si="1" ref="E75:E86">D75*40</f>
        <v>40</v>
      </c>
      <c r="F75" s="48" t="s">
        <v>120</v>
      </c>
    </row>
    <row r="76" spans="1:6" s="15" customFormat="1" ht="13.5" customHeight="1">
      <c r="A76" s="24" t="s">
        <v>45</v>
      </c>
      <c r="B76" s="24">
        <v>368182</v>
      </c>
      <c r="C76" s="15" t="s">
        <v>61</v>
      </c>
      <c r="D76" s="24">
        <v>1</v>
      </c>
      <c r="E76" s="24">
        <f t="shared" si="1"/>
        <v>40</v>
      </c>
      <c r="F76" s="48" t="s">
        <v>120</v>
      </c>
    </row>
    <row r="77" spans="1:6" s="15" customFormat="1" ht="13.5" customHeight="1">
      <c r="A77" s="24" t="s">
        <v>46</v>
      </c>
      <c r="B77" s="24">
        <v>368507</v>
      </c>
      <c r="C77" s="15" t="s">
        <v>70</v>
      </c>
      <c r="D77" s="24">
        <v>1</v>
      </c>
      <c r="E77" s="24">
        <f t="shared" si="1"/>
        <v>40</v>
      </c>
      <c r="F77" s="48" t="s">
        <v>120</v>
      </c>
    </row>
    <row r="78" spans="1:6" s="15" customFormat="1" ht="13.5" customHeight="1">
      <c r="A78" s="24" t="s">
        <v>46</v>
      </c>
      <c r="B78" s="24">
        <v>368506</v>
      </c>
      <c r="C78" s="15" t="s">
        <v>71</v>
      </c>
      <c r="D78" s="24">
        <v>1</v>
      </c>
      <c r="E78" s="24">
        <f t="shared" si="1"/>
        <v>40</v>
      </c>
      <c r="F78" s="48" t="s">
        <v>120</v>
      </c>
    </row>
    <row r="79" spans="1:6" s="15" customFormat="1" ht="13.5" customHeight="1">
      <c r="A79" s="24" t="s">
        <v>46</v>
      </c>
      <c r="B79" s="24">
        <v>368509</v>
      </c>
      <c r="C79" s="15" t="s">
        <v>73</v>
      </c>
      <c r="D79" s="24">
        <v>1</v>
      </c>
      <c r="E79" s="24">
        <f t="shared" si="1"/>
        <v>40</v>
      </c>
      <c r="F79" s="48" t="s">
        <v>120</v>
      </c>
    </row>
    <row r="80" spans="1:6" s="15" customFormat="1" ht="13.5" customHeight="1">
      <c r="A80" s="24" t="s">
        <v>46</v>
      </c>
      <c r="B80" s="24">
        <v>368508</v>
      </c>
      <c r="C80" s="15" t="s">
        <v>72</v>
      </c>
      <c r="D80" s="24">
        <v>1</v>
      </c>
      <c r="E80" s="24">
        <f t="shared" si="1"/>
        <v>40</v>
      </c>
      <c r="F80" s="48" t="s">
        <v>120</v>
      </c>
    </row>
    <row r="81" spans="1:6" s="15" customFormat="1" ht="13.5" customHeight="1">
      <c r="A81" s="24" t="s">
        <v>46</v>
      </c>
      <c r="B81" s="24">
        <v>368505</v>
      </c>
      <c r="C81" s="15" t="s">
        <v>74</v>
      </c>
      <c r="D81" s="24">
        <v>1</v>
      </c>
      <c r="E81" s="24">
        <f t="shared" si="1"/>
        <v>40</v>
      </c>
      <c r="F81" s="48" t="s">
        <v>120</v>
      </c>
    </row>
    <row r="82" spans="1:6" s="15" customFormat="1" ht="13.5" customHeight="1">
      <c r="A82" s="24" t="s">
        <v>46</v>
      </c>
      <c r="B82" s="24">
        <v>368504</v>
      </c>
      <c r="C82" s="15" t="s">
        <v>75</v>
      </c>
      <c r="D82" s="24">
        <v>1</v>
      </c>
      <c r="E82" s="24">
        <f t="shared" si="1"/>
        <v>40</v>
      </c>
      <c r="F82" s="48" t="s">
        <v>120</v>
      </c>
    </row>
    <row r="83" spans="1:6" s="15" customFormat="1" ht="13.5" customHeight="1">
      <c r="A83" s="24" t="s">
        <v>38</v>
      </c>
      <c r="B83" s="24">
        <v>368511</v>
      </c>
      <c r="C83" s="15" t="s">
        <v>27</v>
      </c>
      <c r="D83" s="24">
        <v>1</v>
      </c>
      <c r="E83" s="24">
        <f t="shared" si="1"/>
        <v>40</v>
      </c>
      <c r="F83" s="36" t="s">
        <v>119</v>
      </c>
    </row>
    <row r="84" spans="1:6" s="15" customFormat="1" ht="13.5" customHeight="1">
      <c r="A84" s="24" t="s">
        <v>38</v>
      </c>
      <c r="B84" s="24">
        <v>368512</v>
      </c>
      <c r="C84" s="15" t="s">
        <v>26</v>
      </c>
      <c r="D84" s="24">
        <v>1</v>
      </c>
      <c r="E84" s="24">
        <f t="shared" si="1"/>
        <v>40</v>
      </c>
      <c r="F84" s="36" t="s">
        <v>119</v>
      </c>
    </row>
    <row r="85" spans="1:6" s="15" customFormat="1" ht="13.5" customHeight="1">
      <c r="A85" s="24" t="s">
        <v>38</v>
      </c>
      <c r="B85" s="24">
        <v>368510</v>
      </c>
      <c r="C85" s="15" t="s">
        <v>25</v>
      </c>
      <c r="D85" s="24">
        <v>2</v>
      </c>
      <c r="E85" s="24">
        <f t="shared" si="1"/>
        <v>80</v>
      </c>
      <c r="F85" s="36" t="s">
        <v>119</v>
      </c>
    </row>
    <row r="86" spans="1:6" s="55" customFormat="1" ht="13.5" customHeight="1">
      <c r="A86" s="54" t="s">
        <v>38</v>
      </c>
      <c r="B86" s="45">
        <v>368191</v>
      </c>
      <c r="C86" s="12" t="s">
        <v>129</v>
      </c>
      <c r="D86" s="47" t="s">
        <v>39</v>
      </c>
      <c r="E86" s="24">
        <f t="shared" si="1"/>
        <v>160</v>
      </c>
      <c r="F86" s="36" t="s">
        <v>119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&amp;LFile:  Frame Uniqe Parts&amp;Cpage &amp;P of &amp;N&amp;RUpdated: 5/01/01
Printed: &amp;D</oddFooter>
  </headerFooter>
  <rowBreaks count="1" manualBreakCount="1">
    <brk id="44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I1">
      <selection activeCell="C1" sqref="C1:C16384"/>
      <selection activeCell="C12" sqref="C12"/>
    </sheetView>
  </sheetViews>
  <sheetFormatPr defaultColWidth="9.140625" defaultRowHeight="12.75" outlineLevelRow="3"/>
  <cols>
    <col min="1" max="1" width="4.00390625" style="11" customWidth="1"/>
    <col min="2" max="2" width="9.140625" style="11" customWidth="1"/>
    <col min="3" max="3" width="45.57421875" style="11" customWidth="1"/>
    <col min="4" max="4" width="6.421875" style="11" customWidth="1"/>
    <col min="5" max="16" width="6.421875" style="40" customWidth="1"/>
    <col min="17" max="18" width="8.57421875" style="40" customWidth="1"/>
    <col min="19" max="19" width="10.7109375" style="40" customWidth="1"/>
    <col min="20" max="16384" width="9.140625" style="11" customWidth="1"/>
  </cols>
  <sheetData>
    <row r="1" spans="1:19" s="8" customFormat="1" ht="15.75" customHeight="1">
      <c r="A1" s="6"/>
      <c r="B1" s="6"/>
      <c r="C1" s="9" t="s">
        <v>24</v>
      </c>
      <c r="D1" s="7" t="s">
        <v>30</v>
      </c>
      <c r="E1" s="1"/>
      <c r="F1" s="7" t="s">
        <v>30</v>
      </c>
      <c r="G1" s="1"/>
      <c r="H1" s="7" t="s">
        <v>30</v>
      </c>
      <c r="I1" s="1"/>
      <c r="J1" s="7" t="s">
        <v>30</v>
      </c>
      <c r="K1" s="21"/>
      <c r="L1" s="2" t="s">
        <v>30</v>
      </c>
      <c r="M1" s="21"/>
      <c r="N1" s="7" t="s">
        <v>30</v>
      </c>
      <c r="O1" s="21"/>
      <c r="P1" s="18" t="s">
        <v>138</v>
      </c>
      <c r="Q1" s="18" t="s">
        <v>1</v>
      </c>
      <c r="R1" s="18"/>
      <c r="S1" s="18" t="s">
        <v>31</v>
      </c>
    </row>
    <row r="2" spans="1:19" s="8" customFormat="1" ht="15.75" customHeight="1">
      <c r="A2" s="6" t="s">
        <v>28</v>
      </c>
      <c r="B2" s="6" t="s">
        <v>48</v>
      </c>
      <c r="C2" s="6" t="s">
        <v>29</v>
      </c>
      <c r="D2" s="7" t="s">
        <v>32</v>
      </c>
      <c r="E2" s="1"/>
      <c r="F2" s="7" t="s">
        <v>33</v>
      </c>
      <c r="G2" s="1"/>
      <c r="H2" s="7" t="s">
        <v>34</v>
      </c>
      <c r="I2" s="1"/>
      <c r="J2" s="7" t="s">
        <v>35</v>
      </c>
      <c r="K2" s="21"/>
      <c r="L2" s="2" t="s">
        <v>36</v>
      </c>
      <c r="M2" s="21"/>
      <c r="N2" s="7" t="s">
        <v>37</v>
      </c>
      <c r="O2" s="21"/>
      <c r="P2" s="18" t="s">
        <v>137</v>
      </c>
      <c r="Q2" s="23" t="s">
        <v>2</v>
      </c>
      <c r="R2" s="23"/>
      <c r="S2" s="23" t="s">
        <v>3</v>
      </c>
    </row>
    <row r="3" spans="1:19" s="8" customFormat="1" ht="15.75" customHeight="1">
      <c r="A3" s="6"/>
      <c r="B3" s="6"/>
      <c r="C3" s="6"/>
      <c r="D3" s="7"/>
      <c r="E3" s="1"/>
      <c r="F3" s="7"/>
      <c r="G3" s="1"/>
      <c r="H3" s="7"/>
      <c r="I3" s="1"/>
      <c r="J3" s="7"/>
      <c r="K3" s="21"/>
      <c r="L3" s="2"/>
      <c r="M3" s="21"/>
      <c r="N3" s="7"/>
      <c r="O3" s="21"/>
      <c r="Q3" s="23" t="s">
        <v>42</v>
      </c>
      <c r="R3" s="23" t="s">
        <v>43</v>
      </c>
      <c r="S3" s="23" t="s">
        <v>1</v>
      </c>
    </row>
    <row r="4" spans="1:19" s="8" customFormat="1" ht="15.75" customHeight="1">
      <c r="A4" s="6"/>
      <c r="B4" s="6"/>
      <c r="C4" s="13" t="s">
        <v>4</v>
      </c>
      <c r="D4" s="19">
        <v>-1</v>
      </c>
      <c r="E4" s="20">
        <v>72</v>
      </c>
      <c r="F4" s="19">
        <v>-1</v>
      </c>
      <c r="G4" s="20">
        <v>72</v>
      </c>
      <c r="H4" s="19">
        <v>-1</v>
      </c>
      <c r="I4" s="20">
        <v>36</v>
      </c>
      <c r="J4" s="19">
        <v>-1</v>
      </c>
      <c r="K4" s="20">
        <v>36</v>
      </c>
      <c r="L4" s="19">
        <v>-1</v>
      </c>
      <c r="M4" s="20">
        <v>36</v>
      </c>
      <c r="N4" s="19">
        <v>-1</v>
      </c>
      <c r="O4" s="20">
        <v>144</v>
      </c>
      <c r="P4" s="22">
        <f>G4+I4+K4+M4+O4</f>
        <v>324</v>
      </c>
      <c r="Q4" s="22"/>
      <c r="R4" s="22"/>
      <c r="S4" s="22"/>
    </row>
    <row r="5" spans="1:19" s="8" customFormat="1" ht="15.75" customHeight="1">
      <c r="A5" s="6"/>
      <c r="B5" s="6"/>
      <c r="C5" s="13" t="s">
        <v>5</v>
      </c>
      <c r="D5" s="19"/>
      <c r="E5" s="20">
        <v>4</v>
      </c>
      <c r="F5" s="19"/>
      <c r="G5" s="20">
        <v>4</v>
      </c>
      <c r="H5" s="19"/>
      <c r="I5" s="20">
        <v>4</v>
      </c>
      <c r="J5" s="19"/>
      <c r="K5" s="20">
        <v>4</v>
      </c>
      <c r="L5" s="19"/>
      <c r="M5" s="20">
        <v>4</v>
      </c>
      <c r="N5" s="19"/>
      <c r="O5" s="20">
        <v>6</v>
      </c>
      <c r="P5" s="22">
        <f>G5+I5+K5+M5+O5</f>
        <v>22</v>
      </c>
      <c r="Q5" s="22"/>
      <c r="R5" s="22"/>
      <c r="S5" s="22"/>
    </row>
    <row r="6" spans="1:19" s="8" customFormat="1" ht="15.75" customHeight="1">
      <c r="A6" s="6"/>
      <c r="B6" s="6"/>
      <c r="C6" s="13" t="s">
        <v>41</v>
      </c>
      <c r="D6" s="19"/>
      <c r="E6" s="20">
        <f>SUM(E4:E5)</f>
        <v>76</v>
      </c>
      <c r="F6" s="19"/>
      <c r="G6" s="20">
        <f>SUM(G4:G5)</f>
        <v>76</v>
      </c>
      <c r="H6" s="19"/>
      <c r="I6" s="20">
        <f>SUM(I4:I5)</f>
        <v>40</v>
      </c>
      <c r="J6" s="19"/>
      <c r="K6" s="20">
        <f>SUM(K4:K5)</f>
        <v>40</v>
      </c>
      <c r="L6" s="19"/>
      <c r="M6" s="20">
        <f>SUM(M4:M5)</f>
        <v>40</v>
      </c>
      <c r="N6" s="19"/>
      <c r="O6" s="20">
        <f>SUM(O4:O5)</f>
        <v>150</v>
      </c>
      <c r="P6" s="22">
        <f>G6+I6+K6+M6+O6</f>
        <v>346</v>
      </c>
      <c r="Q6" s="22"/>
      <c r="R6" s="22"/>
      <c r="S6" s="22"/>
    </row>
    <row r="7" spans="1:19" s="8" customFormat="1" ht="15.75" customHeight="1">
      <c r="A7" s="6"/>
      <c r="B7" s="6"/>
      <c r="C7" s="13"/>
      <c r="D7" s="19"/>
      <c r="E7" s="20"/>
      <c r="F7" s="19"/>
      <c r="G7" s="20"/>
      <c r="H7" s="19"/>
      <c r="I7" s="20"/>
      <c r="J7" s="19"/>
      <c r="K7" s="20"/>
      <c r="L7" s="19"/>
      <c r="M7" s="20"/>
      <c r="N7" s="19"/>
      <c r="O7" s="20"/>
      <c r="P7" s="22"/>
      <c r="Q7" s="22"/>
      <c r="R7" s="22"/>
      <c r="S7" s="22"/>
    </row>
    <row r="8" spans="1:19" s="15" customFormat="1" ht="15.75" customHeight="1">
      <c r="A8" s="24" t="s">
        <v>45</v>
      </c>
      <c r="B8" s="24">
        <v>368043</v>
      </c>
      <c r="C8" s="15" t="s">
        <v>6</v>
      </c>
      <c r="D8" s="17">
        <v>0.5</v>
      </c>
      <c r="E8" s="33">
        <f>D8*E$6</f>
        <v>38</v>
      </c>
      <c r="F8" s="29" t="s">
        <v>49</v>
      </c>
      <c r="G8" s="33">
        <f>F8*G$6</f>
        <v>0</v>
      </c>
      <c r="H8" s="29">
        <v>0.5</v>
      </c>
      <c r="I8" s="33">
        <f>H8*I$6</f>
        <v>20</v>
      </c>
      <c r="J8" s="29">
        <v>0.5</v>
      </c>
      <c r="K8" s="33">
        <f>J8*K$6</f>
        <v>20</v>
      </c>
      <c r="L8" s="29">
        <v>0.5</v>
      </c>
      <c r="M8" s="33">
        <f>L8*M$6</f>
        <v>20</v>
      </c>
      <c r="N8" s="30">
        <v>0.5</v>
      </c>
      <c r="O8" s="33">
        <f aca="true" t="shared" si="0" ref="O8:O25">N8*O$6</f>
        <v>75</v>
      </c>
      <c r="P8" s="35">
        <f>E8+G8+I8+K8+M8+O8</f>
        <v>173</v>
      </c>
      <c r="Q8" s="31">
        <v>10</v>
      </c>
      <c r="R8" s="28">
        <f>Q8*P8/100</f>
        <v>17.3</v>
      </c>
      <c r="S8" s="28">
        <f>R8+P8</f>
        <v>190.3</v>
      </c>
    </row>
    <row r="9" spans="1:19" s="14" customFormat="1" ht="15.75" customHeight="1">
      <c r="A9" s="26" t="s">
        <v>45</v>
      </c>
      <c r="B9" s="26">
        <v>368044</v>
      </c>
      <c r="C9" s="14" t="s">
        <v>7</v>
      </c>
      <c r="D9" s="27">
        <v>0.5</v>
      </c>
      <c r="E9" s="33">
        <f aca="true" t="shared" si="1" ref="E9:E25">D9*E$6</f>
        <v>38</v>
      </c>
      <c r="F9" s="32">
        <v>0</v>
      </c>
      <c r="G9" s="33">
        <f aca="true" t="shared" si="2" ref="G9:G25">F9*G$6</f>
        <v>0</v>
      </c>
      <c r="H9" s="29">
        <v>0.5</v>
      </c>
      <c r="I9" s="33">
        <f aca="true" t="shared" si="3" ref="I9:I26">H9*I$6</f>
        <v>20</v>
      </c>
      <c r="J9" s="29">
        <v>0.5</v>
      </c>
      <c r="K9" s="33">
        <f aca="true" t="shared" si="4" ref="K9:K26">J9*K$6</f>
        <v>20</v>
      </c>
      <c r="L9" s="29">
        <v>0.5</v>
      </c>
      <c r="M9" s="33">
        <f aca="true" t="shared" si="5" ref="M9:M26">L9*M$6</f>
        <v>20</v>
      </c>
      <c r="N9" s="30">
        <v>0.5</v>
      </c>
      <c r="O9" s="33">
        <f t="shared" si="0"/>
        <v>75</v>
      </c>
      <c r="P9" s="35">
        <f aca="true" t="shared" si="6" ref="P9:P25">E9+G9+I9+K9+M9+O9</f>
        <v>173</v>
      </c>
      <c r="Q9" s="31">
        <v>10</v>
      </c>
      <c r="R9" s="28">
        <f aca="true" t="shared" si="7" ref="R9:R25">Q9*P9/100</f>
        <v>17.3</v>
      </c>
      <c r="S9" s="28">
        <f aca="true" t="shared" si="8" ref="S9:S25">R9+P9</f>
        <v>190.3</v>
      </c>
    </row>
    <row r="10" spans="1:19" s="14" customFormat="1" ht="15.75" customHeight="1">
      <c r="A10" s="26" t="s">
        <v>45</v>
      </c>
      <c r="B10" s="26">
        <v>368045</v>
      </c>
      <c r="C10" s="14" t="s">
        <v>8</v>
      </c>
      <c r="D10" s="27">
        <v>0</v>
      </c>
      <c r="E10" s="33">
        <f t="shared" si="1"/>
        <v>0</v>
      </c>
      <c r="F10" s="32">
        <v>0</v>
      </c>
      <c r="G10" s="33">
        <f t="shared" si="2"/>
        <v>0</v>
      </c>
      <c r="H10" s="29">
        <v>1</v>
      </c>
      <c r="I10" s="33">
        <f t="shared" si="3"/>
        <v>40</v>
      </c>
      <c r="J10" s="29">
        <v>1</v>
      </c>
      <c r="K10" s="33">
        <f t="shared" si="4"/>
        <v>40</v>
      </c>
      <c r="L10" s="29">
        <v>1</v>
      </c>
      <c r="M10" s="33">
        <f t="shared" si="5"/>
        <v>40</v>
      </c>
      <c r="N10" s="30">
        <v>1</v>
      </c>
      <c r="O10" s="33">
        <f t="shared" si="0"/>
        <v>150</v>
      </c>
      <c r="P10" s="35">
        <f t="shared" si="6"/>
        <v>270</v>
      </c>
      <c r="Q10" s="31">
        <v>10</v>
      </c>
      <c r="R10" s="28">
        <f t="shared" si="7"/>
        <v>27</v>
      </c>
      <c r="S10" s="28">
        <f t="shared" si="8"/>
        <v>297</v>
      </c>
    </row>
    <row r="11" spans="1:19" s="15" customFormat="1" ht="15.75" customHeight="1">
      <c r="A11" s="24" t="s">
        <v>45</v>
      </c>
      <c r="B11" s="24">
        <v>368058</v>
      </c>
      <c r="C11" s="15" t="s">
        <v>9</v>
      </c>
      <c r="D11" s="17">
        <v>0.5</v>
      </c>
      <c r="E11" s="33">
        <f t="shared" si="1"/>
        <v>38</v>
      </c>
      <c r="F11" s="29">
        <v>0</v>
      </c>
      <c r="G11" s="33">
        <f t="shared" si="2"/>
        <v>0</v>
      </c>
      <c r="H11" s="29">
        <v>0.5</v>
      </c>
      <c r="I11" s="33">
        <f t="shared" si="3"/>
        <v>20</v>
      </c>
      <c r="J11" s="29">
        <v>0.5</v>
      </c>
      <c r="K11" s="33">
        <f t="shared" si="4"/>
        <v>20</v>
      </c>
      <c r="L11" s="29">
        <v>0.5</v>
      </c>
      <c r="M11" s="33">
        <f t="shared" si="5"/>
        <v>20</v>
      </c>
      <c r="N11" s="30">
        <v>0.5</v>
      </c>
      <c r="O11" s="33">
        <f t="shared" si="0"/>
        <v>75</v>
      </c>
      <c r="P11" s="35">
        <f t="shared" si="6"/>
        <v>173</v>
      </c>
      <c r="Q11" s="31">
        <v>10</v>
      </c>
      <c r="R11" s="28">
        <f t="shared" si="7"/>
        <v>17.3</v>
      </c>
      <c r="S11" s="28">
        <f t="shared" si="8"/>
        <v>190.3</v>
      </c>
    </row>
    <row r="12" spans="1:19" s="15" customFormat="1" ht="15.75" customHeight="1">
      <c r="A12" s="24" t="s">
        <v>45</v>
      </c>
      <c r="B12" s="24">
        <v>368059</v>
      </c>
      <c r="C12" s="15" t="s">
        <v>10</v>
      </c>
      <c r="D12" s="17">
        <v>0.5</v>
      </c>
      <c r="E12" s="33">
        <f t="shared" si="1"/>
        <v>38</v>
      </c>
      <c r="F12" s="29">
        <v>0</v>
      </c>
      <c r="G12" s="33">
        <f t="shared" si="2"/>
        <v>0</v>
      </c>
      <c r="H12" s="29">
        <v>0.5</v>
      </c>
      <c r="I12" s="33">
        <f t="shared" si="3"/>
        <v>20</v>
      </c>
      <c r="J12" s="29">
        <v>0.5</v>
      </c>
      <c r="K12" s="33">
        <f t="shared" si="4"/>
        <v>20</v>
      </c>
      <c r="L12" s="29">
        <v>0.5</v>
      </c>
      <c r="M12" s="33">
        <f t="shared" si="5"/>
        <v>20</v>
      </c>
      <c r="N12" s="30">
        <v>0.5</v>
      </c>
      <c r="O12" s="33">
        <f t="shared" si="0"/>
        <v>75</v>
      </c>
      <c r="P12" s="35">
        <f t="shared" si="6"/>
        <v>173</v>
      </c>
      <c r="Q12" s="31">
        <v>10</v>
      </c>
      <c r="R12" s="28">
        <f t="shared" si="7"/>
        <v>17.3</v>
      </c>
      <c r="S12" s="28">
        <f t="shared" si="8"/>
        <v>190.3</v>
      </c>
    </row>
    <row r="13" spans="1:19" s="15" customFormat="1" ht="15.75" customHeight="1">
      <c r="A13" s="24" t="s">
        <v>45</v>
      </c>
      <c r="B13" s="24">
        <v>368060</v>
      </c>
      <c r="C13" s="15" t="s">
        <v>11</v>
      </c>
      <c r="D13" s="17">
        <v>0</v>
      </c>
      <c r="E13" s="33">
        <f t="shared" si="1"/>
        <v>0</v>
      </c>
      <c r="F13" s="29" t="s">
        <v>49</v>
      </c>
      <c r="G13" s="33">
        <f t="shared" si="2"/>
        <v>0</v>
      </c>
      <c r="H13" s="29">
        <v>1</v>
      </c>
      <c r="I13" s="33">
        <f t="shared" si="3"/>
        <v>40</v>
      </c>
      <c r="J13" s="29">
        <v>1</v>
      </c>
      <c r="K13" s="33">
        <f t="shared" si="4"/>
        <v>40</v>
      </c>
      <c r="L13" s="29">
        <v>1</v>
      </c>
      <c r="M13" s="33">
        <f t="shared" si="5"/>
        <v>40</v>
      </c>
      <c r="N13" s="30">
        <v>1</v>
      </c>
      <c r="O13" s="33">
        <f t="shared" si="0"/>
        <v>150</v>
      </c>
      <c r="P13" s="35">
        <f t="shared" si="6"/>
        <v>270</v>
      </c>
      <c r="Q13" s="31">
        <v>10</v>
      </c>
      <c r="R13" s="28">
        <f t="shared" si="7"/>
        <v>27</v>
      </c>
      <c r="S13" s="28">
        <f t="shared" si="8"/>
        <v>297</v>
      </c>
    </row>
    <row r="14" spans="1:19" ht="15.75" customHeight="1" outlineLevel="3">
      <c r="A14" s="4" t="s">
        <v>45</v>
      </c>
      <c r="B14" s="3">
        <v>368190</v>
      </c>
      <c r="C14" s="11" t="s">
        <v>12</v>
      </c>
      <c r="D14" s="16">
        <v>0.55</v>
      </c>
      <c r="E14" s="33">
        <f t="shared" si="1"/>
        <v>41.800000000000004</v>
      </c>
      <c r="F14" s="29">
        <v>0</v>
      </c>
      <c r="G14" s="33">
        <f t="shared" si="2"/>
        <v>0</v>
      </c>
      <c r="H14" s="29">
        <v>0</v>
      </c>
      <c r="I14" s="33">
        <f t="shared" si="3"/>
        <v>0</v>
      </c>
      <c r="J14" s="29">
        <v>0</v>
      </c>
      <c r="K14" s="33">
        <f t="shared" si="4"/>
        <v>0</v>
      </c>
      <c r="L14" s="29">
        <v>0</v>
      </c>
      <c r="M14" s="33">
        <f t="shared" si="5"/>
        <v>0</v>
      </c>
      <c r="N14" s="30">
        <v>0</v>
      </c>
      <c r="O14" s="33">
        <f t="shared" si="0"/>
        <v>0</v>
      </c>
      <c r="P14" s="35">
        <f t="shared" si="6"/>
        <v>41.800000000000004</v>
      </c>
      <c r="Q14" s="31">
        <v>10</v>
      </c>
      <c r="R14" s="28">
        <f>Q14*P14/100</f>
        <v>4.180000000000001</v>
      </c>
      <c r="S14" s="28">
        <f t="shared" si="8"/>
        <v>45.980000000000004</v>
      </c>
    </row>
    <row r="15" spans="1:19" s="15" customFormat="1" ht="15.75" customHeight="1">
      <c r="A15" s="24" t="s">
        <v>45</v>
      </c>
      <c r="B15" s="24">
        <v>368332</v>
      </c>
      <c r="C15" s="15" t="s">
        <v>13</v>
      </c>
      <c r="D15" s="17">
        <v>0.55</v>
      </c>
      <c r="E15" s="33">
        <f t="shared" si="1"/>
        <v>41.800000000000004</v>
      </c>
      <c r="F15" s="29">
        <v>0</v>
      </c>
      <c r="G15" s="33">
        <f t="shared" si="2"/>
        <v>0</v>
      </c>
      <c r="H15" s="29">
        <v>0</v>
      </c>
      <c r="I15" s="33">
        <f t="shared" si="3"/>
        <v>0</v>
      </c>
      <c r="J15" s="29">
        <v>0</v>
      </c>
      <c r="K15" s="33">
        <f t="shared" si="4"/>
        <v>0</v>
      </c>
      <c r="L15" s="30">
        <v>0</v>
      </c>
      <c r="M15" s="33">
        <f t="shared" si="5"/>
        <v>0</v>
      </c>
      <c r="N15" s="29">
        <v>0</v>
      </c>
      <c r="O15" s="33">
        <f t="shared" si="0"/>
        <v>0</v>
      </c>
      <c r="P15" s="35">
        <f t="shared" si="6"/>
        <v>41.800000000000004</v>
      </c>
      <c r="Q15" s="31">
        <v>10</v>
      </c>
      <c r="R15" s="28">
        <f t="shared" si="7"/>
        <v>4.180000000000001</v>
      </c>
      <c r="S15" s="28">
        <f t="shared" si="8"/>
        <v>45.980000000000004</v>
      </c>
    </row>
    <row r="16" spans="1:19" s="15" customFormat="1" ht="15.75" customHeight="1">
      <c r="A16" s="24" t="s">
        <v>45</v>
      </c>
      <c r="B16" s="24">
        <v>368333</v>
      </c>
      <c r="C16" s="15" t="s">
        <v>14</v>
      </c>
      <c r="D16" s="17">
        <v>0.55</v>
      </c>
      <c r="E16" s="33">
        <f t="shared" si="1"/>
        <v>41.800000000000004</v>
      </c>
      <c r="F16" s="29">
        <v>0</v>
      </c>
      <c r="G16" s="33">
        <f t="shared" si="2"/>
        <v>0</v>
      </c>
      <c r="H16" s="29">
        <v>0</v>
      </c>
      <c r="I16" s="33">
        <f t="shared" si="3"/>
        <v>0</v>
      </c>
      <c r="J16" s="29">
        <v>0</v>
      </c>
      <c r="K16" s="33">
        <f t="shared" si="4"/>
        <v>0</v>
      </c>
      <c r="L16" s="30">
        <v>0</v>
      </c>
      <c r="M16" s="33">
        <f t="shared" si="5"/>
        <v>0</v>
      </c>
      <c r="N16" s="29">
        <v>0</v>
      </c>
      <c r="O16" s="33">
        <f t="shared" si="0"/>
        <v>0</v>
      </c>
      <c r="P16" s="35">
        <f t="shared" si="6"/>
        <v>41.800000000000004</v>
      </c>
      <c r="Q16" s="31">
        <v>10</v>
      </c>
      <c r="R16" s="28">
        <f t="shared" si="7"/>
        <v>4.180000000000001</v>
      </c>
      <c r="S16" s="28">
        <f t="shared" si="8"/>
        <v>45.980000000000004</v>
      </c>
    </row>
    <row r="17" spans="1:19" s="15" customFormat="1" ht="15.75" customHeight="1">
      <c r="A17" s="24" t="s">
        <v>45</v>
      </c>
      <c r="B17" s="24">
        <v>368483</v>
      </c>
      <c r="C17" s="15" t="s">
        <v>15</v>
      </c>
      <c r="D17" s="17">
        <v>0.55</v>
      </c>
      <c r="E17" s="33">
        <f t="shared" si="1"/>
        <v>41.800000000000004</v>
      </c>
      <c r="F17" s="29">
        <v>0</v>
      </c>
      <c r="G17" s="33">
        <f t="shared" si="2"/>
        <v>0</v>
      </c>
      <c r="H17" s="29">
        <v>0</v>
      </c>
      <c r="I17" s="33">
        <f t="shared" si="3"/>
        <v>0</v>
      </c>
      <c r="J17" s="29">
        <v>0</v>
      </c>
      <c r="K17" s="33">
        <f t="shared" si="4"/>
        <v>0</v>
      </c>
      <c r="L17" s="30">
        <v>0</v>
      </c>
      <c r="M17" s="33">
        <f t="shared" si="5"/>
        <v>0</v>
      </c>
      <c r="N17" s="29">
        <v>0</v>
      </c>
      <c r="O17" s="33">
        <f t="shared" si="0"/>
        <v>0</v>
      </c>
      <c r="P17" s="35">
        <f t="shared" si="6"/>
        <v>41.800000000000004</v>
      </c>
      <c r="Q17" s="31">
        <v>10</v>
      </c>
      <c r="R17" s="28">
        <f t="shared" si="7"/>
        <v>4.180000000000001</v>
      </c>
      <c r="S17" s="28">
        <f t="shared" si="8"/>
        <v>45.980000000000004</v>
      </c>
    </row>
    <row r="18" spans="1:19" s="15" customFormat="1" ht="15.75" customHeight="1">
      <c r="A18" s="24"/>
      <c r="B18" s="24">
        <v>368651</v>
      </c>
      <c r="C18" s="15" t="s">
        <v>16</v>
      </c>
      <c r="D18" s="17">
        <v>0</v>
      </c>
      <c r="E18" s="33">
        <f t="shared" si="1"/>
        <v>0</v>
      </c>
      <c r="F18" s="29">
        <v>0.5</v>
      </c>
      <c r="G18" s="33">
        <f t="shared" si="2"/>
        <v>38</v>
      </c>
      <c r="H18" s="29" t="s">
        <v>49</v>
      </c>
      <c r="I18" s="33">
        <f t="shared" si="3"/>
        <v>0</v>
      </c>
      <c r="J18" s="29" t="s">
        <v>49</v>
      </c>
      <c r="K18" s="33">
        <f t="shared" si="4"/>
        <v>0</v>
      </c>
      <c r="L18" s="29" t="s">
        <v>49</v>
      </c>
      <c r="M18" s="33">
        <f t="shared" si="5"/>
        <v>0</v>
      </c>
      <c r="N18" s="29">
        <v>0</v>
      </c>
      <c r="O18" s="33">
        <f t="shared" si="0"/>
        <v>0</v>
      </c>
      <c r="P18" s="35">
        <f t="shared" si="6"/>
        <v>38</v>
      </c>
      <c r="Q18" s="31">
        <v>10</v>
      </c>
      <c r="R18" s="28">
        <f t="shared" si="7"/>
        <v>3.8</v>
      </c>
      <c r="S18" s="28">
        <f t="shared" si="8"/>
        <v>41.8</v>
      </c>
    </row>
    <row r="19" spans="1:19" s="15" customFormat="1" ht="15.75" customHeight="1">
      <c r="A19" s="24"/>
      <c r="B19" s="24">
        <v>368652</v>
      </c>
      <c r="C19" s="15" t="s">
        <v>17</v>
      </c>
      <c r="D19" s="17">
        <v>0</v>
      </c>
      <c r="E19" s="33">
        <f t="shared" si="1"/>
        <v>0</v>
      </c>
      <c r="F19" s="29">
        <v>0.5</v>
      </c>
      <c r="G19" s="33">
        <f t="shared" si="2"/>
        <v>38</v>
      </c>
      <c r="H19" s="29" t="s">
        <v>49</v>
      </c>
      <c r="I19" s="33">
        <f t="shared" si="3"/>
        <v>0</v>
      </c>
      <c r="J19" s="29" t="s">
        <v>49</v>
      </c>
      <c r="K19" s="33">
        <f t="shared" si="4"/>
        <v>0</v>
      </c>
      <c r="L19" s="29" t="s">
        <v>49</v>
      </c>
      <c r="M19" s="33">
        <f t="shared" si="5"/>
        <v>0</v>
      </c>
      <c r="N19" s="29">
        <v>0</v>
      </c>
      <c r="O19" s="33">
        <f t="shared" si="0"/>
        <v>0</v>
      </c>
      <c r="P19" s="35">
        <f t="shared" si="6"/>
        <v>38</v>
      </c>
      <c r="Q19" s="31">
        <v>10</v>
      </c>
      <c r="R19" s="28">
        <f t="shared" si="7"/>
        <v>3.8</v>
      </c>
      <c r="S19" s="28">
        <f t="shared" si="8"/>
        <v>41.8</v>
      </c>
    </row>
    <row r="20" spans="1:19" s="15" customFormat="1" ht="15.75" customHeight="1">
      <c r="A20" s="24"/>
      <c r="B20" s="24">
        <v>368653</v>
      </c>
      <c r="C20" s="15" t="s">
        <v>18</v>
      </c>
      <c r="D20" s="17">
        <v>0</v>
      </c>
      <c r="E20" s="33">
        <f t="shared" si="1"/>
        <v>0</v>
      </c>
      <c r="F20" s="29">
        <v>0.5</v>
      </c>
      <c r="G20" s="33">
        <f t="shared" si="2"/>
        <v>38</v>
      </c>
      <c r="H20" s="29" t="s">
        <v>49</v>
      </c>
      <c r="I20" s="33">
        <f t="shared" si="3"/>
        <v>0</v>
      </c>
      <c r="J20" s="29" t="s">
        <v>49</v>
      </c>
      <c r="K20" s="33">
        <f t="shared" si="4"/>
        <v>0</v>
      </c>
      <c r="L20" s="29" t="s">
        <v>49</v>
      </c>
      <c r="M20" s="33">
        <f t="shared" si="5"/>
        <v>0</v>
      </c>
      <c r="N20" s="29">
        <v>0</v>
      </c>
      <c r="O20" s="33">
        <f t="shared" si="0"/>
        <v>0</v>
      </c>
      <c r="P20" s="35">
        <f t="shared" si="6"/>
        <v>38</v>
      </c>
      <c r="Q20" s="31">
        <v>10</v>
      </c>
      <c r="R20" s="28">
        <f t="shared" si="7"/>
        <v>3.8</v>
      </c>
      <c r="S20" s="28">
        <f t="shared" si="8"/>
        <v>41.8</v>
      </c>
    </row>
    <row r="21" spans="1:19" s="15" customFormat="1" ht="15.75" customHeight="1">
      <c r="A21" s="24"/>
      <c r="B21" s="24">
        <v>368654</v>
      </c>
      <c r="C21" s="15" t="s">
        <v>19</v>
      </c>
      <c r="D21" s="17">
        <v>0</v>
      </c>
      <c r="E21" s="33">
        <f t="shared" si="1"/>
        <v>0</v>
      </c>
      <c r="F21" s="29">
        <v>0.5</v>
      </c>
      <c r="G21" s="33">
        <f t="shared" si="2"/>
        <v>38</v>
      </c>
      <c r="H21" s="29" t="s">
        <v>49</v>
      </c>
      <c r="I21" s="33">
        <f t="shared" si="3"/>
        <v>0</v>
      </c>
      <c r="J21" s="29" t="s">
        <v>49</v>
      </c>
      <c r="K21" s="33">
        <f t="shared" si="4"/>
        <v>0</v>
      </c>
      <c r="L21" s="29" t="s">
        <v>49</v>
      </c>
      <c r="M21" s="33">
        <f t="shared" si="5"/>
        <v>0</v>
      </c>
      <c r="N21" s="29">
        <v>0</v>
      </c>
      <c r="O21" s="33">
        <f t="shared" si="0"/>
        <v>0</v>
      </c>
      <c r="P21" s="35">
        <f t="shared" si="6"/>
        <v>38</v>
      </c>
      <c r="Q21" s="31">
        <v>10</v>
      </c>
      <c r="R21" s="28">
        <f t="shared" si="7"/>
        <v>3.8</v>
      </c>
      <c r="S21" s="28">
        <f t="shared" si="8"/>
        <v>41.8</v>
      </c>
    </row>
    <row r="22" spans="1:19" s="15" customFormat="1" ht="15.75" customHeight="1">
      <c r="A22" s="24"/>
      <c r="B22" s="24">
        <v>368655</v>
      </c>
      <c r="C22" s="15" t="s">
        <v>20</v>
      </c>
      <c r="D22" s="17">
        <v>0</v>
      </c>
      <c r="E22" s="33">
        <f t="shared" si="1"/>
        <v>0</v>
      </c>
      <c r="F22" s="29">
        <v>0.5</v>
      </c>
      <c r="G22" s="33">
        <f t="shared" si="2"/>
        <v>38</v>
      </c>
      <c r="H22" s="29" t="s">
        <v>49</v>
      </c>
      <c r="I22" s="33">
        <f t="shared" si="3"/>
        <v>0</v>
      </c>
      <c r="J22" s="29" t="s">
        <v>49</v>
      </c>
      <c r="K22" s="33">
        <f t="shared" si="4"/>
        <v>0</v>
      </c>
      <c r="L22" s="29" t="s">
        <v>49</v>
      </c>
      <c r="M22" s="33">
        <f t="shared" si="5"/>
        <v>0</v>
      </c>
      <c r="N22" s="29">
        <v>0</v>
      </c>
      <c r="O22" s="33">
        <f t="shared" si="0"/>
        <v>0</v>
      </c>
      <c r="P22" s="35">
        <f t="shared" si="6"/>
        <v>38</v>
      </c>
      <c r="Q22" s="31">
        <v>10</v>
      </c>
      <c r="R22" s="28">
        <f t="shared" si="7"/>
        <v>3.8</v>
      </c>
      <c r="S22" s="28">
        <f t="shared" si="8"/>
        <v>41.8</v>
      </c>
    </row>
    <row r="23" spans="1:19" s="15" customFormat="1" ht="15.75" customHeight="1">
      <c r="A23" s="24"/>
      <c r="B23" s="24">
        <v>368656</v>
      </c>
      <c r="C23" s="15" t="s">
        <v>21</v>
      </c>
      <c r="D23" s="17">
        <v>0</v>
      </c>
      <c r="E23" s="33">
        <f t="shared" si="1"/>
        <v>0</v>
      </c>
      <c r="F23" s="29">
        <v>0.5</v>
      </c>
      <c r="G23" s="33">
        <f t="shared" si="2"/>
        <v>38</v>
      </c>
      <c r="H23" s="29" t="s">
        <v>49</v>
      </c>
      <c r="I23" s="33">
        <f t="shared" si="3"/>
        <v>0</v>
      </c>
      <c r="J23" s="29" t="s">
        <v>49</v>
      </c>
      <c r="K23" s="33">
        <f t="shared" si="4"/>
        <v>0</v>
      </c>
      <c r="L23" s="29" t="s">
        <v>49</v>
      </c>
      <c r="M23" s="33">
        <f t="shared" si="5"/>
        <v>0</v>
      </c>
      <c r="N23" s="29">
        <v>0</v>
      </c>
      <c r="O23" s="33">
        <f t="shared" si="0"/>
        <v>0</v>
      </c>
      <c r="P23" s="35">
        <f t="shared" si="6"/>
        <v>38</v>
      </c>
      <c r="Q23" s="31">
        <v>10</v>
      </c>
      <c r="R23" s="28">
        <f t="shared" si="7"/>
        <v>3.8</v>
      </c>
      <c r="S23" s="28">
        <f t="shared" si="8"/>
        <v>41.8</v>
      </c>
    </row>
    <row r="24" spans="1:19" s="15" customFormat="1" ht="15.75" customHeight="1">
      <c r="A24" s="24"/>
      <c r="B24" s="24">
        <v>368657</v>
      </c>
      <c r="C24" s="15" t="s">
        <v>22</v>
      </c>
      <c r="D24" s="17">
        <v>0</v>
      </c>
      <c r="E24" s="33">
        <f t="shared" si="1"/>
        <v>0</v>
      </c>
      <c r="F24" s="29">
        <v>0.5</v>
      </c>
      <c r="G24" s="33">
        <f t="shared" si="2"/>
        <v>38</v>
      </c>
      <c r="H24" s="29" t="s">
        <v>49</v>
      </c>
      <c r="I24" s="33">
        <f t="shared" si="3"/>
        <v>0</v>
      </c>
      <c r="J24" s="29" t="s">
        <v>49</v>
      </c>
      <c r="K24" s="33">
        <f t="shared" si="4"/>
        <v>0</v>
      </c>
      <c r="L24" s="29" t="s">
        <v>49</v>
      </c>
      <c r="M24" s="33">
        <f t="shared" si="5"/>
        <v>0</v>
      </c>
      <c r="N24" s="29">
        <v>0</v>
      </c>
      <c r="O24" s="33">
        <f t="shared" si="0"/>
        <v>0</v>
      </c>
      <c r="P24" s="35">
        <f t="shared" si="6"/>
        <v>38</v>
      </c>
      <c r="Q24" s="31">
        <v>10</v>
      </c>
      <c r="R24" s="28">
        <f t="shared" si="7"/>
        <v>3.8</v>
      </c>
      <c r="S24" s="28">
        <f t="shared" si="8"/>
        <v>41.8</v>
      </c>
    </row>
    <row r="25" spans="1:19" s="15" customFormat="1" ht="15.75" customHeight="1">
      <c r="A25" s="24"/>
      <c r="B25" s="24">
        <v>368658</v>
      </c>
      <c r="C25" s="15" t="s">
        <v>23</v>
      </c>
      <c r="D25" s="17">
        <v>0</v>
      </c>
      <c r="E25" s="33">
        <f t="shared" si="1"/>
        <v>0</v>
      </c>
      <c r="F25" s="29">
        <v>0.5</v>
      </c>
      <c r="G25" s="33">
        <f t="shared" si="2"/>
        <v>38</v>
      </c>
      <c r="H25" s="29" t="s">
        <v>49</v>
      </c>
      <c r="I25" s="33">
        <f t="shared" si="3"/>
        <v>0</v>
      </c>
      <c r="J25" s="29" t="s">
        <v>49</v>
      </c>
      <c r="K25" s="33">
        <f t="shared" si="4"/>
        <v>0</v>
      </c>
      <c r="L25" s="29" t="s">
        <v>49</v>
      </c>
      <c r="M25" s="33">
        <f t="shared" si="5"/>
        <v>0</v>
      </c>
      <c r="N25" s="29">
        <v>0</v>
      </c>
      <c r="O25" s="33">
        <f t="shared" si="0"/>
        <v>0</v>
      </c>
      <c r="P25" s="35">
        <f t="shared" si="6"/>
        <v>38</v>
      </c>
      <c r="Q25" s="31">
        <v>10</v>
      </c>
      <c r="R25" s="28">
        <f t="shared" si="7"/>
        <v>3.8</v>
      </c>
      <c r="S25" s="28">
        <f t="shared" si="8"/>
        <v>41.8</v>
      </c>
    </row>
    <row r="26" spans="1:19" s="38" customFormat="1" ht="15.75" customHeight="1">
      <c r="A26" s="36"/>
      <c r="B26" s="37">
        <v>368271</v>
      </c>
      <c r="C26" s="38" t="s">
        <v>54</v>
      </c>
      <c r="D26" s="34">
        <f>SUM(D8:D25)</f>
        <v>4.199999999999999</v>
      </c>
      <c r="E26" s="33">
        <f>D26*E$6</f>
        <v>319.19999999999993</v>
      </c>
      <c r="F26" s="39">
        <f>SUM(F8:F25)</f>
        <v>4</v>
      </c>
      <c r="G26" s="33">
        <f>F26*G$6</f>
        <v>304</v>
      </c>
      <c r="H26" s="39">
        <f>SUM(H8:H25)</f>
        <v>4</v>
      </c>
      <c r="I26" s="33">
        <f t="shared" si="3"/>
        <v>160</v>
      </c>
      <c r="J26" s="39">
        <f>SUM(J8:J25)</f>
        <v>4</v>
      </c>
      <c r="K26" s="33">
        <f t="shared" si="4"/>
        <v>160</v>
      </c>
      <c r="L26" s="39">
        <f>SUM(L8:L25)</f>
        <v>4</v>
      </c>
      <c r="M26" s="33">
        <f t="shared" si="5"/>
        <v>160</v>
      </c>
      <c r="N26" s="39">
        <f>SUM(N8:N25)</f>
        <v>4</v>
      </c>
      <c r="O26" s="33">
        <f>SUM(O8:O25)</f>
        <v>600</v>
      </c>
      <c r="P26" s="25">
        <f>SUM(P8:P25)</f>
        <v>1703.1999999999998</v>
      </c>
      <c r="Q26" s="31">
        <v>10</v>
      </c>
      <c r="R26" s="28">
        <f>Q26*P26/100</f>
        <v>170.32</v>
      </c>
      <c r="S26" s="28">
        <f>SUM(S8:S25)</f>
        <v>1873.5199999999998</v>
      </c>
    </row>
    <row r="27" ht="22.5" customHeight="1"/>
    <row r="28" spans="18:19" ht="22.5" customHeight="1">
      <c r="R28" s="41" t="s">
        <v>135</v>
      </c>
      <c r="S28" s="41" t="s">
        <v>136</v>
      </c>
    </row>
  </sheetData>
  <printOptions gridLines="1"/>
  <pageMargins left="0.75" right="0.49" top="1" bottom="1" header="0.6" footer="0.5"/>
  <pageSetup horizontalDpi="600" verticalDpi="600" orientation="landscape" paperSize="17" r:id="rId1"/>
  <headerFooter alignWithMargins="0">
    <oddFooter>&amp;LFile: uC 1.2, 2.1 Parts&amp;CPage &amp;P of &amp;N&amp;RUpdated: 7/27/00
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chester</dc:creator>
  <cp:keywords/>
  <dc:description/>
  <cp:lastModifiedBy>chester</cp:lastModifiedBy>
  <cp:lastPrinted>2001-05-01T20:48:13Z</cp:lastPrinted>
  <dcterms:created xsi:type="dcterms:W3CDTF">2000-06-05T22:42:52Z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