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7"/>
  </bookViews>
  <sheets>
    <sheet name="Other" sheetId="1" r:id="rId1"/>
    <sheet name="Other(2)" sheetId="2" r:id="rId2"/>
    <sheet name="Urban" sheetId="3" r:id="rId3"/>
    <sheet name="IHP" sheetId="4" r:id="rId4"/>
    <sheet name="Tribal" sheetId="5" r:id="rId5"/>
    <sheet name="Direct Ops" sheetId="6" r:id="rId6"/>
    <sheet name="Self Gov" sheetId="7" r:id="rId7"/>
    <sheet name="CSC" sheetId="8" r:id="rId8"/>
  </sheets>
  <definedNames/>
  <calcPr fullCalcOnLoad="1"/>
</workbook>
</file>

<file path=xl/sharedStrings.xml><?xml version="1.0" encoding="utf-8"?>
<sst xmlns="http://schemas.openxmlformats.org/spreadsheetml/2006/main" count="598" uniqueCount="61">
  <si>
    <t>A.</t>
  </si>
  <si>
    <t>FTE</t>
  </si>
  <si>
    <t>BA</t>
  </si>
  <si>
    <t>--</t>
  </si>
  <si>
    <t>N/A</t>
  </si>
  <si>
    <t>Change from Base</t>
  </si>
  <si>
    <t>Increased Cost of Health Care</t>
  </si>
  <si>
    <t>Increased Cost of Medical or other</t>
  </si>
  <si>
    <t>Total estimated budget authority. . . . . . . . . . . . . . . . . . . . . . . . . . . . . . . . . . . . . .</t>
  </si>
  <si>
    <t xml:space="preserve">(Obligations) . . . . . . . . . . . . . . . . . . . . . . . . . . . . . . . . . . . . . . . . . . . . . . . . . . . </t>
  </si>
  <si>
    <t>Net Change . . . . . . . . . . . . . . . . . . . . . . . . . . . . . . . . . . . . . . . . . . . . . . . . . . . .</t>
  </si>
  <si>
    <t>(Obligations) . . . . . . . . . . . . . . . . . . . . . . . . . . . . . . . . . . . . . . . . . . . . . . . . . . .</t>
  </si>
  <si>
    <t xml:space="preserve">Tribal Pay Cost. . . . . . . . . . . . . . . . . . . . . . . . . . </t>
  </si>
  <si>
    <t xml:space="preserve">Within Grade Increase. . . . . . . . . . . . . . . . . . . </t>
  </si>
  <si>
    <t>Increased Cost of Travel. . . . . . . . . . . . . . . . . .</t>
  </si>
  <si>
    <t xml:space="preserve">Increased Cost of Trans &amp; Things. . . . . . . . . </t>
  </si>
  <si>
    <t>Increased Cost of Printing. . . . . . . . . . . . . . . .</t>
  </si>
  <si>
    <t>Increased Cost of  Rents, Comm., &amp;</t>
  </si>
  <si>
    <t xml:space="preserve">Utilities. . . . . . . . . . . . . . . . . . . . . . . . . . . . . . . . </t>
  </si>
  <si>
    <t>Provided Under Contracts &amp; Grants. . . . . . . .</t>
  </si>
  <si>
    <t>Increased Cost of Supplies. . . . . . . . . . . . . . . .</t>
  </si>
  <si>
    <t>Equipment. . . . . . . . . . . . . . . . . . . . . . . . . . . . . .</t>
  </si>
  <si>
    <t xml:space="preserve">Increased Cost of Land &amp; Structure. . . . . . . . </t>
  </si>
  <si>
    <t xml:space="preserve">Increased Cost of Grants. . . . . . . . . . . . . . . . . </t>
  </si>
  <si>
    <t xml:space="preserve">Population Growth. . . . . . . . . . . . . . . . . . . . . . . </t>
  </si>
  <si>
    <t>Subtotal Built-In. . . . . . . . . . . . . . . . . . . . . . . . .</t>
  </si>
  <si>
    <t>(Obligations) . . . . . . . . . . . . . . . . . . . . . . . . . . . . . . . . . . . . . . . . . . . . . . . . . . . .</t>
  </si>
  <si>
    <t>Built-In:</t>
  </si>
  <si>
    <t xml:space="preserve">TOTAL INCREASES. . . . . . . . . . . . . . . . . . . . . . . </t>
  </si>
  <si>
    <t>DECREASES:</t>
  </si>
  <si>
    <t>INCREASES:</t>
  </si>
  <si>
    <t xml:space="preserve">TOTAL DECREASES. . . . . . . . . . . . . . . . . . . . . . . . . . . </t>
  </si>
  <si>
    <t>NET CHANGE. . . . . . . . . . . . . . . . . . . . . . . . . . . . . . . . .</t>
  </si>
  <si>
    <t>Subtotal Built-In. . . . . . . . . . . . . . . . . . . . . . . .</t>
  </si>
  <si>
    <t xml:space="preserve">TOTAL INCREASES. . . . . . . . . . . . . . . . . . . . . . . . . . . </t>
  </si>
  <si>
    <t>Urban Health</t>
  </si>
  <si>
    <t>Indian Health Professions</t>
  </si>
  <si>
    <t>Tribal Management</t>
  </si>
  <si>
    <t>Direct Operations</t>
  </si>
  <si>
    <t>Self Governance</t>
  </si>
  <si>
    <t>Tribal Pay Cost</t>
  </si>
  <si>
    <t>Increased Cost of Printing.. . . . . . . . . . . . . . . .</t>
  </si>
  <si>
    <t>Contract Support Costs</t>
  </si>
  <si>
    <t>Other Services</t>
  </si>
  <si>
    <t>Annualization of FY 2004</t>
  </si>
  <si>
    <t xml:space="preserve">Pay Raise at 4.1% (3 mos.) . . . . . . . . . . . . . . . . </t>
  </si>
  <si>
    <t>FY 2005 Pay Raise</t>
  </si>
  <si>
    <t xml:space="preserve">at 1.5% (9 mos.). . . . . . . . . . . . . . . . . . . . . . . . . </t>
  </si>
  <si>
    <t>Land &amp; Structures</t>
  </si>
  <si>
    <t>Increase Cost of Grants</t>
  </si>
  <si>
    <t xml:space="preserve">2005 Estimate . . .. . . . . . . . . . . . . . . . . . . . . . . . . . . . . . . . . . . . . . . . . . . . . . . . . . . . .  . .  </t>
  </si>
  <si>
    <t>2004 Enacted. . . . . . . . . . . . . . . . . . . . . . . . . . . . . . . . . . . . . . . . . . . . . . . . . . . . . . . .</t>
  </si>
  <si>
    <t>2004 Enacted</t>
  </si>
  <si>
    <t>Base</t>
  </si>
  <si>
    <t>Population Growth</t>
  </si>
  <si>
    <t>Absorption of Built-In Increases. . .</t>
  </si>
  <si>
    <t>Absorption of Built-In Increases. . . . . . . . . .</t>
  </si>
  <si>
    <t xml:space="preserve">Absorption of Built-In Increases. . . . . . . . . . </t>
  </si>
  <si>
    <t xml:space="preserve">One Day Less Pay. . . . . . . . . . . . . . . . . . . . . . . . . . . . </t>
  </si>
  <si>
    <t>2004 Enacted. . . . . . . . . . . . . . . . . . . . . . . . . . . . . . . . . . . . . . . . . . . . . . . . . . . . . . . . .</t>
  </si>
  <si>
    <t>2004 Enacted . . . . . . . .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</si>
</sst>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5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Continuous" vertical="center"/>
    </xf>
    <xf numFmtId="5" fontId="3" fillId="0" borderId="0" xfId="0" applyNumberFormat="1" applyFont="1" applyAlignment="1" quotePrefix="1">
      <alignment horizontal="right" vertical="justify"/>
    </xf>
    <xf numFmtId="0" fontId="3" fillId="0" borderId="0" xfId="0" applyFont="1" applyAlignment="1">
      <alignment horizontal="right" vertical="justify"/>
    </xf>
    <xf numFmtId="5" fontId="3" fillId="0" borderId="0" xfId="0" applyNumberFormat="1" applyFont="1" applyAlignment="1">
      <alignment horizontal="right" vertical="justify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0" fontId="2" fillId="0" borderId="3" xfId="0" applyFont="1" applyBorder="1" applyAlignment="1" quotePrefix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164" fontId="2" fillId="0" borderId="1" xfId="0" applyNumberFormat="1" applyFont="1" applyBorder="1" applyAlignment="1">
      <alignment/>
    </xf>
    <xf numFmtId="5" fontId="2" fillId="0" borderId="3" xfId="0" applyNumberFormat="1" applyFont="1" applyBorder="1" applyAlignment="1">
      <alignment/>
    </xf>
    <xf numFmtId="5" fontId="2" fillId="0" borderId="1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4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43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59</v>
      </c>
      <c r="C5" s="16"/>
      <c r="D5" s="16"/>
      <c r="E5" s="16"/>
      <c r="F5" s="16"/>
      <c r="G5" s="16"/>
      <c r="H5" s="16"/>
      <c r="I5" s="15"/>
      <c r="J5" s="17">
        <f>Urban!J5+IHP!J5+Tribal!J5+'Direct Ops'!J5+'Self Gov'!J5+CSC!J5</f>
        <v>398525000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f>Urban!J7+IHP!J7+Tribal!J7+'Direct Ops'!J7+'Self Gov'!J7+CSC!J7</f>
        <v>398525000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Urban!J8+IHP!J8+Tribal!J8+'Direct Ops'!J8+'Self Gov'!J8+CSC!J8</f>
        <v>-398525000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f>Urban!J10+IHP!J10+Tribal!J10+'Direct Ops'!J10+'Self Gov'!J10+CSC!J10</f>
        <v>400454000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+J10</f>
        <v>400454000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J12-J5</f>
        <v>1929000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+J7-J12</f>
        <v>-1929000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27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44</v>
      </c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 t="s">
        <v>45</v>
      </c>
      <c r="D23" s="7" t="s">
        <v>3</v>
      </c>
      <c r="E23" s="3"/>
      <c r="F23" s="8" t="s">
        <v>4</v>
      </c>
      <c r="G23" s="3"/>
      <c r="H23" s="7" t="s">
        <v>3</v>
      </c>
      <c r="I23" s="3"/>
      <c r="J23" s="9">
        <f>Urban!J23+IHP!J23+'Direct Ops'!J22+'Self Gov'!J23</f>
        <v>398000</v>
      </c>
    </row>
    <row r="24" spans="1:10" ht="12.75">
      <c r="A24" s="3"/>
      <c r="B24" s="3">
        <v>2</v>
      </c>
      <c r="C24" s="3" t="s">
        <v>46</v>
      </c>
      <c r="D24" s="3"/>
      <c r="E24" s="3"/>
      <c r="F24" s="8"/>
      <c r="G24" s="3"/>
      <c r="H24" s="3"/>
      <c r="I24" s="3"/>
      <c r="J24" s="10"/>
    </row>
    <row r="25" spans="1:10" ht="12.75">
      <c r="A25" s="3"/>
      <c r="B25" s="3"/>
      <c r="C25" s="3" t="s">
        <v>47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9">
        <f>Urban!J25+IHP!J25+'Direct Ops'!J24+'Self Gov'!J25</f>
        <v>466000</v>
      </c>
    </row>
    <row r="26" spans="1:10" ht="12.75">
      <c r="A26" s="3"/>
      <c r="B26" s="3">
        <v>3</v>
      </c>
      <c r="C26" s="3" t="s">
        <v>12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9">
        <f>Urban!J26+'Direct Ops'!J25+'Self Gov'!J26</f>
        <v>1114000</v>
      </c>
    </row>
    <row r="27" spans="1:10" ht="12.75">
      <c r="A27" s="3"/>
      <c r="B27" s="3">
        <v>4</v>
      </c>
      <c r="C27" s="3" t="s">
        <v>13</v>
      </c>
      <c r="D27" s="7" t="s">
        <v>3</v>
      </c>
      <c r="E27" s="3"/>
      <c r="F27" s="8" t="s">
        <v>4</v>
      </c>
      <c r="G27" s="3"/>
      <c r="H27" s="7" t="s">
        <v>3</v>
      </c>
      <c r="I27" s="3"/>
      <c r="J27" s="10">
        <f>+Urban!J27+IHP!J26+'Direct Ops'!J26+'Self Gov'!J27</f>
        <v>729000</v>
      </c>
    </row>
    <row r="28" spans="1:10" ht="12.75">
      <c r="A28" s="3"/>
      <c r="B28" s="3">
        <v>5</v>
      </c>
      <c r="C28" s="3" t="s">
        <v>58</v>
      </c>
      <c r="D28" s="7" t="s">
        <v>3</v>
      </c>
      <c r="E28" s="3"/>
      <c r="F28" s="8" t="s">
        <v>4</v>
      </c>
      <c r="G28" s="3"/>
      <c r="H28" s="7" t="s">
        <v>3</v>
      </c>
      <c r="I28" s="3"/>
      <c r="J28" s="10">
        <f>+Urban!J28+IHP!J27+'Direct Ops'!J27+'Self Gov'!J28</f>
        <v>-157000</v>
      </c>
    </row>
    <row r="29" spans="1:10" ht="12.75">
      <c r="A29" s="3"/>
      <c r="B29" s="3">
        <v>6</v>
      </c>
      <c r="C29" s="3" t="s">
        <v>14</v>
      </c>
      <c r="D29" s="7" t="s">
        <v>3</v>
      </c>
      <c r="E29" s="3"/>
      <c r="F29" s="10">
        <f>+Urban!F29+IHP!F28+Tribal!F22+'Direct Ops'!F28+'Self Gov'!F29</f>
        <v>896000</v>
      </c>
      <c r="G29" s="3"/>
      <c r="H29" s="7" t="s">
        <v>3</v>
      </c>
      <c r="I29" s="3"/>
      <c r="J29" s="10">
        <f>Urban!J29+IHP!J28+'Direct Ops'!J28+'Self Gov'!J29</f>
        <v>28000</v>
      </c>
    </row>
    <row r="30" spans="1:10" ht="12.75">
      <c r="A30" s="3"/>
      <c r="B30" s="3">
        <v>7</v>
      </c>
      <c r="C30" s="3" t="s">
        <v>15</v>
      </c>
      <c r="D30" s="7" t="s">
        <v>3</v>
      </c>
      <c r="E30" s="3"/>
      <c r="F30" s="10">
        <f>+Urban!F30+IHP!F29+Tribal!F23+'Direct Ops'!F29</f>
        <v>306000</v>
      </c>
      <c r="G30" s="3"/>
      <c r="H30" s="7" t="s">
        <v>3</v>
      </c>
      <c r="I30" s="3"/>
      <c r="J30" s="10">
        <f>Urban!J30+IHP!J29+'Direct Ops'!J29+'Self Gov'!J30</f>
        <v>2000</v>
      </c>
    </row>
    <row r="31" spans="1:10" ht="12.75">
      <c r="A31" s="3"/>
      <c r="B31" s="3">
        <v>8</v>
      </c>
      <c r="C31" s="3" t="s">
        <v>16</v>
      </c>
      <c r="D31" s="7" t="s">
        <v>3</v>
      </c>
      <c r="E31" s="3"/>
      <c r="F31" s="10">
        <f>+Urban!F31+IHP!F30+Tribal!F24+'Direct Ops'!F30+'Self Gov'!F30</f>
        <v>143000</v>
      </c>
      <c r="G31" s="3"/>
      <c r="H31" s="7" t="s">
        <v>3</v>
      </c>
      <c r="I31" s="3"/>
      <c r="J31" s="10">
        <f>Urban!J31+IHP!J30+'Direct Ops'!J30+'Self Gov'!J31</f>
        <v>5000</v>
      </c>
    </row>
    <row r="32" spans="1:10" ht="12.75">
      <c r="A32" s="3"/>
      <c r="B32" s="3">
        <v>9</v>
      </c>
      <c r="C32" s="3" t="s">
        <v>17</v>
      </c>
      <c r="D32" s="3"/>
      <c r="E32" s="3"/>
      <c r="F32" s="10"/>
      <c r="G32" s="3"/>
      <c r="H32" s="3"/>
      <c r="I32" s="3"/>
      <c r="J32" s="10"/>
    </row>
    <row r="33" spans="1:10" ht="12.75">
      <c r="A33" s="3"/>
      <c r="B33" s="3"/>
      <c r="C33" s="3" t="s">
        <v>18</v>
      </c>
      <c r="D33" s="7" t="s">
        <v>3</v>
      </c>
      <c r="E33" s="3"/>
      <c r="F33" s="10">
        <f>+Urban!F33+IHP!F32+Tribal!F26+'Direct Ops'!F32+'Self Gov'!F32</f>
        <v>569000</v>
      </c>
      <c r="G33" s="3"/>
      <c r="H33" s="7" t="s">
        <v>3</v>
      </c>
      <c r="I33" s="3"/>
      <c r="J33" s="10">
        <f>Urban!J33+IHP!J32+'Direct Ops'!J32+'Self Gov'!J33</f>
        <v>7000</v>
      </c>
    </row>
    <row r="34" spans="1:10" ht="12.75">
      <c r="A34" s="3"/>
      <c r="B34" s="3">
        <v>10</v>
      </c>
      <c r="C34" s="3" t="s">
        <v>6</v>
      </c>
      <c r="D34" s="3"/>
      <c r="E34" s="3"/>
      <c r="F34" s="10"/>
      <c r="G34" s="3"/>
      <c r="H34" s="3"/>
      <c r="I34" s="3"/>
      <c r="J34" s="10"/>
    </row>
    <row r="35" spans="1:10" ht="12.75">
      <c r="A35" s="3"/>
      <c r="B35" s="3"/>
      <c r="C35" s="3" t="s">
        <v>19</v>
      </c>
      <c r="D35" s="7" t="s">
        <v>3</v>
      </c>
      <c r="E35" s="3"/>
      <c r="F35" s="10">
        <v>311940000</v>
      </c>
      <c r="G35" s="3"/>
      <c r="H35" s="7" t="s">
        <v>3</v>
      </c>
      <c r="I35" s="3"/>
      <c r="J35" s="10">
        <f>Urban!J35+CSC!J23+'Self Gov'!J34+'Direct Ops'!J34+Tribal!J28+IHP!J34</f>
        <v>265000</v>
      </c>
    </row>
    <row r="36" spans="1:10" ht="12.75">
      <c r="A36" s="3"/>
      <c r="B36" s="3">
        <v>11</v>
      </c>
      <c r="C36" s="3" t="s">
        <v>20</v>
      </c>
      <c r="D36" s="7" t="s">
        <v>3</v>
      </c>
      <c r="E36" s="3"/>
      <c r="F36" s="10">
        <v>124880000</v>
      </c>
      <c r="G36" s="3"/>
      <c r="H36" s="7" t="s">
        <v>3</v>
      </c>
      <c r="I36" s="3"/>
      <c r="J36" s="10">
        <f>Urban!J36+IHP!J35+Tribal!J29+'Direct Ops'!J35+'Self Gov'!J35</f>
        <v>15000</v>
      </c>
    </row>
    <row r="37" spans="1:10" ht="12.75">
      <c r="A37" s="3"/>
      <c r="B37" s="3">
        <v>12</v>
      </c>
      <c r="C37" s="3" t="s">
        <v>7</v>
      </c>
      <c r="D37" s="3"/>
      <c r="E37" s="3"/>
      <c r="F37" s="10"/>
      <c r="G37" s="3"/>
      <c r="H37" s="3"/>
      <c r="I37" s="3"/>
      <c r="J37" s="10"/>
    </row>
    <row r="38" spans="1:10" ht="12.75">
      <c r="A38" s="3"/>
      <c r="B38" s="3"/>
      <c r="C38" s="3" t="s">
        <v>21</v>
      </c>
      <c r="D38" s="7" t="s">
        <v>3</v>
      </c>
      <c r="E38" s="3"/>
      <c r="F38" s="10">
        <v>8593000</v>
      </c>
      <c r="G38" s="3"/>
      <c r="H38" s="7" t="s">
        <v>3</v>
      </c>
      <c r="I38" s="3"/>
      <c r="J38" s="10">
        <f>'Direct Ops'!J37</f>
        <v>9000</v>
      </c>
    </row>
    <row r="39" spans="1:10" ht="12.75">
      <c r="A39" s="3"/>
      <c r="B39" s="3">
        <v>13</v>
      </c>
      <c r="C39" s="3" t="s">
        <v>22</v>
      </c>
      <c r="D39" s="7" t="s">
        <v>3</v>
      </c>
      <c r="E39" s="3"/>
      <c r="F39" s="10">
        <v>3101000</v>
      </c>
      <c r="G39" s="3"/>
      <c r="H39" s="7" t="s">
        <v>3</v>
      </c>
      <c r="I39" s="3"/>
      <c r="J39" s="10">
        <f>'Self Gov'!J38</f>
        <v>47000</v>
      </c>
    </row>
    <row r="40" spans="1:10" ht="12.75">
      <c r="A40" s="3"/>
      <c r="B40" s="3">
        <v>14</v>
      </c>
      <c r="C40" s="3" t="s">
        <v>23</v>
      </c>
      <c r="D40" s="7" t="s">
        <v>3</v>
      </c>
      <c r="E40" s="3"/>
      <c r="F40" s="10">
        <v>897371000</v>
      </c>
      <c r="G40" s="3"/>
      <c r="H40" s="7" t="s">
        <v>3</v>
      </c>
      <c r="I40" s="3"/>
      <c r="J40" s="10">
        <f>Urban!J37+IHP!J38+Tribal!J32+'Direct Ops'!J38+'Self Gov'!J39+CSC!J24</f>
        <v>11214000</v>
      </c>
    </row>
    <row r="41" spans="1:10" ht="12.75">
      <c r="A41" s="3"/>
      <c r="B41" s="3">
        <v>15</v>
      </c>
      <c r="C41" s="3" t="s">
        <v>24</v>
      </c>
      <c r="D41" s="11" t="s">
        <v>3</v>
      </c>
      <c r="E41" s="3"/>
      <c r="F41" s="12" t="s">
        <v>4</v>
      </c>
      <c r="G41" s="3"/>
      <c r="H41" s="11" t="s">
        <v>3</v>
      </c>
      <c r="I41" s="3"/>
      <c r="J41" s="13">
        <f>Urban!J38</f>
        <v>537000</v>
      </c>
    </row>
    <row r="42" spans="1:10" ht="12.75">
      <c r="A42" s="3"/>
      <c r="B42" s="3"/>
      <c r="C42" s="3" t="s">
        <v>25</v>
      </c>
      <c r="D42" s="7" t="s">
        <v>3</v>
      </c>
      <c r="E42" s="3"/>
      <c r="F42" s="8" t="s">
        <v>4</v>
      </c>
      <c r="G42" s="3"/>
      <c r="H42" s="7" t="s">
        <v>3</v>
      </c>
      <c r="I42" s="3"/>
      <c r="J42" s="14">
        <f>SUM(J23:J41)</f>
        <v>14679000</v>
      </c>
    </row>
    <row r="43" ht="12.75">
      <c r="F43" s="2"/>
    </row>
    <row r="44" spans="6:10" ht="12.75">
      <c r="F44" s="2"/>
      <c r="J44" s="38"/>
    </row>
    <row r="45" ht="12.75">
      <c r="J45" s="38"/>
    </row>
    <row r="46" ht="12.75">
      <c r="J46" s="3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D2" sqref="D2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1:10" ht="12.75">
      <c r="A2" s="3"/>
      <c r="B2" s="3"/>
      <c r="C2" s="3"/>
      <c r="D2" s="4" t="s">
        <v>52</v>
      </c>
      <c r="E2" s="4"/>
      <c r="F2" s="4"/>
      <c r="G2" s="3"/>
      <c r="H2" s="3"/>
      <c r="I2" s="3"/>
      <c r="J2" s="3"/>
    </row>
    <row r="3" spans="1:10" ht="12.75">
      <c r="A3" s="3"/>
      <c r="B3" s="3"/>
      <c r="C3" s="3"/>
      <c r="D3" s="5" t="s">
        <v>53</v>
      </c>
      <c r="E3" s="5"/>
      <c r="F3" s="5"/>
      <c r="G3" s="3"/>
      <c r="H3" s="5" t="s">
        <v>5</v>
      </c>
      <c r="I3" s="5"/>
      <c r="J3" s="5"/>
    </row>
    <row r="4" spans="1:10" ht="12.75">
      <c r="A4" s="3"/>
      <c r="B4" s="3"/>
      <c r="C4" s="3"/>
      <c r="D4" s="6" t="s">
        <v>1</v>
      </c>
      <c r="E4" s="3"/>
      <c r="F4" s="6" t="s">
        <v>2</v>
      </c>
      <c r="G4" s="3"/>
      <c r="H4" s="6" t="s">
        <v>1</v>
      </c>
      <c r="I4" s="3"/>
      <c r="J4" s="6" t="s">
        <v>2</v>
      </c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3" t="s">
        <v>28</v>
      </c>
      <c r="C6" s="3"/>
      <c r="D6" s="27" t="s">
        <v>3</v>
      </c>
      <c r="E6" s="3"/>
      <c r="F6" s="28" t="s">
        <v>4</v>
      </c>
      <c r="G6" s="3"/>
      <c r="H6" s="29" t="str">
        <f>Other!H42</f>
        <v>--</v>
      </c>
      <c r="I6" s="3"/>
      <c r="J6" s="32">
        <f>Other!J42</f>
        <v>14679000</v>
      </c>
    </row>
    <row r="7" spans="1:10" ht="13.5" thickTop="1">
      <c r="A7" s="3"/>
      <c r="B7" s="3"/>
      <c r="C7" s="3"/>
      <c r="D7" s="7"/>
      <c r="E7" s="3"/>
      <c r="F7" s="26"/>
      <c r="G7" s="3"/>
      <c r="H7" s="30"/>
      <c r="I7" s="3"/>
      <c r="J7" s="14"/>
    </row>
    <row r="8" spans="1:10" ht="12.75">
      <c r="A8" s="3" t="s">
        <v>29</v>
      </c>
      <c r="B8" s="3"/>
      <c r="C8" s="3"/>
      <c r="D8" s="3"/>
      <c r="E8" s="3"/>
      <c r="F8" s="10"/>
      <c r="G8" s="3"/>
      <c r="H8" s="3"/>
      <c r="I8" s="3"/>
      <c r="J8" s="10"/>
    </row>
    <row r="9" spans="1:10" ht="12.75">
      <c r="A9" s="3"/>
      <c r="B9" s="3"/>
      <c r="C9" s="3"/>
      <c r="D9" s="7"/>
      <c r="E9" s="3"/>
      <c r="F9" s="10"/>
      <c r="G9" s="3"/>
      <c r="H9" s="7"/>
      <c r="I9" s="3"/>
      <c r="J9" s="10"/>
    </row>
    <row r="10" spans="1:10" ht="12.75">
      <c r="A10" s="3" t="s">
        <v>0</v>
      </c>
      <c r="B10" s="25" t="s">
        <v>27</v>
      </c>
      <c r="C10" s="3"/>
      <c r="D10" s="3"/>
      <c r="E10" s="3"/>
      <c r="F10" s="10"/>
      <c r="G10" s="3"/>
      <c r="H10" s="3"/>
      <c r="I10" s="3"/>
      <c r="J10" s="10"/>
    </row>
    <row r="11" spans="1:10" ht="12.75">
      <c r="A11" s="3"/>
      <c r="B11" s="3"/>
      <c r="C11" s="3" t="s">
        <v>56</v>
      </c>
      <c r="D11" s="11" t="s">
        <v>3</v>
      </c>
      <c r="E11" s="3"/>
      <c r="F11" s="12" t="s">
        <v>4</v>
      </c>
      <c r="G11" s="3"/>
      <c r="H11" s="11" t="s">
        <v>3</v>
      </c>
      <c r="I11" s="3"/>
      <c r="J11" s="33">
        <f>Urban!J46+IHP!J46+Tribal!J40+'Direct Ops'!J46+'Self Gov'!J47+CSC!J33</f>
        <v>-12750000</v>
      </c>
    </row>
    <row r="12" spans="1:10" ht="12.75">
      <c r="A12" s="3"/>
      <c r="B12" s="3"/>
      <c r="C12" s="3" t="s">
        <v>33</v>
      </c>
      <c r="D12" s="7" t="s">
        <v>3</v>
      </c>
      <c r="E12" s="3"/>
      <c r="F12" s="8" t="s">
        <v>4</v>
      </c>
      <c r="G12" s="3"/>
      <c r="H12" s="7" t="s">
        <v>3</v>
      </c>
      <c r="I12" s="3"/>
      <c r="J12" s="14">
        <f>+J11</f>
        <v>-12750000</v>
      </c>
    </row>
    <row r="13" spans="1:10" ht="12.75">
      <c r="A13" s="3"/>
      <c r="B13" s="3"/>
      <c r="C13" s="3"/>
      <c r="D13" s="7"/>
      <c r="E13" s="3"/>
      <c r="F13" s="10"/>
      <c r="G13" s="3"/>
      <c r="H13" s="7"/>
      <c r="I13" s="3"/>
      <c r="J13" s="10"/>
    </row>
    <row r="14" spans="1:10" ht="13.5" thickBot="1">
      <c r="A14" s="3" t="s">
        <v>31</v>
      </c>
      <c r="B14" s="3"/>
      <c r="C14" s="3"/>
      <c r="D14" s="27" t="s">
        <v>3</v>
      </c>
      <c r="E14" s="3"/>
      <c r="F14" s="28" t="s">
        <v>4</v>
      </c>
      <c r="G14" s="3"/>
      <c r="H14" s="27" t="s">
        <v>3</v>
      </c>
      <c r="I14" s="3"/>
      <c r="J14" s="32">
        <f>J12</f>
        <v>-12750000</v>
      </c>
    </row>
    <row r="15" spans="1:10" ht="13.5" thickTop="1">
      <c r="A15" s="3"/>
      <c r="B15" s="3"/>
      <c r="C15" s="3"/>
      <c r="D15" s="7"/>
      <c r="E15" s="3"/>
      <c r="F15" s="8"/>
      <c r="G15" s="3"/>
      <c r="H15" s="7"/>
      <c r="I15" s="3"/>
      <c r="J15" s="10"/>
    </row>
    <row r="16" spans="1:10" ht="13.5" thickBot="1">
      <c r="A16" s="3" t="s">
        <v>32</v>
      </c>
      <c r="B16" s="3"/>
      <c r="C16" s="3"/>
      <c r="D16" s="27" t="s">
        <v>3</v>
      </c>
      <c r="E16" s="3"/>
      <c r="F16" s="28" t="s">
        <v>4</v>
      </c>
      <c r="G16" s="3"/>
      <c r="H16" s="29" t="s">
        <v>3</v>
      </c>
      <c r="I16" s="3"/>
      <c r="J16" s="32">
        <f>+J6+J14</f>
        <v>1929000</v>
      </c>
    </row>
    <row r="17" spans="1:10" ht="13.5" thickTop="1">
      <c r="A17" s="3"/>
      <c r="B17" s="3"/>
      <c r="C17" s="3"/>
      <c r="D17" s="34"/>
      <c r="E17" s="35"/>
      <c r="F17" s="36"/>
      <c r="G17" s="35"/>
      <c r="H17" s="34"/>
      <c r="I17" s="35"/>
      <c r="J17" s="37"/>
    </row>
    <row r="18" spans="1:10" ht="12.75">
      <c r="A18" s="3"/>
      <c r="B18" s="3"/>
      <c r="C18" s="3"/>
      <c r="D18" s="7"/>
      <c r="E18" s="3"/>
      <c r="F18" s="8"/>
      <c r="G18" s="3"/>
      <c r="H18" s="7"/>
      <c r="I18" s="3"/>
      <c r="J18" s="14"/>
    </row>
    <row r="19" ht="12.75">
      <c r="F19" s="2"/>
    </row>
    <row r="20" ht="12.75">
      <c r="F20" s="2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5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35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51</v>
      </c>
      <c r="C5" s="16"/>
      <c r="D5" s="16"/>
      <c r="E5" s="16"/>
      <c r="F5" s="16"/>
      <c r="G5" s="16"/>
      <c r="H5" s="16"/>
      <c r="I5" s="15"/>
      <c r="J5" s="17">
        <v>31619000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31619000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-J7</f>
        <v>-31619000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v>32410000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v>32410000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J12-J5</f>
        <v>791000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-791000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27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44</v>
      </c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 t="s">
        <v>45</v>
      </c>
      <c r="D23" s="7" t="s">
        <v>3</v>
      </c>
      <c r="E23" s="3"/>
      <c r="F23" s="8" t="s">
        <v>4</v>
      </c>
      <c r="G23" s="3"/>
      <c r="H23" s="7" t="s">
        <v>3</v>
      </c>
      <c r="I23" s="3"/>
      <c r="J23" s="9">
        <v>12000</v>
      </c>
    </row>
    <row r="24" spans="1:10" ht="12.75">
      <c r="A24" s="3"/>
      <c r="B24" s="3">
        <v>2</v>
      </c>
      <c r="C24" s="3" t="s">
        <v>46</v>
      </c>
      <c r="D24" s="3"/>
      <c r="E24" s="3"/>
      <c r="F24" s="8"/>
      <c r="G24" s="3"/>
      <c r="H24" s="3"/>
      <c r="I24" s="3"/>
      <c r="J24" s="10"/>
    </row>
    <row r="25" spans="1:10" ht="12.75">
      <c r="A25" s="3"/>
      <c r="B25" s="3"/>
      <c r="C25" s="3" t="s">
        <v>47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10">
        <v>14000</v>
      </c>
    </row>
    <row r="26" spans="1:10" ht="12.75">
      <c r="A26" s="3"/>
      <c r="B26" s="3">
        <v>3</v>
      </c>
      <c r="C26" s="3" t="s">
        <v>12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10">
        <v>752000</v>
      </c>
    </row>
    <row r="27" spans="1:10" ht="12.75">
      <c r="A27" s="3"/>
      <c r="B27" s="3">
        <v>4</v>
      </c>
      <c r="C27" s="3" t="s">
        <v>13</v>
      </c>
      <c r="D27" s="7" t="s">
        <v>3</v>
      </c>
      <c r="E27" s="3"/>
      <c r="F27" s="8" t="s">
        <v>4</v>
      </c>
      <c r="G27" s="3"/>
      <c r="H27" s="7" t="s">
        <v>3</v>
      </c>
      <c r="I27" s="3"/>
      <c r="J27" s="10">
        <v>22000</v>
      </c>
    </row>
    <row r="28" spans="1:10" ht="12.75">
      <c r="A28" s="3"/>
      <c r="B28" s="3">
        <v>5</v>
      </c>
      <c r="C28" s="3" t="s">
        <v>58</v>
      </c>
      <c r="D28" s="7" t="s">
        <v>3</v>
      </c>
      <c r="E28" s="3"/>
      <c r="F28" s="8" t="s">
        <v>4</v>
      </c>
      <c r="G28" s="3"/>
      <c r="H28" s="7" t="s">
        <v>3</v>
      </c>
      <c r="I28" s="3"/>
      <c r="J28" s="10">
        <v>-5000</v>
      </c>
    </row>
    <row r="29" spans="1:10" ht="12.75">
      <c r="A29" s="3"/>
      <c r="B29" s="3">
        <v>6</v>
      </c>
      <c r="C29" s="3" t="s">
        <v>14</v>
      </c>
      <c r="D29" s="7" t="s">
        <v>3</v>
      </c>
      <c r="E29" s="3"/>
      <c r="F29" s="10">
        <v>126000</v>
      </c>
      <c r="G29" s="3"/>
      <c r="H29" s="7" t="s">
        <v>3</v>
      </c>
      <c r="I29" s="3"/>
      <c r="J29" s="10">
        <v>1000</v>
      </c>
    </row>
    <row r="30" spans="1:10" ht="12.75">
      <c r="A30" s="3"/>
      <c r="B30" s="3">
        <v>7</v>
      </c>
      <c r="C30" s="3" t="s">
        <v>15</v>
      </c>
      <c r="D30" s="7" t="s">
        <v>3</v>
      </c>
      <c r="E30" s="3"/>
      <c r="F30" s="10">
        <v>13000</v>
      </c>
      <c r="G30" s="3"/>
      <c r="H30" s="7" t="s">
        <v>3</v>
      </c>
      <c r="I30" s="3"/>
      <c r="J30" s="10">
        <v>0</v>
      </c>
    </row>
    <row r="31" spans="1:10" ht="12.75">
      <c r="A31" s="3"/>
      <c r="B31" s="3">
        <v>8</v>
      </c>
      <c r="C31" s="3" t="s">
        <v>16</v>
      </c>
      <c r="D31" s="7" t="s">
        <v>3</v>
      </c>
      <c r="E31" s="3"/>
      <c r="F31" s="10">
        <v>1000</v>
      </c>
      <c r="G31" s="3"/>
      <c r="H31" s="7" t="s">
        <v>3</v>
      </c>
      <c r="I31" s="3"/>
      <c r="J31" s="10">
        <v>0</v>
      </c>
    </row>
    <row r="32" spans="1:10" ht="12.75">
      <c r="A32" s="3"/>
      <c r="B32" s="3">
        <v>9</v>
      </c>
      <c r="C32" s="3" t="s">
        <v>17</v>
      </c>
      <c r="D32" s="3"/>
      <c r="E32" s="3"/>
      <c r="F32" s="10"/>
      <c r="G32" s="3"/>
      <c r="H32" s="3"/>
      <c r="I32" s="3"/>
      <c r="J32" s="10"/>
    </row>
    <row r="33" spans="1:10" ht="12.75">
      <c r="A33" s="3"/>
      <c r="B33" s="3"/>
      <c r="C33" s="3" t="s">
        <v>18</v>
      </c>
      <c r="D33" s="7" t="s">
        <v>3</v>
      </c>
      <c r="E33" s="3"/>
      <c r="F33" s="10">
        <v>12000</v>
      </c>
      <c r="G33" s="3"/>
      <c r="H33" s="7" t="s">
        <v>3</v>
      </c>
      <c r="I33" s="3"/>
      <c r="J33" s="10">
        <v>0</v>
      </c>
    </row>
    <row r="34" spans="1:10" ht="12.75">
      <c r="A34" s="3"/>
      <c r="B34" s="3">
        <v>10</v>
      </c>
      <c r="C34" s="3" t="s">
        <v>6</v>
      </c>
      <c r="D34" s="3"/>
      <c r="E34" s="3"/>
      <c r="F34" s="10"/>
      <c r="G34" s="3"/>
      <c r="H34" s="3"/>
      <c r="I34" s="3"/>
      <c r="J34" s="10"/>
    </row>
    <row r="35" spans="1:10" ht="12.75">
      <c r="A35" s="3"/>
      <c r="B35" s="3"/>
      <c r="C35" s="3" t="s">
        <v>19</v>
      </c>
      <c r="D35" s="7" t="s">
        <v>3</v>
      </c>
      <c r="E35" s="3"/>
      <c r="F35" s="10">
        <v>1822000</v>
      </c>
      <c r="G35" s="3"/>
      <c r="H35" s="7" t="s">
        <v>3</v>
      </c>
      <c r="I35" s="3"/>
      <c r="J35" s="10">
        <v>33000</v>
      </c>
    </row>
    <row r="36" spans="1:10" ht="12.75">
      <c r="A36" s="3"/>
      <c r="B36" s="3">
        <v>11</v>
      </c>
      <c r="C36" s="3" t="s">
        <v>20</v>
      </c>
      <c r="D36" s="7" t="s">
        <v>3</v>
      </c>
      <c r="E36" s="3"/>
      <c r="F36" s="10">
        <v>69000</v>
      </c>
      <c r="G36" s="3"/>
      <c r="H36" s="7" t="s">
        <v>3</v>
      </c>
      <c r="I36" s="3"/>
      <c r="J36" s="10">
        <v>4000</v>
      </c>
    </row>
    <row r="37" spans="1:10" ht="12.75">
      <c r="A37" s="3"/>
      <c r="B37" s="3">
        <v>12</v>
      </c>
      <c r="C37" s="3" t="s">
        <v>23</v>
      </c>
      <c r="D37" s="7" t="s">
        <v>3</v>
      </c>
      <c r="E37" s="3"/>
      <c r="F37" s="10">
        <v>28353000</v>
      </c>
      <c r="G37" s="3"/>
      <c r="H37" s="7" t="s">
        <v>3</v>
      </c>
      <c r="I37" s="3"/>
      <c r="J37" s="10">
        <v>927000</v>
      </c>
    </row>
    <row r="38" spans="1:10" ht="12.75">
      <c r="A38" s="3"/>
      <c r="B38" s="3">
        <v>13</v>
      </c>
      <c r="C38" s="3" t="s">
        <v>54</v>
      </c>
      <c r="D38" s="11" t="s">
        <v>3</v>
      </c>
      <c r="E38" s="3"/>
      <c r="F38" s="41" t="s">
        <v>4</v>
      </c>
      <c r="G38" s="3"/>
      <c r="H38" s="11" t="s">
        <v>3</v>
      </c>
      <c r="I38" s="3"/>
      <c r="J38" s="13">
        <v>537000</v>
      </c>
    </row>
    <row r="39" spans="1:10" ht="12.75">
      <c r="A39" s="3"/>
      <c r="B39" s="3"/>
      <c r="C39" s="3" t="s">
        <v>25</v>
      </c>
      <c r="D39" s="7" t="s">
        <v>3</v>
      </c>
      <c r="E39" s="3"/>
      <c r="F39" s="8" t="s">
        <v>4</v>
      </c>
      <c r="G39" s="3"/>
      <c r="H39" s="7" t="s">
        <v>3</v>
      </c>
      <c r="I39" s="3"/>
      <c r="J39" s="14">
        <f>SUM(J23:J38)</f>
        <v>2297000</v>
      </c>
    </row>
    <row r="40" ht="12.75">
      <c r="F40" s="2"/>
    </row>
    <row r="41" spans="1:10" ht="13.5" thickBot="1">
      <c r="A41" s="3" t="s">
        <v>28</v>
      </c>
      <c r="C41" s="3"/>
      <c r="D41" s="27" t="s">
        <v>3</v>
      </c>
      <c r="E41" s="3"/>
      <c r="F41" s="28" t="s">
        <v>4</v>
      </c>
      <c r="G41" s="3"/>
      <c r="H41" s="29" t="s">
        <v>3</v>
      </c>
      <c r="I41" s="3"/>
      <c r="J41" s="32">
        <f>+J39</f>
        <v>2297000</v>
      </c>
    </row>
    <row r="42" ht="13.5" thickTop="1">
      <c r="J42" s="38"/>
    </row>
    <row r="43" spans="1:10" ht="12.75">
      <c r="A43" s="3" t="s">
        <v>29</v>
      </c>
      <c r="B43" s="3"/>
      <c r="C43" s="3"/>
      <c r="D43" s="3"/>
      <c r="E43" s="3"/>
      <c r="F43" s="10"/>
      <c r="G43" s="3"/>
      <c r="H43" s="3"/>
      <c r="I43" s="3"/>
      <c r="J43" s="10"/>
    </row>
    <row r="44" spans="1:10" ht="12.75">
      <c r="A44" s="3"/>
      <c r="B44" s="3"/>
      <c r="C44" s="3"/>
      <c r="D44" s="7"/>
      <c r="E44" s="3"/>
      <c r="F44" s="10"/>
      <c r="G44" s="3"/>
      <c r="H44" s="7"/>
      <c r="I44" s="3"/>
      <c r="J44" s="10"/>
    </row>
    <row r="45" spans="1:10" ht="12.75">
      <c r="A45" s="3" t="s">
        <v>0</v>
      </c>
      <c r="B45" s="25" t="s">
        <v>27</v>
      </c>
      <c r="C45" s="3"/>
      <c r="D45" s="3"/>
      <c r="E45" s="3"/>
      <c r="F45" s="10"/>
      <c r="G45" s="3"/>
      <c r="H45" s="3"/>
      <c r="I45" s="3"/>
      <c r="J45" s="10"/>
    </row>
    <row r="46" spans="1:10" ht="12.75">
      <c r="A46" s="3"/>
      <c r="B46" s="3"/>
      <c r="C46" s="3" t="s">
        <v>55</v>
      </c>
      <c r="D46" s="11" t="s">
        <v>3</v>
      </c>
      <c r="E46" s="3"/>
      <c r="F46" s="12" t="s">
        <v>4</v>
      </c>
      <c r="G46" s="3"/>
      <c r="H46" s="11" t="s">
        <v>3</v>
      </c>
      <c r="I46" s="3"/>
      <c r="J46" s="33">
        <v>-1506000</v>
      </c>
    </row>
    <row r="47" spans="1:10" ht="12.75">
      <c r="A47" s="3"/>
      <c r="B47" s="3"/>
      <c r="C47" s="3" t="s">
        <v>33</v>
      </c>
      <c r="D47" s="7" t="s">
        <v>3</v>
      </c>
      <c r="E47" s="3"/>
      <c r="F47" s="8" t="s">
        <v>4</v>
      </c>
      <c r="G47" s="3"/>
      <c r="H47" s="7" t="s">
        <v>3</v>
      </c>
      <c r="I47" s="3"/>
      <c r="J47" s="14">
        <f>+J46</f>
        <v>-1506000</v>
      </c>
    </row>
    <row r="48" spans="1:10" ht="12.75">
      <c r="A48" s="3"/>
      <c r="B48" s="3"/>
      <c r="C48" s="3"/>
      <c r="D48" s="7"/>
      <c r="E48" s="3"/>
      <c r="F48" s="10"/>
      <c r="G48" s="3"/>
      <c r="H48" s="7"/>
      <c r="I48" s="3"/>
      <c r="J48" s="10"/>
    </row>
    <row r="49" spans="1:10" ht="13.5" thickBot="1">
      <c r="A49" s="3" t="s">
        <v>31</v>
      </c>
      <c r="B49" s="3"/>
      <c r="C49" s="3"/>
      <c r="D49" s="27" t="s">
        <v>3</v>
      </c>
      <c r="E49" s="3"/>
      <c r="F49" s="28" t="s">
        <v>4</v>
      </c>
      <c r="G49" s="3"/>
      <c r="H49" s="27" t="s">
        <v>3</v>
      </c>
      <c r="I49" s="3"/>
      <c r="J49" s="32">
        <f>+J47</f>
        <v>-1506000</v>
      </c>
    </row>
    <row r="50" spans="1:10" ht="13.5" thickTop="1">
      <c r="A50" s="3"/>
      <c r="B50" s="3"/>
      <c r="C50" s="3"/>
      <c r="D50" s="7"/>
      <c r="E50" s="3"/>
      <c r="F50" s="8"/>
      <c r="G50" s="3"/>
      <c r="H50" s="7"/>
      <c r="I50" s="3"/>
      <c r="J50" s="10"/>
    </row>
    <row r="51" spans="1:10" ht="13.5" thickBot="1">
      <c r="A51" s="3" t="s">
        <v>32</v>
      </c>
      <c r="B51" s="3"/>
      <c r="C51" s="3"/>
      <c r="D51" s="27" t="s">
        <v>3</v>
      </c>
      <c r="E51" s="3"/>
      <c r="F51" s="28" t="s">
        <v>4</v>
      </c>
      <c r="G51" s="3"/>
      <c r="H51" s="29" t="str">
        <f>+Urban!H41</f>
        <v>--</v>
      </c>
      <c r="I51" s="3"/>
      <c r="J51" s="32">
        <f>+J49+J41</f>
        <v>791000</v>
      </c>
    </row>
    <row r="52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J53"/>
  <sheetViews>
    <sheetView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36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51</v>
      </c>
      <c r="C5" s="16"/>
      <c r="D5" s="16"/>
      <c r="E5" s="16"/>
      <c r="F5" s="16"/>
      <c r="G5" s="16"/>
      <c r="H5" s="16"/>
      <c r="I5" s="15"/>
      <c r="J5" s="17">
        <v>30774000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30774000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-J7</f>
        <v>-30774000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v>30803000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-30803000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29000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-29000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27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44</v>
      </c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 t="s">
        <v>45</v>
      </c>
      <c r="D23" s="7" t="s">
        <v>3</v>
      </c>
      <c r="E23" s="3"/>
      <c r="F23" s="8" t="s">
        <v>4</v>
      </c>
      <c r="G23" s="3"/>
      <c r="H23" s="7" t="s">
        <v>3</v>
      </c>
      <c r="I23" s="3"/>
      <c r="J23" s="9">
        <v>18000</v>
      </c>
    </row>
    <row r="24" spans="1:10" ht="12.75">
      <c r="A24" s="3"/>
      <c r="B24" s="3">
        <v>2</v>
      </c>
      <c r="C24" s="3" t="s">
        <v>46</v>
      </c>
      <c r="D24" s="3"/>
      <c r="E24" s="3"/>
      <c r="F24" s="8"/>
      <c r="G24" s="3"/>
      <c r="H24" s="3"/>
      <c r="I24" s="3"/>
      <c r="J24" s="10"/>
    </row>
    <row r="25" spans="1:10" ht="12.75">
      <c r="A25" s="3"/>
      <c r="B25" s="3"/>
      <c r="C25" s="3" t="s">
        <v>47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10">
        <v>23000</v>
      </c>
    </row>
    <row r="26" spans="1:10" ht="12.75">
      <c r="A26" s="3"/>
      <c r="B26" s="3">
        <v>3</v>
      </c>
      <c r="C26" s="3" t="s">
        <v>13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10">
        <v>32000</v>
      </c>
    </row>
    <row r="27" spans="1:10" ht="12.75">
      <c r="A27" s="3"/>
      <c r="B27" s="3">
        <v>4</v>
      </c>
      <c r="C27" s="3" t="s">
        <v>58</v>
      </c>
      <c r="D27" s="7" t="s">
        <v>3</v>
      </c>
      <c r="E27" s="3"/>
      <c r="F27" s="8" t="s">
        <v>4</v>
      </c>
      <c r="G27" s="3"/>
      <c r="H27" s="7" t="s">
        <v>3</v>
      </c>
      <c r="I27" s="3"/>
      <c r="J27" s="10">
        <v>-7000</v>
      </c>
    </row>
    <row r="28" spans="1:10" ht="12.75">
      <c r="A28" s="3"/>
      <c r="B28" s="3">
        <v>5</v>
      </c>
      <c r="C28" s="3" t="s">
        <v>14</v>
      </c>
      <c r="D28" s="7" t="s">
        <v>3</v>
      </c>
      <c r="E28" s="3"/>
      <c r="F28" s="10">
        <v>1000</v>
      </c>
      <c r="G28" s="3"/>
      <c r="H28" s="7" t="s">
        <v>3</v>
      </c>
      <c r="I28" s="3"/>
      <c r="J28" s="10">
        <v>2000</v>
      </c>
    </row>
    <row r="29" spans="1:10" ht="12.75">
      <c r="A29" s="3"/>
      <c r="B29" s="3">
        <v>6</v>
      </c>
      <c r="C29" s="3" t="s">
        <v>15</v>
      </c>
      <c r="D29" s="7" t="s">
        <v>3</v>
      </c>
      <c r="E29" s="3"/>
      <c r="F29" s="10">
        <v>83000</v>
      </c>
      <c r="G29" s="3"/>
      <c r="H29" s="7" t="s">
        <v>3</v>
      </c>
      <c r="I29" s="3"/>
      <c r="J29" s="10">
        <v>0</v>
      </c>
    </row>
    <row r="30" spans="1:10" ht="12.75">
      <c r="A30" s="3"/>
      <c r="B30" s="3">
        <v>7</v>
      </c>
      <c r="C30" s="3" t="s">
        <v>16</v>
      </c>
      <c r="D30" s="7" t="s">
        <v>3</v>
      </c>
      <c r="E30" s="3"/>
      <c r="F30" s="10">
        <v>84000</v>
      </c>
      <c r="G30" s="3"/>
      <c r="H30" s="7" t="s">
        <v>3</v>
      </c>
      <c r="I30" s="3"/>
      <c r="J30" s="10">
        <v>2000</v>
      </c>
    </row>
    <row r="31" spans="1:10" ht="12.75">
      <c r="A31" s="3"/>
      <c r="B31" s="3">
        <v>8</v>
      </c>
      <c r="C31" s="3" t="s">
        <v>17</v>
      </c>
      <c r="D31" s="3"/>
      <c r="E31" s="3"/>
      <c r="F31" s="10"/>
      <c r="G31" s="3"/>
      <c r="H31" s="3"/>
      <c r="I31" s="3"/>
      <c r="J31" s="10"/>
    </row>
    <row r="32" spans="1:10" ht="12.75">
      <c r="A32" s="3"/>
      <c r="B32" s="3"/>
      <c r="C32" s="3" t="s">
        <v>18</v>
      </c>
      <c r="D32" s="7" t="s">
        <v>3</v>
      </c>
      <c r="E32" s="3"/>
      <c r="F32" s="10">
        <v>14000</v>
      </c>
      <c r="G32" s="3"/>
      <c r="H32" s="7" t="s">
        <v>3</v>
      </c>
      <c r="I32" s="3"/>
      <c r="J32" s="10">
        <v>1000</v>
      </c>
    </row>
    <row r="33" spans="1:10" ht="12.75">
      <c r="A33" s="3"/>
      <c r="B33" s="3">
        <v>9</v>
      </c>
      <c r="C33" s="3" t="s">
        <v>6</v>
      </c>
      <c r="D33" s="3"/>
      <c r="E33" s="3"/>
      <c r="F33" s="10"/>
      <c r="G33" s="3"/>
      <c r="H33" s="3"/>
      <c r="I33" s="3"/>
      <c r="J33" s="10"/>
    </row>
    <row r="34" spans="1:10" ht="12.75">
      <c r="A34" s="3"/>
      <c r="B34" s="3"/>
      <c r="C34" s="3" t="s">
        <v>19</v>
      </c>
      <c r="D34" s="7" t="s">
        <v>3</v>
      </c>
      <c r="E34" s="3"/>
      <c r="F34" s="10">
        <v>211000</v>
      </c>
      <c r="G34" s="3"/>
      <c r="H34" s="7" t="s">
        <v>3</v>
      </c>
      <c r="I34" s="3"/>
      <c r="J34" s="10">
        <v>14000</v>
      </c>
    </row>
    <row r="35" spans="1:10" ht="12.75">
      <c r="A35" s="3"/>
      <c r="B35" s="3">
        <v>10</v>
      </c>
      <c r="C35" s="3" t="s">
        <v>20</v>
      </c>
      <c r="D35" s="7" t="s">
        <v>3</v>
      </c>
      <c r="E35" s="3"/>
      <c r="F35" s="10">
        <v>9000</v>
      </c>
      <c r="G35" s="3"/>
      <c r="H35" s="7" t="s">
        <v>3</v>
      </c>
      <c r="I35" s="3"/>
      <c r="J35" s="10">
        <v>0</v>
      </c>
    </row>
    <row r="36" spans="1:10" ht="12.75">
      <c r="A36" s="3"/>
      <c r="B36" s="3">
        <v>11</v>
      </c>
      <c r="C36" s="3" t="s">
        <v>7</v>
      </c>
      <c r="D36" s="3"/>
      <c r="E36" s="3"/>
      <c r="F36" s="10"/>
      <c r="G36" s="3"/>
      <c r="H36" s="3"/>
      <c r="I36" s="3"/>
      <c r="J36" s="10"/>
    </row>
    <row r="37" spans="1:10" ht="12.75">
      <c r="A37" s="3"/>
      <c r="B37" s="3"/>
      <c r="C37" s="3" t="s">
        <v>21</v>
      </c>
      <c r="D37" s="7" t="s">
        <v>3</v>
      </c>
      <c r="E37" s="3"/>
      <c r="F37" s="10">
        <v>4000</v>
      </c>
      <c r="G37" s="3"/>
      <c r="H37" s="7" t="s">
        <v>3</v>
      </c>
      <c r="I37" s="3"/>
      <c r="J37" s="10">
        <v>0</v>
      </c>
    </row>
    <row r="38" spans="1:10" ht="12.75">
      <c r="A38" s="3"/>
      <c r="B38" s="3">
        <v>12</v>
      </c>
      <c r="C38" s="3" t="s">
        <v>23</v>
      </c>
      <c r="D38" s="11" t="s">
        <v>3</v>
      </c>
      <c r="E38" s="3"/>
      <c r="F38" s="13">
        <v>33475000</v>
      </c>
      <c r="G38" s="3"/>
      <c r="H38" s="11" t="s">
        <v>3</v>
      </c>
      <c r="I38" s="3"/>
      <c r="J38" s="13">
        <v>931000</v>
      </c>
    </row>
    <row r="39" spans="1:10" ht="12.75">
      <c r="A39" s="3"/>
      <c r="B39" s="3"/>
      <c r="C39" s="3" t="s">
        <v>25</v>
      </c>
      <c r="D39" s="7" t="s">
        <v>3</v>
      </c>
      <c r="E39" s="3"/>
      <c r="F39" s="8" t="s">
        <v>4</v>
      </c>
      <c r="G39" s="3"/>
      <c r="H39" s="7" t="s">
        <v>3</v>
      </c>
      <c r="I39" s="3"/>
      <c r="J39" s="14">
        <f>SUM(J23:J38)</f>
        <v>1016000</v>
      </c>
    </row>
    <row r="40" ht="12.75">
      <c r="F40" s="2"/>
    </row>
    <row r="41" spans="1:10" ht="13.5" thickBot="1">
      <c r="A41" s="3" t="s">
        <v>28</v>
      </c>
      <c r="C41" s="3"/>
      <c r="D41" s="27" t="s">
        <v>3</v>
      </c>
      <c r="E41" s="3"/>
      <c r="F41" s="28" t="s">
        <v>4</v>
      </c>
      <c r="G41" s="3"/>
      <c r="H41" s="27" t="s">
        <v>3</v>
      </c>
      <c r="I41" s="3"/>
      <c r="J41" s="32">
        <f>+J39</f>
        <v>1016000</v>
      </c>
    </row>
    <row r="42" spans="1:10" ht="13.5" thickTop="1">
      <c r="A42" s="3"/>
      <c r="B42" s="3"/>
      <c r="C42" s="3"/>
      <c r="D42" s="7"/>
      <c r="E42" s="3"/>
      <c r="F42" s="26"/>
      <c r="G42" s="3"/>
      <c r="H42" s="30"/>
      <c r="I42" s="3"/>
      <c r="J42" s="14"/>
    </row>
    <row r="43" spans="1:10" ht="12.75">
      <c r="A43" s="3" t="s">
        <v>29</v>
      </c>
      <c r="B43" s="3"/>
      <c r="C43" s="3"/>
      <c r="D43" s="3"/>
      <c r="E43" s="3"/>
      <c r="F43" s="10"/>
      <c r="G43" s="3"/>
      <c r="H43" s="3"/>
      <c r="I43" s="3"/>
      <c r="J43" s="10"/>
    </row>
    <row r="44" spans="1:10" ht="12.75">
      <c r="A44" s="3"/>
      <c r="B44" s="3"/>
      <c r="C44" s="3"/>
      <c r="D44" s="7"/>
      <c r="E44" s="3"/>
      <c r="F44" s="10"/>
      <c r="G44" s="3"/>
      <c r="H44" s="7"/>
      <c r="I44" s="3"/>
      <c r="J44" s="10"/>
    </row>
    <row r="45" spans="1:10" ht="12.75">
      <c r="A45" s="3" t="s">
        <v>0</v>
      </c>
      <c r="B45" s="25" t="s">
        <v>27</v>
      </c>
      <c r="C45" s="3"/>
      <c r="D45" s="3"/>
      <c r="E45" s="3"/>
      <c r="F45" s="10"/>
      <c r="G45" s="3"/>
      <c r="H45" s="3"/>
      <c r="I45" s="3"/>
      <c r="J45" s="10"/>
    </row>
    <row r="46" spans="1:10" ht="12.75">
      <c r="A46" s="3"/>
      <c r="B46" s="3"/>
      <c r="C46" s="3" t="s">
        <v>56</v>
      </c>
      <c r="D46" s="11" t="s">
        <v>3</v>
      </c>
      <c r="E46" s="3"/>
      <c r="F46" s="12" t="s">
        <v>4</v>
      </c>
      <c r="G46" s="3"/>
      <c r="H46" s="11" t="s">
        <v>3</v>
      </c>
      <c r="I46" s="3"/>
      <c r="J46" s="33">
        <v>-987000</v>
      </c>
    </row>
    <row r="47" spans="1:10" ht="12.75">
      <c r="A47" s="3"/>
      <c r="B47" s="3"/>
      <c r="C47" s="3" t="s">
        <v>33</v>
      </c>
      <c r="D47" s="7" t="s">
        <v>3</v>
      </c>
      <c r="E47" s="3"/>
      <c r="F47" s="8" t="s">
        <v>4</v>
      </c>
      <c r="G47" s="3"/>
      <c r="H47" s="7" t="s">
        <v>3</v>
      </c>
      <c r="I47" s="3"/>
      <c r="J47" s="14">
        <f>+J46</f>
        <v>-987000</v>
      </c>
    </row>
    <row r="48" spans="1:10" ht="12.75">
      <c r="A48" s="3"/>
      <c r="B48" s="3"/>
      <c r="C48" s="3"/>
      <c r="D48" s="7"/>
      <c r="E48" s="3"/>
      <c r="F48" s="10"/>
      <c r="G48" s="3"/>
      <c r="H48" s="7"/>
      <c r="I48" s="3"/>
      <c r="J48" s="10"/>
    </row>
    <row r="49" spans="1:10" ht="12.75">
      <c r="A49" s="3"/>
      <c r="B49" s="3"/>
      <c r="C49" s="3"/>
      <c r="D49" s="7"/>
      <c r="E49" s="3"/>
      <c r="F49" s="10"/>
      <c r="G49" s="3"/>
      <c r="H49" s="7"/>
      <c r="I49" s="3"/>
      <c r="J49" s="10"/>
    </row>
    <row r="50" spans="1:10" ht="13.5" thickBot="1">
      <c r="A50" s="3" t="s">
        <v>31</v>
      </c>
      <c r="B50" s="3"/>
      <c r="C50" s="3"/>
      <c r="D50" s="27" t="s">
        <v>3</v>
      </c>
      <c r="E50" s="3"/>
      <c r="F50" s="28" t="s">
        <v>4</v>
      </c>
      <c r="G50" s="3"/>
      <c r="H50" s="27" t="s">
        <v>3</v>
      </c>
      <c r="I50" s="3"/>
      <c r="J50" s="32">
        <f>+J47</f>
        <v>-987000</v>
      </c>
    </row>
    <row r="51" spans="1:10" ht="13.5" thickTop="1">
      <c r="A51" s="3"/>
      <c r="B51" s="3"/>
      <c r="C51" s="3"/>
      <c r="D51" s="7"/>
      <c r="E51" s="3"/>
      <c r="F51" s="8"/>
      <c r="G51" s="3"/>
      <c r="H51" s="7"/>
      <c r="I51" s="3"/>
      <c r="J51" s="10"/>
    </row>
    <row r="52" spans="1:10" ht="13.5" thickBot="1">
      <c r="A52" s="3" t="s">
        <v>32</v>
      </c>
      <c r="B52" s="3"/>
      <c r="C52" s="3"/>
      <c r="D52" s="27" t="s">
        <v>3</v>
      </c>
      <c r="E52" s="3"/>
      <c r="F52" s="28" t="s">
        <v>4</v>
      </c>
      <c r="G52" s="3"/>
      <c r="H52" s="29" t="str">
        <f>+H41</f>
        <v>--</v>
      </c>
      <c r="I52" s="3"/>
      <c r="J52" s="32">
        <f>+J41+J50</f>
        <v>29000</v>
      </c>
    </row>
    <row r="53" spans="1:10" ht="13.5" thickTop="1">
      <c r="A53" s="3"/>
      <c r="B53" s="3"/>
      <c r="C53" s="3"/>
      <c r="D53" s="34"/>
      <c r="E53" s="35"/>
      <c r="F53" s="36"/>
      <c r="G53" s="35"/>
      <c r="H53" s="34"/>
      <c r="I53" s="35"/>
      <c r="J53" s="37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28">
      <selection activeCell="J47" sqref="J47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37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51</v>
      </c>
      <c r="C5" s="16"/>
      <c r="D5" s="16"/>
      <c r="E5" s="16"/>
      <c r="F5" s="16"/>
      <c r="G5" s="16"/>
      <c r="H5" s="16"/>
      <c r="I5" s="15"/>
      <c r="J5" s="17">
        <v>2376000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2376000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-J7</f>
        <v>-2376000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v>2376000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-2376000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27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14</v>
      </c>
      <c r="D22" s="7" t="s">
        <v>3</v>
      </c>
      <c r="E22" s="3"/>
      <c r="F22" s="10">
        <v>7000</v>
      </c>
      <c r="G22" s="3"/>
      <c r="H22" s="7" t="s">
        <v>3</v>
      </c>
      <c r="I22" s="3"/>
      <c r="J22" s="10">
        <v>0</v>
      </c>
    </row>
    <row r="23" spans="1:10" ht="12.75">
      <c r="A23" s="3"/>
      <c r="B23" s="3">
        <v>2</v>
      </c>
      <c r="C23" s="3" t="s">
        <v>15</v>
      </c>
      <c r="D23" s="7" t="s">
        <v>3</v>
      </c>
      <c r="E23" s="3"/>
      <c r="F23" s="10">
        <v>1000</v>
      </c>
      <c r="G23" s="3"/>
      <c r="H23" s="7" t="s">
        <v>3</v>
      </c>
      <c r="I23" s="3"/>
      <c r="J23" s="10">
        <v>0</v>
      </c>
    </row>
    <row r="24" spans="1:10" ht="12.75">
      <c r="A24" s="3"/>
      <c r="B24" s="3">
        <v>3</v>
      </c>
      <c r="C24" s="3" t="s">
        <v>16</v>
      </c>
      <c r="D24" s="7" t="s">
        <v>3</v>
      </c>
      <c r="E24" s="3"/>
      <c r="F24" s="10">
        <v>5000</v>
      </c>
      <c r="G24" s="3"/>
      <c r="H24" s="7" t="s">
        <v>3</v>
      </c>
      <c r="I24" s="3"/>
      <c r="J24" s="10">
        <v>0</v>
      </c>
    </row>
    <row r="25" spans="1:10" ht="12.75">
      <c r="A25" s="3"/>
      <c r="B25" s="3">
        <v>4</v>
      </c>
      <c r="C25" s="3" t="s">
        <v>17</v>
      </c>
      <c r="D25" s="3"/>
      <c r="E25" s="3"/>
      <c r="F25" s="10"/>
      <c r="G25" s="3"/>
      <c r="H25" s="3"/>
      <c r="I25" s="3"/>
      <c r="J25" s="10"/>
    </row>
    <row r="26" spans="1:10" ht="12.75">
      <c r="A26" s="3"/>
      <c r="B26" s="3"/>
      <c r="C26" s="3" t="s">
        <v>18</v>
      </c>
      <c r="D26" s="7" t="s">
        <v>3</v>
      </c>
      <c r="E26" s="3"/>
      <c r="F26" s="10">
        <v>4000</v>
      </c>
      <c r="G26" s="3"/>
      <c r="H26" s="7" t="s">
        <v>3</v>
      </c>
      <c r="I26" s="3"/>
      <c r="J26" s="10">
        <v>0</v>
      </c>
    </row>
    <row r="27" spans="1:10" ht="12.75">
      <c r="A27" s="3"/>
      <c r="B27" s="3">
        <v>5</v>
      </c>
      <c r="C27" s="3" t="s">
        <v>6</v>
      </c>
      <c r="D27" s="3"/>
      <c r="E27" s="3"/>
      <c r="F27" s="10"/>
      <c r="G27" s="3"/>
      <c r="H27" s="3"/>
      <c r="I27" s="3"/>
      <c r="J27" s="10"/>
    </row>
    <row r="28" spans="1:10" ht="12.75">
      <c r="A28" s="3"/>
      <c r="B28" s="3"/>
      <c r="C28" s="3" t="s">
        <v>19</v>
      </c>
      <c r="D28" s="7" t="s">
        <v>3</v>
      </c>
      <c r="E28" s="3"/>
      <c r="F28" s="10">
        <v>74000</v>
      </c>
      <c r="G28" s="3"/>
      <c r="H28" s="7" t="s">
        <v>3</v>
      </c>
      <c r="I28" s="3"/>
      <c r="J28" s="10">
        <v>1000</v>
      </c>
    </row>
    <row r="29" spans="1:10" ht="12.75">
      <c r="A29" s="3"/>
      <c r="B29" s="3">
        <v>6</v>
      </c>
      <c r="C29" s="3" t="s">
        <v>20</v>
      </c>
      <c r="D29" s="7" t="s">
        <v>3</v>
      </c>
      <c r="E29" s="3"/>
      <c r="F29" s="10">
        <v>2000</v>
      </c>
      <c r="G29" s="3"/>
      <c r="H29" s="7" t="s">
        <v>3</v>
      </c>
      <c r="I29" s="3"/>
      <c r="J29" s="10">
        <v>0</v>
      </c>
    </row>
    <row r="30" spans="1:10" ht="12.75">
      <c r="A30" s="3"/>
      <c r="B30" s="3">
        <v>7</v>
      </c>
      <c r="C30" s="3" t="s">
        <v>7</v>
      </c>
      <c r="D30" s="3"/>
      <c r="E30" s="3"/>
      <c r="F30" s="10"/>
      <c r="G30" s="3"/>
      <c r="H30" s="3"/>
      <c r="I30" s="3"/>
      <c r="J30" s="10"/>
    </row>
    <row r="31" spans="1:10" ht="12.75">
      <c r="A31" s="3"/>
      <c r="B31" s="3"/>
      <c r="C31" s="3" t="s">
        <v>21</v>
      </c>
      <c r="D31" s="7" t="s">
        <v>3</v>
      </c>
      <c r="E31" s="3"/>
      <c r="F31" s="10">
        <v>7000</v>
      </c>
      <c r="G31" s="3"/>
      <c r="H31" s="7" t="s">
        <v>3</v>
      </c>
      <c r="I31" s="3"/>
      <c r="J31" s="10">
        <v>0</v>
      </c>
    </row>
    <row r="32" spans="1:10" ht="12.75">
      <c r="A32" s="3"/>
      <c r="B32" s="3">
        <v>8</v>
      </c>
      <c r="C32" s="3" t="s">
        <v>23</v>
      </c>
      <c r="D32" s="11" t="s">
        <v>3</v>
      </c>
      <c r="E32" s="3"/>
      <c r="F32" s="13">
        <v>2306000</v>
      </c>
      <c r="G32" s="3"/>
      <c r="H32" s="11" t="s">
        <v>3</v>
      </c>
      <c r="I32" s="3"/>
      <c r="J32" s="13">
        <v>76000</v>
      </c>
    </row>
    <row r="33" spans="1:10" ht="12.75">
      <c r="A33" s="3"/>
      <c r="B33" s="3"/>
      <c r="C33" s="3" t="s">
        <v>25</v>
      </c>
      <c r="D33" s="7" t="s">
        <v>3</v>
      </c>
      <c r="E33" s="3"/>
      <c r="F33" s="8" t="s">
        <v>4</v>
      </c>
      <c r="G33" s="3"/>
      <c r="H33" s="7" t="s">
        <v>3</v>
      </c>
      <c r="I33" s="3"/>
      <c r="J33" s="14">
        <f>SUM(J22:J32)</f>
        <v>77000</v>
      </c>
    </row>
    <row r="34" spans="1:10" ht="12.75">
      <c r="A34" s="3"/>
      <c r="B34" s="3"/>
      <c r="C34" s="3"/>
      <c r="E34" s="3"/>
      <c r="G34" s="3"/>
      <c r="H34" s="7"/>
      <c r="I34" s="3"/>
      <c r="J34" s="10"/>
    </row>
    <row r="35" spans="1:10" ht="13.5" thickBot="1">
      <c r="A35" s="3" t="s">
        <v>28</v>
      </c>
      <c r="C35" s="3"/>
      <c r="D35" s="27" t="s">
        <v>3</v>
      </c>
      <c r="E35" s="3"/>
      <c r="F35" s="28" t="s">
        <v>4</v>
      </c>
      <c r="G35" s="3"/>
      <c r="H35" s="29" t="str">
        <f>+H33</f>
        <v>--</v>
      </c>
      <c r="I35" s="3"/>
      <c r="J35" s="32">
        <f>+J33</f>
        <v>77000</v>
      </c>
    </row>
    <row r="36" ht="13.5" thickTop="1"/>
    <row r="37" spans="1:10" ht="12.75">
      <c r="A37" s="3" t="s">
        <v>29</v>
      </c>
      <c r="B37" s="3"/>
      <c r="C37" s="3"/>
      <c r="D37" s="3"/>
      <c r="E37" s="3"/>
      <c r="F37" s="10"/>
      <c r="G37" s="3"/>
      <c r="H37" s="3"/>
      <c r="I37" s="3"/>
      <c r="J37" s="10"/>
    </row>
    <row r="38" spans="1:11" ht="12.75">
      <c r="A38" s="3"/>
      <c r="B38" s="3"/>
      <c r="C38" s="3"/>
      <c r="D38" s="7"/>
      <c r="E38" s="3"/>
      <c r="F38" s="10"/>
      <c r="G38" s="3"/>
      <c r="H38" s="7"/>
      <c r="I38" s="3"/>
      <c r="J38" s="10"/>
      <c r="K38" s="40"/>
    </row>
    <row r="39" spans="1:11" ht="12.75">
      <c r="A39" s="3" t="s">
        <v>0</v>
      </c>
      <c r="B39" s="25" t="s">
        <v>27</v>
      </c>
      <c r="C39" s="3"/>
      <c r="D39" s="3"/>
      <c r="E39" s="3"/>
      <c r="F39" s="10"/>
      <c r="G39" s="3"/>
      <c r="H39" s="3"/>
      <c r="I39" s="3"/>
      <c r="J39" s="10"/>
      <c r="K39" s="40"/>
    </row>
    <row r="40" spans="1:11" ht="12.75">
      <c r="A40" s="3"/>
      <c r="B40" s="3"/>
      <c r="C40" s="3" t="s">
        <v>57</v>
      </c>
      <c r="D40" s="11" t="s">
        <v>3</v>
      </c>
      <c r="E40" s="3"/>
      <c r="F40" s="12" t="s">
        <v>4</v>
      </c>
      <c r="G40" s="3"/>
      <c r="H40" s="11" t="s">
        <v>3</v>
      </c>
      <c r="I40" s="3"/>
      <c r="J40" s="33">
        <v>-77000</v>
      </c>
      <c r="K40" s="40"/>
    </row>
    <row r="41" spans="1:11" ht="12.75">
      <c r="A41" s="3"/>
      <c r="B41" s="3"/>
      <c r="C41" s="3" t="s">
        <v>33</v>
      </c>
      <c r="D41" s="7" t="s">
        <v>3</v>
      </c>
      <c r="E41" s="3"/>
      <c r="F41" s="8" t="s">
        <v>4</v>
      </c>
      <c r="G41" s="3"/>
      <c r="H41" s="7" t="s">
        <v>3</v>
      </c>
      <c r="I41" s="3"/>
      <c r="J41" s="14">
        <f>+J40</f>
        <v>-77000</v>
      </c>
      <c r="K41" s="40"/>
    </row>
    <row r="42" spans="1:11" ht="12.75">
      <c r="A42" s="3"/>
      <c r="B42" s="3"/>
      <c r="C42" s="3"/>
      <c r="D42" s="7"/>
      <c r="E42" s="3"/>
      <c r="F42" s="10"/>
      <c r="G42" s="3"/>
      <c r="H42" s="7"/>
      <c r="I42" s="3"/>
      <c r="J42" s="10"/>
      <c r="K42" s="40"/>
    </row>
    <row r="43" spans="1:10" ht="13.5" thickBot="1">
      <c r="A43" s="3" t="s">
        <v>31</v>
      </c>
      <c r="B43" s="3"/>
      <c r="C43" s="3"/>
      <c r="D43" s="27" t="s">
        <v>3</v>
      </c>
      <c r="E43" s="3"/>
      <c r="F43" s="28" t="s">
        <v>4</v>
      </c>
      <c r="G43" s="3"/>
      <c r="H43" s="27" t="s">
        <v>3</v>
      </c>
      <c r="I43" s="3"/>
      <c r="J43" s="32">
        <f>+J41</f>
        <v>-77000</v>
      </c>
    </row>
    <row r="44" spans="1:10" ht="13.5" thickTop="1">
      <c r="A44" s="3"/>
      <c r="B44" s="3"/>
      <c r="C44" s="3"/>
      <c r="D44" s="7"/>
      <c r="E44" s="3"/>
      <c r="F44" s="8"/>
      <c r="G44" s="3"/>
      <c r="H44" s="7"/>
      <c r="I44" s="3"/>
      <c r="J44" s="10"/>
    </row>
    <row r="45" spans="1:10" ht="13.5" thickBot="1">
      <c r="A45" s="3" t="s">
        <v>32</v>
      </c>
      <c r="B45" s="3"/>
      <c r="C45" s="3"/>
      <c r="D45" s="27" t="s">
        <v>3</v>
      </c>
      <c r="E45" s="3"/>
      <c r="F45" s="28" t="s">
        <v>4</v>
      </c>
      <c r="G45" s="3"/>
      <c r="H45" s="27" t="s">
        <v>3</v>
      </c>
      <c r="I45" s="3"/>
      <c r="J45" s="32">
        <f>+J43+J35</f>
        <v>0</v>
      </c>
    </row>
    <row r="46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2:K52"/>
  <sheetViews>
    <sheetView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38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60</v>
      </c>
      <c r="C5" s="16"/>
      <c r="D5" s="16"/>
      <c r="E5" s="16"/>
      <c r="F5" s="16"/>
      <c r="G5" s="16"/>
      <c r="H5" s="16"/>
      <c r="I5" s="15"/>
      <c r="J5" s="17">
        <v>60714000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60714000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-J7</f>
        <v>-60714000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v>61795000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-61795000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1081000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-1081000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0</v>
      </c>
      <c r="B20" s="3" t="s">
        <v>27</v>
      </c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>
        <v>1</v>
      </c>
      <c r="C21" s="3" t="s">
        <v>44</v>
      </c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 t="s">
        <v>45</v>
      </c>
      <c r="D22" s="7" t="s">
        <v>3</v>
      </c>
      <c r="E22" s="3"/>
      <c r="F22" s="8" t="s">
        <v>4</v>
      </c>
      <c r="G22" s="3"/>
      <c r="H22" s="7" t="s">
        <v>3</v>
      </c>
      <c r="I22" s="3"/>
      <c r="J22" s="9">
        <v>360000</v>
      </c>
    </row>
    <row r="23" spans="1:10" ht="12.75">
      <c r="A23" s="3"/>
      <c r="B23" s="3">
        <v>2</v>
      </c>
      <c r="C23" s="3" t="s">
        <v>46</v>
      </c>
      <c r="D23" s="3"/>
      <c r="E23" s="3"/>
      <c r="F23" s="8"/>
      <c r="G23" s="3"/>
      <c r="H23" s="3"/>
      <c r="I23" s="3"/>
      <c r="J23" s="10"/>
    </row>
    <row r="24" spans="1:10" ht="12.75">
      <c r="A24" s="3"/>
      <c r="B24" s="3"/>
      <c r="C24" s="3" t="s">
        <v>47</v>
      </c>
      <c r="D24" s="7" t="s">
        <v>3</v>
      </c>
      <c r="E24" s="3"/>
      <c r="F24" s="8" t="s">
        <v>4</v>
      </c>
      <c r="G24" s="3"/>
      <c r="H24" s="7" t="s">
        <v>3</v>
      </c>
      <c r="I24" s="3"/>
      <c r="J24" s="10">
        <v>419000</v>
      </c>
    </row>
    <row r="25" spans="1:10" ht="12.75">
      <c r="A25" s="3"/>
      <c r="B25" s="3">
        <v>3</v>
      </c>
      <c r="C25" s="3" t="s">
        <v>12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10">
        <v>362000</v>
      </c>
    </row>
    <row r="26" spans="1:10" ht="12.75">
      <c r="A26" s="3"/>
      <c r="B26" s="3">
        <v>4</v>
      </c>
      <c r="C26" s="3" t="s">
        <v>13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10">
        <v>660000</v>
      </c>
    </row>
    <row r="27" spans="1:10" ht="12.75">
      <c r="A27" s="3"/>
      <c r="B27" s="3">
        <v>5</v>
      </c>
      <c r="C27" s="3" t="s">
        <v>58</v>
      </c>
      <c r="D27" s="7" t="s">
        <v>3</v>
      </c>
      <c r="E27" s="3"/>
      <c r="F27" s="8" t="s">
        <v>4</v>
      </c>
      <c r="G27" s="3"/>
      <c r="H27" s="7" t="s">
        <v>3</v>
      </c>
      <c r="I27" s="3"/>
      <c r="J27" s="10">
        <v>-142000</v>
      </c>
    </row>
    <row r="28" spans="1:10" ht="12.75">
      <c r="A28" s="3"/>
      <c r="B28" s="3">
        <v>6</v>
      </c>
      <c r="C28" s="3" t="s">
        <v>14</v>
      </c>
      <c r="D28" s="7" t="s">
        <v>3</v>
      </c>
      <c r="E28" s="3"/>
      <c r="F28" s="10">
        <v>607000</v>
      </c>
      <c r="G28" s="3"/>
      <c r="H28" s="7" t="s">
        <v>3</v>
      </c>
      <c r="I28" s="3"/>
      <c r="J28" s="10">
        <v>23000</v>
      </c>
    </row>
    <row r="29" spans="1:10" ht="12.75">
      <c r="A29" s="3"/>
      <c r="B29" s="3">
        <v>7</v>
      </c>
      <c r="C29" s="3" t="s">
        <v>15</v>
      </c>
      <c r="D29" s="7" t="s">
        <v>3</v>
      </c>
      <c r="E29" s="3"/>
      <c r="F29" s="10">
        <v>209000</v>
      </c>
      <c r="G29" s="3"/>
      <c r="H29" s="7" t="s">
        <v>3</v>
      </c>
      <c r="I29" s="3"/>
      <c r="J29" s="10">
        <v>2000</v>
      </c>
    </row>
    <row r="30" spans="1:10" ht="12.75">
      <c r="A30" s="3"/>
      <c r="B30" s="3">
        <v>8</v>
      </c>
      <c r="C30" s="3" t="s">
        <v>16</v>
      </c>
      <c r="D30" s="7" t="s">
        <v>3</v>
      </c>
      <c r="E30" s="3"/>
      <c r="F30" s="10">
        <v>50000</v>
      </c>
      <c r="G30" s="3"/>
      <c r="H30" s="7" t="s">
        <v>3</v>
      </c>
      <c r="I30" s="3"/>
      <c r="J30" s="10">
        <v>3000</v>
      </c>
    </row>
    <row r="31" spans="1:10" ht="12.75">
      <c r="A31" s="3"/>
      <c r="B31" s="3">
        <v>9</v>
      </c>
      <c r="C31" s="3" t="s">
        <v>17</v>
      </c>
      <c r="D31" s="3"/>
      <c r="E31" s="3"/>
      <c r="F31" s="10"/>
      <c r="G31" s="3"/>
      <c r="H31" s="3"/>
      <c r="I31" s="3"/>
      <c r="J31" s="10"/>
    </row>
    <row r="32" spans="1:10" ht="12.75">
      <c r="A32" s="3"/>
      <c r="B32" s="3"/>
      <c r="C32" s="3" t="s">
        <v>18</v>
      </c>
      <c r="D32" s="7" t="s">
        <v>3</v>
      </c>
      <c r="E32" s="3"/>
      <c r="F32" s="10">
        <v>536000</v>
      </c>
      <c r="G32" s="3"/>
      <c r="H32" s="7" t="s">
        <v>3</v>
      </c>
      <c r="I32" s="3"/>
      <c r="J32" s="10">
        <v>6000</v>
      </c>
    </row>
    <row r="33" spans="1:10" ht="12.75">
      <c r="A33" s="3"/>
      <c r="B33" s="3">
        <v>10</v>
      </c>
      <c r="C33" s="3" t="s">
        <v>6</v>
      </c>
      <c r="D33" s="3"/>
      <c r="E33" s="3"/>
      <c r="F33" s="10"/>
      <c r="G33" s="3"/>
      <c r="H33" s="3"/>
      <c r="I33" s="3"/>
      <c r="J33" s="10"/>
    </row>
    <row r="34" spans="1:10" ht="12.75">
      <c r="A34" s="3"/>
      <c r="B34" s="3"/>
      <c r="C34" s="3" t="s">
        <v>19</v>
      </c>
      <c r="D34" s="7" t="s">
        <v>3</v>
      </c>
      <c r="E34" s="3"/>
      <c r="F34" s="10">
        <v>3759000</v>
      </c>
      <c r="G34" s="3"/>
      <c r="H34" s="7" t="s">
        <v>3</v>
      </c>
      <c r="I34" s="3"/>
      <c r="J34" s="10">
        <v>192000</v>
      </c>
    </row>
    <row r="35" spans="1:10" ht="12.75">
      <c r="A35" s="3"/>
      <c r="B35" s="3">
        <v>11</v>
      </c>
      <c r="C35" s="3" t="s">
        <v>20</v>
      </c>
      <c r="D35" s="7" t="s">
        <v>3</v>
      </c>
      <c r="E35" s="3"/>
      <c r="F35" s="10">
        <v>466000</v>
      </c>
      <c r="G35" s="3"/>
      <c r="H35" s="7" t="s">
        <v>3</v>
      </c>
      <c r="I35" s="3"/>
      <c r="J35" s="10">
        <v>10000</v>
      </c>
    </row>
    <row r="36" spans="1:10" ht="12.75">
      <c r="A36" s="3"/>
      <c r="B36" s="3">
        <v>12</v>
      </c>
      <c r="C36" s="3" t="s">
        <v>7</v>
      </c>
      <c r="D36" s="3"/>
      <c r="E36" s="3"/>
      <c r="F36" s="10"/>
      <c r="G36" s="3"/>
      <c r="H36" s="3"/>
      <c r="I36" s="3"/>
      <c r="J36" s="10"/>
    </row>
    <row r="37" spans="1:10" ht="12.75">
      <c r="A37" s="3"/>
      <c r="B37" s="3"/>
      <c r="C37" s="3" t="s">
        <v>21</v>
      </c>
      <c r="D37" s="7" t="s">
        <v>3</v>
      </c>
      <c r="E37" s="3"/>
      <c r="F37" s="10">
        <v>305000</v>
      </c>
      <c r="G37" s="3"/>
      <c r="H37" s="7" t="s">
        <v>3</v>
      </c>
      <c r="I37" s="3"/>
      <c r="J37" s="10">
        <v>9000</v>
      </c>
    </row>
    <row r="38" spans="1:10" ht="12.75">
      <c r="A38" s="3"/>
      <c r="B38" s="3">
        <v>13</v>
      </c>
      <c r="C38" s="3" t="s">
        <v>23</v>
      </c>
      <c r="D38" s="11" t="s">
        <v>3</v>
      </c>
      <c r="E38" s="3"/>
      <c r="F38" s="13">
        <v>16165000</v>
      </c>
      <c r="G38" s="3"/>
      <c r="H38" s="11" t="s">
        <v>3</v>
      </c>
      <c r="I38" s="3"/>
      <c r="J38" s="13">
        <v>451000</v>
      </c>
    </row>
    <row r="39" spans="1:10" ht="12.75">
      <c r="A39" s="3"/>
      <c r="B39" s="3"/>
      <c r="C39" s="3" t="s">
        <v>25</v>
      </c>
      <c r="D39" s="7" t="s">
        <v>3</v>
      </c>
      <c r="E39" s="3"/>
      <c r="F39" s="8" t="s">
        <v>4</v>
      </c>
      <c r="G39" s="3"/>
      <c r="H39" s="7" t="s">
        <v>3</v>
      </c>
      <c r="I39" s="3"/>
      <c r="J39" s="14">
        <f>SUM(J22:J38)</f>
        <v>2355000</v>
      </c>
    </row>
    <row r="40" ht="12.75">
      <c r="F40" s="2"/>
    </row>
    <row r="41" spans="1:10" ht="13.5" thickBot="1">
      <c r="A41" s="3" t="s">
        <v>34</v>
      </c>
      <c r="B41" s="3"/>
      <c r="C41" s="3"/>
      <c r="D41" s="27" t="s">
        <v>3</v>
      </c>
      <c r="E41" s="3"/>
      <c r="F41" s="28" t="s">
        <v>4</v>
      </c>
      <c r="G41" s="3"/>
      <c r="H41" s="27" t="s">
        <v>3</v>
      </c>
      <c r="I41" s="3"/>
      <c r="J41" s="32">
        <f>+J39</f>
        <v>2355000</v>
      </c>
    </row>
    <row r="42" ht="13.5" thickTop="1">
      <c r="F42" s="2"/>
    </row>
    <row r="43" spans="1:10" ht="12.75">
      <c r="A43" s="3" t="s">
        <v>29</v>
      </c>
      <c r="B43" s="3"/>
      <c r="C43" s="3"/>
      <c r="D43" s="3"/>
      <c r="E43" s="3"/>
      <c r="F43" s="10"/>
      <c r="G43" s="3"/>
      <c r="H43" s="3"/>
      <c r="I43" s="3"/>
      <c r="J43" s="10"/>
    </row>
    <row r="44" spans="1:11" ht="12.75">
      <c r="A44" s="3"/>
      <c r="B44" s="3"/>
      <c r="C44" s="3"/>
      <c r="D44" s="7"/>
      <c r="E44" s="3"/>
      <c r="F44" s="10"/>
      <c r="G44" s="3"/>
      <c r="H44" s="7"/>
      <c r="I44" s="3"/>
      <c r="J44" s="10"/>
      <c r="K44" s="40"/>
    </row>
    <row r="45" spans="1:11" ht="12.75">
      <c r="A45" s="3" t="s">
        <v>0</v>
      </c>
      <c r="B45" s="25" t="s">
        <v>27</v>
      </c>
      <c r="C45" s="3"/>
      <c r="D45" s="3"/>
      <c r="E45" s="3"/>
      <c r="F45" s="10"/>
      <c r="G45" s="3"/>
      <c r="H45" s="3"/>
      <c r="I45" s="3"/>
      <c r="J45" s="10"/>
      <c r="K45" s="40"/>
    </row>
    <row r="46" spans="1:11" ht="12.75">
      <c r="A46" s="3"/>
      <c r="B46" s="3"/>
      <c r="C46" s="3" t="s">
        <v>56</v>
      </c>
      <c r="D46" s="11" t="s">
        <v>3</v>
      </c>
      <c r="E46" s="3"/>
      <c r="F46" s="12" t="s">
        <v>4</v>
      </c>
      <c r="G46" s="3"/>
      <c r="H46" s="11" t="s">
        <v>3</v>
      </c>
      <c r="I46" s="3"/>
      <c r="J46" s="33">
        <v>-1274000</v>
      </c>
      <c r="K46" s="40"/>
    </row>
    <row r="47" spans="1:11" ht="12.75">
      <c r="A47" s="3"/>
      <c r="B47" s="3"/>
      <c r="C47" s="3" t="s">
        <v>33</v>
      </c>
      <c r="D47" s="7" t="s">
        <v>3</v>
      </c>
      <c r="E47" s="3"/>
      <c r="F47" s="8" t="s">
        <v>4</v>
      </c>
      <c r="G47" s="3"/>
      <c r="H47" s="7" t="s">
        <v>3</v>
      </c>
      <c r="I47" s="3"/>
      <c r="J47" s="14">
        <f>+J46</f>
        <v>-1274000</v>
      </c>
      <c r="K47" s="40"/>
    </row>
    <row r="48" spans="1:11" ht="12.75">
      <c r="A48" s="3"/>
      <c r="B48" s="3"/>
      <c r="C48" s="3"/>
      <c r="D48" s="7"/>
      <c r="E48" s="3"/>
      <c r="F48" s="10"/>
      <c r="G48" s="3"/>
      <c r="H48" s="7"/>
      <c r="I48" s="3"/>
      <c r="J48" s="10"/>
      <c r="K48" s="40"/>
    </row>
    <row r="49" spans="1:10" ht="13.5" thickBot="1">
      <c r="A49" s="3" t="s">
        <v>31</v>
      </c>
      <c r="B49" s="3"/>
      <c r="C49" s="3"/>
      <c r="D49" s="27" t="s">
        <v>3</v>
      </c>
      <c r="E49" s="3"/>
      <c r="F49" s="28" t="s">
        <v>4</v>
      </c>
      <c r="G49" s="3"/>
      <c r="H49" s="27" t="s">
        <v>3</v>
      </c>
      <c r="I49" s="3"/>
      <c r="J49" s="32">
        <f>+J47</f>
        <v>-1274000</v>
      </c>
    </row>
    <row r="50" spans="1:10" ht="13.5" thickTop="1">
      <c r="A50" s="3"/>
      <c r="B50" s="3"/>
      <c r="C50" s="3"/>
      <c r="D50" s="7"/>
      <c r="E50" s="3"/>
      <c r="F50" s="8"/>
      <c r="G50" s="3"/>
      <c r="H50" s="7"/>
      <c r="I50" s="3"/>
      <c r="J50" s="10"/>
    </row>
    <row r="51" spans="1:10" ht="13.5" thickBot="1">
      <c r="A51" s="3" t="s">
        <v>32</v>
      </c>
      <c r="B51" s="3"/>
      <c r="C51" s="3"/>
      <c r="D51" s="27" t="s">
        <v>3</v>
      </c>
      <c r="E51" s="3"/>
      <c r="F51" s="28" t="s">
        <v>4</v>
      </c>
      <c r="G51" s="3"/>
      <c r="H51" s="27" t="s">
        <v>3</v>
      </c>
      <c r="I51" s="3"/>
      <c r="J51" s="32">
        <f>+J49+J41</f>
        <v>1081000</v>
      </c>
    </row>
    <row r="52" spans="1:10" ht="13.5" thickTop="1">
      <c r="A52" s="3"/>
      <c r="B52" s="3"/>
      <c r="C52" s="3"/>
      <c r="D52" s="34"/>
      <c r="E52" s="35"/>
      <c r="F52" s="36"/>
      <c r="G52" s="35"/>
      <c r="H52" s="34"/>
      <c r="I52" s="35"/>
      <c r="J52" s="37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2:J53"/>
  <sheetViews>
    <sheetView workbookViewId="0" topLeftCell="A2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39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59</v>
      </c>
      <c r="C5" s="16"/>
      <c r="D5" s="16"/>
      <c r="E5" s="16"/>
      <c r="F5" s="16"/>
      <c r="G5" s="16"/>
      <c r="H5" s="16"/>
      <c r="I5" s="15"/>
      <c r="J5" s="17">
        <v>5644000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5644000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-J7</f>
        <v>-5644000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v>5672000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-5672000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28000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-28000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27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44</v>
      </c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 t="s">
        <v>45</v>
      </c>
      <c r="D23" s="7" t="s">
        <v>3</v>
      </c>
      <c r="E23" s="3"/>
      <c r="F23" s="8" t="s">
        <v>4</v>
      </c>
      <c r="G23" s="3"/>
      <c r="H23" s="7" t="s">
        <v>3</v>
      </c>
      <c r="I23" s="3"/>
      <c r="J23" s="9">
        <v>8000</v>
      </c>
    </row>
    <row r="24" spans="1:10" ht="12.75">
      <c r="A24" s="3"/>
      <c r="B24" s="3">
        <v>2</v>
      </c>
      <c r="C24" s="3" t="s">
        <v>46</v>
      </c>
      <c r="D24" s="3"/>
      <c r="E24" s="3"/>
      <c r="F24" s="8"/>
      <c r="G24" s="3"/>
      <c r="H24" s="3"/>
      <c r="I24" s="3"/>
      <c r="J24" s="10"/>
    </row>
    <row r="25" spans="1:10" ht="12.75">
      <c r="A25" s="3"/>
      <c r="B25" s="3"/>
      <c r="C25" s="3" t="s">
        <v>47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10">
        <v>10000</v>
      </c>
    </row>
    <row r="26" spans="1:10" ht="12.75">
      <c r="A26" s="3"/>
      <c r="B26" s="3">
        <v>3</v>
      </c>
      <c r="C26" s="3" t="s">
        <v>40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10">
        <v>0</v>
      </c>
    </row>
    <row r="27" spans="1:10" ht="12.75">
      <c r="A27" s="3"/>
      <c r="B27" s="3">
        <v>4</v>
      </c>
      <c r="C27" s="3" t="s">
        <v>13</v>
      </c>
      <c r="D27" s="7" t="s">
        <v>3</v>
      </c>
      <c r="E27" s="3"/>
      <c r="F27" s="8" t="s">
        <v>4</v>
      </c>
      <c r="G27" s="3"/>
      <c r="H27" s="7" t="s">
        <v>3</v>
      </c>
      <c r="I27" s="3"/>
      <c r="J27" s="10">
        <v>15000</v>
      </c>
    </row>
    <row r="28" spans="1:10" ht="12.75">
      <c r="A28" s="3"/>
      <c r="B28" s="3">
        <v>5</v>
      </c>
      <c r="C28" s="3" t="s">
        <v>58</v>
      </c>
      <c r="D28" s="7" t="s">
        <v>3</v>
      </c>
      <c r="E28" s="3"/>
      <c r="F28" s="8" t="s">
        <v>4</v>
      </c>
      <c r="G28" s="3"/>
      <c r="H28" s="7" t="s">
        <v>3</v>
      </c>
      <c r="I28" s="3"/>
      <c r="J28" s="10">
        <v>-3000</v>
      </c>
    </row>
    <row r="29" spans="1:10" ht="12.75">
      <c r="A29" s="3"/>
      <c r="B29" s="3">
        <v>6</v>
      </c>
      <c r="C29" s="3" t="s">
        <v>14</v>
      </c>
      <c r="D29" s="7" t="s">
        <v>3</v>
      </c>
      <c r="E29" s="3"/>
      <c r="F29" s="10">
        <v>155000</v>
      </c>
      <c r="G29" s="3"/>
      <c r="H29" s="7" t="s">
        <v>3</v>
      </c>
      <c r="I29" s="3"/>
      <c r="J29" s="10">
        <v>2000</v>
      </c>
    </row>
    <row r="30" spans="1:10" ht="12.75">
      <c r="A30" s="3"/>
      <c r="B30" s="3">
        <v>7</v>
      </c>
      <c r="C30" s="3" t="s">
        <v>41</v>
      </c>
      <c r="D30" s="7" t="s">
        <v>3</v>
      </c>
      <c r="E30" s="3"/>
      <c r="F30" s="10">
        <v>3000</v>
      </c>
      <c r="G30" s="3"/>
      <c r="H30" s="7" t="s">
        <v>3</v>
      </c>
      <c r="I30" s="3"/>
      <c r="J30" s="10">
        <v>0</v>
      </c>
    </row>
    <row r="31" spans="1:10" ht="12.75">
      <c r="A31" s="3"/>
      <c r="B31" s="3">
        <v>8</v>
      </c>
      <c r="C31" s="3" t="s">
        <v>17</v>
      </c>
      <c r="D31" s="3"/>
      <c r="E31" s="3"/>
      <c r="F31" s="10"/>
      <c r="G31" s="3"/>
      <c r="H31" s="3"/>
      <c r="I31" s="3"/>
      <c r="J31" s="10"/>
    </row>
    <row r="32" spans="1:10" ht="12.75">
      <c r="A32" s="3"/>
      <c r="B32" s="3"/>
      <c r="C32" s="3" t="s">
        <v>18</v>
      </c>
      <c r="D32" s="7" t="s">
        <v>3</v>
      </c>
      <c r="E32" s="3"/>
      <c r="F32" s="10">
        <v>3000</v>
      </c>
      <c r="G32" s="3"/>
      <c r="H32" s="7" t="s">
        <v>3</v>
      </c>
      <c r="I32" s="3"/>
      <c r="J32" s="10">
        <v>0</v>
      </c>
    </row>
    <row r="33" spans="1:10" ht="12.75">
      <c r="A33" s="3"/>
      <c r="B33" s="3">
        <v>9</v>
      </c>
      <c r="C33" s="3" t="s">
        <v>6</v>
      </c>
      <c r="D33" s="3"/>
      <c r="E33" s="3"/>
      <c r="F33" s="10"/>
      <c r="G33" s="3"/>
      <c r="H33" s="3"/>
      <c r="I33" s="3"/>
      <c r="J33" s="10"/>
    </row>
    <row r="34" spans="1:10" ht="12.75">
      <c r="A34" s="3"/>
      <c r="B34" s="3"/>
      <c r="C34" s="3" t="s">
        <v>19</v>
      </c>
      <c r="D34" s="7" t="s">
        <v>3</v>
      </c>
      <c r="E34" s="3"/>
      <c r="F34" s="10">
        <v>1058000</v>
      </c>
      <c r="G34" s="3"/>
      <c r="H34" s="7" t="s">
        <v>3</v>
      </c>
      <c r="I34" s="3"/>
      <c r="J34" s="10">
        <v>23000</v>
      </c>
    </row>
    <row r="35" spans="1:10" ht="12.75">
      <c r="A35" s="3"/>
      <c r="B35" s="3">
        <v>10</v>
      </c>
      <c r="C35" s="3" t="s">
        <v>20</v>
      </c>
      <c r="D35" s="7" t="s">
        <v>3</v>
      </c>
      <c r="E35" s="3"/>
      <c r="F35" s="10">
        <v>33000</v>
      </c>
      <c r="G35" s="3"/>
      <c r="H35" s="7" t="s">
        <v>3</v>
      </c>
      <c r="I35" s="3"/>
      <c r="J35" s="10">
        <v>1000</v>
      </c>
    </row>
    <row r="36" spans="1:10" ht="12.75">
      <c r="A36" s="3"/>
      <c r="B36" s="3">
        <v>11</v>
      </c>
      <c r="C36" s="3" t="s">
        <v>7</v>
      </c>
      <c r="D36" s="3"/>
      <c r="E36" s="3"/>
      <c r="F36" s="10"/>
      <c r="G36" s="3"/>
      <c r="H36" s="3"/>
      <c r="I36" s="3"/>
      <c r="J36" s="10"/>
    </row>
    <row r="37" spans="1:10" ht="12.75">
      <c r="A37" s="3"/>
      <c r="B37" s="3"/>
      <c r="C37" s="3" t="s">
        <v>21</v>
      </c>
      <c r="D37" s="7" t="s">
        <v>3</v>
      </c>
      <c r="E37" s="3"/>
      <c r="F37" s="10">
        <v>22000</v>
      </c>
      <c r="G37" s="3"/>
      <c r="H37" s="7" t="s">
        <v>3</v>
      </c>
      <c r="I37" s="3"/>
      <c r="J37" s="10">
        <v>0</v>
      </c>
    </row>
    <row r="38" spans="1:10" ht="12.75">
      <c r="A38" s="3"/>
      <c r="B38" s="3">
        <v>12</v>
      </c>
      <c r="C38" s="3" t="s">
        <v>48</v>
      </c>
      <c r="D38" s="7"/>
      <c r="E38" s="3"/>
      <c r="F38" s="10"/>
      <c r="G38" s="3"/>
      <c r="H38" s="7"/>
      <c r="I38" s="3"/>
      <c r="J38" s="10">
        <v>47000</v>
      </c>
    </row>
    <row r="39" spans="1:10" ht="12.75">
      <c r="A39" s="3"/>
      <c r="B39" s="3">
        <v>13</v>
      </c>
      <c r="C39" s="3" t="s">
        <v>23</v>
      </c>
      <c r="D39" s="11" t="s">
        <v>3</v>
      </c>
      <c r="E39" s="3"/>
      <c r="F39" s="13">
        <v>7631000</v>
      </c>
      <c r="G39" s="3"/>
      <c r="H39" s="11" t="s">
        <v>3</v>
      </c>
      <c r="I39" s="3"/>
      <c r="J39" s="13">
        <v>9000</v>
      </c>
    </row>
    <row r="40" spans="1:10" ht="12.75">
      <c r="A40" s="3"/>
      <c r="B40" s="3"/>
      <c r="C40" s="3" t="s">
        <v>25</v>
      </c>
      <c r="D40" s="7" t="s">
        <v>3</v>
      </c>
      <c r="E40" s="3"/>
      <c r="F40" s="8" t="s">
        <v>4</v>
      </c>
      <c r="G40" s="3"/>
      <c r="H40" s="7" t="s">
        <v>3</v>
      </c>
      <c r="I40" s="3"/>
      <c r="J40" s="14">
        <f>SUM(J23:J39)</f>
        <v>112000</v>
      </c>
    </row>
    <row r="41" spans="6:10" ht="12.75">
      <c r="F41" s="2"/>
      <c r="J41" s="38"/>
    </row>
    <row r="42" spans="1:10" ht="13.5" thickBot="1">
      <c r="A42" s="3" t="s">
        <v>28</v>
      </c>
      <c r="C42" s="3"/>
      <c r="D42" s="27" t="s">
        <v>3</v>
      </c>
      <c r="E42" s="3"/>
      <c r="F42" s="28" t="s">
        <v>4</v>
      </c>
      <c r="G42" s="3"/>
      <c r="H42" s="27" t="s">
        <v>3</v>
      </c>
      <c r="I42" s="3"/>
      <c r="J42" s="32">
        <f>+J40</f>
        <v>112000</v>
      </c>
    </row>
    <row r="43" ht="13.5" thickTop="1"/>
    <row r="44" spans="1:10" ht="12.75">
      <c r="A44" s="3" t="s">
        <v>29</v>
      </c>
      <c r="B44" s="3"/>
      <c r="C44" s="3"/>
      <c r="D44" s="3"/>
      <c r="E44" s="3"/>
      <c r="F44" s="10"/>
      <c r="G44" s="3"/>
      <c r="H44" s="3"/>
      <c r="I44" s="3"/>
      <c r="J44" s="10"/>
    </row>
    <row r="45" spans="1:10" ht="12.75">
      <c r="A45" s="3"/>
      <c r="B45" s="3"/>
      <c r="C45" s="3"/>
      <c r="D45" s="7"/>
      <c r="E45" s="3"/>
      <c r="F45" s="10"/>
      <c r="G45" s="3"/>
      <c r="H45" s="7"/>
      <c r="I45" s="3"/>
      <c r="J45" s="10"/>
    </row>
    <row r="46" spans="1:10" ht="12.75">
      <c r="A46" s="3" t="s">
        <v>0</v>
      </c>
      <c r="B46" s="25" t="s">
        <v>27</v>
      </c>
      <c r="C46" s="3"/>
      <c r="D46" s="3"/>
      <c r="E46" s="3"/>
      <c r="F46" s="10"/>
      <c r="G46" s="3"/>
      <c r="H46" s="3"/>
      <c r="I46" s="3"/>
      <c r="J46" s="10"/>
    </row>
    <row r="47" spans="1:10" ht="12.75">
      <c r="A47" s="3"/>
      <c r="B47" s="3"/>
      <c r="C47" s="3" t="s">
        <v>56</v>
      </c>
      <c r="D47" s="11" t="s">
        <v>3</v>
      </c>
      <c r="E47" s="3"/>
      <c r="F47" s="12" t="s">
        <v>4</v>
      </c>
      <c r="G47" s="3"/>
      <c r="H47" s="11" t="s">
        <v>3</v>
      </c>
      <c r="I47" s="3"/>
      <c r="J47" s="33">
        <v>-84000</v>
      </c>
    </row>
    <row r="48" spans="1:10" ht="12.75">
      <c r="A48" s="3"/>
      <c r="B48" s="3"/>
      <c r="C48" s="3" t="s">
        <v>33</v>
      </c>
      <c r="D48" s="7" t="s">
        <v>3</v>
      </c>
      <c r="E48" s="3"/>
      <c r="F48" s="8" t="s">
        <v>4</v>
      </c>
      <c r="G48" s="3"/>
      <c r="H48" s="7" t="s">
        <v>3</v>
      </c>
      <c r="I48" s="3"/>
      <c r="J48" s="14">
        <f>+J47</f>
        <v>-84000</v>
      </c>
    </row>
    <row r="49" spans="1:10" ht="12.75">
      <c r="A49" s="3"/>
      <c r="B49" s="3"/>
      <c r="C49" s="3"/>
      <c r="D49" s="7"/>
      <c r="E49" s="3"/>
      <c r="F49" s="10"/>
      <c r="G49" s="3"/>
      <c r="H49" s="7"/>
      <c r="I49" s="3"/>
      <c r="J49" s="10"/>
    </row>
    <row r="50" spans="1:10" ht="12.75">
      <c r="A50" s="3"/>
      <c r="B50" s="3"/>
      <c r="C50" s="3"/>
      <c r="D50" s="7"/>
      <c r="E50" s="3"/>
      <c r="F50" s="10"/>
      <c r="G50" s="3"/>
      <c r="H50" s="7"/>
      <c r="I50" s="3"/>
      <c r="J50" s="10"/>
    </row>
    <row r="51" spans="1:10" ht="13.5" thickBot="1">
      <c r="A51" s="3" t="s">
        <v>31</v>
      </c>
      <c r="B51" s="3"/>
      <c r="C51" s="3"/>
      <c r="D51" s="27" t="s">
        <v>3</v>
      </c>
      <c r="E51" s="3"/>
      <c r="F51" s="28" t="s">
        <v>4</v>
      </c>
      <c r="G51" s="3"/>
      <c r="H51" s="27" t="s">
        <v>3</v>
      </c>
      <c r="I51" s="3"/>
      <c r="J51" s="32">
        <f>+J48</f>
        <v>-84000</v>
      </c>
    </row>
    <row r="52" spans="1:10" ht="13.5" thickTop="1">
      <c r="A52" s="3"/>
      <c r="B52" s="3"/>
      <c r="C52" s="3"/>
      <c r="D52" s="7"/>
      <c r="E52" s="3"/>
      <c r="F52" s="8"/>
      <c r="G52" s="3"/>
      <c r="H52" s="7"/>
      <c r="I52" s="3"/>
      <c r="J52" s="10"/>
    </row>
    <row r="53" spans="1:10" ht="13.5" thickBot="1">
      <c r="A53" s="3" t="s">
        <v>32</v>
      </c>
      <c r="B53" s="3"/>
      <c r="C53" s="3"/>
      <c r="D53" s="27" t="s">
        <v>3</v>
      </c>
      <c r="E53" s="3"/>
      <c r="F53" s="28" t="s">
        <v>4</v>
      </c>
      <c r="G53" s="3"/>
      <c r="H53" s="27" t="s">
        <v>3</v>
      </c>
      <c r="I53" s="3"/>
      <c r="J53" s="32">
        <f>+J51+J42</f>
        <v>28000</v>
      </c>
    </row>
    <row r="54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42</v>
      </c>
      <c r="C2" s="1"/>
      <c r="D2" s="1"/>
      <c r="E2" s="1"/>
      <c r="F2" s="1"/>
      <c r="G2" s="1"/>
      <c r="H2" s="1"/>
      <c r="I2" s="1"/>
      <c r="J2" s="1"/>
    </row>
    <row r="3" spans="1:10" ht="18.75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42" t="s">
        <v>59</v>
      </c>
      <c r="C5" s="16"/>
      <c r="D5" s="16"/>
      <c r="E5" s="16"/>
      <c r="F5" s="16"/>
      <c r="G5" s="16"/>
      <c r="H5" s="16"/>
      <c r="I5" s="15"/>
      <c r="J5" s="17">
        <v>267398000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267398000</v>
      </c>
    </row>
    <row r="8" spans="1:10" ht="15.75">
      <c r="A8" s="15"/>
      <c r="B8" s="15"/>
      <c r="C8" s="18" t="s">
        <v>26</v>
      </c>
      <c r="D8" s="16"/>
      <c r="E8" s="16"/>
      <c r="F8" s="16"/>
      <c r="G8" s="16"/>
      <c r="H8" s="16"/>
      <c r="I8" s="15"/>
      <c r="J8" s="17">
        <f>-J7</f>
        <v>-267398000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50</v>
      </c>
      <c r="C10" s="16"/>
      <c r="D10" s="16"/>
      <c r="E10" s="16"/>
      <c r="F10" s="16"/>
      <c r="G10" s="16"/>
      <c r="H10" s="16"/>
      <c r="I10" s="15"/>
      <c r="J10" s="17">
        <v>267398000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-267398000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0</v>
      </c>
    </row>
    <row r="16" spans="1:10" ht="12.75">
      <c r="A16" s="3"/>
      <c r="B16" s="3"/>
      <c r="C16" s="3"/>
      <c r="D16" s="4" t="s">
        <v>52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53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30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27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6</v>
      </c>
      <c r="D22" s="3"/>
      <c r="E22" s="3"/>
      <c r="F22" s="10"/>
      <c r="G22" s="3"/>
      <c r="H22" s="3"/>
      <c r="I22" s="3"/>
      <c r="J22" s="10"/>
    </row>
    <row r="23" spans="1:10" ht="12.75">
      <c r="A23" s="3"/>
      <c r="B23" s="3"/>
      <c r="C23" s="3" t="s">
        <v>19</v>
      </c>
      <c r="D23" s="7" t="s">
        <v>3</v>
      </c>
      <c r="E23" s="3"/>
      <c r="F23" s="10">
        <v>20000</v>
      </c>
      <c r="G23" s="3"/>
      <c r="H23" s="7" t="s">
        <v>3</v>
      </c>
      <c r="I23" s="3"/>
      <c r="J23" s="10">
        <v>2000</v>
      </c>
    </row>
    <row r="24" spans="1:10" ht="12.75">
      <c r="A24" s="3"/>
      <c r="B24" s="3">
        <v>2</v>
      </c>
      <c r="C24" s="3" t="s">
        <v>49</v>
      </c>
      <c r="D24" s="11" t="s">
        <v>3</v>
      </c>
      <c r="E24" s="3"/>
      <c r="F24" s="41">
        <v>270714000</v>
      </c>
      <c r="G24" s="3"/>
      <c r="H24" s="11" t="s">
        <v>3</v>
      </c>
      <c r="I24" s="3"/>
      <c r="J24" s="31">
        <v>8820000</v>
      </c>
    </row>
    <row r="25" spans="1:10" ht="12.75">
      <c r="A25" s="3"/>
      <c r="B25" s="3"/>
      <c r="C25" s="3" t="s">
        <v>25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14">
        <f>SUM(J22:J24)</f>
        <v>8822000</v>
      </c>
    </row>
    <row r="26" spans="6:10" ht="12.75">
      <c r="F26" s="2"/>
      <c r="J26" s="38"/>
    </row>
    <row r="27" spans="1:10" ht="13.5" thickBot="1">
      <c r="A27" s="3" t="s">
        <v>28</v>
      </c>
      <c r="C27" s="3"/>
      <c r="D27" s="27" t="s">
        <v>3</v>
      </c>
      <c r="E27" s="3"/>
      <c r="F27" s="28" t="s">
        <v>4</v>
      </c>
      <c r="G27" s="3"/>
      <c r="H27" s="27" t="s">
        <v>3</v>
      </c>
      <c r="I27" s="3"/>
      <c r="J27" s="32">
        <f>+J25</f>
        <v>8822000</v>
      </c>
    </row>
    <row r="28" ht="13.5" thickTop="1"/>
    <row r="30" spans="1:10" ht="12.75">
      <c r="A30" s="3" t="s">
        <v>29</v>
      </c>
      <c r="B30" s="3"/>
      <c r="C30" s="3"/>
      <c r="D30" s="3"/>
      <c r="E30" s="3"/>
      <c r="F30" s="10"/>
      <c r="G30" s="3"/>
      <c r="H30" s="3"/>
      <c r="I30" s="3"/>
      <c r="J30" s="10"/>
    </row>
    <row r="31" spans="1:10" ht="12.75">
      <c r="A31" s="3"/>
      <c r="B31" s="3"/>
      <c r="C31" s="3"/>
      <c r="D31" s="7"/>
      <c r="E31" s="3"/>
      <c r="F31" s="10"/>
      <c r="G31" s="3"/>
      <c r="H31" s="7"/>
      <c r="I31" s="3"/>
      <c r="J31" s="10"/>
    </row>
    <row r="32" spans="1:10" ht="12.75">
      <c r="A32" s="3" t="s">
        <v>0</v>
      </c>
      <c r="B32" s="25" t="s">
        <v>27</v>
      </c>
      <c r="C32" s="3"/>
      <c r="D32" s="3"/>
      <c r="E32" s="3"/>
      <c r="F32" s="10"/>
      <c r="G32" s="3"/>
      <c r="H32" s="3"/>
      <c r="I32" s="3"/>
      <c r="J32" s="10"/>
    </row>
    <row r="33" spans="1:10" ht="12.75">
      <c r="A33" s="3"/>
      <c r="B33" s="3"/>
      <c r="C33" s="3" t="s">
        <v>56</v>
      </c>
      <c r="D33" s="11" t="s">
        <v>3</v>
      </c>
      <c r="E33" s="3"/>
      <c r="F33" s="12" t="s">
        <v>4</v>
      </c>
      <c r="G33" s="3"/>
      <c r="H33" s="11" t="s">
        <v>3</v>
      </c>
      <c r="I33" s="3"/>
      <c r="J33" s="33">
        <v>-8822000</v>
      </c>
    </row>
    <row r="34" spans="1:10" ht="12.75">
      <c r="A34" s="3"/>
      <c r="B34" s="3"/>
      <c r="C34" s="3" t="s">
        <v>33</v>
      </c>
      <c r="D34" s="7" t="s">
        <v>3</v>
      </c>
      <c r="E34" s="3"/>
      <c r="F34" s="8" t="s">
        <v>4</v>
      </c>
      <c r="G34" s="3"/>
      <c r="H34" s="7" t="s">
        <v>3</v>
      </c>
      <c r="I34" s="3"/>
      <c r="J34" s="14">
        <f>+J33</f>
        <v>-8822000</v>
      </c>
    </row>
    <row r="35" spans="1:10" ht="12.75">
      <c r="A35" s="3"/>
      <c r="B35" s="3"/>
      <c r="C35" s="3"/>
      <c r="D35" s="7"/>
      <c r="E35" s="3"/>
      <c r="F35" s="10"/>
      <c r="G35" s="3"/>
      <c r="H35" s="7"/>
      <c r="I35" s="3"/>
      <c r="J35" s="10"/>
    </row>
    <row r="36" spans="1:10" ht="12.75">
      <c r="A36" s="3"/>
      <c r="B36" s="3"/>
      <c r="C36" s="3"/>
      <c r="D36" s="7"/>
      <c r="E36" s="3"/>
      <c r="F36" s="10"/>
      <c r="G36" s="3"/>
      <c r="H36" s="7"/>
      <c r="I36" s="3"/>
      <c r="J36" s="10"/>
    </row>
    <row r="37" spans="1:10" ht="13.5" thickBot="1">
      <c r="A37" s="3" t="s">
        <v>31</v>
      </c>
      <c r="B37" s="3"/>
      <c r="C37" s="3"/>
      <c r="D37" s="27" t="s">
        <v>3</v>
      </c>
      <c r="E37" s="3"/>
      <c r="F37" s="28" t="s">
        <v>4</v>
      </c>
      <c r="G37" s="3"/>
      <c r="H37" s="27" t="s">
        <v>3</v>
      </c>
      <c r="I37" s="3"/>
      <c r="J37" s="32">
        <f>+J34</f>
        <v>-8822000</v>
      </c>
    </row>
    <row r="38" spans="1:10" ht="13.5" thickTop="1">
      <c r="A38" s="3"/>
      <c r="B38" s="3"/>
      <c r="C38" s="3"/>
      <c r="D38" s="7"/>
      <c r="E38" s="3"/>
      <c r="F38" s="8"/>
      <c r="G38" s="3"/>
      <c r="H38" s="7"/>
      <c r="I38" s="3"/>
      <c r="J38" s="10"/>
    </row>
    <row r="39" spans="1:10" ht="13.5" thickBot="1">
      <c r="A39" s="3" t="s">
        <v>32</v>
      </c>
      <c r="B39" s="3"/>
      <c r="C39" s="3"/>
      <c r="D39" s="27" t="s">
        <v>3</v>
      </c>
      <c r="E39" s="3"/>
      <c r="F39" s="28" t="s">
        <v>4</v>
      </c>
      <c r="G39" s="3"/>
      <c r="H39" s="27" t="s">
        <v>3</v>
      </c>
      <c r="I39" s="3"/>
      <c r="J39" s="32">
        <f>+J37+J27</f>
        <v>0</v>
      </c>
    </row>
    <row r="40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Emtranco</dc:creator>
  <cp:keywords/>
  <dc:description/>
  <cp:lastModifiedBy>Clabelle</cp:lastModifiedBy>
  <cp:lastPrinted>2004-01-28T20:45:05Z</cp:lastPrinted>
  <dcterms:created xsi:type="dcterms:W3CDTF">2003-01-23T17:25:09Z</dcterms:created>
  <dcterms:modified xsi:type="dcterms:W3CDTF">2004-01-28T20:45:44Z</dcterms:modified>
  <cp:category/>
  <cp:version/>
  <cp:contentType/>
  <cp:contentStatus/>
</cp:coreProperties>
</file>