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-25" sheetId="1" r:id="rId1"/>
  </sheets>
  <definedNames>
    <definedName name="_xlnm.Print_Area" localSheetId="0">'t-25'!$A$1:$N$75</definedName>
    <definedName name="Print_Area_MI">'t-25'!$B$1:$Q$74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<sst xmlns="http://schemas.openxmlformats.org/spreadsheetml/2006/main" count="106" uniqueCount="82">
  <si>
    <t xml:space="preserve"> </t>
  </si>
  <si>
    <t>TOTAL</t>
  </si>
  <si>
    <t xml:space="preserve">  STATE</t>
  </si>
  <si>
    <t>CAPITAL</t>
  </si>
  <si>
    <t>OBLIGATIONS</t>
  </si>
  <si>
    <t xml:space="preserve">  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</si>
  <si>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</si>
  <si>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</si>
  <si>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</si>
  <si>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</si>
  <si>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</si>
  <si>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</si>
  <si>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</si>
  <si>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</si>
  <si>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</si>
  <si>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</si>
  <si>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</si>
  <si>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</si>
  <si>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</si>
  <si>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</si>
  <si>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</si>
  <si>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</si>
  <si>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</si>
  <si>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</si>
  <si>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</si>
  <si>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</si>
  <si>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</si>
  <si>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</si>
  <si>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</si>
  <si>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</si>
  <si>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</si>
  <si>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</si>
  <si>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</si>
  <si>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</si>
  <si>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</si>
  <si>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</si>
  <si>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</si>
  <si>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</si>
  <si>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</si>
  <si>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</si>
  <si>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</si>
  <si>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</si>
  <si>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Marianas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</si>
  <si>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</si>
  <si>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</si>
  <si>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</si>
  <si>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</si>
  <si>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</si>
  <si>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</si>
  <si>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</si>
  <si>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</si>
  <si>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</si>
  <si>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</si>
  <si>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</si>
  <si>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</si>
  <si>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</si>
  <si>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Washington</t>
  </si>
  <si>
    <t>West Virginia</t>
  </si>
  <si>
    <t>Wisconsin</t>
  </si>
  <si>
    <t>Wyoming</t>
  </si>
  <si>
    <t>Virginia</t>
  </si>
  <si>
    <t>District of Columbia</t>
  </si>
  <si>
    <t>PREVENTIVE</t>
  </si>
  <si>
    <t>MAINTENANCE</t>
  </si>
  <si>
    <t xml:space="preserve">AS  % OF </t>
  </si>
  <si>
    <t>ADA PARATRANSIT</t>
  </si>
  <si>
    <t>ADA</t>
  </si>
  <si>
    <t>PREV.</t>
  </si>
  <si>
    <t>MAINT.</t>
  </si>
  <si>
    <t>TABLE 8</t>
  </si>
  <si>
    <t>SERVICE AS</t>
  </si>
  <si>
    <t>PRV. MNT.</t>
  </si>
  <si>
    <t>&amp; ADA</t>
  </si>
  <si>
    <t xml:space="preserve">                     ADA Paratransit are subcategories of those major capital categories.</t>
  </si>
  <si>
    <t>% of</t>
  </si>
  <si>
    <t>Total</t>
  </si>
  <si>
    <t>PM</t>
  </si>
  <si>
    <t xml:space="preserve">                Total Capital Obligations include Bus, Fixed Guideway, and New Starts obligations.  Preventive maintenance and </t>
  </si>
  <si>
    <t>NOTE:     Includes all programs.</t>
  </si>
  <si>
    <t xml:space="preserve">                ADA Paratransit obligations meet the TEA-21 eligibility requirements that allow non-fixed paratransit service to be counted as a capital item.</t>
  </si>
  <si>
    <t>------</t>
  </si>
  <si>
    <t>FY 2004 PREVENTIVE MAINTENANCE AND ADA PARATRANSIT SERVICE AS CAPITAL OBLIGATIONS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</si>
</sst>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"/>
  </numFmts>
  <fonts count="8">
    <font>
      <sz val="12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5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7" fontId="0" fillId="0" borderId="3" xfId="0" applyNumberFormat="1" applyBorder="1" applyAlignment="1" applyProtection="1">
      <alignment/>
      <protection/>
    </xf>
    <xf numFmtId="37" fontId="0" fillId="0" borderId="6" xfId="0" applyNumberFormat="1" applyBorder="1" applyAlignment="1" applyProtection="1">
      <alignment/>
      <protection/>
    </xf>
    <xf numFmtId="0" fontId="0" fillId="0" borderId="0" xfId="0" applyFill="1" applyBorder="1" applyAlignment="1">
      <alignment/>
    </xf>
    <xf numFmtId="37" fontId="3" fillId="0" borderId="4" xfId="0" applyNumberFormat="1" applyFont="1" applyFill="1" applyBorder="1" applyAlignment="1" applyProtection="1">
      <alignment/>
      <protection/>
    </xf>
    <xf numFmtId="164" fontId="3" fillId="0" borderId="7" xfId="0" applyNumberFormat="1" applyFont="1" applyFill="1" applyBorder="1" applyAlignment="1" applyProtection="1">
      <alignment/>
      <protection/>
    </xf>
    <xf numFmtId="5" fontId="3" fillId="0" borderId="6" xfId="0" applyNumberFormat="1" applyFont="1" applyFill="1" applyBorder="1" applyAlignment="1" applyProtection="1">
      <alignment/>
      <protection/>
    </xf>
    <xf numFmtId="5" fontId="3" fillId="0" borderId="8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center"/>
    </xf>
    <xf numFmtId="37" fontId="0" fillId="0" borderId="0" xfId="0" applyNumberFormat="1" applyBorder="1" applyAlignment="1" applyProtection="1">
      <alignment/>
      <protection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7" xfId="0" applyFill="1" applyBorder="1" applyAlignment="1">
      <alignment/>
    </xf>
    <xf numFmtId="37" fontId="4" fillId="0" borderId="7" xfId="0" applyNumberFormat="1" applyFont="1" applyFill="1" applyBorder="1" applyAlignment="1" applyProtection="1">
      <alignment/>
      <protection/>
    </xf>
    <xf numFmtId="37" fontId="3" fillId="0" borderId="8" xfId="0" applyNumberFormat="1" applyFont="1" applyFill="1" applyBorder="1" applyAlignment="1" applyProtection="1">
      <alignment/>
      <protection/>
    </xf>
    <xf numFmtId="0" fontId="1" fillId="0" borderId="7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37" fontId="0" fillId="0" borderId="10" xfId="0" applyNumberFormat="1" applyBorder="1" applyAlignment="1" applyProtection="1">
      <alignment/>
      <protection/>
    </xf>
    <xf numFmtId="37" fontId="4" fillId="0" borderId="11" xfId="0" applyNumberFormat="1" applyFont="1" applyFill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3" fillId="0" borderId="0" xfId="0" applyFont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5" fontId="0" fillId="0" borderId="15" xfId="0" applyNumberFormat="1" applyFont="1" applyFill="1" applyBorder="1" applyAlignment="1" applyProtection="1">
      <alignment/>
      <protection/>
    </xf>
    <xf numFmtId="5" fontId="0" fillId="0" borderId="13" xfId="0" applyNumberFormat="1" applyFont="1" applyFill="1" applyBorder="1" applyAlignment="1" applyProtection="1">
      <alignment/>
      <protection/>
    </xf>
    <xf numFmtId="37" fontId="0" fillId="0" borderId="15" xfId="0" applyNumberFormat="1" applyFont="1" applyFill="1" applyBorder="1" applyAlignment="1" applyProtection="1">
      <alignment/>
      <protection/>
    </xf>
    <xf numFmtId="37" fontId="0" fillId="0" borderId="13" xfId="0" applyNumberFormat="1" applyFont="1" applyFill="1" applyBorder="1" applyAlignment="1" applyProtection="1">
      <alignment/>
      <protection/>
    </xf>
    <xf numFmtId="37" fontId="0" fillId="0" borderId="16" xfId="0" applyNumberFormat="1" applyFont="1" applyFill="1" applyBorder="1" applyAlignment="1" applyProtection="1">
      <alignment/>
      <protection/>
    </xf>
    <xf numFmtId="37" fontId="0" fillId="0" borderId="17" xfId="0" applyNumberFormat="1" applyFont="1" applyFill="1" applyBorder="1" applyAlignment="1" applyProtection="1">
      <alignment/>
      <protection/>
    </xf>
    <xf numFmtId="37" fontId="3" fillId="0" borderId="18" xfId="0" applyNumberFormat="1" applyFont="1" applyFill="1" applyBorder="1" applyAlignment="1" applyProtection="1">
      <alignment/>
      <protection/>
    </xf>
    <xf numFmtId="37" fontId="3" fillId="0" borderId="19" xfId="0" applyNumberFormat="1" applyFont="1" applyFill="1" applyBorder="1" applyAlignment="1" applyProtection="1">
      <alignment/>
      <protection/>
    </xf>
    <xf numFmtId="37" fontId="3" fillId="0" borderId="14" xfId="0" applyNumberFormat="1" applyFont="1" applyFill="1" applyBorder="1" applyAlignment="1" applyProtection="1">
      <alignment/>
      <protection/>
    </xf>
    <xf numFmtId="37" fontId="3" fillId="0" borderId="12" xfId="0" applyNumberFormat="1" applyFont="1" applyFill="1" applyBorder="1" applyAlignment="1" applyProtection="1">
      <alignment/>
      <protection/>
    </xf>
    <xf numFmtId="5" fontId="3" fillId="0" borderId="15" xfId="0" applyNumberFormat="1" applyFont="1" applyFill="1" applyBorder="1" applyAlignment="1" applyProtection="1">
      <alignment/>
      <protection/>
    </xf>
    <xf numFmtId="5" fontId="3" fillId="0" borderId="13" xfId="0" applyNumberFormat="1" applyFont="1" applyFill="1" applyBorder="1" applyAlignment="1" applyProtection="1">
      <alignment/>
      <protection/>
    </xf>
    <xf numFmtId="5" fontId="3" fillId="0" borderId="18" xfId="0" applyNumberFormat="1" applyFont="1" applyFill="1" applyBorder="1" applyAlignment="1" applyProtection="1">
      <alignment/>
      <protection/>
    </xf>
    <xf numFmtId="5" fontId="3" fillId="0" borderId="19" xfId="0" applyNumberFormat="1" applyFont="1" applyFill="1" applyBorder="1" applyAlignment="1" applyProtection="1">
      <alignment/>
      <protection/>
    </xf>
    <xf numFmtId="37" fontId="6" fillId="0" borderId="6" xfId="0" applyNumberFormat="1" applyFont="1" applyFill="1" applyBorder="1" applyAlignment="1" applyProtection="1">
      <alignment/>
      <protection/>
    </xf>
    <xf numFmtId="37" fontId="6" fillId="0" borderId="3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164" fontId="6" fillId="0" borderId="16" xfId="0" applyNumberFormat="1" applyFont="1" applyFill="1" applyBorder="1" applyAlignment="1" applyProtection="1">
      <alignment/>
      <protection/>
    </xf>
    <xf numFmtId="164" fontId="6" fillId="0" borderId="1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164" fontId="7" fillId="0" borderId="0" xfId="0" applyNumberFormat="1" applyFont="1" applyBorder="1" applyAlignment="1" applyProtection="1">
      <alignment/>
      <protection/>
    </xf>
    <xf numFmtId="164" fontId="7" fillId="0" borderId="10" xfId="0" applyNumberFormat="1" applyFont="1" applyBorder="1" applyAlignment="1" applyProtection="1">
      <alignment/>
      <protection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6" fillId="0" borderId="0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S75"/>
  <sheetViews>
    <sheetView tabSelected="1" defaultGridColor="0" zoomScale="77" zoomScaleNormal="77" colorId="22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9" sqref="C9"/>
    </sheetView>
  </sheetViews>
  <sheetFormatPr defaultColWidth="9.77734375" defaultRowHeight="15"/>
  <cols>
    <col min="1" max="1" width="1.77734375" style="0" customWidth="1"/>
    <col min="2" max="2" width="22.77734375" style="0" customWidth="1"/>
    <col min="3" max="3" width="17.88671875" style="0" customWidth="1"/>
    <col min="4" max="4" width="5.88671875" style="0" customWidth="1"/>
    <col min="5" max="5" width="17.4453125" style="0" customWidth="1"/>
    <col min="6" max="6" width="5.88671875" style="0" customWidth="1"/>
    <col min="7" max="7" width="1.1171875" style="0" customWidth="1"/>
    <col min="8" max="8" width="17.77734375" style="0" customWidth="1"/>
    <col min="9" max="9" width="1.4375" style="0" customWidth="1"/>
    <col min="10" max="11" width="11.3359375" style="0" customWidth="1"/>
    <col min="12" max="12" width="11.21484375" style="0" customWidth="1"/>
    <col min="13" max="13" width="0.9921875" style="0" customWidth="1"/>
    <col min="14" max="14" width="2.4453125" style="0" customWidth="1"/>
    <col min="15" max="16384" width="11.4453125" style="0" customWidth="1"/>
  </cols>
  <sheetData>
    <row r="1" spans="2:13" ht="15" customHeight="1">
      <c r="B1" s="68" t="s">
        <v>69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2:13" ht="18">
      <c r="B2" s="68" t="s">
        <v>81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ht="15.75" thickBot="1"/>
    <row r="4" spans="2:15" ht="15">
      <c r="B4" s="18"/>
      <c r="C4" s="19"/>
      <c r="D4" s="19"/>
      <c r="E4" s="19"/>
      <c r="F4" s="19"/>
      <c r="G4" s="19"/>
      <c r="H4" s="38"/>
      <c r="I4" s="34"/>
      <c r="J4" s="19"/>
      <c r="K4" s="19"/>
      <c r="L4" s="19"/>
      <c r="M4" s="7" t="s">
        <v>0</v>
      </c>
      <c r="N4" t="s">
        <v>0</v>
      </c>
      <c r="O4" t="s">
        <v>0</v>
      </c>
    </row>
    <row r="5" spans="2:13" ht="15">
      <c r="B5" s="4"/>
      <c r="C5" s="3"/>
      <c r="D5" s="3"/>
      <c r="E5" s="20" t="s">
        <v>65</v>
      </c>
      <c r="F5" s="20"/>
      <c r="G5" s="20"/>
      <c r="H5" s="39" t="s">
        <v>1</v>
      </c>
      <c r="I5" s="40"/>
      <c r="J5" s="16" t="s">
        <v>67</v>
      </c>
      <c r="K5" s="16"/>
      <c r="L5" s="16" t="s">
        <v>71</v>
      </c>
      <c r="M5" s="26"/>
    </row>
    <row r="6" spans="2:13" ht="15">
      <c r="B6" s="4" t="s">
        <v>2</v>
      </c>
      <c r="C6" s="20" t="s">
        <v>62</v>
      </c>
      <c r="D6" s="62" t="s">
        <v>74</v>
      </c>
      <c r="E6" s="20" t="s">
        <v>70</v>
      </c>
      <c r="F6" s="62" t="s">
        <v>74</v>
      </c>
      <c r="G6" s="21"/>
      <c r="H6" s="39" t="s">
        <v>3</v>
      </c>
      <c r="I6" s="40"/>
      <c r="J6" s="16" t="s">
        <v>68</v>
      </c>
      <c r="K6" s="16" t="s">
        <v>66</v>
      </c>
      <c r="L6" s="16" t="s">
        <v>72</v>
      </c>
      <c r="M6" s="29"/>
    </row>
    <row r="7" spans="2:13" ht="15">
      <c r="B7" s="4"/>
      <c r="C7" s="20" t="s">
        <v>63</v>
      </c>
      <c r="D7" s="62" t="s">
        <v>75</v>
      </c>
      <c r="E7" s="20" t="s">
        <v>3</v>
      </c>
      <c r="F7" s="62" t="s">
        <v>75</v>
      </c>
      <c r="G7" s="20"/>
      <c r="H7" s="39" t="s">
        <v>4</v>
      </c>
      <c r="I7" s="40"/>
      <c r="J7" s="16" t="s">
        <v>64</v>
      </c>
      <c r="K7" s="16" t="s">
        <v>64</v>
      </c>
      <c r="L7" s="16" t="s">
        <v>64</v>
      </c>
      <c r="M7" s="26"/>
    </row>
    <row r="8" spans="2:13" ht="15.75" thickBot="1">
      <c r="B8" s="22"/>
      <c r="C8" s="23"/>
      <c r="D8" s="65" t="s">
        <v>76</v>
      </c>
      <c r="E8" s="66"/>
      <c r="F8" s="65" t="s">
        <v>66</v>
      </c>
      <c r="G8" s="23"/>
      <c r="H8" s="41"/>
      <c r="I8" s="36"/>
      <c r="J8" s="16" t="s">
        <v>3</v>
      </c>
      <c r="K8" s="16" t="s">
        <v>3</v>
      </c>
      <c r="L8" s="16" t="s">
        <v>3</v>
      </c>
      <c r="M8" s="30"/>
    </row>
    <row r="9" spans="2:13" ht="15">
      <c r="B9" s="5"/>
      <c r="C9" s="6"/>
      <c r="D9" s="6"/>
      <c r="E9" s="6"/>
      <c r="F9" s="6"/>
      <c r="G9" s="6"/>
      <c r="H9" s="42"/>
      <c r="I9" s="37"/>
      <c r="J9" s="24"/>
      <c r="K9" s="24"/>
      <c r="L9" s="24"/>
      <c r="M9" s="25"/>
    </row>
    <row r="10" spans="2:13" ht="15">
      <c r="B10" s="4"/>
      <c r="C10" s="3"/>
      <c r="D10" s="3"/>
      <c r="E10" s="3"/>
      <c r="F10" s="3"/>
      <c r="G10" s="3"/>
      <c r="H10" s="41"/>
      <c r="I10" s="36"/>
      <c r="J10" s="11"/>
      <c r="K10" s="11"/>
      <c r="L10" s="11"/>
      <c r="M10" s="26"/>
    </row>
    <row r="11" spans="2:18" ht="18.75" customHeight="1">
      <c r="B11" s="4" t="s">
        <v>6</v>
      </c>
      <c r="C11" s="2">
        <v>3171944</v>
      </c>
      <c r="D11" s="63">
        <f>(C11/C$69)*100</f>
        <v>0.25802714745363525</v>
      </c>
      <c r="E11" s="2">
        <v>442514</v>
      </c>
      <c r="F11" s="63">
        <f>(E11/E$69)*100</f>
        <v>0.9180652957588116</v>
      </c>
      <c r="G11" s="2"/>
      <c r="H11" s="43">
        <v>15074893</v>
      </c>
      <c r="I11" s="44"/>
      <c r="J11" s="59">
        <f aca="true" t="shared" si="0" ref="J11:J42">(C11/$H11)*100</f>
        <v>21.04123724128589</v>
      </c>
      <c r="K11" s="59">
        <f>(E11/$H11)*100</f>
        <v>2.9354370873478173</v>
      </c>
      <c r="L11" s="59">
        <f>((E11+C11)/$H11)*100</f>
        <v>23.97667432863371</v>
      </c>
      <c r="M11" s="27"/>
      <c r="N11" s="1"/>
      <c r="O11" s="1"/>
      <c r="P11" s="1"/>
      <c r="Q11" s="1"/>
      <c r="R11" s="1"/>
    </row>
    <row r="12" spans="2:18" ht="18.75" customHeight="1">
      <c r="B12" s="4" t="s">
        <v>7</v>
      </c>
      <c r="C12" s="17">
        <v>3524576</v>
      </c>
      <c r="D12" s="63">
        <f aca="true" t="shared" si="1" ref="D12:F65">(C12/C$69)*100</f>
        <v>0.28671259368499064</v>
      </c>
      <c r="E12" s="17">
        <v>0</v>
      </c>
      <c r="F12" s="63">
        <f t="shared" si="1"/>
        <v>0</v>
      </c>
      <c r="G12" s="17"/>
      <c r="H12" s="45">
        <v>33863027</v>
      </c>
      <c r="I12" s="46"/>
      <c r="J12" s="59">
        <f t="shared" si="0"/>
        <v>10.408331186695152</v>
      </c>
      <c r="K12" s="59">
        <f aca="true" t="shared" si="2" ref="K12:K65">(E12/$H12)*100</f>
        <v>0</v>
      </c>
      <c r="L12" s="59">
        <f aca="true" t="shared" si="3" ref="L12:L65">((E12+C12)/$H12)*100</f>
        <v>10.408331186695152</v>
      </c>
      <c r="M12" s="27"/>
      <c r="N12" s="1"/>
      <c r="O12" s="1"/>
      <c r="P12" s="1"/>
      <c r="Q12" s="1"/>
      <c r="R12" s="1"/>
    </row>
    <row r="13" spans="2:18" ht="18.75" customHeight="1">
      <c r="B13" s="4" t="s">
        <v>8</v>
      </c>
      <c r="C13" s="17">
        <v>0</v>
      </c>
      <c r="D13" s="63">
        <f t="shared" si="1"/>
        <v>0</v>
      </c>
      <c r="E13" s="17">
        <v>0</v>
      </c>
      <c r="F13" s="63">
        <f t="shared" si="1"/>
        <v>0</v>
      </c>
      <c r="G13" s="17"/>
      <c r="H13" s="45">
        <v>0</v>
      </c>
      <c r="I13" s="46"/>
      <c r="J13" s="67" t="s">
        <v>80</v>
      </c>
      <c r="K13" s="67" t="s">
        <v>80</v>
      </c>
      <c r="L13" s="67" t="s">
        <v>80</v>
      </c>
      <c r="M13" s="27"/>
      <c r="N13" s="1"/>
      <c r="O13" s="1"/>
      <c r="P13" s="1"/>
      <c r="Q13" s="1"/>
      <c r="R13" s="1"/>
    </row>
    <row r="14" spans="2:18" ht="18.75" customHeight="1">
      <c r="B14" s="4" t="s">
        <v>9</v>
      </c>
      <c r="C14" s="17">
        <v>5350043</v>
      </c>
      <c r="D14" s="63">
        <f t="shared" si="1"/>
        <v>0.4352082930985822</v>
      </c>
      <c r="E14" s="17">
        <v>0</v>
      </c>
      <c r="F14" s="63">
        <f t="shared" si="1"/>
        <v>0</v>
      </c>
      <c r="G14" s="17"/>
      <c r="H14" s="45">
        <v>166267744</v>
      </c>
      <c r="I14" s="46"/>
      <c r="J14" s="59">
        <f t="shared" si="0"/>
        <v>3.217727546721269</v>
      </c>
      <c r="K14" s="59">
        <f t="shared" si="2"/>
        <v>0</v>
      </c>
      <c r="L14" s="59">
        <f t="shared" si="3"/>
        <v>3.217727546721269</v>
      </c>
      <c r="M14" s="27"/>
      <c r="N14" s="1"/>
      <c r="O14" s="1"/>
      <c r="P14" s="1"/>
      <c r="Q14" s="1"/>
      <c r="R14" s="1"/>
    </row>
    <row r="15" spans="2:18" ht="18.75" customHeight="1">
      <c r="B15" s="31" t="s">
        <v>10</v>
      </c>
      <c r="C15" s="32">
        <v>2167592</v>
      </c>
      <c r="D15" s="64">
        <f t="shared" si="1"/>
        <v>0.1763264359658683</v>
      </c>
      <c r="E15" s="32">
        <v>325716</v>
      </c>
      <c r="F15" s="64">
        <f t="shared" si="1"/>
        <v>0.6757493680954209</v>
      </c>
      <c r="G15" s="32"/>
      <c r="H15" s="47">
        <v>13535861</v>
      </c>
      <c r="I15" s="48"/>
      <c r="J15" s="60">
        <f t="shared" si="0"/>
        <v>16.013698722231265</v>
      </c>
      <c r="K15" s="61">
        <f t="shared" si="2"/>
        <v>2.406319036520839</v>
      </c>
      <c r="L15" s="61">
        <f t="shared" si="3"/>
        <v>18.420017758752103</v>
      </c>
      <c r="M15" s="33"/>
      <c r="N15" s="1"/>
      <c r="O15" s="1"/>
      <c r="P15" s="1"/>
      <c r="Q15" s="1"/>
      <c r="R15" s="1"/>
    </row>
    <row r="16" spans="2:18" ht="18.75" customHeight="1">
      <c r="B16" s="4" t="s">
        <v>11</v>
      </c>
      <c r="C16" s="17">
        <v>250170873</v>
      </c>
      <c r="D16" s="63">
        <f>(C16/C$69)*100</f>
        <v>20.3505726255494</v>
      </c>
      <c r="E16" s="17">
        <v>18103753</v>
      </c>
      <c r="F16" s="63">
        <f>(E16/E$69)*100</f>
        <v>37.55909949129174</v>
      </c>
      <c r="G16" s="17"/>
      <c r="H16" s="45">
        <v>1087802473</v>
      </c>
      <c r="I16" s="46"/>
      <c r="J16" s="59">
        <f t="shared" si="0"/>
        <v>22.997821682650287</v>
      </c>
      <c r="K16" s="59">
        <f>(E16/$H16)*100</f>
        <v>1.6642500315404227</v>
      </c>
      <c r="L16" s="59">
        <f>((E16+C16)/$H16)*100</f>
        <v>24.662071714190706</v>
      </c>
      <c r="M16" s="27"/>
      <c r="N16" s="1"/>
      <c r="O16" s="1"/>
      <c r="P16" s="1"/>
      <c r="Q16" s="1"/>
      <c r="R16" s="1"/>
    </row>
    <row r="17" spans="2:18" ht="18.75" customHeight="1">
      <c r="B17" s="4" t="s">
        <v>12</v>
      </c>
      <c r="C17" s="17">
        <v>29854188</v>
      </c>
      <c r="D17" s="63">
        <f t="shared" si="1"/>
        <v>2.4285393970336644</v>
      </c>
      <c r="E17" s="17">
        <v>0</v>
      </c>
      <c r="F17" s="63">
        <f t="shared" si="1"/>
        <v>0</v>
      </c>
      <c r="G17" s="17"/>
      <c r="H17" s="45">
        <v>109800452</v>
      </c>
      <c r="I17" s="46"/>
      <c r="J17" s="59">
        <f t="shared" si="0"/>
        <v>27.189494629767097</v>
      </c>
      <c r="K17" s="59">
        <f t="shared" si="2"/>
        <v>0</v>
      </c>
      <c r="L17" s="59">
        <f t="shared" si="3"/>
        <v>27.189494629767097</v>
      </c>
      <c r="M17" s="27"/>
      <c r="N17" s="1"/>
      <c r="O17" s="1"/>
      <c r="P17" s="1"/>
      <c r="Q17" s="1"/>
      <c r="R17" s="1"/>
    </row>
    <row r="18" spans="2:18" ht="18.75" customHeight="1">
      <c r="B18" s="4" t="s">
        <v>13</v>
      </c>
      <c r="C18" s="17">
        <v>0</v>
      </c>
      <c r="D18" s="63">
        <f t="shared" si="1"/>
        <v>0</v>
      </c>
      <c r="E18" s="17">
        <v>0</v>
      </c>
      <c r="F18" s="63">
        <f t="shared" si="1"/>
        <v>0</v>
      </c>
      <c r="G18" s="17"/>
      <c r="H18" s="45">
        <v>62530374</v>
      </c>
      <c r="I18" s="46"/>
      <c r="J18" s="59">
        <f t="shared" si="0"/>
        <v>0</v>
      </c>
      <c r="K18" s="59">
        <f t="shared" si="2"/>
        <v>0</v>
      </c>
      <c r="L18" s="59">
        <f t="shared" si="3"/>
        <v>0</v>
      </c>
      <c r="M18" s="27"/>
      <c r="N18" s="1"/>
      <c r="O18" s="1"/>
      <c r="P18" s="1"/>
      <c r="Q18" s="1"/>
      <c r="R18" s="1"/>
    </row>
    <row r="19" spans="2:18" ht="18.75" customHeight="1">
      <c r="B19" s="4" t="s">
        <v>14</v>
      </c>
      <c r="C19" s="17">
        <v>2674414</v>
      </c>
      <c r="D19" s="63">
        <f t="shared" si="1"/>
        <v>0.217554728434697</v>
      </c>
      <c r="E19" s="17">
        <v>0</v>
      </c>
      <c r="F19" s="63">
        <f t="shared" si="1"/>
        <v>0</v>
      </c>
      <c r="G19" s="17"/>
      <c r="H19" s="45">
        <v>3026614</v>
      </c>
      <c r="I19" s="46"/>
      <c r="J19" s="59">
        <f t="shared" si="0"/>
        <v>88.36323363336058</v>
      </c>
      <c r="K19" s="59">
        <f t="shared" si="2"/>
        <v>0</v>
      </c>
      <c r="L19" s="59">
        <f t="shared" si="3"/>
        <v>88.36323363336058</v>
      </c>
      <c r="M19" s="27"/>
      <c r="N19" s="1"/>
      <c r="O19" s="1"/>
      <c r="P19" s="1"/>
      <c r="Q19" s="1"/>
      <c r="R19" s="1"/>
    </row>
    <row r="20" spans="2:18" ht="18.75" customHeight="1">
      <c r="B20" s="31" t="s">
        <v>61</v>
      </c>
      <c r="C20" s="32">
        <v>32532311</v>
      </c>
      <c r="D20" s="64">
        <f t="shared" si="1"/>
        <v>2.64639584034413</v>
      </c>
      <c r="E20" s="32">
        <v>0</v>
      </c>
      <c r="F20" s="64">
        <f t="shared" si="1"/>
        <v>0</v>
      </c>
      <c r="G20" s="32"/>
      <c r="H20" s="47">
        <v>284492575</v>
      </c>
      <c r="I20" s="48"/>
      <c r="J20" s="60">
        <f t="shared" si="0"/>
        <v>11.435205646403952</v>
      </c>
      <c r="K20" s="61">
        <f t="shared" si="2"/>
        <v>0</v>
      </c>
      <c r="L20" s="61">
        <f t="shared" si="3"/>
        <v>11.435205646403952</v>
      </c>
      <c r="M20" s="33"/>
      <c r="N20" s="1"/>
      <c r="O20" s="1"/>
      <c r="P20" s="1"/>
      <c r="Q20" s="1"/>
      <c r="R20" s="1"/>
    </row>
    <row r="21" spans="2:18" ht="18.75" customHeight="1">
      <c r="B21" s="4" t="s">
        <v>15</v>
      </c>
      <c r="C21" s="17">
        <v>58704783</v>
      </c>
      <c r="D21" s="63">
        <f>(C21/C$69)*100</f>
        <v>4.775439824717796</v>
      </c>
      <c r="E21" s="17">
        <v>2769897</v>
      </c>
      <c r="F21" s="63">
        <f>(E21/E$69)*100</f>
        <v>5.746589505702519</v>
      </c>
      <c r="G21" s="17"/>
      <c r="H21" s="45">
        <v>236292392</v>
      </c>
      <c r="I21" s="46"/>
      <c r="J21" s="59">
        <f t="shared" si="0"/>
        <v>24.844127440209753</v>
      </c>
      <c r="K21" s="59">
        <f>(E21/$H21)*100</f>
        <v>1.1722328326169722</v>
      </c>
      <c r="L21" s="59">
        <f>((E21+C21)/$H21)*100</f>
        <v>26.016360272826727</v>
      </c>
      <c r="M21" s="27"/>
      <c r="N21" s="1"/>
      <c r="O21" s="1"/>
      <c r="P21" s="1"/>
      <c r="Q21" s="1"/>
      <c r="R21" s="1"/>
    </row>
    <row r="22" spans="2:18" ht="18.75" customHeight="1">
      <c r="B22" s="4" t="s">
        <v>16</v>
      </c>
      <c r="C22" s="17">
        <v>37742998</v>
      </c>
      <c r="D22" s="63">
        <f t="shared" si="1"/>
        <v>3.070267984014933</v>
      </c>
      <c r="E22" s="17">
        <v>3007048</v>
      </c>
      <c r="F22" s="63">
        <f t="shared" si="1"/>
        <v>6.238596770906554</v>
      </c>
      <c r="G22" s="17"/>
      <c r="H22" s="45">
        <v>118327454</v>
      </c>
      <c r="I22" s="46"/>
      <c r="J22" s="59">
        <f t="shared" si="0"/>
        <v>31.89707605810567</v>
      </c>
      <c r="K22" s="59">
        <f t="shared" si="2"/>
        <v>2.541293586862775</v>
      </c>
      <c r="L22" s="59">
        <f t="shared" si="3"/>
        <v>34.438369644968446</v>
      </c>
      <c r="M22" s="27"/>
      <c r="N22" s="1"/>
      <c r="O22" s="1"/>
      <c r="P22" s="1"/>
      <c r="Q22" s="1"/>
      <c r="R22" s="1"/>
    </row>
    <row r="23" spans="2:13" ht="18.75" customHeight="1">
      <c r="B23" s="4" t="s">
        <v>17</v>
      </c>
      <c r="C23" s="17">
        <v>0</v>
      </c>
      <c r="D23" s="63">
        <f t="shared" si="1"/>
        <v>0</v>
      </c>
      <c r="E23" s="17">
        <v>0</v>
      </c>
      <c r="F23" s="63">
        <f t="shared" si="1"/>
        <v>0</v>
      </c>
      <c r="G23" s="17"/>
      <c r="H23" s="45">
        <v>87440</v>
      </c>
      <c r="I23" s="46"/>
      <c r="J23" s="59">
        <f>(C23/$H23)*100</f>
        <v>0</v>
      </c>
      <c r="K23" s="59">
        <f>(E23/$H23)*100</f>
        <v>0</v>
      </c>
      <c r="L23" s="59">
        <f>((E23+C23)/$H23)*100</f>
        <v>0</v>
      </c>
      <c r="M23" s="27"/>
    </row>
    <row r="24" spans="2:18" ht="18.75" customHeight="1">
      <c r="B24" s="4" t="s">
        <v>18</v>
      </c>
      <c r="C24" s="17">
        <v>20950000</v>
      </c>
      <c r="D24" s="63">
        <f t="shared" si="1"/>
        <v>1.704213169953082</v>
      </c>
      <c r="E24" s="17">
        <v>0</v>
      </c>
      <c r="F24" s="63">
        <f t="shared" si="1"/>
        <v>0</v>
      </c>
      <c r="G24" s="17"/>
      <c r="H24" s="45">
        <v>38125692</v>
      </c>
      <c r="I24" s="46"/>
      <c r="J24" s="59">
        <f t="shared" si="0"/>
        <v>54.949822287815785</v>
      </c>
      <c r="K24" s="59">
        <f t="shared" si="2"/>
        <v>0</v>
      </c>
      <c r="L24" s="59">
        <f t="shared" si="3"/>
        <v>54.949822287815785</v>
      </c>
      <c r="M24" s="27"/>
      <c r="N24" s="1"/>
      <c r="O24" s="1"/>
      <c r="P24" s="1"/>
      <c r="Q24" s="1"/>
      <c r="R24" s="1"/>
    </row>
    <row r="25" spans="2:18" ht="18.75" customHeight="1">
      <c r="B25" s="31" t="s">
        <v>19</v>
      </c>
      <c r="C25" s="32">
        <v>1529465</v>
      </c>
      <c r="D25" s="64">
        <f t="shared" si="1"/>
        <v>0.12441691627600433</v>
      </c>
      <c r="E25" s="32">
        <v>0</v>
      </c>
      <c r="F25" s="64">
        <f t="shared" si="1"/>
        <v>0</v>
      </c>
      <c r="G25" s="32"/>
      <c r="H25" s="47">
        <v>6230170</v>
      </c>
      <c r="I25" s="48"/>
      <c r="J25" s="60">
        <f t="shared" si="0"/>
        <v>24.549330114587566</v>
      </c>
      <c r="K25" s="61">
        <f t="shared" si="2"/>
        <v>0</v>
      </c>
      <c r="L25" s="61">
        <f t="shared" si="3"/>
        <v>24.549330114587566</v>
      </c>
      <c r="M25" s="33"/>
      <c r="N25" s="1"/>
      <c r="O25" s="1"/>
      <c r="P25" s="1"/>
      <c r="Q25" s="1"/>
      <c r="R25" s="1"/>
    </row>
    <row r="26" spans="2:18" ht="18.75" customHeight="1">
      <c r="B26" s="4" t="s">
        <v>20</v>
      </c>
      <c r="C26" s="17">
        <v>2451383</v>
      </c>
      <c r="D26" s="63">
        <f>(C26/C$69)*100</f>
        <v>0.19941189466344136</v>
      </c>
      <c r="E26" s="17">
        <v>120000</v>
      </c>
      <c r="F26" s="63">
        <f>(E26/E$69)*100</f>
        <v>0.24895898319840137</v>
      </c>
      <c r="G26" s="17"/>
      <c r="H26" s="45">
        <v>494995410</v>
      </c>
      <c r="I26" s="46"/>
      <c r="J26" s="59">
        <f t="shared" si="0"/>
        <v>0.49523348105389503</v>
      </c>
      <c r="K26" s="59">
        <f>(E26/$H26)*100</f>
        <v>0.02424264903789714</v>
      </c>
      <c r="L26" s="59">
        <f>((E26+C26)/$H26)*100</f>
        <v>0.5194761300917922</v>
      </c>
      <c r="M26" s="27"/>
      <c r="N26" s="1"/>
      <c r="O26" s="1"/>
      <c r="P26" s="1"/>
      <c r="Q26" s="1"/>
      <c r="R26" s="1"/>
    </row>
    <row r="27" spans="2:18" ht="18.75" customHeight="1">
      <c r="B27" s="4" t="s">
        <v>21</v>
      </c>
      <c r="C27" s="17">
        <v>14952609</v>
      </c>
      <c r="D27" s="63">
        <f t="shared" si="1"/>
        <v>1.2163452593297845</v>
      </c>
      <c r="E27" s="17">
        <v>1005287</v>
      </c>
      <c r="F27" s="63">
        <f t="shared" si="1"/>
        <v>2.0856269111880943</v>
      </c>
      <c r="G27" s="17"/>
      <c r="H27" s="45">
        <v>47286135</v>
      </c>
      <c r="I27" s="46"/>
      <c r="J27" s="59">
        <f t="shared" si="0"/>
        <v>31.62155037623608</v>
      </c>
      <c r="K27" s="59">
        <f t="shared" si="2"/>
        <v>2.1259656768310626</v>
      </c>
      <c r="L27" s="59">
        <f t="shared" si="3"/>
        <v>33.74751605306714</v>
      </c>
      <c r="M27" s="27"/>
      <c r="N27" s="1"/>
      <c r="O27" s="1"/>
      <c r="P27" s="1"/>
      <c r="Q27" s="1"/>
      <c r="R27" s="1"/>
    </row>
    <row r="28" spans="2:18" ht="18.75" customHeight="1">
      <c r="B28" s="4" t="s">
        <v>22</v>
      </c>
      <c r="C28" s="17">
        <v>4813144</v>
      </c>
      <c r="D28" s="63">
        <f t="shared" si="1"/>
        <v>0.39153333621387393</v>
      </c>
      <c r="E28" s="17">
        <v>683329</v>
      </c>
      <c r="F28" s="63">
        <f t="shared" si="1"/>
        <v>1.4176741085831701</v>
      </c>
      <c r="G28" s="17"/>
      <c r="H28" s="45">
        <v>21642745</v>
      </c>
      <c r="I28" s="46"/>
      <c r="J28" s="59">
        <f t="shared" si="0"/>
        <v>22.239064407033396</v>
      </c>
      <c r="K28" s="59">
        <f t="shared" si="2"/>
        <v>3.157312069240755</v>
      </c>
      <c r="L28" s="59">
        <f t="shared" si="3"/>
        <v>25.396376476274153</v>
      </c>
      <c r="M28" s="27"/>
      <c r="N28" s="1"/>
      <c r="O28" s="1"/>
      <c r="P28" s="1"/>
      <c r="Q28" s="1"/>
      <c r="R28" s="1"/>
    </row>
    <row r="29" spans="2:18" ht="18.75" customHeight="1">
      <c r="B29" s="4" t="s">
        <v>23</v>
      </c>
      <c r="C29" s="17">
        <v>1647808</v>
      </c>
      <c r="D29" s="63">
        <f t="shared" si="1"/>
        <v>0.13404372769231734</v>
      </c>
      <c r="E29" s="17">
        <v>446003</v>
      </c>
      <c r="F29" s="63">
        <f t="shared" si="1"/>
        <v>0.925303778195305</v>
      </c>
      <c r="G29" s="17"/>
      <c r="H29" s="45">
        <v>9978703</v>
      </c>
      <c r="I29" s="46"/>
      <c r="J29" s="59">
        <f t="shared" si="0"/>
        <v>16.51324826482961</v>
      </c>
      <c r="K29" s="59">
        <f t="shared" si="2"/>
        <v>4.469548798075261</v>
      </c>
      <c r="L29" s="59">
        <f t="shared" si="3"/>
        <v>20.98279706290487</v>
      </c>
      <c r="M29" s="27"/>
      <c r="N29" s="1"/>
      <c r="O29" s="1"/>
      <c r="P29" s="1"/>
      <c r="Q29" s="1"/>
      <c r="R29" s="1"/>
    </row>
    <row r="30" spans="2:18" ht="18.75" customHeight="1">
      <c r="B30" s="31" t="s">
        <v>24</v>
      </c>
      <c r="C30" s="32">
        <v>10389457</v>
      </c>
      <c r="D30" s="64">
        <f t="shared" si="1"/>
        <v>0.8451479450148562</v>
      </c>
      <c r="E30" s="32">
        <v>0</v>
      </c>
      <c r="F30" s="64">
        <f t="shared" si="1"/>
        <v>0</v>
      </c>
      <c r="G30" s="32"/>
      <c r="H30" s="47">
        <v>31453260</v>
      </c>
      <c r="I30" s="48"/>
      <c r="J30" s="60">
        <f t="shared" si="0"/>
        <v>33.03141550351219</v>
      </c>
      <c r="K30" s="61">
        <f t="shared" si="2"/>
        <v>0</v>
      </c>
      <c r="L30" s="61">
        <f t="shared" si="3"/>
        <v>33.03141550351219</v>
      </c>
      <c r="M30" s="33"/>
      <c r="N30" s="1"/>
      <c r="O30" s="1"/>
      <c r="P30" s="1"/>
      <c r="Q30" s="1"/>
      <c r="R30" s="1"/>
    </row>
    <row r="31" spans="2:18" ht="18.75" customHeight="1">
      <c r="B31" s="4" t="s">
        <v>25</v>
      </c>
      <c r="C31" s="17">
        <v>8478051</v>
      </c>
      <c r="D31" s="63">
        <f>(C31/C$69)*100</f>
        <v>0.6896613923500667</v>
      </c>
      <c r="E31" s="17">
        <v>315376</v>
      </c>
      <c r="F31" s="63">
        <f>(E31/E$69)*100</f>
        <v>0.6542974023764919</v>
      </c>
      <c r="G31" s="17"/>
      <c r="H31" s="45">
        <v>60301286</v>
      </c>
      <c r="I31" s="46"/>
      <c r="J31" s="59">
        <f t="shared" si="0"/>
        <v>14.05948622720915</v>
      </c>
      <c r="K31" s="59">
        <f>(E31/$H31)*100</f>
        <v>0.5230004547498374</v>
      </c>
      <c r="L31" s="59">
        <f>((E31+C31)/$H31)*100</f>
        <v>14.58248668195899</v>
      </c>
      <c r="M31" s="27"/>
      <c r="N31" s="1"/>
      <c r="O31" s="1"/>
      <c r="P31" s="1"/>
      <c r="Q31" s="1"/>
      <c r="R31" s="1"/>
    </row>
    <row r="32" spans="2:18" ht="18.75" customHeight="1">
      <c r="B32" s="4" t="s">
        <v>26</v>
      </c>
      <c r="C32" s="17">
        <v>674228</v>
      </c>
      <c r="D32" s="63">
        <f t="shared" si="1"/>
        <v>0.05484621657045951</v>
      </c>
      <c r="E32" s="17">
        <v>50152</v>
      </c>
      <c r="F32" s="63">
        <f t="shared" si="1"/>
        <v>0.1040482577113852</v>
      </c>
      <c r="G32" s="17"/>
      <c r="H32" s="45">
        <v>8042902</v>
      </c>
      <c r="I32" s="46"/>
      <c r="J32" s="59">
        <f t="shared" si="0"/>
        <v>8.382894631813244</v>
      </c>
      <c r="K32" s="59">
        <f t="shared" si="2"/>
        <v>0.623556024927321</v>
      </c>
      <c r="L32" s="59">
        <f t="shared" si="3"/>
        <v>9.006450656740563</v>
      </c>
      <c r="M32" s="27"/>
      <c r="N32" s="1"/>
      <c r="O32" s="1"/>
      <c r="P32" s="1"/>
      <c r="Q32" s="1"/>
      <c r="R32" s="1"/>
    </row>
    <row r="33" spans="2:18" ht="18.75" customHeight="1">
      <c r="B33" s="4" t="s">
        <v>27</v>
      </c>
      <c r="C33" s="17">
        <v>21117226</v>
      </c>
      <c r="D33" s="63">
        <f t="shared" si="1"/>
        <v>1.7178164516503887</v>
      </c>
      <c r="E33" s="17">
        <v>0</v>
      </c>
      <c r="F33" s="63">
        <f t="shared" si="1"/>
        <v>0</v>
      </c>
      <c r="G33" s="17"/>
      <c r="H33" s="45">
        <v>67364162</v>
      </c>
      <c r="I33" s="46"/>
      <c r="J33" s="59">
        <f t="shared" si="0"/>
        <v>31.34786416551875</v>
      </c>
      <c r="K33" s="59">
        <f t="shared" si="2"/>
        <v>0</v>
      </c>
      <c r="L33" s="59">
        <f t="shared" si="3"/>
        <v>31.34786416551875</v>
      </c>
      <c r="M33" s="27"/>
      <c r="N33" s="1"/>
      <c r="O33" s="1"/>
      <c r="P33" s="1"/>
      <c r="Q33" s="1"/>
      <c r="R33" s="1"/>
    </row>
    <row r="34" spans="2:18" ht="18.75" customHeight="1">
      <c r="B34" s="4" t="s">
        <v>28</v>
      </c>
      <c r="C34" s="17">
        <v>9758248</v>
      </c>
      <c r="D34" s="63">
        <f t="shared" si="1"/>
        <v>0.793801181731185</v>
      </c>
      <c r="E34" s="17">
        <v>2073508</v>
      </c>
      <c r="F34" s="63">
        <f t="shared" si="1"/>
        <v>4.30182036111459</v>
      </c>
      <c r="G34" s="17"/>
      <c r="H34" s="45">
        <v>176189139</v>
      </c>
      <c r="I34" s="46"/>
      <c r="J34" s="59">
        <f t="shared" si="0"/>
        <v>5.538507115356299</v>
      </c>
      <c r="K34" s="59">
        <f t="shared" si="2"/>
        <v>1.1768648236597603</v>
      </c>
      <c r="L34" s="59">
        <f t="shared" si="3"/>
        <v>6.71537193901606</v>
      </c>
      <c r="M34" s="27"/>
      <c r="N34" s="1"/>
      <c r="O34" s="1"/>
      <c r="P34" s="1"/>
      <c r="Q34" s="1"/>
      <c r="R34" s="1"/>
    </row>
    <row r="35" spans="2:18" ht="18.75" customHeight="1">
      <c r="B35" s="31" t="s">
        <v>29</v>
      </c>
      <c r="C35" s="32">
        <v>26696227</v>
      </c>
      <c r="D35" s="64">
        <f t="shared" si="1"/>
        <v>2.1716497203559455</v>
      </c>
      <c r="E35" s="32">
        <v>0</v>
      </c>
      <c r="F35" s="64">
        <f t="shared" si="1"/>
        <v>0</v>
      </c>
      <c r="G35" s="32"/>
      <c r="H35" s="47">
        <v>84369819</v>
      </c>
      <c r="I35" s="48"/>
      <c r="J35" s="60">
        <f t="shared" si="0"/>
        <v>31.64191569499515</v>
      </c>
      <c r="K35" s="61">
        <f t="shared" si="2"/>
        <v>0</v>
      </c>
      <c r="L35" s="61">
        <f t="shared" si="3"/>
        <v>31.64191569499515</v>
      </c>
      <c r="M35" s="33"/>
      <c r="N35" s="1"/>
      <c r="O35" s="1"/>
      <c r="P35" s="1"/>
      <c r="Q35" s="1"/>
      <c r="R35" s="1"/>
    </row>
    <row r="36" spans="2:18" ht="18.75" customHeight="1">
      <c r="B36" s="4" t="s">
        <v>30</v>
      </c>
      <c r="C36" s="17">
        <v>6437805</v>
      </c>
      <c r="D36" s="63">
        <f>(C36/C$69)*100</f>
        <v>0.5236941320567925</v>
      </c>
      <c r="E36" s="17">
        <v>0</v>
      </c>
      <c r="F36" s="63">
        <f>(E36/E$69)*100</f>
        <v>0</v>
      </c>
      <c r="G36" s="17"/>
      <c r="H36" s="45">
        <v>138953426</v>
      </c>
      <c r="I36" s="46"/>
      <c r="J36" s="59">
        <f t="shared" si="0"/>
        <v>4.633066765838505</v>
      </c>
      <c r="K36" s="59">
        <f>(E36/$H36)*100</f>
        <v>0</v>
      </c>
      <c r="L36" s="59">
        <f>((E36+C36)/$H36)*100</f>
        <v>4.633066765838505</v>
      </c>
      <c r="M36" s="27"/>
      <c r="N36" s="1"/>
      <c r="O36" s="1"/>
      <c r="P36" s="1"/>
      <c r="Q36" s="1"/>
      <c r="R36" s="1"/>
    </row>
    <row r="37" spans="2:18" ht="18.75" customHeight="1">
      <c r="B37" s="4" t="s">
        <v>31</v>
      </c>
      <c r="C37" s="17">
        <v>485437</v>
      </c>
      <c r="D37" s="63">
        <f t="shared" si="1"/>
        <v>0.03948869348842551</v>
      </c>
      <c r="E37" s="17">
        <v>250000</v>
      </c>
      <c r="F37" s="63">
        <f t="shared" si="1"/>
        <v>0.5186645483300029</v>
      </c>
      <c r="G37" s="17"/>
      <c r="H37" s="45">
        <v>10392998</v>
      </c>
      <c r="I37" s="46"/>
      <c r="J37" s="59">
        <f t="shared" si="0"/>
        <v>4.6708081729641435</v>
      </c>
      <c r="K37" s="59">
        <f t="shared" si="2"/>
        <v>2.4054656798740846</v>
      </c>
      <c r="L37" s="59">
        <f t="shared" si="3"/>
        <v>7.076273852838229</v>
      </c>
      <c r="M37" s="27"/>
      <c r="N37" s="1"/>
      <c r="O37" s="1"/>
      <c r="P37" s="1"/>
      <c r="Q37" s="1"/>
      <c r="R37" s="1"/>
    </row>
    <row r="38" spans="2:18" ht="18.75" customHeight="1">
      <c r="B38" s="4" t="s">
        <v>32</v>
      </c>
      <c r="C38" s="17">
        <v>24134616</v>
      </c>
      <c r="D38" s="63">
        <f t="shared" si="1"/>
        <v>1.9632711426711396</v>
      </c>
      <c r="E38" s="17">
        <v>31765</v>
      </c>
      <c r="F38" s="63">
        <f t="shared" si="1"/>
        <v>0.06590151751081016</v>
      </c>
      <c r="G38" s="17"/>
      <c r="H38" s="45">
        <v>75575577</v>
      </c>
      <c r="I38" s="46"/>
      <c r="J38" s="59">
        <f t="shared" si="0"/>
        <v>31.93441182724943</v>
      </c>
      <c r="K38" s="59">
        <f t="shared" si="2"/>
        <v>0.042030774042254415</v>
      </c>
      <c r="L38" s="59">
        <f t="shared" si="3"/>
        <v>31.976442601291684</v>
      </c>
      <c r="M38" s="27"/>
      <c r="N38" s="1"/>
      <c r="O38" s="1"/>
      <c r="P38" s="1"/>
      <c r="Q38" s="1"/>
      <c r="R38" s="1"/>
    </row>
    <row r="39" spans="2:18" ht="18.75" customHeight="1">
      <c r="B39" s="4" t="s">
        <v>33</v>
      </c>
      <c r="C39" s="17">
        <v>0</v>
      </c>
      <c r="D39" s="63">
        <f t="shared" si="1"/>
        <v>0</v>
      </c>
      <c r="E39" s="17">
        <v>0</v>
      </c>
      <c r="F39" s="63">
        <f t="shared" si="1"/>
        <v>0</v>
      </c>
      <c r="G39" s="17"/>
      <c r="H39" s="45">
        <v>906531</v>
      </c>
      <c r="I39" s="46"/>
      <c r="J39" s="59">
        <f t="shared" si="0"/>
        <v>0</v>
      </c>
      <c r="K39" s="59">
        <f t="shared" si="2"/>
        <v>0</v>
      </c>
      <c r="L39" s="59">
        <f t="shared" si="3"/>
        <v>0</v>
      </c>
      <c r="M39" s="27"/>
      <c r="N39" s="1"/>
      <c r="O39" s="1"/>
      <c r="P39" s="1"/>
      <c r="Q39" s="1"/>
      <c r="R39" s="1"/>
    </row>
    <row r="40" spans="2:18" ht="18.75" customHeight="1">
      <c r="B40" s="31" t="s">
        <v>34</v>
      </c>
      <c r="C40" s="32">
        <v>4316600</v>
      </c>
      <c r="D40" s="64">
        <f t="shared" si="1"/>
        <v>0.3511411250319558</v>
      </c>
      <c r="E40" s="32">
        <v>200000</v>
      </c>
      <c r="F40" s="64">
        <f t="shared" si="1"/>
        <v>0.4149316386640023</v>
      </c>
      <c r="G40" s="32"/>
      <c r="H40" s="47">
        <v>7983211</v>
      </c>
      <c r="I40" s="48"/>
      <c r="J40" s="60">
        <f t="shared" si="0"/>
        <v>54.070974699278274</v>
      </c>
      <c r="K40" s="61">
        <f t="shared" si="2"/>
        <v>2.505257596222873</v>
      </c>
      <c r="L40" s="61">
        <f t="shared" si="3"/>
        <v>56.57623229550115</v>
      </c>
      <c r="M40" s="33"/>
      <c r="N40" s="1"/>
      <c r="O40" s="1"/>
      <c r="P40" s="1"/>
      <c r="Q40" s="1"/>
      <c r="R40" s="1"/>
    </row>
    <row r="41" spans="2:18" ht="18.75" customHeight="1">
      <c r="B41" s="4" t="s">
        <v>35</v>
      </c>
      <c r="C41" s="17">
        <v>2400000</v>
      </c>
      <c r="D41" s="63">
        <f>(C41/C$69)*100</f>
        <v>0.19523205765572302</v>
      </c>
      <c r="E41" s="17">
        <v>433060</v>
      </c>
      <c r="F41" s="63">
        <f>(E41/E$69)*100</f>
        <v>0.8984514771991642</v>
      </c>
      <c r="G41" s="17"/>
      <c r="H41" s="45">
        <v>48771057</v>
      </c>
      <c r="I41" s="46"/>
      <c r="J41" s="59">
        <f t="shared" si="0"/>
        <v>4.9209513749107385</v>
      </c>
      <c r="K41" s="59">
        <f>(E41/$H41)*100</f>
        <v>0.8879446676745185</v>
      </c>
      <c r="L41" s="59">
        <f>((E41+C41)/$H41)*100</f>
        <v>5.808896042585257</v>
      </c>
      <c r="M41" s="27"/>
      <c r="N41" s="1"/>
      <c r="O41" s="1"/>
      <c r="P41" s="1"/>
      <c r="Q41" s="1"/>
      <c r="R41" s="1"/>
    </row>
    <row r="42" spans="2:18" ht="18.75" customHeight="1">
      <c r="B42" s="4" t="s">
        <v>36</v>
      </c>
      <c r="C42" s="17">
        <v>780728</v>
      </c>
      <c r="D42" s="63">
        <f t="shared" si="1"/>
        <v>0.06350963912893222</v>
      </c>
      <c r="E42" s="17">
        <v>140000</v>
      </c>
      <c r="F42" s="63">
        <f t="shared" si="1"/>
        <v>0.2904521470648016</v>
      </c>
      <c r="G42" s="17"/>
      <c r="H42" s="45">
        <v>2471725</v>
      </c>
      <c r="I42" s="46"/>
      <c r="J42" s="59">
        <f t="shared" si="0"/>
        <v>31.586361751408432</v>
      </c>
      <c r="K42" s="59">
        <f t="shared" si="2"/>
        <v>5.664060524532462</v>
      </c>
      <c r="L42" s="59">
        <f t="shared" si="3"/>
        <v>37.25042227594089</v>
      </c>
      <c r="M42" s="27"/>
      <c r="N42" s="1"/>
      <c r="O42" s="1"/>
      <c r="P42" s="1"/>
      <c r="Q42" s="1"/>
      <c r="R42" s="1"/>
    </row>
    <row r="43" spans="2:18" ht="18.75" customHeight="1">
      <c r="B43" s="4" t="s">
        <v>37</v>
      </c>
      <c r="C43" s="17">
        <v>178393926</v>
      </c>
      <c r="D43" s="63">
        <f t="shared" si="1"/>
        <v>14.511755519276159</v>
      </c>
      <c r="E43" s="17">
        <v>0</v>
      </c>
      <c r="F43" s="63">
        <f t="shared" si="1"/>
        <v>0</v>
      </c>
      <c r="G43" s="17"/>
      <c r="H43" s="45">
        <v>467720707</v>
      </c>
      <c r="I43" s="46"/>
      <c r="J43" s="59">
        <f aca="true" t="shared" si="4" ref="J43:J66">(C43/$H43)*100</f>
        <v>38.14112211200433</v>
      </c>
      <c r="K43" s="59">
        <f t="shared" si="2"/>
        <v>0</v>
      </c>
      <c r="L43" s="59">
        <f t="shared" si="3"/>
        <v>38.14112211200433</v>
      </c>
      <c r="M43" s="27"/>
      <c r="N43" s="1"/>
      <c r="O43" s="1"/>
      <c r="P43" s="1"/>
      <c r="Q43" s="1"/>
      <c r="R43" s="1"/>
    </row>
    <row r="44" spans="2:18" ht="18.75" customHeight="1">
      <c r="B44" s="4" t="s">
        <v>38</v>
      </c>
      <c r="C44" s="17">
        <v>120000</v>
      </c>
      <c r="D44" s="63">
        <f t="shared" si="1"/>
        <v>0.009761602882786151</v>
      </c>
      <c r="E44" s="17">
        <v>0</v>
      </c>
      <c r="F44" s="63">
        <f t="shared" si="1"/>
        <v>0</v>
      </c>
      <c r="G44" s="17"/>
      <c r="H44" s="45">
        <v>21714581</v>
      </c>
      <c r="I44" s="46"/>
      <c r="J44" s="59">
        <f t="shared" si="4"/>
        <v>0.5526240639872351</v>
      </c>
      <c r="K44" s="59">
        <f t="shared" si="2"/>
        <v>0</v>
      </c>
      <c r="L44" s="59">
        <f t="shared" si="3"/>
        <v>0.5526240639872351</v>
      </c>
      <c r="M44" s="27"/>
      <c r="N44" s="1"/>
      <c r="O44" s="1"/>
      <c r="P44" s="1"/>
      <c r="Q44" s="1"/>
      <c r="R44" s="1"/>
    </row>
    <row r="45" spans="2:18" ht="18.75" customHeight="1">
      <c r="B45" s="31" t="s">
        <v>39</v>
      </c>
      <c r="C45" s="32">
        <v>19524873</v>
      </c>
      <c r="D45" s="64">
        <f t="shared" si="1"/>
        <v>1.588283804690279</v>
      </c>
      <c r="E45" s="32">
        <v>0</v>
      </c>
      <c r="F45" s="64">
        <f t="shared" si="1"/>
        <v>0</v>
      </c>
      <c r="G45" s="32"/>
      <c r="H45" s="47">
        <v>2092583816</v>
      </c>
      <c r="I45" s="48"/>
      <c r="J45" s="60">
        <f t="shared" si="4"/>
        <v>0.9330509416498326</v>
      </c>
      <c r="K45" s="61">
        <f t="shared" si="2"/>
        <v>0</v>
      </c>
      <c r="L45" s="61">
        <f t="shared" si="3"/>
        <v>0.9330509416498326</v>
      </c>
      <c r="M45" s="33"/>
      <c r="N45" s="1"/>
      <c r="O45" s="1"/>
      <c r="P45" s="1"/>
      <c r="Q45" s="1"/>
      <c r="R45" s="1"/>
    </row>
    <row r="46" spans="2:18" ht="18.75" customHeight="1">
      <c r="B46" s="4" t="s">
        <v>40</v>
      </c>
      <c r="C46" s="17">
        <v>5753620</v>
      </c>
      <c r="D46" s="63">
        <f>(C46/C$69)*100</f>
        <v>0.46803794648713376</v>
      </c>
      <c r="E46" s="17">
        <v>124000</v>
      </c>
      <c r="F46" s="63">
        <f>(E46/E$69)*100</f>
        <v>0.2572576159716814</v>
      </c>
      <c r="G46" s="17"/>
      <c r="H46" s="45">
        <v>67666776</v>
      </c>
      <c r="I46" s="46"/>
      <c r="J46" s="59">
        <f t="shared" si="4"/>
        <v>8.502872960875216</v>
      </c>
      <c r="K46" s="59">
        <f>(E46/$H46)*100</f>
        <v>0.18325093543691218</v>
      </c>
      <c r="L46" s="59">
        <f>((E46+C46)/$H46)*100</f>
        <v>8.686123896312129</v>
      </c>
      <c r="M46" s="27"/>
      <c r="N46" s="1"/>
      <c r="O46" s="1"/>
      <c r="P46" s="1"/>
      <c r="Q46" s="1"/>
      <c r="R46" s="1"/>
    </row>
    <row r="47" spans="2:18" ht="18.75" customHeight="1">
      <c r="B47" s="4" t="s">
        <v>41</v>
      </c>
      <c r="C47" s="17">
        <v>777850</v>
      </c>
      <c r="D47" s="63">
        <f t="shared" si="1"/>
        <v>0.06327552335312672</v>
      </c>
      <c r="E47" s="17">
        <v>0</v>
      </c>
      <c r="F47" s="63">
        <f t="shared" si="1"/>
        <v>0</v>
      </c>
      <c r="G47" s="17"/>
      <c r="H47" s="45">
        <v>1694890</v>
      </c>
      <c r="I47" s="46"/>
      <c r="J47" s="59">
        <f t="shared" si="4"/>
        <v>45.893833818123895</v>
      </c>
      <c r="K47" s="59">
        <f t="shared" si="2"/>
        <v>0</v>
      </c>
      <c r="L47" s="59">
        <f t="shared" si="3"/>
        <v>45.893833818123895</v>
      </c>
      <c r="M47" s="27"/>
      <c r="N47" s="1"/>
      <c r="O47" s="1"/>
      <c r="P47" s="1"/>
      <c r="Q47" s="1"/>
      <c r="R47" s="1"/>
    </row>
    <row r="48" spans="2:18" ht="18.75" customHeight="1">
      <c r="B48" s="4" t="s">
        <v>42</v>
      </c>
      <c r="C48" s="17">
        <v>0</v>
      </c>
      <c r="D48" s="63">
        <f t="shared" si="1"/>
        <v>0</v>
      </c>
      <c r="E48" s="17">
        <v>0</v>
      </c>
      <c r="F48" s="63">
        <f t="shared" si="1"/>
        <v>0</v>
      </c>
      <c r="G48" s="17"/>
      <c r="H48" s="45">
        <v>572803</v>
      </c>
      <c r="I48" s="46"/>
      <c r="J48" s="59">
        <f t="shared" si="4"/>
        <v>0</v>
      </c>
      <c r="K48" s="59">
        <f t="shared" si="2"/>
        <v>0</v>
      </c>
      <c r="L48" s="59">
        <f t="shared" si="3"/>
        <v>0</v>
      </c>
      <c r="M48" s="27"/>
      <c r="N48" s="1"/>
      <c r="O48" s="1"/>
      <c r="P48" s="1"/>
      <c r="Q48" s="1"/>
      <c r="R48" s="1"/>
    </row>
    <row r="49" spans="2:18" ht="18.75" customHeight="1">
      <c r="B49" s="4" t="s">
        <v>43</v>
      </c>
      <c r="C49" s="17">
        <v>83045704</v>
      </c>
      <c r="D49" s="63">
        <f t="shared" si="1"/>
        <v>6.755493196411712</v>
      </c>
      <c r="E49" s="17">
        <v>744498</v>
      </c>
      <c r="F49" s="63">
        <f t="shared" si="1"/>
        <v>1.544578875610362</v>
      </c>
      <c r="G49" s="17"/>
      <c r="H49" s="45">
        <v>151617703</v>
      </c>
      <c r="I49" s="46"/>
      <c r="J49" s="59">
        <f t="shared" si="4"/>
        <v>54.77309203134413</v>
      </c>
      <c r="K49" s="59">
        <f t="shared" si="2"/>
        <v>0.4910363270705928</v>
      </c>
      <c r="L49" s="59">
        <f t="shared" si="3"/>
        <v>55.26412835841472</v>
      </c>
      <c r="M49" s="27"/>
      <c r="N49" s="1"/>
      <c r="O49" s="1"/>
      <c r="P49" s="1"/>
      <c r="Q49" s="1"/>
      <c r="R49" s="1"/>
    </row>
    <row r="50" spans="2:18" ht="18.75" customHeight="1">
      <c r="B50" s="31" t="s">
        <v>44</v>
      </c>
      <c r="C50" s="32">
        <v>6214905</v>
      </c>
      <c r="D50" s="64">
        <f t="shared" si="1"/>
        <v>0.5055619547020173</v>
      </c>
      <c r="E50" s="32">
        <v>1498309</v>
      </c>
      <c r="F50" s="64">
        <f t="shared" si="1"/>
        <v>3.108479042975113</v>
      </c>
      <c r="G50" s="32"/>
      <c r="H50" s="47">
        <v>15691290</v>
      </c>
      <c r="I50" s="48"/>
      <c r="J50" s="60">
        <f t="shared" si="4"/>
        <v>39.607355418196974</v>
      </c>
      <c r="K50" s="61">
        <f t="shared" si="2"/>
        <v>9.54866680814643</v>
      </c>
      <c r="L50" s="61">
        <f t="shared" si="3"/>
        <v>49.1560222263434</v>
      </c>
      <c r="M50" s="33"/>
      <c r="N50" s="1"/>
      <c r="O50" s="1"/>
      <c r="P50" s="1"/>
      <c r="Q50" s="1"/>
      <c r="R50" s="1"/>
    </row>
    <row r="51" spans="2:18" ht="18.75" customHeight="1">
      <c r="B51" s="4" t="s">
        <v>45</v>
      </c>
      <c r="C51" s="17">
        <v>44271203</v>
      </c>
      <c r="D51" s="63">
        <f>(C51/C$69)*100</f>
        <v>3.601315856910091</v>
      </c>
      <c r="E51" s="17">
        <v>0</v>
      </c>
      <c r="F51" s="63">
        <f>(E51/E$69)*100</f>
        <v>0</v>
      </c>
      <c r="G51" s="17"/>
      <c r="H51" s="45">
        <v>147578541</v>
      </c>
      <c r="I51" s="46"/>
      <c r="J51" s="59">
        <f t="shared" si="4"/>
        <v>29.998401325840458</v>
      </c>
      <c r="K51" s="59">
        <f>(E51/$H51)*100</f>
        <v>0</v>
      </c>
      <c r="L51" s="59">
        <f>((E51+C51)/$H51)*100</f>
        <v>29.998401325840458</v>
      </c>
      <c r="M51" s="27"/>
      <c r="N51" s="1"/>
      <c r="O51" s="1"/>
      <c r="P51" s="1"/>
      <c r="Q51" s="1"/>
      <c r="R51" s="1"/>
    </row>
    <row r="52" spans="2:18" ht="18.75" customHeight="1">
      <c r="B52" s="4" t="s">
        <v>46</v>
      </c>
      <c r="C52" s="17">
        <v>79669492</v>
      </c>
      <c r="D52" s="63">
        <f t="shared" si="1"/>
        <v>6.480849523144235</v>
      </c>
      <c r="E52" s="17">
        <v>1279036</v>
      </c>
      <c r="F52" s="63">
        <f t="shared" si="1"/>
        <v>2.653562516951254</v>
      </c>
      <c r="G52" s="17"/>
      <c r="H52" s="45">
        <v>367130364</v>
      </c>
      <c r="I52" s="46"/>
      <c r="J52" s="59">
        <f t="shared" si="4"/>
        <v>21.70060006259793</v>
      </c>
      <c r="K52" s="59">
        <f t="shared" si="2"/>
        <v>0.3483874191348553</v>
      </c>
      <c r="L52" s="59">
        <f t="shared" si="3"/>
        <v>22.04898748173278</v>
      </c>
      <c r="M52" s="27"/>
      <c r="N52" s="1"/>
      <c r="O52" s="1"/>
      <c r="P52" s="1"/>
      <c r="Q52" s="1"/>
      <c r="R52" s="1"/>
    </row>
    <row r="53" spans="2:18" ht="18.75" customHeight="1">
      <c r="B53" s="4" t="s">
        <v>47</v>
      </c>
      <c r="C53" s="17">
        <v>20381600</v>
      </c>
      <c r="D53" s="63">
        <f t="shared" si="1"/>
        <v>1.657975710964952</v>
      </c>
      <c r="E53" s="17">
        <v>0</v>
      </c>
      <c r="F53" s="63">
        <f t="shared" si="1"/>
        <v>0</v>
      </c>
      <c r="G53" s="17"/>
      <c r="H53" s="45">
        <v>126061347</v>
      </c>
      <c r="I53" s="46"/>
      <c r="J53" s="59">
        <f t="shared" si="4"/>
        <v>16.168001124087624</v>
      </c>
      <c r="K53" s="59">
        <f t="shared" si="2"/>
        <v>0</v>
      </c>
      <c r="L53" s="59">
        <f t="shared" si="3"/>
        <v>16.168001124087624</v>
      </c>
      <c r="M53" s="27"/>
      <c r="N53" s="1"/>
      <c r="O53" s="1"/>
      <c r="P53" s="1"/>
      <c r="Q53" s="1"/>
      <c r="R53" s="1"/>
    </row>
    <row r="54" spans="2:18" ht="18.75" customHeight="1">
      <c r="B54" s="4" t="s">
        <v>48</v>
      </c>
      <c r="C54" s="17">
        <v>4000000</v>
      </c>
      <c r="D54" s="63">
        <f t="shared" si="1"/>
        <v>0.3253867627595384</v>
      </c>
      <c r="E54" s="17">
        <v>0</v>
      </c>
      <c r="F54" s="63">
        <f t="shared" si="1"/>
        <v>0</v>
      </c>
      <c r="G54" s="17"/>
      <c r="H54" s="45">
        <v>10363762</v>
      </c>
      <c r="I54" s="46"/>
      <c r="J54" s="59">
        <f t="shared" si="4"/>
        <v>38.59602333592763</v>
      </c>
      <c r="K54" s="59">
        <f t="shared" si="2"/>
        <v>0</v>
      </c>
      <c r="L54" s="59">
        <f t="shared" si="3"/>
        <v>38.59602333592763</v>
      </c>
      <c r="M54" s="27"/>
      <c r="N54" s="1"/>
      <c r="O54" s="1"/>
      <c r="P54" s="1"/>
      <c r="Q54" s="1"/>
      <c r="R54" s="1"/>
    </row>
    <row r="55" spans="2:18" ht="18.75" customHeight="1">
      <c r="B55" s="31" t="s">
        <v>49</v>
      </c>
      <c r="C55" s="32">
        <v>4598544</v>
      </c>
      <c r="D55" s="64">
        <f t="shared" si="1"/>
        <v>0.37407633639182464</v>
      </c>
      <c r="E55" s="32">
        <v>151856</v>
      </c>
      <c r="F55" s="64">
        <f t="shared" si="1"/>
        <v>0.31504929460480363</v>
      </c>
      <c r="G55" s="32"/>
      <c r="H55" s="47">
        <v>22654243</v>
      </c>
      <c r="I55" s="48"/>
      <c r="J55" s="60">
        <f t="shared" si="4"/>
        <v>20.29881996056986</v>
      </c>
      <c r="K55" s="61">
        <f t="shared" si="2"/>
        <v>0.6703203457294953</v>
      </c>
      <c r="L55" s="61">
        <f t="shared" si="3"/>
        <v>20.969140306299355</v>
      </c>
      <c r="M55" s="33"/>
      <c r="N55" s="1"/>
      <c r="O55" s="1"/>
      <c r="P55" s="1"/>
      <c r="Q55" s="1"/>
      <c r="R55" s="1"/>
    </row>
    <row r="56" spans="2:18" ht="18.75" customHeight="1">
      <c r="B56" s="4" t="s">
        <v>50</v>
      </c>
      <c r="C56" s="17">
        <v>83740</v>
      </c>
      <c r="D56" s="63">
        <f>(C56/C$69)*100</f>
        <v>0.006811971878370935</v>
      </c>
      <c r="E56" s="17">
        <v>0</v>
      </c>
      <c r="F56" s="63">
        <f>(E56/E$69)*100</f>
        <v>0</v>
      </c>
      <c r="G56" s="17"/>
      <c r="H56" s="45">
        <v>1258352</v>
      </c>
      <c r="I56" s="46"/>
      <c r="J56" s="59">
        <f t="shared" si="4"/>
        <v>6.654735717827761</v>
      </c>
      <c r="K56" s="59">
        <f>(E56/$H56)*100</f>
        <v>0</v>
      </c>
      <c r="L56" s="59">
        <f>((E56+C56)/$H56)*100</f>
        <v>6.654735717827761</v>
      </c>
      <c r="M56" s="27"/>
      <c r="N56" s="1"/>
      <c r="O56" s="1"/>
      <c r="P56" s="1"/>
      <c r="Q56" s="1"/>
      <c r="R56" s="1"/>
    </row>
    <row r="57" spans="2:18" ht="18.75" customHeight="1">
      <c r="B57" s="4" t="s">
        <v>51</v>
      </c>
      <c r="C57" s="17">
        <v>14415991</v>
      </c>
      <c r="D57" s="63">
        <f t="shared" si="1"/>
        <v>1.17269316086516</v>
      </c>
      <c r="E57" s="17">
        <v>1945593</v>
      </c>
      <c r="F57" s="63">
        <f t="shared" si="1"/>
        <v>4.036440458316061</v>
      </c>
      <c r="G57" s="17"/>
      <c r="H57" s="45">
        <v>46548457</v>
      </c>
      <c r="I57" s="46"/>
      <c r="J57" s="59">
        <f t="shared" si="4"/>
        <v>30.969857926762213</v>
      </c>
      <c r="K57" s="59">
        <f t="shared" si="2"/>
        <v>4.17971534480724</v>
      </c>
      <c r="L57" s="59">
        <f t="shared" si="3"/>
        <v>35.14957327156945</v>
      </c>
      <c r="M57" s="27"/>
      <c r="N57" s="1"/>
      <c r="O57" s="1"/>
      <c r="P57" s="1"/>
      <c r="Q57" s="1"/>
      <c r="R57" s="1"/>
    </row>
    <row r="58" spans="2:18" ht="18.75" customHeight="1">
      <c r="B58" s="4" t="s">
        <v>52</v>
      </c>
      <c r="C58" s="17">
        <v>96482504</v>
      </c>
      <c r="D58" s="63">
        <f t="shared" si="1"/>
        <v>7.8485324098735525</v>
      </c>
      <c r="E58" s="17">
        <v>9819735</v>
      </c>
      <c r="F58" s="63">
        <f t="shared" si="1"/>
        <v>20.37259367398128</v>
      </c>
      <c r="G58" s="17"/>
      <c r="H58" s="45">
        <v>263210063</v>
      </c>
      <c r="I58" s="46"/>
      <c r="J58" s="59">
        <f t="shared" si="4"/>
        <v>36.65608483973502</v>
      </c>
      <c r="K58" s="59">
        <f t="shared" si="2"/>
        <v>3.730759716432271</v>
      </c>
      <c r="L58" s="59">
        <f t="shared" si="3"/>
        <v>40.38684455616729</v>
      </c>
      <c r="M58" s="27"/>
      <c r="N58" s="1"/>
      <c r="O58" s="1"/>
      <c r="P58" s="1"/>
      <c r="Q58" s="1"/>
      <c r="R58" s="1"/>
    </row>
    <row r="59" spans="2:18" ht="18.75" customHeight="1">
      <c r="B59" s="4" t="s">
        <v>53</v>
      </c>
      <c r="C59" s="17">
        <v>24666500</v>
      </c>
      <c r="D59" s="63">
        <f t="shared" si="1"/>
        <v>2.0065381459020384</v>
      </c>
      <c r="E59" s="17">
        <v>0</v>
      </c>
      <c r="F59" s="63">
        <f t="shared" si="1"/>
        <v>0</v>
      </c>
      <c r="G59" s="17"/>
      <c r="H59" s="45">
        <v>49000940</v>
      </c>
      <c r="I59" s="46"/>
      <c r="J59" s="59">
        <f t="shared" si="4"/>
        <v>50.3388302346853</v>
      </c>
      <c r="K59" s="59">
        <f t="shared" si="2"/>
        <v>0</v>
      </c>
      <c r="L59" s="59">
        <f t="shared" si="3"/>
        <v>50.3388302346853</v>
      </c>
      <c r="M59" s="27"/>
      <c r="N59" s="1"/>
      <c r="O59" s="1"/>
      <c r="P59" s="1"/>
      <c r="Q59" s="1"/>
      <c r="R59" s="1"/>
    </row>
    <row r="60" spans="2:18" ht="18.75" customHeight="1">
      <c r="B60" s="31" t="s">
        <v>54</v>
      </c>
      <c r="C60" s="32">
        <v>350400</v>
      </c>
      <c r="D60" s="64">
        <f t="shared" si="1"/>
        <v>0.02850388041773556</v>
      </c>
      <c r="E60" s="32">
        <v>0</v>
      </c>
      <c r="F60" s="64">
        <f t="shared" si="1"/>
        <v>0</v>
      </c>
      <c r="G60" s="32"/>
      <c r="H60" s="47">
        <v>11134315</v>
      </c>
      <c r="I60" s="48"/>
      <c r="J60" s="60">
        <f t="shared" si="4"/>
        <v>3.1470279042761047</v>
      </c>
      <c r="K60" s="61">
        <f t="shared" si="2"/>
        <v>0</v>
      </c>
      <c r="L60" s="61">
        <f t="shared" si="3"/>
        <v>3.1470279042761047</v>
      </c>
      <c r="M60" s="33"/>
      <c r="N60" s="1"/>
      <c r="O60" s="1"/>
      <c r="P60" s="1"/>
      <c r="Q60" s="1"/>
      <c r="R60" s="1"/>
    </row>
    <row r="61" spans="2:15" ht="18.75" customHeight="1">
      <c r="B61" s="4" t="s">
        <v>60</v>
      </c>
      <c r="C61" s="17">
        <v>13618536</v>
      </c>
      <c r="D61" s="63">
        <f>(C61/C$69)*100</f>
        <v>1.107822835641058</v>
      </c>
      <c r="E61" s="17">
        <v>2240276</v>
      </c>
      <c r="F61" s="63">
        <f>(E61/E$69)*100</f>
        <v>4.647806958698182</v>
      </c>
      <c r="G61" s="17"/>
      <c r="H61" s="45">
        <v>109647108</v>
      </c>
      <c r="I61" s="46"/>
      <c r="J61" s="59">
        <f t="shared" si="4"/>
        <v>12.42033305611672</v>
      </c>
      <c r="K61" s="59">
        <f>(E61/$H61)*100</f>
        <v>2.0431692553167933</v>
      </c>
      <c r="L61" s="59">
        <f>((E61+C61)/$H61)*100</f>
        <v>14.463502311433512</v>
      </c>
      <c r="M61" s="27"/>
      <c r="N61" s="1"/>
      <c r="O61" s="1"/>
    </row>
    <row r="62" spans="2:18" ht="18.75" customHeight="1">
      <c r="B62" s="4" t="s">
        <v>55</v>
      </c>
      <c r="C62" s="17">
        <v>0</v>
      </c>
      <c r="D62" s="63">
        <f t="shared" si="1"/>
        <v>0</v>
      </c>
      <c r="E62" s="17">
        <v>0</v>
      </c>
      <c r="F62" s="63">
        <f t="shared" si="1"/>
        <v>0</v>
      </c>
      <c r="G62" s="17"/>
      <c r="H62" s="45">
        <v>2095549</v>
      </c>
      <c r="I62" s="46"/>
      <c r="J62" s="59">
        <f t="shared" si="4"/>
        <v>0</v>
      </c>
      <c r="K62" s="59">
        <f t="shared" si="2"/>
        <v>0</v>
      </c>
      <c r="L62" s="59">
        <f t="shared" si="3"/>
        <v>0</v>
      </c>
      <c r="M62" s="27"/>
      <c r="N62" s="1"/>
      <c r="O62" s="1"/>
      <c r="P62" s="1"/>
      <c r="Q62" s="1"/>
      <c r="R62" s="1"/>
    </row>
    <row r="63" spans="2:18" ht="18.75" customHeight="1">
      <c r="B63" s="4" t="s">
        <v>56</v>
      </c>
      <c r="C63" s="17">
        <v>41375669</v>
      </c>
      <c r="D63" s="63">
        <f t="shared" si="1"/>
        <v>3.3657737482300463</v>
      </c>
      <c r="E63" s="17">
        <v>0</v>
      </c>
      <c r="F63" s="63">
        <f t="shared" si="1"/>
        <v>0</v>
      </c>
      <c r="G63" s="17"/>
      <c r="H63" s="45">
        <v>264810096</v>
      </c>
      <c r="I63" s="46"/>
      <c r="J63" s="59">
        <f t="shared" si="4"/>
        <v>15.624656923956554</v>
      </c>
      <c r="K63" s="59">
        <f t="shared" si="2"/>
        <v>0</v>
      </c>
      <c r="L63" s="59">
        <f t="shared" si="3"/>
        <v>15.624656923956554</v>
      </c>
      <c r="M63" s="27"/>
      <c r="N63" s="1"/>
      <c r="O63" s="1"/>
      <c r="P63" s="1"/>
      <c r="Q63" s="1"/>
      <c r="R63" s="1"/>
    </row>
    <row r="64" spans="2:18" ht="18.75" customHeight="1">
      <c r="B64" s="4" t="s">
        <v>57</v>
      </c>
      <c r="C64" s="17">
        <v>28160</v>
      </c>
      <c r="D64" s="63">
        <f t="shared" si="1"/>
        <v>0.00229072280982715</v>
      </c>
      <c r="E64" s="17">
        <v>0</v>
      </c>
      <c r="F64" s="63">
        <f t="shared" si="1"/>
        <v>0</v>
      </c>
      <c r="G64" s="17"/>
      <c r="H64" s="45">
        <v>4348439</v>
      </c>
      <c r="I64" s="46"/>
      <c r="J64" s="59">
        <f t="shared" si="4"/>
        <v>0.6475887094196331</v>
      </c>
      <c r="K64" s="59">
        <f t="shared" si="2"/>
        <v>0</v>
      </c>
      <c r="L64" s="59">
        <f t="shared" si="3"/>
        <v>0.6475887094196331</v>
      </c>
      <c r="M64" s="27"/>
      <c r="N64" s="1"/>
      <c r="O64" s="1"/>
      <c r="P64" s="1"/>
      <c r="Q64" s="1"/>
      <c r="R64" s="1"/>
    </row>
    <row r="65" spans="2:18" ht="18.75" customHeight="1">
      <c r="B65" s="31" t="s">
        <v>58</v>
      </c>
      <c r="C65" s="32">
        <v>3568000</v>
      </c>
      <c r="D65" s="64">
        <f t="shared" si="1"/>
        <v>0.29024499238150825</v>
      </c>
      <c r="E65" s="32">
        <v>0</v>
      </c>
      <c r="F65" s="64">
        <f t="shared" si="1"/>
        <v>0</v>
      </c>
      <c r="G65" s="32"/>
      <c r="H65" s="47">
        <v>38206788</v>
      </c>
      <c r="I65" s="48"/>
      <c r="J65" s="60">
        <f t="shared" si="4"/>
        <v>9.338654691412426</v>
      </c>
      <c r="K65" s="61">
        <f t="shared" si="2"/>
        <v>0</v>
      </c>
      <c r="L65" s="61">
        <f t="shared" si="3"/>
        <v>9.338654691412426</v>
      </c>
      <c r="M65" s="33"/>
      <c r="N65" s="1"/>
      <c r="O65" s="1"/>
      <c r="P65" s="1"/>
      <c r="Q65" s="1"/>
      <c r="R65" s="1"/>
    </row>
    <row r="66" spans="2:18" ht="18.75" customHeight="1">
      <c r="B66" s="4" t="s">
        <v>59</v>
      </c>
      <c r="C66" s="17">
        <v>58337</v>
      </c>
      <c r="D66" s="63">
        <f>(C66/C$69)*100</f>
        <v>0.004745521894775798</v>
      </c>
      <c r="E66" s="17">
        <v>0</v>
      </c>
      <c r="F66" s="63">
        <f>(E66/E$69)*100</f>
        <v>0</v>
      </c>
      <c r="G66" s="17"/>
      <c r="H66" s="45">
        <v>2369032</v>
      </c>
      <c r="I66" s="46"/>
      <c r="J66" s="59">
        <f t="shared" si="4"/>
        <v>2.462482566719234</v>
      </c>
      <c r="K66" s="59">
        <f>(E66/$H66)*100</f>
        <v>0</v>
      </c>
      <c r="L66" s="59">
        <f>((E66+C66)/$H66)*100</f>
        <v>2.462482566719234</v>
      </c>
      <c r="M66" s="27"/>
      <c r="N66" s="1"/>
      <c r="O66" s="1"/>
      <c r="P66" s="1"/>
      <c r="Q66" s="1"/>
      <c r="R66" s="1"/>
    </row>
    <row r="67" spans="2:18" ht="16.5" thickBot="1">
      <c r="B67" s="8"/>
      <c r="C67" s="10"/>
      <c r="D67" s="10"/>
      <c r="E67" s="10"/>
      <c r="F67" s="10"/>
      <c r="G67" s="10"/>
      <c r="H67" s="49"/>
      <c r="I67" s="50"/>
      <c r="J67" s="57"/>
      <c r="K67" s="57"/>
      <c r="L67" s="57"/>
      <c r="M67" s="28"/>
      <c r="N67" s="1"/>
      <c r="O67" s="1"/>
      <c r="P67" s="1"/>
      <c r="Q67" s="1"/>
      <c r="R67" s="1"/>
    </row>
    <row r="68" spans="2:18" ht="15.75">
      <c r="B68" s="5"/>
      <c r="C68" s="9"/>
      <c r="D68" s="9"/>
      <c r="E68" s="9"/>
      <c r="F68" s="9"/>
      <c r="G68" s="9"/>
      <c r="H68" s="51" t="s">
        <v>0</v>
      </c>
      <c r="I68" s="52"/>
      <c r="J68" s="58"/>
      <c r="K68" s="58"/>
      <c r="L68" s="58"/>
      <c r="M68" s="12"/>
      <c r="N68" s="1"/>
      <c r="O68" s="1"/>
      <c r="P68" s="1"/>
      <c r="Q68" s="1"/>
      <c r="R68" s="1"/>
    </row>
    <row r="69" spans="2:18" ht="15.75">
      <c r="B69" s="4" t="s">
        <v>1</v>
      </c>
      <c r="C69" s="2">
        <f>SUM(C11:C66)</f>
        <v>1229306308</v>
      </c>
      <c r="D69" s="63">
        <f>SUM(D10:D68)</f>
        <v>99.99999999999997</v>
      </c>
      <c r="E69" s="2">
        <f>SUM(E11:E66)</f>
        <v>48200711</v>
      </c>
      <c r="F69" s="63">
        <f>SUM(F10:F68)</f>
        <v>100.00000000000001</v>
      </c>
      <c r="G69" s="2"/>
      <c r="H69" s="53">
        <f>SUM(H10:H66)</f>
        <v>7747815209</v>
      </c>
      <c r="I69" s="54"/>
      <c r="J69" s="59">
        <f>(C69/H69)*100</f>
        <v>15.866489776008287</v>
      </c>
      <c r="K69" s="59">
        <f>(E69/H69)*100</f>
        <v>0.6221200390015652</v>
      </c>
      <c r="L69" s="59">
        <f>((E69+C69)/H69)*100</f>
        <v>16.48860981500985</v>
      </c>
      <c r="M69" s="13"/>
      <c r="N69" s="1"/>
      <c r="O69" s="1"/>
      <c r="P69" s="1"/>
      <c r="Q69" s="1"/>
      <c r="R69" s="1"/>
    </row>
    <row r="70" spans="2:19" ht="16.5" thickBot="1">
      <c r="B70" s="8" t="s">
        <v>5</v>
      </c>
      <c r="C70" s="10"/>
      <c r="D70" s="10"/>
      <c r="E70" s="10"/>
      <c r="F70" s="10"/>
      <c r="G70" s="10"/>
      <c r="H70" s="55"/>
      <c r="I70" s="56"/>
      <c r="J70" s="14"/>
      <c r="K70" s="14"/>
      <c r="L70" s="14"/>
      <c r="M70" s="15"/>
      <c r="N70" s="1"/>
      <c r="O70" s="1"/>
      <c r="P70" s="1"/>
      <c r="Q70" s="1"/>
      <c r="R70" s="1"/>
      <c r="S70" s="1"/>
    </row>
    <row r="71" spans="2:19" ht="15">
      <c r="B71" t="s">
        <v>0</v>
      </c>
      <c r="C71" s="1"/>
      <c r="D71" s="1"/>
      <c r="E71" s="1" t="s">
        <v>0</v>
      </c>
      <c r="F71" s="1"/>
      <c r="G71" s="1" t="s">
        <v>0</v>
      </c>
      <c r="H71" s="1" t="s">
        <v>0</v>
      </c>
      <c r="I71" s="1"/>
      <c r="J71" s="1"/>
      <c r="K71" s="1"/>
      <c r="L71" s="1"/>
      <c r="M71" s="1" t="s">
        <v>0</v>
      </c>
      <c r="N71" s="1" t="s">
        <v>0</v>
      </c>
      <c r="O71" s="1"/>
      <c r="P71" s="1"/>
      <c r="Q71" s="1"/>
      <c r="R71" s="1"/>
      <c r="S71" s="1"/>
    </row>
    <row r="72" spans="2:19" ht="15.75">
      <c r="B72" s="35" t="s">
        <v>78</v>
      </c>
      <c r="C72" s="1"/>
      <c r="D72" s="1"/>
      <c r="E72" s="1"/>
      <c r="F72" s="1"/>
      <c r="G72" s="1"/>
      <c r="H72" s="1" t="s">
        <v>0</v>
      </c>
      <c r="I72" s="1"/>
      <c r="J72" s="1"/>
      <c r="K72" s="1"/>
      <c r="L72" s="1"/>
      <c r="M72" s="1"/>
      <c r="N72" s="1" t="s">
        <v>0</v>
      </c>
      <c r="O72" s="1"/>
      <c r="P72" s="1"/>
      <c r="Q72" s="1"/>
      <c r="R72" s="1"/>
      <c r="S72" s="1"/>
    </row>
    <row r="73" spans="2:13" ht="15.75">
      <c r="B73" s="35" t="s">
        <v>77</v>
      </c>
      <c r="M73" t="s">
        <v>0</v>
      </c>
    </row>
    <row r="74" ht="15.75">
      <c r="B74" s="35" t="s">
        <v>73</v>
      </c>
    </row>
    <row r="75" ht="15.75">
      <c r="B75" s="35" t="s">
        <v>79</v>
      </c>
    </row>
  </sheetData>
  <mergeCells count="2">
    <mergeCell ref="B1:M1"/>
    <mergeCell ref="B2:M2"/>
  </mergeCells>
  <printOptions horizontalCentered="1" verticalCentered="1"/>
  <pageMargins left="0.5" right="0.5" top="0.5" bottom="0.5" header="0.5" footer="0.5"/>
  <pageSetup horizontalDpi="300" verticalDpi="3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GrubbN</cp:lastModifiedBy>
  <cp:lastPrinted>2003-03-17T13:28:15Z</cp:lastPrinted>
  <dcterms:created xsi:type="dcterms:W3CDTF">1999-02-24T13:02:08Z</dcterms:created>
  <dcterms:modified xsi:type="dcterms:W3CDTF">2005-03-09T16:22:06Z</dcterms:modified>
  <cp:category/>
  <cp:version/>
  <cp:contentType/>
  <cp:contentStatus/>
</cp:coreProperties>
</file>