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4440" windowWidth="3675" windowHeight="4875" activeTab="0"/>
  </bookViews>
  <sheets>
    <sheet name="s129501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<sst xmlns="http://schemas.openxmlformats.org/spreadsheetml/2006/main" count="260" uniqueCount="94">
  <si>
    <t xml:space="preserve">        Table 13.  R&amp;D budget authority for natural resources and environment (300)</t>
  </si>
  <si>
    <t xml:space="preserve">                                 [In millions of dollars]</t>
  </si>
  <si>
    <t>_</t>
  </si>
  <si>
    <t>|</t>
  </si>
  <si>
    <t xml:space="preserve">  </t>
  </si>
  <si>
    <t xml:space="preserve"> </t>
  </si>
  <si>
    <t/>
  </si>
  <si>
    <t>Percent</t>
  </si>
  <si>
    <t>1993</t>
  </si>
  <si>
    <t xml:space="preserve">   1994</t>
  </si>
  <si>
    <t xml:space="preserve">  1995</t>
  </si>
  <si>
    <t>change</t>
  </si>
  <si>
    <t>actual</t>
  </si>
  <si>
    <t>estimated</t>
  </si>
  <si>
    <t>proposed</t>
  </si>
  <si>
    <t>1994-1995</t>
  </si>
  <si>
    <t>-</t>
  </si>
  <si>
    <t xml:space="preserve">    Total...................................</t>
  </si>
  <si>
    <t>=</t>
  </si>
  <si>
    <t>Pollution control and abatement (304)</t>
  </si>
  <si>
    <t xml:space="preserve">  Environmental Protection Agency..........</t>
  </si>
  <si>
    <t xml:space="preserve">  Air quality..............................</t>
  </si>
  <si>
    <t xml:space="preserve">  Multimedia research.......................</t>
  </si>
  <si>
    <t xml:space="preserve">  Water quality............................</t>
  </si>
  <si>
    <t xml:space="preserve">  Drinking water...........................</t>
  </si>
  <si>
    <t xml:space="preserve">  Pesticides...............................</t>
  </si>
  <si>
    <t xml:space="preserve">  Hazardous waste 1/..........................</t>
  </si>
  <si>
    <t xml:space="preserve">  Toxic substances..........................</t>
  </si>
  <si>
    <t xml:space="preserve">  Radiation................................</t>
  </si>
  <si>
    <t>NA</t>
  </si>
  <si>
    <t xml:space="preserve">  Superfund research.......................</t>
  </si>
  <si>
    <t xml:space="preserve">  Leaking underground storagetanks (LUST)..</t>
  </si>
  <si>
    <t xml:space="preserve">  Oil spill response research 1/.............</t>
  </si>
  <si>
    <t xml:space="preserve">  Program management and support.........</t>
  </si>
  <si>
    <t>Conservation and land management (302).........</t>
  </si>
  <si>
    <t xml:space="preserve">  Forest Service (USDA).......................</t>
  </si>
  <si>
    <t xml:space="preserve">  Department of Interior 2/, 3/.................</t>
  </si>
  <si>
    <t>Recreational resources (303)................</t>
  </si>
  <si>
    <t xml:space="preserve">  National Biological Survey 3/ (Interior).......</t>
  </si>
  <si>
    <t xml:space="preserve">  Fish and Wildlife Service 3/ (Interior)....</t>
  </si>
  <si>
    <t xml:space="preserve">  National Park Service (Interior).........</t>
  </si>
  <si>
    <t>Water resources (301)..........................</t>
  </si>
  <si>
    <t xml:space="preserve">  Corps of Engineers (DOD).................</t>
  </si>
  <si>
    <t xml:space="preserve">  Bureau of Reclamation (Interior).........</t>
  </si>
  <si>
    <t>Other natural resources (306).................</t>
  </si>
  <si>
    <t xml:space="preserve">  Geological Survey (Interior)..............</t>
  </si>
  <si>
    <t xml:space="preserve">  National Oceanic and Atmospheric </t>
  </si>
  <si>
    <t xml:space="preserve">    Administration (Commerce)...............</t>
  </si>
  <si>
    <t xml:space="preserve">  Bureau of Mines (Interior)................</t>
  </si>
  <si>
    <t>1/ Prior to FY 1994, oil spill research was funded under the Hazardous Waste program.</t>
  </si>
  <si>
    <t>2/ Includes Bureau of Land Management, Office of Surface Mining and Reclamation, Minerals</t>
  </si>
  <si>
    <t xml:space="preserve">   Management Service, and Office of the Secretary.</t>
  </si>
  <si>
    <t>3/ Most R&amp;D activities of the Fish and Wildlife Service, National Park Service, and Bureau</t>
  </si>
  <si>
    <t xml:space="preserve">   of Land Management were transferred to the National Biological Survey in FY 1994.</t>
  </si>
  <si>
    <t>KEY:     NA = Not applicable</t>
  </si>
  <si>
    <t>SOURCES: Agencies' submissions to Office of Management and Budget Circular No. A-11, Exhibit 44A, "Research and</t>
  </si>
  <si>
    <t xml:space="preserve">         Development Activities;" budget justifiction documents; and supplemental data obtained from the </t>
  </si>
  <si>
    <t xml:space="preserve">         agencies' budget offices.</t>
  </si>
  <si>
    <t>SOURCE:  National Science Foundation/SRS, "Federal R&amp;D Funding by Budget Function: Fiscal</t>
  </si>
  <si>
    <t xml:space="preserve">         Years 1993-95."</t>
  </si>
  <si>
    <t>Interior</t>
  </si>
  <si>
    <t>Basic research</t>
  </si>
  <si>
    <t>Applied research</t>
  </si>
  <si>
    <t>Development</t>
  </si>
  <si>
    <t>Corp of Engineers</t>
  </si>
  <si>
    <t>Forest Serv (USDA)</t>
  </si>
  <si>
    <t>EPA adjusted</t>
  </si>
  <si>
    <t>NOAA (Commerce)</t>
  </si>
  <si>
    <t>TOTAL-300</t>
  </si>
  <si>
    <t>NOAA'S FISHERY PRODUCTS (376) IS ALL DEVELOPMENT PER OMB DATABASE</t>
  </si>
  <si>
    <t>MMS-b</t>
  </si>
  <si>
    <t>a</t>
  </si>
  <si>
    <t>d</t>
  </si>
  <si>
    <t>MMS-conduct</t>
  </si>
  <si>
    <t>OSM-basic</t>
  </si>
  <si>
    <t>OSM-conduct</t>
  </si>
  <si>
    <t>BLM-basic</t>
  </si>
  <si>
    <t>BLM-conduct</t>
  </si>
  <si>
    <t>Office-Sec-basic</t>
  </si>
  <si>
    <t>Office-Sec-conduct</t>
  </si>
  <si>
    <t>NPS-basic</t>
  </si>
  <si>
    <t>NPS-conduct</t>
  </si>
  <si>
    <t>FWS-basic</t>
  </si>
  <si>
    <t>FWS-conduct</t>
  </si>
  <si>
    <t>NBS-basic</t>
  </si>
  <si>
    <t>NBS-conduct</t>
  </si>
  <si>
    <t>GS-basic</t>
  </si>
  <si>
    <t>USGS-conduct</t>
  </si>
  <si>
    <t>BuMines-basic</t>
  </si>
  <si>
    <t>BuMines-conduct</t>
  </si>
  <si>
    <t>BuRec-basic</t>
  </si>
  <si>
    <t>BURec-conduct</t>
  </si>
  <si>
    <t>total, interior-basic</t>
  </si>
  <si>
    <t>total, interior-conduct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</si>
</sst>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_)"/>
    <numFmt numFmtId="167" formatCode="0.0%"/>
    <numFmt numFmtId="168" formatCode="#,##0.0_);\(#,##0.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 quotePrefix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L16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3.625" style="0" customWidth="1"/>
    <col min="2" max="2" width="1.625" style="0" customWidth="1"/>
    <col min="3" max="6" width="12.625" style="0" customWidth="1"/>
  </cols>
  <sheetData>
    <row r="3" spans="1:3" ht="12">
      <c r="A3" s="1" t="s">
        <v>0</v>
      </c>
      <c r="B3" s="2"/>
      <c r="C3" s="2"/>
    </row>
    <row r="5" spans="1:3" ht="12">
      <c r="A5" s="3" t="s">
        <v>1</v>
      </c>
      <c r="B5" s="2"/>
      <c r="C5" s="2"/>
    </row>
    <row r="6" spans="1:6" ht="12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2:5" ht="12">
      <c r="B7" s="5" t="s">
        <v>3</v>
      </c>
      <c r="C7" s="2"/>
      <c r="D7" s="2"/>
      <c r="E7" s="2"/>
    </row>
    <row r="8" spans="1:6" ht="12">
      <c r="A8" s="2"/>
      <c r="B8" s="5" t="s">
        <v>3</v>
      </c>
      <c r="C8" s="3" t="s">
        <v>4</v>
      </c>
      <c r="D8" s="3" t="s">
        <v>5</v>
      </c>
      <c r="E8" s="3" t="s">
        <v>6</v>
      </c>
      <c r="F8" s="6" t="s">
        <v>7</v>
      </c>
    </row>
    <row r="9" spans="1:6" ht="12">
      <c r="A9" s="2"/>
      <c r="B9" s="5" t="s">
        <v>3</v>
      </c>
      <c r="C9" s="6" t="s">
        <v>8</v>
      </c>
      <c r="D9" s="7" t="s">
        <v>9</v>
      </c>
      <c r="E9" s="7" t="s">
        <v>10</v>
      </c>
      <c r="F9" s="6" t="s">
        <v>11</v>
      </c>
    </row>
    <row r="10" spans="1:6" ht="12">
      <c r="A10" s="2"/>
      <c r="B10" s="5" t="s">
        <v>3</v>
      </c>
      <c r="C10" s="6" t="s">
        <v>12</v>
      </c>
      <c r="D10" s="6" t="s">
        <v>13</v>
      </c>
      <c r="E10" s="6" t="s">
        <v>14</v>
      </c>
      <c r="F10" s="6" t="s">
        <v>15</v>
      </c>
    </row>
    <row r="11" spans="1:6" ht="12">
      <c r="A11" s="2"/>
      <c r="B11" s="5" t="s">
        <v>3</v>
      </c>
      <c r="C11" s="4" t="s">
        <v>16</v>
      </c>
      <c r="D11" s="4" t="s">
        <v>16</v>
      </c>
      <c r="E11" s="4" t="s">
        <v>16</v>
      </c>
      <c r="F11" s="4" t="s">
        <v>16</v>
      </c>
    </row>
    <row r="12" spans="2:5" ht="12">
      <c r="B12" s="5" t="s">
        <v>3</v>
      </c>
      <c r="C12" s="8"/>
      <c r="D12" s="8"/>
      <c r="E12" s="8"/>
    </row>
    <row r="13" spans="1:6" ht="12">
      <c r="A13" s="9" t="s">
        <v>17</v>
      </c>
      <c r="B13" s="5" t="s">
        <v>3</v>
      </c>
      <c r="C13" s="10">
        <f>C16+C32+C38+C45+C51</f>
        <v>1801.527</v>
      </c>
      <c r="D13" s="10">
        <f>D16+D32+D38+D45+D51</f>
        <v>1992.3199</v>
      </c>
      <c r="E13" s="10">
        <f>E16+E32+E38+E45+E51</f>
        <v>1998.3255999999997</v>
      </c>
      <c r="F13" s="11">
        <f>(E13-D13)/D13</f>
        <v>0.003014425544813213</v>
      </c>
    </row>
    <row r="14" spans="1:6" ht="12">
      <c r="A14" s="2"/>
      <c r="B14" s="5" t="s">
        <v>3</v>
      </c>
      <c r="C14" s="12" t="s">
        <v>18</v>
      </c>
      <c r="D14" s="12" t="s">
        <v>18</v>
      </c>
      <c r="E14" s="12" t="s">
        <v>18</v>
      </c>
      <c r="F14" s="13" t="s">
        <v>18</v>
      </c>
    </row>
    <row r="15" spans="1:6" ht="12">
      <c r="A15" s="1" t="s">
        <v>19</v>
      </c>
      <c r="B15" s="5" t="s">
        <v>3</v>
      </c>
      <c r="C15" s="14"/>
      <c r="D15" s="14"/>
      <c r="E15" s="14"/>
      <c r="F15" s="15" t="s">
        <v>5</v>
      </c>
    </row>
    <row r="16" spans="1:6" ht="12">
      <c r="A16" s="3" t="s">
        <v>20</v>
      </c>
      <c r="B16" s="5" t="s">
        <v>3</v>
      </c>
      <c r="C16" s="16">
        <f>SUM(C18:C29)</f>
        <v>508.5929999999999</v>
      </c>
      <c r="D16" s="16">
        <f>SUM(D18:D29)</f>
        <v>532.7808999999999</v>
      </c>
      <c r="E16" s="16">
        <f>SUM(E18:E29)</f>
        <v>570.6306</v>
      </c>
      <c r="F16" s="2">
        <f>(E16-D16)/D16*100</f>
        <v>7.10417734569691</v>
      </c>
    </row>
    <row r="17" spans="2:6" ht="12">
      <c r="B17" s="5" t="s">
        <v>3</v>
      </c>
      <c r="C17" s="17" t="s">
        <v>16</v>
      </c>
      <c r="D17" s="17" t="s">
        <v>16</v>
      </c>
      <c r="E17" s="17" t="s">
        <v>16</v>
      </c>
      <c r="F17" s="13" t="s">
        <v>16</v>
      </c>
    </row>
    <row r="18" spans="1:6" ht="12">
      <c r="A18" s="1" t="s">
        <v>21</v>
      </c>
      <c r="B18" s="5" t="s">
        <v>3</v>
      </c>
      <c r="C18" s="16">
        <v>131.3791</v>
      </c>
      <c r="D18" s="16">
        <v>127.7067</v>
      </c>
      <c r="E18" s="16">
        <v>116.3261</v>
      </c>
      <c r="F18" s="2">
        <f aca="true" t="shared" si="0" ref="F18:F24">(E18-D18)/D18*100</f>
        <v>-8.91151364807015</v>
      </c>
    </row>
    <row r="19" spans="1:6" ht="12">
      <c r="A19" s="1" t="s">
        <v>22</v>
      </c>
      <c r="B19" s="5" t="s">
        <v>3</v>
      </c>
      <c r="C19" s="16">
        <v>165.3582</v>
      </c>
      <c r="D19" s="16">
        <v>211.50979999999998</v>
      </c>
      <c r="E19" s="16">
        <v>272.0153</v>
      </c>
      <c r="F19" s="2">
        <f t="shared" si="0"/>
        <v>28.60647591742796</v>
      </c>
    </row>
    <row r="20" spans="1:6" ht="12">
      <c r="A20" s="1" t="s">
        <v>23</v>
      </c>
      <c r="B20" s="5" t="s">
        <v>3</v>
      </c>
      <c r="C20" s="16">
        <v>31.301</v>
      </c>
      <c r="D20" s="16">
        <v>29.3454</v>
      </c>
      <c r="E20" s="16">
        <v>25.2386</v>
      </c>
      <c r="F20" s="2">
        <f t="shared" si="0"/>
        <v>-13.994697635745293</v>
      </c>
    </row>
    <row r="21" spans="1:6" ht="12">
      <c r="A21" s="1" t="s">
        <v>24</v>
      </c>
      <c r="B21" s="5" t="s">
        <v>3</v>
      </c>
      <c r="C21" s="16">
        <v>19.8583</v>
      </c>
      <c r="D21" s="16">
        <v>19.579800000000002</v>
      </c>
      <c r="E21" s="16">
        <v>18.849300000000003</v>
      </c>
      <c r="F21" s="2">
        <f t="shared" si="0"/>
        <v>-3.730885913032815</v>
      </c>
    </row>
    <row r="22" spans="1:6" ht="12">
      <c r="A22" s="1" t="s">
        <v>25</v>
      </c>
      <c r="B22" s="5" t="s">
        <v>3</v>
      </c>
      <c r="C22" s="16">
        <v>14.6066</v>
      </c>
      <c r="D22" s="16">
        <v>14.335</v>
      </c>
      <c r="E22" s="16">
        <v>15.6233</v>
      </c>
      <c r="F22" s="2">
        <f t="shared" si="0"/>
        <v>8.987094523892566</v>
      </c>
    </row>
    <row r="23" spans="1:6" ht="12">
      <c r="A23" s="1" t="s">
        <v>26</v>
      </c>
      <c r="B23" s="5" t="s">
        <v>3</v>
      </c>
      <c r="C23" s="16">
        <v>42.7073</v>
      </c>
      <c r="D23" s="16">
        <v>31.9711</v>
      </c>
      <c r="E23" s="16">
        <v>28.5791</v>
      </c>
      <c r="F23" s="2">
        <f t="shared" si="0"/>
        <v>-10.609581778543745</v>
      </c>
    </row>
    <row r="24" spans="1:6" ht="12">
      <c r="A24" s="1" t="s">
        <v>27</v>
      </c>
      <c r="B24" s="5" t="s">
        <v>3</v>
      </c>
      <c r="C24" s="16">
        <v>25.6044</v>
      </c>
      <c r="D24" s="16">
        <v>25.19</v>
      </c>
      <c r="E24" s="16">
        <v>22.9679</v>
      </c>
      <c r="F24" s="2">
        <f t="shared" si="0"/>
        <v>-8.821357681619695</v>
      </c>
    </row>
    <row r="25" spans="1:6" ht="12">
      <c r="A25" s="3" t="s">
        <v>28</v>
      </c>
      <c r="B25" s="5" t="s">
        <v>3</v>
      </c>
      <c r="C25" s="16">
        <v>1.3839</v>
      </c>
      <c r="D25" s="18" t="s">
        <v>29</v>
      </c>
      <c r="E25" s="18" t="s">
        <v>29</v>
      </c>
      <c r="F25" s="9" t="s">
        <v>29</v>
      </c>
    </row>
    <row r="26" spans="1:6" ht="12">
      <c r="A26" s="1" t="s">
        <v>30</v>
      </c>
      <c r="B26" s="5" t="s">
        <v>3</v>
      </c>
      <c r="C26" s="16">
        <v>69.72019999999999</v>
      </c>
      <c r="D26" s="16">
        <v>63.7721</v>
      </c>
      <c r="E26" s="16">
        <v>61.4293</v>
      </c>
      <c r="F26" s="2">
        <f>(E26-D26)/D26*100</f>
        <v>-3.673706840452179</v>
      </c>
    </row>
    <row r="27" spans="1:6" ht="12">
      <c r="A27" s="1" t="s">
        <v>31</v>
      </c>
      <c r="B27" s="5" t="s">
        <v>3</v>
      </c>
      <c r="C27" s="16">
        <v>0.7489</v>
      </c>
      <c r="D27" s="16">
        <v>0.7518</v>
      </c>
      <c r="E27" s="16">
        <v>0.7777</v>
      </c>
      <c r="F27" s="2">
        <f>(E27-D27)/D27*100</f>
        <v>3.445065176908742</v>
      </c>
    </row>
    <row r="28" spans="1:6" ht="12">
      <c r="A28" s="1" t="s">
        <v>32</v>
      </c>
      <c r="B28" s="5" t="s">
        <v>3</v>
      </c>
      <c r="C28" s="16">
        <v>0</v>
      </c>
      <c r="D28" s="16">
        <v>2.0707</v>
      </c>
      <c r="E28" s="16">
        <v>2.0799</v>
      </c>
      <c r="F28" s="2">
        <f>(E28-D28)/D28*100</f>
        <v>0.4442942000289697</v>
      </c>
    </row>
    <row r="29" spans="1:6" ht="12">
      <c r="A29" s="1" t="s">
        <v>33</v>
      </c>
      <c r="B29" s="5" t="s">
        <v>3</v>
      </c>
      <c r="C29" s="16">
        <v>5.9251</v>
      </c>
      <c r="D29" s="16">
        <v>6.5485</v>
      </c>
      <c r="E29" s="16">
        <v>6.7441</v>
      </c>
      <c r="F29" s="2">
        <f>(E29-D29)/D29*100</f>
        <v>2.986943574864483</v>
      </c>
    </row>
    <row r="30" spans="2:6" ht="12">
      <c r="B30" s="5" t="s">
        <v>3</v>
      </c>
      <c r="C30" s="17" t="s">
        <v>18</v>
      </c>
      <c r="D30" s="17" t="s">
        <v>18</v>
      </c>
      <c r="E30" s="17" t="s">
        <v>18</v>
      </c>
      <c r="F30" s="13" t="s">
        <v>18</v>
      </c>
    </row>
    <row r="31" spans="2:6" ht="12">
      <c r="B31" s="5" t="s">
        <v>3</v>
      </c>
      <c r="C31" s="16"/>
      <c r="D31" s="16"/>
      <c r="E31" s="16"/>
      <c r="F31" s="1" t="s">
        <v>5</v>
      </c>
    </row>
    <row r="32" spans="1:6" ht="12">
      <c r="A32" s="1" t="s">
        <v>34</v>
      </c>
      <c r="B32" s="5" t="s">
        <v>3</v>
      </c>
      <c r="C32" s="16">
        <f>C34+C35</f>
        <v>195.07299999999998</v>
      </c>
      <c r="D32" s="16">
        <f>D34+D35</f>
        <v>199.015</v>
      </c>
      <c r="E32" s="16">
        <f>E34+E35</f>
        <v>210.147</v>
      </c>
      <c r="F32" s="2">
        <f>(E32-D32)/D32*100</f>
        <v>5.593548225008168</v>
      </c>
    </row>
    <row r="33" spans="1:6" ht="12">
      <c r="A33" s="2"/>
      <c r="B33" s="5" t="s">
        <v>3</v>
      </c>
      <c r="C33" s="17" t="s">
        <v>16</v>
      </c>
      <c r="D33" s="17" t="s">
        <v>16</v>
      </c>
      <c r="E33" s="17" t="s">
        <v>16</v>
      </c>
      <c r="F33" s="13" t="s">
        <v>16</v>
      </c>
    </row>
    <row r="34" spans="1:6" ht="12">
      <c r="A34" s="1" t="s">
        <v>35</v>
      </c>
      <c r="B34" s="5" t="s">
        <v>3</v>
      </c>
      <c r="C34" s="16">
        <v>182.7</v>
      </c>
      <c r="D34" s="16">
        <v>193.1</v>
      </c>
      <c r="E34" s="16">
        <v>204</v>
      </c>
      <c r="F34" s="2">
        <f>(E34-D34)/D34*100</f>
        <v>5.64474365613672</v>
      </c>
    </row>
    <row r="35" spans="1:6" ht="12">
      <c r="A35" s="1" t="s">
        <v>36</v>
      </c>
      <c r="B35" s="5" t="s">
        <v>3</v>
      </c>
      <c r="C35" s="16">
        <f>C121+C116+C111+C126</f>
        <v>12.373</v>
      </c>
      <c r="D35" s="16">
        <f>D121+D116+D111+D126</f>
        <v>5.915</v>
      </c>
      <c r="E35" s="16">
        <f>E121+E116+E111+E126</f>
        <v>6.147</v>
      </c>
      <c r="F35" s="2">
        <f>(E35-D35)/D35*100</f>
        <v>3.92223161453931</v>
      </c>
    </row>
    <row r="36" spans="1:6" ht="12">
      <c r="A36" s="2"/>
      <c r="B36" s="5" t="s">
        <v>3</v>
      </c>
      <c r="C36" s="17" t="s">
        <v>18</v>
      </c>
      <c r="D36" s="17" t="s">
        <v>18</v>
      </c>
      <c r="E36" s="17" t="s">
        <v>18</v>
      </c>
      <c r="F36" s="13" t="s">
        <v>18</v>
      </c>
    </row>
    <row r="37" spans="2:6" ht="12">
      <c r="B37" s="5" t="s">
        <v>3</v>
      </c>
      <c r="C37" s="16"/>
      <c r="D37" s="16"/>
      <c r="E37" s="16"/>
      <c r="F37" s="1" t="s">
        <v>5</v>
      </c>
    </row>
    <row r="38" spans="1:6" ht="12">
      <c r="A38" s="1" t="s">
        <v>37</v>
      </c>
      <c r="B38" s="5" t="s">
        <v>3</v>
      </c>
      <c r="C38" s="16">
        <f>SUM(C40:C42)</f>
        <v>125.251</v>
      </c>
      <c r="D38" s="16">
        <f>SUM(D40:D42)</f>
        <v>185.42699999999996</v>
      </c>
      <c r="E38" s="16">
        <f>SUM(E40:E42)</f>
        <v>196.033</v>
      </c>
      <c r="F38" s="2">
        <f>(E38-D38)/D38*100</f>
        <v>5.719771122867773</v>
      </c>
    </row>
    <row r="39" spans="1:6" ht="12">
      <c r="A39" s="2"/>
      <c r="B39" s="5" t="s">
        <v>3</v>
      </c>
      <c r="C39" s="17" t="s">
        <v>16</v>
      </c>
      <c r="D39" s="17" t="s">
        <v>16</v>
      </c>
      <c r="E39" s="17" t="s">
        <v>16</v>
      </c>
      <c r="F39" s="13" t="s">
        <v>16</v>
      </c>
    </row>
    <row r="40" spans="1:6" ht="12">
      <c r="A40" s="1" t="s">
        <v>38</v>
      </c>
      <c r="B40" s="5" t="s">
        <v>3</v>
      </c>
      <c r="C40" s="16">
        <f>C141</f>
        <v>0</v>
      </c>
      <c r="D40" s="16">
        <f>D141</f>
        <v>165.79199999999997</v>
      </c>
      <c r="E40" s="16">
        <f>E141</f>
        <v>176.498</v>
      </c>
      <c r="F40" s="2">
        <f>(E40-D40)/D40*100</f>
        <v>6.457488901756429</v>
      </c>
    </row>
    <row r="41" spans="1:6" ht="12">
      <c r="A41" s="3" t="s">
        <v>39</v>
      </c>
      <c r="B41" s="5" t="s">
        <v>3</v>
      </c>
      <c r="C41" s="16">
        <f>C136</f>
        <v>86.506</v>
      </c>
      <c r="D41" s="18" t="s">
        <v>29</v>
      </c>
      <c r="E41" s="18" t="s">
        <v>29</v>
      </c>
      <c r="F41" s="6" t="s">
        <v>29</v>
      </c>
    </row>
    <row r="42" spans="1:6" ht="12">
      <c r="A42" s="1" t="s">
        <v>40</v>
      </c>
      <c r="B42" s="5" t="s">
        <v>3</v>
      </c>
      <c r="C42" s="16">
        <f>C131</f>
        <v>38.745000000000005</v>
      </c>
      <c r="D42" s="16">
        <f>D131</f>
        <v>19.634999999999998</v>
      </c>
      <c r="E42" s="16">
        <f>E131</f>
        <v>19.535</v>
      </c>
      <c r="F42" s="2">
        <f>(E42-D42)/D42*100</f>
        <v>-0.5092946269416749</v>
      </c>
    </row>
    <row r="43" spans="1:6" ht="12">
      <c r="A43" s="2"/>
      <c r="B43" s="5" t="s">
        <v>3</v>
      </c>
      <c r="C43" s="17" t="s">
        <v>18</v>
      </c>
      <c r="D43" s="17" t="s">
        <v>18</v>
      </c>
      <c r="E43" s="17" t="s">
        <v>18</v>
      </c>
      <c r="F43" s="13" t="s">
        <v>18</v>
      </c>
    </row>
    <row r="44" spans="2:6" ht="12">
      <c r="B44" s="5" t="s">
        <v>3</v>
      </c>
      <c r="C44" s="16"/>
      <c r="D44" s="16"/>
      <c r="E44" s="16"/>
      <c r="F44" s="1" t="s">
        <v>5</v>
      </c>
    </row>
    <row r="45" spans="1:6" ht="12">
      <c r="A45" s="1" t="s">
        <v>41</v>
      </c>
      <c r="B45" s="5" t="s">
        <v>3</v>
      </c>
      <c r="C45" s="16">
        <f>C47+C48</f>
        <v>57.446</v>
      </c>
      <c r="D45" s="16">
        <f>D47+D48</f>
        <v>63.618</v>
      </c>
      <c r="E45" s="16">
        <f>E47+E48</f>
        <v>58.997</v>
      </c>
      <c r="F45" s="2">
        <f>(E45-D45)/D45*100</f>
        <v>-7.263667515483043</v>
      </c>
    </row>
    <row r="46" spans="1:6" ht="12">
      <c r="A46" s="2"/>
      <c r="B46" s="5" t="s">
        <v>3</v>
      </c>
      <c r="C46" s="17" t="s">
        <v>16</v>
      </c>
      <c r="D46" s="17" t="s">
        <v>16</v>
      </c>
      <c r="E46" s="17" t="s">
        <v>16</v>
      </c>
      <c r="F46" s="13" t="s">
        <v>16</v>
      </c>
    </row>
    <row r="47" spans="1:6" ht="12">
      <c r="A47" s="9" t="s">
        <v>42</v>
      </c>
      <c r="B47" s="5" t="s">
        <v>3</v>
      </c>
      <c r="C47" s="16">
        <v>49.646</v>
      </c>
      <c r="D47" s="16">
        <v>57.414</v>
      </c>
      <c r="E47" s="16">
        <v>53.772</v>
      </c>
      <c r="F47" s="2">
        <f>(E47-D47)/D47*100</f>
        <v>-6.343400564322296</v>
      </c>
    </row>
    <row r="48" spans="1:6" ht="12">
      <c r="A48" s="1" t="s">
        <v>43</v>
      </c>
      <c r="B48" s="5" t="s">
        <v>3</v>
      </c>
      <c r="C48" s="16">
        <f>C156</f>
        <v>7.800000000000001</v>
      </c>
      <c r="D48" s="16">
        <f>D156</f>
        <v>6.204</v>
      </c>
      <c r="E48" s="16">
        <f>E156</f>
        <v>5.225</v>
      </c>
      <c r="F48" s="2">
        <f>(E48-D48)/D48*100</f>
        <v>-15.780141843971634</v>
      </c>
    </row>
    <row r="49" spans="1:6" ht="12">
      <c r="A49" s="2"/>
      <c r="B49" s="5" t="s">
        <v>3</v>
      </c>
      <c r="C49" s="17" t="s">
        <v>18</v>
      </c>
      <c r="D49" s="17" t="s">
        <v>18</v>
      </c>
      <c r="E49" s="17" t="s">
        <v>18</v>
      </c>
      <c r="F49" s="13" t="s">
        <v>18</v>
      </c>
    </row>
    <row r="50" spans="2:6" ht="12">
      <c r="B50" s="5" t="s">
        <v>3</v>
      </c>
      <c r="C50" s="16"/>
      <c r="D50" s="16"/>
      <c r="E50" s="16"/>
      <c r="F50" s="1" t="s">
        <v>5</v>
      </c>
    </row>
    <row r="51" spans="1:6" ht="12">
      <c r="A51" s="1" t="s">
        <v>44</v>
      </c>
      <c r="B51" s="5" t="s">
        <v>3</v>
      </c>
      <c r="C51" s="16">
        <f>C53+C55+C56</f>
        <v>915.1640000000001</v>
      </c>
      <c r="D51" s="16">
        <f>D53+D55+D56</f>
        <v>1011.479</v>
      </c>
      <c r="E51" s="16">
        <f>E53+E55+E56</f>
        <v>962.5179999999999</v>
      </c>
      <c r="F51" s="2">
        <f>(E51-D51)/D51*100</f>
        <v>-4.840535493075004</v>
      </c>
    </row>
    <row r="52" spans="1:6" ht="12">
      <c r="A52" s="2"/>
      <c r="B52" s="5" t="s">
        <v>3</v>
      </c>
      <c r="C52" s="17" t="s">
        <v>16</v>
      </c>
      <c r="D52" s="17" t="s">
        <v>16</v>
      </c>
      <c r="E52" s="17" t="s">
        <v>16</v>
      </c>
      <c r="F52" s="13" t="s">
        <v>16</v>
      </c>
    </row>
    <row r="53" spans="1:6" ht="12">
      <c r="A53" s="1" t="s">
        <v>45</v>
      </c>
      <c r="B53" s="5" t="s">
        <v>3</v>
      </c>
      <c r="C53" s="16">
        <f>C146</f>
        <v>356.51800000000003</v>
      </c>
      <c r="D53" s="16">
        <f>D146</f>
        <v>358.33400000000006</v>
      </c>
      <c r="E53" s="16">
        <f>E146</f>
        <v>358.936</v>
      </c>
      <c r="F53" s="2">
        <f>(E53-D53)/D53*100</f>
        <v>0.16799968744241922</v>
      </c>
    </row>
    <row r="54" spans="1:6" ht="12">
      <c r="A54" s="1" t="s">
        <v>46</v>
      </c>
      <c r="B54" s="5" t="s">
        <v>3</v>
      </c>
      <c r="C54" s="16"/>
      <c r="D54" s="16"/>
      <c r="E54" s="16"/>
      <c r="F54" s="1" t="s">
        <v>5</v>
      </c>
    </row>
    <row r="55" spans="1:6" ht="12">
      <c r="A55" s="1" t="s">
        <v>47</v>
      </c>
      <c r="B55" s="5" t="s">
        <v>3</v>
      </c>
      <c r="C55" s="16">
        <f>C95</f>
        <v>447.451</v>
      </c>
      <c r="D55" s="16">
        <f>D95</f>
        <v>546.992</v>
      </c>
      <c r="E55" s="16">
        <f>E95</f>
        <v>504.267</v>
      </c>
      <c r="F55" s="2">
        <f>(E55-D55)/D55*100</f>
        <v>-7.810900342235347</v>
      </c>
    </row>
    <row r="56" spans="1:6" ht="12">
      <c r="A56" s="1" t="s">
        <v>48</v>
      </c>
      <c r="B56" s="5" t="s">
        <v>3</v>
      </c>
      <c r="C56" s="16">
        <f>C151</f>
        <v>111.19500000000001</v>
      </c>
      <c r="D56" s="16">
        <f>D151</f>
        <v>106.153</v>
      </c>
      <c r="E56" s="16">
        <f>E151</f>
        <v>99.31499999999998</v>
      </c>
      <c r="F56" s="2">
        <f>(E56-D56)/D56*100</f>
        <v>-6.4416455493486025</v>
      </c>
    </row>
    <row r="57" spans="1:6" ht="12">
      <c r="A57" s="13" t="s">
        <v>2</v>
      </c>
      <c r="B57" s="13" t="s">
        <v>2</v>
      </c>
      <c r="C57" s="13" t="s">
        <v>2</v>
      </c>
      <c r="D57" s="13" t="s">
        <v>2</v>
      </c>
      <c r="E57" s="13" t="s">
        <v>2</v>
      </c>
      <c r="F57" s="13" t="s">
        <v>2</v>
      </c>
    </row>
    <row r="59" ht="12">
      <c r="A59" s="3" t="s">
        <v>49</v>
      </c>
    </row>
    <row r="60" ht="12">
      <c r="A60" s="3" t="s">
        <v>50</v>
      </c>
    </row>
    <row r="61" spans="1:6" ht="12">
      <c r="A61" s="1" t="s">
        <v>51</v>
      </c>
      <c r="B61" s="2"/>
      <c r="C61" s="14"/>
      <c r="D61" s="14"/>
      <c r="E61" s="14"/>
      <c r="F61" s="2"/>
    </row>
    <row r="62" ht="12">
      <c r="A62" s="3" t="s">
        <v>52</v>
      </c>
    </row>
    <row r="63" ht="12">
      <c r="A63" s="3" t="s">
        <v>53</v>
      </c>
    </row>
    <row r="65" ht="12">
      <c r="A65" s="3" t="s">
        <v>54</v>
      </c>
    </row>
    <row r="67" ht="12">
      <c r="A67" s="3" t="s">
        <v>55</v>
      </c>
    </row>
    <row r="68" ht="12">
      <c r="A68" s="3" t="s">
        <v>56</v>
      </c>
    </row>
    <row r="69" ht="12">
      <c r="A69" s="3" t="s">
        <v>57</v>
      </c>
    </row>
    <row r="71" spans="1:6" ht="12">
      <c r="A71" s="3" t="s">
        <v>58</v>
      </c>
      <c r="B71" s="2"/>
      <c r="C71" s="14"/>
      <c r="D71" s="14"/>
      <c r="E71" s="14"/>
      <c r="F71" s="2"/>
    </row>
    <row r="72" spans="1:5" ht="12">
      <c r="A72" s="3" t="s">
        <v>59</v>
      </c>
      <c r="C72" s="19"/>
      <c r="D72" s="19"/>
      <c r="E72" s="19"/>
    </row>
    <row r="73" spans="1:12" ht="12">
      <c r="A73" s="4" t="s">
        <v>16</v>
      </c>
      <c r="B73" s="4" t="s">
        <v>16</v>
      </c>
      <c r="C73" s="4" t="s">
        <v>16</v>
      </c>
      <c r="D73" s="4" t="s">
        <v>16</v>
      </c>
      <c r="E73" s="4" t="s">
        <v>16</v>
      </c>
      <c r="F73" s="4" t="s">
        <v>16</v>
      </c>
      <c r="G73" s="4" t="s">
        <v>16</v>
      </c>
      <c r="H73" s="4" t="s">
        <v>16</v>
      </c>
      <c r="I73" s="4" t="s">
        <v>16</v>
      </c>
      <c r="J73" s="4" t="s">
        <v>16</v>
      </c>
      <c r="K73" s="4" t="s">
        <v>16</v>
      </c>
      <c r="L73" s="4" t="s">
        <v>16</v>
      </c>
    </row>
    <row r="75" spans="1:5" ht="12">
      <c r="A75" s="6" t="s">
        <v>60</v>
      </c>
      <c r="C75" s="8">
        <f>SUM(C76:C78)</f>
        <v>613.1370000000001</v>
      </c>
      <c r="D75" s="8">
        <f>SUM(D76:D78)</f>
        <v>662.033</v>
      </c>
      <c r="E75" s="8">
        <f>SUM(E76:E78)</f>
        <v>665.6560000000001</v>
      </c>
    </row>
    <row r="76" spans="1:5" ht="12">
      <c r="A76" s="6" t="s">
        <v>61</v>
      </c>
      <c r="C76" s="14">
        <f aca="true" t="shared" si="1" ref="C76:E78">C158</f>
        <v>228.798</v>
      </c>
      <c r="D76" s="14">
        <f t="shared" si="1"/>
        <v>222.824</v>
      </c>
      <c r="E76" s="14">
        <f t="shared" si="1"/>
        <v>196.012</v>
      </c>
    </row>
    <row r="77" spans="1:5" ht="12">
      <c r="A77" s="6" t="s">
        <v>62</v>
      </c>
      <c r="C77" s="14">
        <f t="shared" si="1"/>
        <v>346.312</v>
      </c>
      <c r="D77" s="14">
        <f t="shared" si="1"/>
        <v>404.656</v>
      </c>
      <c r="E77" s="14">
        <f t="shared" si="1"/>
        <v>434.438</v>
      </c>
    </row>
    <row r="78" spans="1:5" ht="12">
      <c r="A78" s="6" t="s">
        <v>63</v>
      </c>
      <c r="C78" s="14">
        <f t="shared" si="1"/>
        <v>38.026999999999994</v>
      </c>
      <c r="D78" s="14">
        <f t="shared" si="1"/>
        <v>34.553</v>
      </c>
      <c r="E78" s="14">
        <f t="shared" si="1"/>
        <v>35.205999999999996</v>
      </c>
    </row>
    <row r="80" spans="1:5" ht="12">
      <c r="A80" s="6" t="s">
        <v>64</v>
      </c>
      <c r="C80" s="8">
        <f>SUM(C81:C83)</f>
        <v>49.646</v>
      </c>
      <c r="D80" s="8">
        <f>SUM(D81:D83)</f>
        <v>57.414</v>
      </c>
      <c r="E80" s="8">
        <f>SUM(E81:E83)</f>
        <v>53.772000000000006</v>
      </c>
    </row>
    <row r="81" spans="1:5" ht="12">
      <c r="A81" s="6" t="s">
        <v>61</v>
      </c>
      <c r="C81" s="20">
        <v>5.058</v>
      </c>
      <c r="D81" s="20">
        <v>6.373</v>
      </c>
      <c r="E81" s="20">
        <v>5.131</v>
      </c>
    </row>
    <row r="82" spans="1:5" ht="12">
      <c r="A82" s="6" t="s">
        <v>62</v>
      </c>
      <c r="C82" s="20">
        <v>20.11</v>
      </c>
      <c r="D82" s="20">
        <v>22.815</v>
      </c>
      <c r="E82" s="20">
        <v>20.692</v>
      </c>
    </row>
    <row r="83" spans="1:5" ht="12">
      <c r="A83" s="6" t="s">
        <v>63</v>
      </c>
      <c r="C83" s="20">
        <v>24.478</v>
      </c>
      <c r="D83" s="20">
        <v>28.226</v>
      </c>
      <c r="E83" s="20">
        <v>27.949</v>
      </c>
    </row>
    <row r="85" spans="1:5" ht="12">
      <c r="A85" s="6" t="s">
        <v>65</v>
      </c>
      <c r="C85" s="8">
        <f>SUM(C86:C88)</f>
        <v>182.7</v>
      </c>
      <c r="D85" s="8">
        <f>SUM(D86:D88)</f>
        <v>193.10000000000002</v>
      </c>
      <c r="E85" s="8">
        <f>SUM(E86:E88)</f>
        <v>204</v>
      </c>
    </row>
    <row r="86" spans="1:5" ht="12">
      <c r="A86" s="6" t="s">
        <v>61</v>
      </c>
      <c r="C86" s="20">
        <v>69.4</v>
      </c>
      <c r="D86" s="20">
        <v>73.2</v>
      </c>
      <c r="E86" s="20">
        <v>77.4</v>
      </c>
    </row>
    <row r="87" spans="1:5" ht="12">
      <c r="A87" s="6" t="s">
        <v>62</v>
      </c>
      <c r="C87" s="20">
        <v>107.8</v>
      </c>
      <c r="D87" s="20">
        <v>114.1</v>
      </c>
      <c r="E87" s="20">
        <v>120.5</v>
      </c>
    </row>
    <row r="88" spans="1:5" ht="12">
      <c r="A88" s="6" t="s">
        <v>63</v>
      </c>
      <c r="C88" s="20">
        <v>5.5</v>
      </c>
      <c r="D88" s="20">
        <v>5.8</v>
      </c>
      <c r="E88" s="20">
        <v>6.1</v>
      </c>
    </row>
    <row r="90" spans="1:5" ht="12">
      <c r="A90" s="6" t="s">
        <v>66</v>
      </c>
      <c r="C90" s="20">
        <f>SUM(C91:C93)</f>
        <v>508.59300000196936</v>
      </c>
      <c r="D90" s="20">
        <f>SUM(D91:D93)</f>
        <v>532.7810000000001</v>
      </c>
      <c r="E90" s="20">
        <f>SUM(E91:E93)</f>
        <v>570.631</v>
      </c>
    </row>
    <row r="91" spans="1:5" ht="12">
      <c r="A91" s="6" t="s">
        <v>61</v>
      </c>
      <c r="C91" s="20">
        <v>72.42516072796934</v>
      </c>
      <c r="D91" s="20">
        <v>77.01280317247543</v>
      </c>
      <c r="E91" s="20">
        <v>87.34997997914495</v>
      </c>
    </row>
    <row r="92" spans="1:5" ht="12">
      <c r="A92" s="6" t="s">
        <v>62</v>
      </c>
      <c r="C92" s="20">
        <v>354.99333027</v>
      </c>
      <c r="D92" s="20">
        <v>375.89865907059874</v>
      </c>
      <c r="E92" s="20">
        <v>397.71612137643376</v>
      </c>
    </row>
    <row r="93" spans="1:5" ht="12">
      <c r="A93" s="6" t="s">
        <v>63</v>
      </c>
      <c r="C93" s="20">
        <v>81.174509004</v>
      </c>
      <c r="D93" s="20">
        <v>79.86953775692582</v>
      </c>
      <c r="E93" s="20">
        <v>85.56489864442128</v>
      </c>
    </row>
    <row r="95" spans="1:5" ht="12">
      <c r="A95" s="6" t="s">
        <v>67</v>
      </c>
      <c r="C95" s="8">
        <f>SUM(C96:C98)</f>
        <v>447.451</v>
      </c>
      <c r="D95" s="8">
        <f>SUM(D96:D98)</f>
        <v>546.992</v>
      </c>
      <c r="E95" s="8">
        <f>SUM(E96:E98)</f>
        <v>504.267</v>
      </c>
    </row>
    <row r="96" spans="1:5" ht="12">
      <c r="A96" s="6" t="s">
        <v>61</v>
      </c>
      <c r="C96" s="20">
        <v>0</v>
      </c>
      <c r="D96" s="20">
        <v>0</v>
      </c>
      <c r="E96" s="20">
        <v>0</v>
      </c>
    </row>
    <row r="97" spans="1:5" ht="12">
      <c r="A97" s="6" t="s">
        <v>62</v>
      </c>
      <c r="C97" s="20">
        <v>405.696</v>
      </c>
      <c r="D97" s="20">
        <v>504.438</v>
      </c>
      <c r="E97" s="20">
        <v>456.175</v>
      </c>
    </row>
    <row r="98" spans="1:5" ht="12">
      <c r="A98" s="6" t="s">
        <v>63</v>
      </c>
      <c r="C98" s="20">
        <v>41.755</v>
      </c>
      <c r="D98" s="20">
        <v>42.554</v>
      </c>
      <c r="E98" s="20">
        <v>48.092</v>
      </c>
    </row>
    <row r="99" spans="3:5" ht="12">
      <c r="C99" s="8">
        <f>C100-C13</f>
        <v>1.969510776689276E-09</v>
      </c>
      <c r="D99" s="8">
        <f>D100-D13</f>
        <v>0.00010000000020227162</v>
      </c>
      <c r="E99" s="8">
        <f>E100-E13</f>
        <v>0.00040000000035433914</v>
      </c>
    </row>
    <row r="100" spans="1:5" ht="12">
      <c r="A100" s="6" t="s">
        <v>68</v>
      </c>
      <c r="C100" s="20">
        <f>SUM(C101:C103)</f>
        <v>1801.5270000019696</v>
      </c>
      <c r="D100" s="20">
        <f>SUM(D101:D103)</f>
        <v>1992.3200000000002</v>
      </c>
      <c r="E100" s="20">
        <f>SUM(E101:E103)</f>
        <v>1998.326</v>
      </c>
    </row>
    <row r="101" spans="1:5" ht="12">
      <c r="A101" s="6" t="s">
        <v>61</v>
      </c>
      <c r="C101" s="20">
        <f aca="true" t="shared" si="2" ref="C101:E103">C96+C91+C86+C81+C76</f>
        <v>375.6811607279693</v>
      </c>
      <c r="D101" s="20">
        <f t="shared" si="2"/>
        <v>379.40980317247545</v>
      </c>
      <c r="E101" s="20">
        <f t="shared" si="2"/>
        <v>365.8929799791449</v>
      </c>
    </row>
    <row r="102" spans="1:5" ht="12">
      <c r="A102" s="6" t="s">
        <v>62</v>
      </c>
      <c r="C102" s="20">
        <f t="shared" si="2"/>
        <v>1234.91133027</v>
      </c>
      <c r="D102" s="20">
        <f t="shared" si="2"/>
        <v>1421.9076590705988</v>
      </c>
      <c r="E102" s="20">
        <f t="shared" si="2"/>
        <v>1429.5211213764337</v>
      </c>
    </row>
    <row r="103" spans="1:5" ht="12">
      <c r="A103" s="6" t="s">
        <v>63</v>
      </c>
      <c r="C103" s="20">
        <f t="shared" si="2"/>
        <v>190.934509004</v>
      </c>
      <c r="D103" s="20">
        <f t="shared" si="2"/>
        <v>191.00253775692582</v>
      </c>
      <c r="E103" s="20">
        <f t="shared" si="2"/>
        <v>202.91189864442129</v>
      </c>
    </row>
    <row r="105" ht="12">
      <c r="A105" s="3" t="s">
        <v>69</v>
      </c>
    </row>
    <row r="106" spans="1:5" ht="12">
      <c r="A106" s="4" t="s">
        <v>16</v>
      </c>
      <c r="B106" s="4" t="s">
        <v>16</v>
      </c>
      <c r="C106" s="4" t="s">
        <v>16</v>
      </c>
      <c r="D106" s="4" t="s">
        <v>16</v>
      </c>
      <c r="E106" s="4" t="s">
        <v>16</v>
      </c>
    </row>
    <row r="107" ht="12">
      <c r="A107" s="3" t="s">
        <v>60</v>
      </c>
    </row>
    <row r="108" spans="1:5" ht="12">
      <c r="A108" s="3" t="s">
        <v>70</v>
      </c>
      <c r="C108" s="20">
        <v>0</v>
      </c>
      <c r="D108" s="20">
        <v>0</v>
      </c>
      <c r="E108" s="20">
        <v>0</v>
      </c>
    </row>
    <row r="109" spans="1:5" ht="12">
      <c r="A109" s="3" t="s">
        <v>71</v>
      </c>
      <c r="C109" s="20">
        <v>5.171</v>
      </c>
      <c r="D109" s="20">
        <v>5.213</v>
      </c>
      <c r="E109" s="20">
        <v>5.246</v>
      </c>
    </row>
    <row r="110" spans="1:5" ht="12">
      <c r="A110" s="3" t="s">
        <v>72</v>
      </c>
      <c r="C110" s="20">
        <v>0</v>
      </c>
      <c r="D110" s="20">
        <v>0</v>
      </c>
      <c r="E110" s="20">
        <v>0</v>
      </c>
    </row>
    <row r="111" spans="1:6" ht="12">
      <c r="A111" s="3" t="s">
        <v>73</v>
      </c>
      <c r="C111" s="8">
        <f>SUM(C108:C110)</f>
        <v>5.171</v>
      </c>
      <c r="D111" s="8">
        <f>SUM(D108:D110)</f>
        <v>5.213</v>
      </c>
      <c r="E111" s="8">
        <f>SUM(E108:E110)</f>
        <v>5.246</v>
      </c>
      <c r="F111" s="8"/>
    </row>
    <row r="112" spans="3:6" ht="12">
      <c r="C112" s="8"/>
      <c r="D112" s="8"/>
      <c r="E112" s="8"/>
      <c r="F112" s="8"/>
    </row>
    <row r="113" spans="1:6" ht="12">
      <c r="A113" s="3" t="s">
        <v>74</v>
      </c>
      <c r="C113" s="8">
        <v>0</v>
      </c>
      <c r="D113" s="8">
        <v>0</v>
      </c>
      <c r="E113" s="8">
        <v>0</v>
      </c>
      <c r="F113" s="8"/>
    </row>
    <row r="114" spans="1:6" ht="12">
      <c r="A114" s="3" t="s">
        <v>71</v>
      </c>
      <c r="C114" s="8">
        <v>0.002</v>
      </c>
      <c r="D114" s="8">
        <v>0.002</v>
      </c>
      <c r="E114" s="8">
        <v>0.001</v>
      </c>
      <c r="F114" s="8"/>
    </row>
    <row r="115" spans="1:6" ht="12">
      <c r="A115" s="3" t="s">
        <v>72</v>
      </c>
      <c r="C115" s="8">
        <v>0</v>
      </c>
      <c r="D115" s="8">
        <v>0</v>
      </c>
      <c r="E115" s="8">
        <v>0</v>
      </c>
      <c r="F115" s="8"/>
    </row>
    <row r="116" spans="1:6" ht="12">
      <c r="A116" s="3" t="s">
        <v>75</v>
      </c>
      <c r="C116" s="8">
        <f>SUM(C113:C115)</f>
        <v>0.002</v>
      </c>
      <c r="D116" s="8">
        <f>SUM(D113:D115)</f>
        <v>0.002</v>
      </c>
      <c r="E116" s="8">
        <f>SUM(E113:E115)</f>
        <v>0.001</v>
      </c>
      <c r="F116" s="8"/>
    </row>
    <row r="117" spans="3:6" ht="12">
      <c r="C117" s="8"/>
      <c r="D117" s="8"/>
      <c r="E117" s="8"/>
      <c r="F117" s="8"/>
    </row>
    <row r="118" spans="1:6" ht="12">
      <c r="A118" s="3" t="s">
        <v>76</v>
      </c>
      <c r="C118" s="8">
        <v>0.637</v>
      </c>
      <c r="D118" s="8">
        <v>0</v>
      </c>
      <c r="E118" s="8">
        <v>0</v>
      </c>
      <c r="F118" s="8"/>
    </row>
    <row r="119" spans="1:6" ht="12">
      <c r="A119" s="3" t="s">
        <v>71</v>
      </c>
      <c r="C119" s="8">
        <v>5.303</v>
      </c>
      <c r="D119" s="8"/>
      <c r="E119" s="8">
        <v>0.4</v>
      </c>
      <c r="F119" s="8"/>
    </row>
    <row r="120" spans="1:6" ht="12">
      <c r="A120" s="3" t="s">
        <v>72</v>
      </c>
      <c r="C120" s="8">
        <v>0.36</v>
      </c>
      <c r="D120" s="8"/>
      <c r="E120" s="8"/>
      <c r="F120" s="8"/>
    </row>
    <row r="121" spans="1:6" ht="12">
      <c r="A121" s="3" t="s">
        <v>77</v>
      </c>
      <c r="C121" s="8">
        <f>SUM(C118:C120)</f>
        <v>6.3</v>
      </c>
      <c r="D121" s="8">
        <f>SUM(D118:D120)</f>
        <v>0</v>
      </c>
      <c r="E121" s="8">
        <f>SUM(E118:E120)</f>
        <v>0.4</v>
      </c>
      <c r="F121" s="8"/>
    </row>
    <row r="122" spans="3:6" ht="12">
      <c r="C122" s="8"/>
      <c r="D122" s="8"/>
      <c r="E122" s="8"/>
      <c r="F122" s="8"/>
    </row>
    <row r="123" spans="1:6" ht="12">
      <c r="A123" s="3" t="s">
        <v>78</v>
      </c>
      <c r="C123" s="8">
        <v>0</v>
      </c>
      <c r="D123" s="8">
        <v>0</v>
      </c>
      <c r="E123" s="8">
        <v>0</v>
      </c>
      <c r="F123" s="8"/>
    </row>
    <row r="124" spans="1:6" ht="12">
      <c r="A124" s="3" t="s">
        <v>71</v>
      </c>
      <c r="C124" s="8">
        <v>0.2</v>
      </c>
      <c r="D124" s="8">
        <v>0</v>
      </c>
      <c r="E124" s="8">
        <v>0</v>
      </c>
      <c r="F124" s="8"/>
    </row>
    <row r="125" spans="1:6" ht="12">
      <c r="A125" s="3" t="s">
        <v>72</v>
      </c>
      <c r="C125" s="8">
        <v>0.7</v>
      </c>
      <c r="D125" s="8">
        <v>0.7</v>
      </c>
      <c r="E125" s="8">
        <v>0.5</v>
      </c>
      <c r="F125" s="8"/>
    </row>
    <row r="126" spans="1:6" ht="12">
      <c r="A126" s="3" t="s">
        <v>79</v>
      </c>
      <c r="C126" s="8">
        <f>SUM(C123:C125)</f>
        <v>0.8999999999999999</v>
      </c>
      <c r="D126" s="8">
        <f>SUM(D123:D125)</f>
        <v>0.7</v>
      </c>
      <c r="E126" s="8">
        <f>SUM(E123:E125)</f>
        <v>0.5</v>
      </c>
      <c r="F126" s="8"/>
    </row>
    <row r="127" spans="3:6" ht="12">
      <c r="C127" s="8"/>
      <c r="D127" s="8"/>
      <c r="E127" s="8"/>
      <c r="F127" s="8"/>
    </row>
    <row r="128" spans="1:6" ht="12">
      <c r="A128" s="3" t="s">
        <v>80</v>
      </c>
      <c r="C128" s="8">
        <v>0.63</v>
      </c>
      <c r="D128" s="8">
        <v>0.63</v>
      </c>
      <c r="E128" s="8">
        <v>0.63</v>
      </c>
      <c r="F128" s="8"/>
    </row>
    <row r="129" spans="1:6" ht="12">
      <c r="A129" s="3" t="s">
        <v>71</v>
      </c>
      <c r="C129" s="8">
        <v>38.115</v>
      </c>
      <c r="D129" s="8">
        <v>19.005</v>
      </c>
      <c r="E129" s="8">
        <v>18.905</v>
      </c>
      <c r="F129" s="8"/>
    </row>
    <row r="130" spans="1:6" ht="12">
      <c r="A130" s="3" t="s">
        <v>72</v>
      </c>
      <c r="C130" s="8">
        <v>0</v>
      </c>
      <c r="D130" s="8">
        <v>0</v>
      </c>
      <c r="E130" s="8">
        <v>0</v>
      </c>
      <c r="F130" s="8"/>
    </row>
    <row r="131" spans="1:6" ht="12">
      <c r="A131" s="3" t="s">
        <v>81</v>
      </c>
      <c r="C131" s="8">
        <f>SUM(C128:C130)</f>
        <v>38.745000000000005</v>
      </c>
      <c r="D131" s="8">
        <f>SUM(D128:D130)</f>
        <v>19.634999999999998</v>
      </c>
      <c r="E131" s="8">
        <f>SUM(E128:E130)</f>
        <v>19.535</v>
      </c>
      <c r="F131" s="8"/>
    </row>
    <row r="132" spans="3:6" ht="12">
      <c r="C132" s="8"/>
      <c r="D132" s="8"/>
      <c r="E132" s="8"/>
      <c r="F132" s="8"/>
    </row>
    <row r="133" spans="1:6" ht="12">
      <c r="A133" s="3" t="s">
        <v>82</v>
      </c>
      <c r="C133" s="8">
        <v>6.342</v>
      </c>
      <c r="D133" s="8">
        <v>0</v>
      </c>
      <c r="E133" s="8">
        <v>0</v>
      </c>
      <c r="F133" s="8"/>
    </row>
    <row r="134" spans="1:6" ht="12">
      <c r="A134" s="3" t="s">
        <v>71</v>
      </c>
      <c r="C134" s="8">
        <v>64.842</v>
      </c>
      <c r="D134" s="8">
        <v>0</v>
      </c>
      <c r="E134" s="8">
        <v>0</v>
      </c>
      <c r="F134" s="8"/>
    </row>
    <row r="135" spans="1:6" ht="12">
      <c r="A135" s="3" t="s">
        <v>72</v>
      </c>
      <c r="C135" s="8">
        <v>15.322</v>
      </c>
      <c r="D135" s="8">
        <v>0</v>
      </c>
      <c r="E135" s="8">
        <v>0</v>
      </c>
      <c r="F135" s="8"/>
    </row>
    <row r="136" spans="1:6" ht="12">
      <c r="A136" s="3" t="s">
        <v>83</v>
      </c>
      <c r="C136" s="8">
        <f>SUM(C133:C135)</f>
        <v>86.506</v>
      </c>
      <c r="D136" s="8">
        <f>SUM(D133:D135)</f>
        <v>0</v>
      </c>
      <c r="E136" s="8">
        <f>SUM(E133:E135)</f>
        <v>0</v>
      </c>
      <c r="F136" s="8"/>
    </row>
    <row r="137" spans="3:6" ht="12">
      <c r="C137" s="8"/>
      <c r="D137" s="8"/>
      <c r="E137" s="8"/>
      <c r="F137" s="8"/>
    </row>
    <row r="138" spans="1:6" ht="12">
      <c r="A138" s="3" t="s">
        <v>84</v>
      </c>
      <c r="C138" s="8">
        <v>0</v>
      </c>
      <c r="D138" s="8">
        <v>13.666</v>
      </c>
      <c r="E138" s="8">
        <v>14.264</v>
      </c>
      <c r="F138" s="8"/>
    </row>
    <row r="139" spans="1:6" ht="12">
      <c r="A139" s="3" t="s">
        <v>71</v>
      </c>
      <c r="C139" s="8">
        <v>0</v>
      </c>
      <c r="D139" s="8">
        <v>138.343</v>
      </c>
      <c r="E139" s="8">
        <v>144.564</v>
      </c>
      <c r="F139" s="8"/>
    </row>
    <row r="140" spans="1:6" ht="12">
      <c r="A140" s="3" t="s">
        <v>72</v>
      </c>
      <c r="C140" s="8">
        <v>0</v>
      </c>
      <c r="D140" s="8">
        <v>13.783</v>
      </c>
      <c r="E140" s="8">
        <v>17.67</v>
      </c>
      <c r="F140" s="8"/>
    </row>
    <row r="141" spans="1:6" ht="12">
      <c r="A141" s="3" t="s">
        <v>85</v>
      </c>
      <c r="C141" s="8">
        <f>SUM(C138:C140)</f>
        <v>0</v>
      </c>
      <c r="D141" s="8">
        <f>SUM(D138:D140)</f>
        <v>165.79199999999997</v>
      </c>
      <c r="E141" s="8">
        <f>SUM(E138:E140)</f>
        <v>176.498</v>
      </c>
      <c r="F141" s="8"/>
    </row>
    <row r="142" spans="3:6" ht="12">
      <c r="C142" s="8"/>
      <c r="D142" s="8"/>
      <c r="E142" s="8"/>
      <c r="F142" s="8"/>
    </row>
    <row r="143" spans="1:6" ht="12">
      <c r="A143" s="3" t="s">
        <v>86</v>
      </c>
      <c r="C143" s="8">
        <v>177.918</v>
      </c>
      <c r="D143" s="8">
        <v>169.366</v>
      </c>
      <c r="E143" s="8">
        <v>148.517</v>
      </c>
      <c r="F143" s="8"/>
    </row>
    <row r="144" spans="1:6" ht="12">
      <c r="A144" s="3" t="s">
        <v>71</v>
      </c>
      <c r="C144" s="8">
        <v>165.792</v>
      </c>
      <c r="D144" s="8">
        <v>177.243</v>
      </c>
      <c r="E144" s="8">
        <v>200.399</v>
      </c>
      <c r="F144" s="8"/>
    </row>
    <row r="145" spans="1:6" ht="12">
      <c r="A145" s="3" t="s">
        <v>72</v>
      </c>
      <c r="C145" s="8">
        <v>12.808</v>
      </c>
      <c r="D145" s="8">
        <v>11.725</v>
      </c>
      <c r="E145" s="8">
        <v>10.02</v>
      </c>
      <c r="F145" s="8"/>
    </row>
    <row r="146" spans="1:6" ht="12">
      <c r="A146" s="3" t="s">
        <v>87</v>
      </c>
      <c r="C146" s="8">
        <f>SUM(C143:C145)</f>
        <v>356.51800000000003</v>
      </c>
      <c r="D146" s="8">
        <f>SUM(D143:D145)</f>
        <v>358.33400000000006</v>
      </c>
      <c r="E146" s="8">
        <f>SUM(E143:E145)</f>
        <v>358.936</v>
      </c>
      <c r="F146" s="8"/>
    </row>
    <row r="147" spans="3:6" ht="12">
      <c r="C147" s="8"/>
      <c r="D147" s="8"/>
      <c r="E147" s="8"/>
      <c r="F147" s="8"/>
    </row>
    <row r="148" spans="1:6" ht="12">
      <c r="A148" s="3" t="s">
        <v>88</v>
      </c>
      <c r="C148" s="8">
        <v>43.271</v>
      </c>
      <c r="D148" s="8">
        <v>39.162</v>
      </c>
      <c r="E148" s="8">
        <v>32.601</v>
      </c>
      <c r="F148" s="8"/>
    </row>
    <row r="149" spans="1:6" ht="12">
      <c r="A149" s="3" t="s">
        <v>71</v>
      </c>
      <c r="C149" s="8">
        <v>60.987</v>
      </c>
      <c r="D149" s="8">
        <v>60.197</v>
      </c>
      <c r="E149" s="8">
        <v>61.004</v>
      </c>
      <c r="F149" s="8"/>
    </row>
    <row r="150" spans="1:6" ht="12">
      <c r="A150" s="3" t="s">
        <v>72</v>
      </c>
      <c r="C150" s="8">
        <v>6.937</v>
      </c>
      <c r="D150" s="8">
        <v>6.794</v>
      </c>
      <c r="E150" s="8">
        <v>5.71</v>
      </c>
      <c r="F150" s="8"/>
    </row>
    <row r="151" spans="1:6" ht="12">
      <c r="A151" s="3" t="s">
        <v>89</v>
      </c>
      <c r="C151" s="8">
        <f>SUM(C148:C150)</f>
        <v>111.19500000000001</v>
      </c>
      <c r="D151" s="8">
        <f>SUM(D148:D150)</f>
        <v>106.153</v>
      </c>
      <c r="E151" s="8">
        <f>SUM(E148:E150)</f>
        <v>99.31499999999998</v>
      </c>
      <c r="F151" s="8"/>
    </row>
    <row r="152" spans="3:6" ht="12">
      <c r="C152" s="8"/>
      <c r="D152" s="8"/>
      <c r="E152" s="8"/>
      <c r="F152" s="8"/>
    </row>
    <row r="153" spans="1:6" ht="12">
      <c r="A153" s="3" t="s">
        <v>90</v>
      </c>
      <c r="C153" s="8">
        <v>0</v>
      </c>
      <c r="D153" s="8">
        <v>0</v>
      </c>
      <c r="E153" s="8">
        <v>0</v>
      </c>
      <c r="F153" s="8"/>
    </row>
    <row r="154" spans="1:6" ht="12">
      <c r="A154" s="3" t="s">
        <v>71</v>
      </c>
      <c r="C154" s="8">
        <v>5.9</v>
      </c>
      <c r="D154" s="8">
        <v>4.653</v>
      </c>
      <c r="E154" s="8">
        <v>3.919</v>
      </c>
      <c r="F154" s="8"/>
    </row>
    <row r="155" spans="1:6" ht="12">
      <c r="A155" s="3" t="s">
        <v>72</v>
      </c>
      <c r="C155" s="8">
        <v>1.9</v>
      </c>
      <c r="D155" s="8">
        <v>1.551</v>
      </c>
      <c r="E155" s="8">
        <v>1.306</v>
      </c>
      <c r="F155" s="8"/>
    </row>
    <row r="156" spans="1:6" ht="12">
      <c r="A156" s="3" t="s">
        <v>91</v>
      </c>
      <c r="C156" s="8">
        <f>SUM(C153:C155)</f>
        <v>7.800000000000001</v>
      </c>
      <c r="D156" s="8">
        <f>SUM(D153:D155)</f>
        <v>6.204</v>
      </c>
      <c r="E156" s="8">
        <f>SUM(E153:E155)</f>
        <v>5.225</v>
      </c>
      <c r="F156" s="8"/>
    </row>
    <row r="157" spans="3:6" ht="12">
      <c r="C157" s="8"/>
      <c r="D157" s="8"/>
      <c r="E157" s="8"/>
      <c r="F157" s="8"/>
    </row>
    <row r="158" spans="1:6" ht="12">
      <c r="A158" s="3" t="s">
        <v>92</v>
      </c>
      <c r="C158" s="8">
        <f aca="true" t="shared" si="3" ref="C158:E161">C108+C113+C118+C123+C128+C133+C138+C143+C148+C153</f>
        <v>228.798</v>
      </c>
      <c r="D158" s="8">
        <f t="shared" si="3"/>
        <v>222.824</v>
      </c>
      <c r="E158" s="8">
        <f t="shared" si="3"/>
        <v>196.012</v>
      </c>
      <c r="F158" s="8"/>
    </row>
    <row r="159" spans="1:6" ht="12">
      <c r="A159" s="3" t="s">
        <v>71</v>
      </c>
      <c r="C159" s="8">
        <f t="shared" si="3"/>
        <v>346.312</v>
      </c>
      <c r="D159" s="8">
        <f t="shared" si="3"/>
        <v>404.656</v>
      </c>
      <c r="E159" s="8">
        <f t="shared" si="3"/>
        <v>434.438</v>
      </c>
      <c r="F159" s="8"/>
    </row>
    <row r="160" spans="1:6" ht="12">
      <c r="A160" s="3" t="s">
        <v>72</v>
      </c>
      <c r="C160" s="8">
        <f t="shared" si="3"/>
        <v>38.026999999999994</v>
      </c>
      <c r="D160" s="8">
        <f t="shared" si="3"/>
        <v>34.553</v>
      </c>
      <c r="E160" s="8">
        <f t="shared" si="3"/>
        <v>35.205999999999996</v>
      </c>
      <c r="F160" s="8"/>
    </row>
    <row r="161" spans="1:6" ht="12">
      <c r="A161" s="3" t="s">
        <v>93</v>
      </c>
      <c r="C161" s="8">
        <f t="shared" si="3"/>
        <v>613.1370000000001</v>
      </c>
      <c r="D161" s="8">
        <f t="shared" si="3"/>
        <v>662.033</v>
      </c>
      <c r="E161" s="8">
        <f t="shared" si="3"/>
        <v>665.656</v>
      </c>
      <c r="F16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2008-06-24T21:13:20Z</dcterms:created>
  <dcterms:modified xsi:type="dcterms:W3CDTF">2008-06-24T21:13:20Z</dcterms:modified>
  <cp:category/>
  <cp:version/>
  <cp:contentType/>
  <cp:contentStatus/>
</cp:coreProperties>
</file>