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120" windowHeight="8955" activeTab="2"/>
  </bookViews>
  <sheets>
    <sheet name="Instructions" sheetId="1" r:id="rId1"/>
    <sheet name="Budget" sheetId="2" r:id="rId2"/>
    <sheet name="Narrative" sheetId="3" r:id="rId3"/>
  </sheets>
  <definedNames>
    <definedName name="_xlnm.Print_Area" localSheetId="1">'Budget'!$A$1:$C$46</definedName>
    <definedName name="_xlnm.Print_Area" localSheetId="0">'Instructions'!$A$1:$K$94</definedName>
    <definedName name="_xlnm.Print_Area" localSheetId="2">'Narrative'!$A$1:$C$59</definedName>
  </definedNames>
  <calcPr fullCalcOnLoad="1"/>
</workbook>
</file>

<file path=xl/sharedStrings.xml><?xml version="1.0" encoding="utf-8"?>
<sst xmlns="http://schemas.openxmlformats.org/spreadsheetml/2006/main" count="122" uniqueCount="116">
  <si>
    <t>Category</t>
  </si>
  <si>
    <t>A</t>
  </si>
  <si>
    <t>PRODUCTION</t>
  </si>
  <si>
    <t>A.1</t>
  </si>
  <si>
    <t>A.2</t>
  </si>
  <si>
    <t>A.3</t>
  </si>
  <si>
    <t>B</t>
  </si>
  <si>
    <t>C</t>
  </si>
  <si>
    <t>C.1</t>
  </si>
  <si>
    <t>C.2</t>
  </si>
  <si>
    <t>ADF required training</t>
  </si>
  <si>
    <t>D</t>
  </si>
  <si>
    <t>MONITORING AND EVALUATION</t>
  </si>
  <si>
    <t>E</t>
  </si>
  <si>
    <t>ADMINISTRATIVE SUPPORT</t>
  </si>
  <si>
    <t>Mobilization of members and clubs</t>
  </si>
  <si>
    <t>AUDIT</t>
  </si>
  <si>
    <t>Appendix A-1</t>
  </si>
  <si>
    <t>Costs in TSh.</t>
  </si>
  <si>
    <t>Local travel, banking, communication</t>
  </si>
  <si>
    <t xml:space="preserve"> GRAND TOTAL </t>
  </si>
  <si>
    <t>Sub-Total</t>
  </si>
  <si>
    <t>Total</t>
  </si>
  <si>
    <t>A.4</t>
  </si>
  <si>
    <t>Office furniture</t>
  </si>
  <si>
    <t>Motorcycle</t>
  </si>
  <si>
    <t>Staff salaries</t>
  </si>
  <si>
    <t>Office supplies</t>
  </si>
  <si>
    <t>Produce cooling shed, Input warehouse/Office</t>
  </si>
  <si>
    <t xml:space="preserve">Piped water </t>
  </si>
  <si>
    <t>Repair of irrigation intakes</t>
  </si>
  <si>
    <t>Produce collection centers</t>
  </si>
  <si>
    <t>Spraying equipment</t>
  </si>
  <si>
    <t>Staff &amp; Executive Committee Training</t>
  </si>
  <si>
    <t>Vehicles &amp; motorcycle maintenance/repair</t>
  </si>
  <si>
    <t>Legal &amp; secretarial services</t>
  </si>
  <si>
    <t>Truck purchase (2 used)</t>
  </si>
  <si>
    <t>Exch Rate</t>
  </si>
  <si>
    <t>Additional Information (this does not print)</t>
  </si>
  <si>
    <t>Costs in USD</t>
  </si>
  <si>
    <t xml:space="preserve">Complete the Budget Tab </t>
  </si>
  <si>
    <t>Columns A, B, C Required</t>
  </si>
  <si>
    <t>Cut and Paste Budget into project paper as needed.</t>
  </si>
  <si>
    <t>Budget Tab</t>
  </si>
  <si>
    <t>Narrative Tab</t>
  </si>
  <si>
    <t>EQUIPMENT</t>
  </si>
  <si>
    <t>TRAINING &amp; TECHNICAL ASSISTANCE</t>
  </si>
  <si>
    <t>Notes</t>
  </si>
  <si>
    <t xml:space="preserve">Other Categories headings might include "Construction"; </t>
  </si>
  <si>
    <t>"working capital",</t>
  </si>
  <si>
    <t>Typically Category sub-totals should not exceed $50,000</t>
  </si>
  <si>
    <t>Budget Narrative</t>
  </si>
  <si>
    <t>Ref</t>
  </si>
  <si>
    <t xml:space="preserve">Use this section for additional calcualtions </t>
  </si>
  <si>
    <t>TZS 25.0 million is budgeted to the following  costs:  (6.0 mill.), purchase of roofing corrugated iron sheet, cement, iron bars and payment of skilled labor as estimated by the group based on costs incurred for a similar building in the village to be TZS 19.0 mill. The amount will complement members efforts in avoiding inconveniences and costs related to hired warehouse cum office.  Members will contribute in-kind the locally available construction materials including sand, stones, gravel and manual labor, estimated at TZS 5.0 million.  The building will serve four purposes including office, input storage, collection &amp; cooling shed and input warehouse.</t>
  </si>
  <si>
    <t>C.3</t>
  </si>
  <si>
    <t>C.4</t>
  </si>
  <si>
    <t>C.5</t>
  </si>
  <si>
    <t>D.1</t>
  </si>
  <si>
    <t>D.2</t>
  </si>
  <si>
    <t>F</t>
  </si>
  <si>
    <t>F.1</t>
  </si>
  <si>
    <t>F.2</t>
  </si>
  <si>
    <t>F.3</t>
  </si>
  <si>
    <t>F.4</t>
  </si>
  <si>
    <t>F.5</t>
  </si>
  <si>
    <t>F.6</t>
  </si>
  <si>
    <t>TZS 67,523,000 is requested for providing inputs and labor loans to Midawe farmers the number of which will be increasing from 125 in years one to 200 in year five through seven. The production per hectare of each of the three products costs TZS 624,980 (baby-corn), TZS 1,660,478 (Snow peas) and TZS 1,526,665 for beans. This cost translates into TZS 93,747 (baby-corn), TZS 249,072(snow peas) and TZS 229,000 (beans) for 0.15 ha per farmer. The cost grows at the average rate of 5.2% pa thus rising to TZS 127,073 (baby corn), TZS 337,613 (snow peas) and TZS 310,406 (beans) in year seven.  Given the sequential nature of production, the largest loan of the three is taken as appropriate average loan size. The total loans required is therefore TZS 337,613 X 200 farmers = 67,523,000</t>
  </si>
  <si>
    <t>This value is from the Budget tab and should match the Budget Narrative Value</t>
  </si>
  <si>
    <t>The applicant is requesting TZS 2,000,000 to connect to the pipeline for clean water source for produce washing and other uses at the main collection center/office.  The amount is for the connection fees, pipes &amp; accessories and skilled manpower.  The estimate was made by the local Water Department based on the current rates.</t>
  </si>
  <si>
    <t>The cooperative is requesting TZS 6,000,000 for the repair of the 6 irrigation intakes.  The cost of building materials (cement, iron bars, gravel, sand) and skilled labor for each intake is estimated at TZS 1.0 million.</t>
  </si>
  <si>
    <t>Some of the cooperative growers' farms are some kilometers from the main produce collection centers.  The applicant is requesting funds to construct at least 5 temporary collection &amp; cooling sheds each estimated to cost TZS 400,000 for the purchase of hessian cloth or tarpaulin, supporting iron bars, etc</t>
  </si>
  <si>
    <t xml:space="preserve">MHCS is requesting for funds from ADF to buy one new computer (Compaq Pentium 4.3.66 GHZ, 256 MB RAM/40 GB) with HP Laser Jet 1320 Printer and UPS (APC 650) that is estimated to cost TZS 1,584,000, TZS 521,400 and TZS 429,000 respectively, (refer to pro-forma invoice number RL/CSDI/2237/6 of October 06, 2006 from M/S Micronix Systems Computers Ltd of Dar es Salaam).  </t>
  </si>
  <si>
    <t>Computer and Accessories</t>
  </si>
  <si>
    <t>WORKING CAPITAL - Input revolving loan fund</t>
  </si>
  <si>
    <t>Each of the 8 clubs will need at least two sets of knapsack sprayers (TZS 125,000), pesticide protective equipment (TZS 30,000) and uniforms (TZS 32,500), totaling TZS 187,500 for each set.</t>
  </si>
  <si>
    <t>MHCS is requesting for funds from ADF to buy a used FUSO truck, accessories and customs clearance estimated to cost TZS 18,000,000, TZS 300,000 and TZS 200,000, respectively.  The truck is required to facilitate hauling of the farm produce from the farms to the GEL pack-house and other buyers (other products including tomatoes, cabbage, onions) and to transport rejected produce from the GEL pack-house to alternative markets in Arusha.  Based on a pro-forma invoice from Diamond Motors Ltd., the total cost is estimated at TZS 18,500,000 (approx. USD 14,610).  Income from products other than GEL order is an important supplementary income to the Cooperative growers.
To ensure safe handling and transport of agro-chemicals (EUREPGAP requirement), the applicant is requesting funds for the purchase of a used pick-up truck special for transporting &amp; distributing agro-chemicals to the farmers’ fields.  The price from the local dealer has been estimated at TZS 6,000,000</t>
  </si>
  <si>
    <t>Proforma No. 7396 from Car &amp; General Motors Ltd. Dated October 04, 2006 quotes the price of Suzuki 125 XL at TZS 3,750,000 excluding VAT.  Costs for customs clearance and registration are estimated at TZS 400,000.  Total cost is TZS 4,150,000.</t>
  </si>
  <si>
    <t>MHCS has requested ADF to provide funds for the purchase of office furniture (tables, chairs and cabinets) to be used in the new office.  The items will be purchased over the counter and the local manufacturer has estimated the total cost at TZS 1,000,000.</t>
  </si>
  <si>
    <t>MHCS is requesting for funds from ADF to train and increase the managerial capacity of the cooperative staff to manage finances and project implementation. Based on pro forma invoice from EDC, it is estimated to cost TZS 2,920,000 (USD 2,306).</t>
  </si>
  <si>
    <t>ADF will provide funds for four days training in two different sessions to four (4) staff members and six (6) executive committee members or (ten persons) on the ADF accounting system, best practices on financial management and the project performance assessment (PPA).  To consolidate and ensuring higher level of understanding and use of learned material a four days re-training session will be carried for same group. The costs component for each session will cover:
ADF Accounting System and PPA [2 Sessions Each]
o Meals and internal transport [10 persons x 2,500 x 4days/session x 4 sessions =  TZS. 400,000.]
o Venue hire at TZS. 15,000 x 4 days x 4 sessions = TZS. 240,000 
o Two  flip chart and 12 folders for (14,000 x 2 ) + (12 x 2,000) x 4 sessions = TZS  208,000
o Projector hire TZS 15,000/Day x 4 days x 4 sessions = 240,000
o Photocopy paper, pens, marker pens, transparent, and photocopy charges  TZS. 40,000 x 4 sessions = TZS 160,000.</t>
  </si>
  <si>
    <t>Effective second quarter of the year one of the project the committee will conduct one day evaluation meeting as part of 3-months Performance Assessment Report to be submitted to ADF.  The costs for each meeting will be as follows:
o Hall hire – (15,000 x 1 days x 20 sessions) = TZS 300,000
o Two Flip charts (14,000 x 20 sessions) = TZS 280,000
o Other stationery (20,000/session x 20 sessions) = 400,000
o Transport and meal allowance for committee members (2,500 x 6 persons x 1 day x 20 sessions) = TZS 300,000
o Hire of vehicle for site visits (annually) (30,000 x 4 times) = 120,000
Total costs for periodical/Quarterly evaluation meetings are [300,000 + 280,000 + 400,000 + 300,000 + 120,000] is TZS 1,400,000.</t>
  </si>
  <si>
    <t>MHCS has already registered three production clubs, expects to mobilize and register five more groups during the project period.  This will involve conducting strategic sensitization meetings.  MHCS plans to conduct 5 meetings/year for five years at an estimated cost of TZS 104,550 per meeting for local travel and drinks.</t>
  </si>
  <si>
    <t>The two vehicles and motorcycle will need fuel, oils, lubricants, replacement parts and maintenance costs estimated at TZS 66,667/month for 24 months of the project.</t>
  </si>
  <si>
    <t>MHCS will require legal and secretarial services for developing contracts and to provide legal advice for legal aspects of the business.  The monthly cost for legal and secretarial services is estimated to be at least TZS 50,666.  The cooperative will supplement this amount from other sources.</t>
  </si>
  <si>
    <t xml:space="preserve">MHCS estimates costs of stationery and other suppliers to cost about TZS 73,371/month x 60 months = TZS 4,402,250.  </t>
  </si>
  <si>
    <t>MHCS will employ the Cooperative Secretary fulltime at a basic salary of TZS 75,000/month for the first one year (12 months) for a total compensation of TZS 900,000.  MHCS will also recruit an accountant who will understudy the MIM accountant, at TZS 125,000/month x 12 months = TZS 1,500,000.  A fulltime driver will be recruited, TZS 90,000/month x 12 months = TZS 1,080,000 and security guard, TZS 60,000/month x 12 = TZS 720,000.   Total monthly salaries and benefits for the first 24 months of the project will be TZS 900,000 + TZS 1,500,000 + TZS 1,080,000 + TZS 720,000 = TZS 4,200,000.  There after, the cooperative will have generated enough funds to pay the staff.</t>
  </si>
  <si>
    <t>The group’s accounts will be audited at least once during the project period.  According to the quotations obtained from the local audit firm PKF Ltd. of Dar es Salaam the cost of the services is estimated to be TZS 4,000,000.</t>
  </si>
  <si>
    <t>MHCS has requested ADF to provide funds to cover banking charges, local travel and communication. Specific item costs are detailed below:
Local Communication: TZS 10,000 X 60 Months = TZS 600,000
Bank charges: 20,000 x 60 months = 1,200,000
Postage:  4 quarterly reports x 5 years x 10,000 = TZS 200,000
Stationery:  TZS 20,000 X 12months =TZS 240,000
Local Travel: TZS 20,000 X 12 Months = 240,000 
Total costs is TZS 600,000 + 1,200,000 + 200,000 + 240, 000 + 240,000 = TZS 2,480,000</t>
  </si>
  <si>
    <t>ERROR DETECTED</t>
  </si>
  <si>
    <t xml:space="preserve">Columns E-F is for calcualtions and notes </t>
  </si>
  <si>
    <t>If you need to print the Budget, be sure to adjust the print area .</t>
  </si>
  <si>
    <t>Once the Budget Tab is completed, go to the Narrative tab.</t>
  </si>
  <si>
    <t>The Outline from the Budget Tab should carry over to the Narrative.</t>
  </si>
  <si>
    <t>Delete the existing Descriptions.</t>
  </si>
  <si>
    <t xml:space="preserve">Create New Descriptions in Word, then cut and paste into the </t>
  </si>
  <si>
    <t>Description Box for each category</t>
  </si>
  <si>
    <t>(Note: to maintain the formats from word to excel follow these steps:</t>
  </si>
  <si>
    <t>a</t>
  </si>
  <si>
    <t>Copy selection from the Word Doc</t>
  </si>
  <si>
    <t>b</t>
  </si>
  <si>
    <t>Click on the destination cell in excel</t>
  </si>
  <si>
    <t>Before you paste, press the F2 key</t>
  </si>
  <si>
    <t>Paste (Control-V)</t>
  </si>
  <si>
    <t>e</t>
  </si>
  <si>
    <t>If Needed clean up paste by deleting the extra line-feed</t>
  </si>
  <si>
    <t>at the end of the cell</t>
  </si>
  <si>
    <t>c</t>
  </si>
  <si>
    <t>d</t>
  </si>
  <si>
    <t>Add or delete rows as needed.</t>
  </si>
  <si>
    <t>Adjust references to the Budget Tab as needed</t>
  </si>
  <si>
    <t>If you need to print the Narrative be sure to adjust the print area .</t>
  </si>
  <si>
    <t>Guidelines from Manual Section 608 "Grant Budgets"</t>
  </si>
  <si>
    <t>Description</t>
  </si>
  <si>
    <t>Budget</t>
  </si>
  <si>
    <t>Midawe-Mshikamano Vegetable Production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</si>
</sst>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_);_(&quot;$&quot;* \(#,##0.000\);_(&quot;$&quot;* &quot;-&quot;??_);_(@_)"/>
    <numFmt numFmtId="169" formatCode="_(&quot;$&quot;* #,##0.0_);_(&quot;$&quot;* \(#,##0.0\);_(&quot;$&quot;* &quot;-&quot;??_);_(@_)"/>
    <numFmt numFmtId="170" formatCode="_(&quot;$&quot;* #,##0_);_(&quot;$&quot;* \(#,##0\);_(&quot;$&quot;* &quot;-&quot;??_);_(@_)"/>
    <numFmt numFmtId="171" formatCode="_(* #,##0.0_);_(* \(#,##0.0\);_(* &quot;-&quot;??_);_(@_)"/>
    <numFmt numFmtId="172" formatCode="_(* #,##0_);_(* \(#,##0\);_(* &quot;-&quot;??_);_(@_)"/>
  </numFmts>
  <fonts count="19">
    <font>
      <sz val="10"/>
      <name val="Arial"/>
      <family val="0"/>
    </font>
    <font>
      <b/>
      <sz val="9"/>
      <color indexed="8"/>
      <name val="Times New Roman"/>
      <family val="1"/>
    </font>
    <font>
      <sz val="9"/>
      <color indexed="8"/>
      <name val="Times New Roman"/>
      <family val="1"/>
    </font>
    <font>
      <b/>
      <sz val="10"/>
      <name val="Arial"/>
      <family val="2"/>
    </font>
    <font>
      <sz val="11"/>
      <name val="Times New Roman"/>
      <family val="1"/>
    </font>
    <font>
      <b/>
      <sz val="11"/>
      <name val="Times New Roman"/>
      <family val="1"/>
    </font>
    <font>
      <b/>
      <sz val="11"/>
      <color indexed="8"/>
      <name val="Times New Roman"/>
      <family val="1"/>
    </font>
    <font>
      <sz val="11"/>
      <name val="Arial"/>
      <family val="0"/>
    </font>
    <font>
      <sz val="11"/>
      <color indexed="8"/>
      <name val="Times New Roman"/>
      <family val="1"/>
    </font>
    <font>
      <sz val="8"/>
      <name val="Arial"/>
      <family val="0"/>
    </font>
    <font>
      <b/>
      <sz val="8"/>
      <name val="Arial"/>
      <family val="2"/>
    </font>
    <font>
      <i/>
      <sz val="10"/>
      <name val="Arial"/>
      <family val="2"/>
    </font>
    <font>
      <b/>
      <sz val="10"/>
      <name val="Times New Roman"/>
      <family val="1"/>
    </font>
    <font>
      <b/>
      <i/>
      <sz val="10"/>
      <name val="Arial"/>
      <family val="2"/>
    </font>
    <font>
      <sz val="10"/>
      <name val="Times New Roman"/>
      <family val="1"/>
    </font>
    <font>
      <b/>
      <sz val="10"/>
      <color indexed="8"/>
      <name val="Times New Roman"/>
      <family val="1"/>
    </font>
    <font>
      <sz val="10"/>
      <color indexed="8"/>
      <name val="Times New Roman"/>
      <family val="1"/>
    </font>
    <font>
      <b/>
      <sz val="9"/>
      <color indexed="10"/>
      <name val="Times New Roman"/>
      <family val="1"/>
    </font>
    <font>
      <b/>
      <sz val="10"/>
      <color indexed="12"/>
      <name val="Arial"/>
      <family val="2"/>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3">
    <border>
      <left/>
      <right/>
      <top/>
      <bottom/>
      <diagonal/>
    </border>
    <border>
      <left style="thin"/>
      <right style="thin"/>
      <top style="thin"/>
      <bottom style="thin"/>
    </border>
    <border>
      <left style="hair"/>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2" fillId="2" borderId="0" xfId="0" applyFont="1" applyFill="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2" borderId="0" xfId="0" applyFont="1" applyFill="1" applyAlignment="1">
      <alignment horizontal="center"/>
    </xf>
    <xf numFmtId="0" fontId="7" fillId="0" borderId="0" xfId="0" applyFont="1" applyAlignment="1">
      <alignment/>
    </xf>
    <xf numFmtId="0" fontId="5" fillId="0" borderId="0" xfId="0" applyFont="1" applyAlignment="1">
      <alignment horizontal="right"/>
    </xf>
    <xf numFmtId="0" fontId="6" fillId="2" borderId="0" xfId="0" applyFont="1" applyFill="1" applyBorder="1" applyAlignment="1">
      <alignment/>
    </xf>
    <xf numFmtId="0" fontId="8" fillId="2" borderId="0" xfId="0" applyFont="1" applyFill="1" applyBorder="1" applyAlignment="1">
      <alignment/>
    </xf>
    <xf numFmtId="0" fontId="7" fillId="0" borderId="0" xfId="0" applyFont="1" applyBorder="1" applyAlignment="1">
      <alignment/>
    </xf>
    <xf numFmtId="0" fontId="8" fillId="2" borderId="0" xfId="0" applyFont="1" applyFill="1" applyBorder="1" applyAlignment="1">
      <alignment horizontal="left" indent="1"/>
    </xf>
    <xf numFmtId="3" fontId="8" fillId="2" borderId="0" xfId="0" applyNumberFormat="1" applyFont="1" applyFill="1" applyBorder="1" applyAlignment="1">
      <alignment horizontal="right"/>
    </xf>
    <xf numFmtId="3" fontId="6" fillId="2" borderId="0" xfId="0" applyNumberFormat="1" applyFont="1" applyFill="1" applyBorder="1" applyAlignment="1">
      <alignment horizontal="right"/>
    </xf>
    <xf numFmtId="0" fontId="8" fillId="2" borderId="0" xfId="0" applyFont="1" applyFill="1" applyBorder="1" applyAlignment="1">
      <alignment horizontal="right"/>
    </xf>
    <xf numFmtId="0" fontId="6" fillId="2" borderId="0" xfId="0" applyFont="1" applyFill="1" applyBorder="1" applyAlignment="1">
      <alignment horizontal="right"/>
    </xf>
    <xf numFmtId="0" fontId="0" fillId="0" borderId="0" xfId="0" applyBorder="1" applyAlignment="1">
      <alignment/>
    </xf>
    <xf numFmtId="3" fontId="8" fillId="2" borderId="0" xfId="0" applyNumberFormat="1" applyFont="1" applyFill="1" applyBorder="1" applyAlignment="1">
      <alignment horizontal="right" vertical="top"/>
    </xf>
    <xf numFmtId="0" fontId="6" fillId="2" borderId="0" xfId="0" applyFont="1" applyFill="1" applyBorder="1" applyAlignment="1">
      <alignment horizontal="right" indent="1"/>
    </xf>
    <xf numFmtId="3" fontId="8" fillId="0" borderId="0" xfId="0" applyNumberFormat="1" applyFont="1" applyFill="1" applyBorder="1" applyAlignment="1">
      <alignment horizontal="right"/>
    </xf>
    <xf numFmtId="0" fontId="7" fillId="0" borderId="0" xfId="0" applyFont="1" applyFill="1" applyBorder="1" applyAlignment="1">
      <alignment/>
    </xf>
    <xf numFmtId="0" fontId="0" fillId="0" borderId="0" xfId="0" applyAlignment="1">
      <alignment horizontal="left"/>
    </xf>
    <xf numFmtId="0" fontId="3" fillId="0" borderId="0" xfId="0" applyFont="1" applyAlignment="1">
      <alignment horizontal="left"/>
    </xf>
    <xf numFmtId="0" fontId="6" fillId="2" borderId="0" xfId="0" applyFont="1" applyFill="1" applyAlignment="1">
      <alignment horizontal="left"/>
    </xf>
    <xf numFmtId="0" fontId="6" fillId="2" borderId="0" xfId="0" applyFont="1" applyFill="1" applyBorder="1" applyAlignment="1">
      <alignment horizontal="left"/>
    </xf>
    <xf numFmtId="0" fontId="8" fillId="2" borderId="0" xfId="0" applyFont="1" applyFill="1" applyBorder="1" applyAlignment="1">
      <alignment horizontal="left" vertical="top"/>
    </xf>
    <xf numFmtId="0" fontId="8" fillId="2" borderId="0" xfId="0" applyFont="1" applyFill="1" applyBorder="1" applyAlignment="1">
      <alignment horizontal="left"/>
    </xf>
    <xf numFmtId="0" fontId="8" fillId="0" borderId="0" xfId="0" applyFont="1" applyFill="1" applyBorder="1" applyAlignment="1">
      <alignment horizontal="left"/>
    </xf>
    <xf numFmtId="0" fontId="7" fillId="0" borderId="0" xfId="0" applyFont="1" applyBorder="1" applyAlignment="1">
      <alignment horizontal="left"/>
    </xf>
    <xf numFmtId="0" fontId="0" fillId="0" borderId="0" xfId="0" applyBorder="1" applyAlignment="1">
      <alignment horizontal="left"/>
    </xf>
    <xf numFmtId="0" fontId="8" fillId="2" borderId="0" xfId="0" applyFont="1" applyFill="1" applyBorder="1" applyAlignment="1">
      <alignment wrapText="1"/>
    </xf>
    <xf numFmtId="0" fontId="8" fillId="2" borderId="0" xfId="0" applyFont="1" applyFill="1" applyBorder="1" applyAlignment="1">
      <alignment/>
    </xf>
    <xf numFmtId="0" fontId="8" fillId="0" borderId="0" xfId="0" applyFont="1" applyFill="1" applyBorder="1" applyAlignment="1">
      <alignment/>
    </xf>
    <xf numFmtId="0" fontId="0" fillId="3" borderId="0" xfId="0" applyFill="1" applyAlignment="1">
      <alignment/>
    </xf>
    <xf numFmtId="0" fontId="3" fillId="3" borderId="0" xfId="0" applyFont="1" applyFill="1" applyAlignment="1">
      <alignment/>
    </xf>
    <xf numFmtId="0" fontId="3" fillId="3" borderId="0" xfId="0" applyFont="1" applyFill="1" applyAlignment="1">
      <alignment horizontal="center"/>
    </xf>
    <xf numFmtId="0" fontId="7" fillId="3" borderId="0" xfId="0" applyFont="1" applyFill="1" applyAlignment="1">
      <alignment/>
    </xf>
    <xf numFmtId="0" fontId="7" fillId="3" borderId="0" xfId="0" applyFont="1" applyFill="1" applyBorder="1" applyAlignment="1">
      <alignment/>
    </xf>
    <xf numFmtId="170" fontId="9" fillId="3" borderId="0" xfId="17" applyNumberFormat="1" applyFont="1" applyFill="1" applyBorder="1" applyAlignment="1">
      <alignment/>
    </xf>
    <xf numFmtId="170" fontId="10" fillId="3" borderId="0" xfId="17" applyNumberFormat="1" applyFont="1" applyFill="1" applyBorder="1" applyAlignment="1">
      <alignment/>
    </xf>
    <xf numFmtId="3" fontId="7" fillId="3" borderId="0" xfId="0" applyNumberFormat="1" applyFont="1" applyFill="1" applyBorder="1" applyAlignment="1">
      <alignment/>
    </xf>
    <xf numFmtId="0" fontId="3" fillId="3" borderId="0" xfId="0" applyFont="1" applyFill="1" applyAlignment="1">
      <alignment horizontal="right"/>
    </xf>
    <xf numFmtId="0" fontId="0" fillId="3" borderId="0" xfId="0" applyFill="1" applyAlignment="1">
      <alignment horizontal="center"/>
    </xf>
    <xf numFmtId="0" fontId="11" fillId="3" borderId="0" xfId="0" applyFont="1" applyFill="1" applyAlignment="1">
      <alignment horizontal="left"/>
    </xf>
    <xf numFmtId="0" fontId="3" fillId="0" borderId="1" xfId="0" applyFont="1" applyFill="1" applyBorder="1" applyAlignment="1">
      <alignment horizontal="center"/>
    </xf>
    <xf numFmtId="0" fontId="9" fillId="3" borderId="0" xfId="0" applyFont="1" applyFill="1" applyBorder="1" applyAlignment="1">
      <alignment/>
    </xf>
    <xf numFmtId="0" fontId="11" fillId="3" borderId="0" xfId="0" applyFont="1" applyFill="1" applyAlignment="1">
      <alignment horizontal="center"/>
    </xf>
    <xf numFmtId="0" fontId="12" fillId="0" borderId="0" xfId="0" applyFont="1" applyAlignment="1">
      <alignment horizontal="left"/>
    </xf>
    <xf numFmtId="0" fontId="13" fillId="3" borderId="0" xfId="0" applyFont="1" applyFill="1" applyAlignment="1">
      <alignment horizontal="left"/>
    </xf>
    <xf numFmtId="0" fontId="6" fillId="2" borderId="0" xfId="0" applyFont="1" applyFill="1" applyBorder="1" applyAlignment="1">
      <alignment/>
    </xf>
    <xf numFmtId="170" fontId="9" fillId="3" borderId="0" xfId="17" applyNumberFormat="1" applyFont="1" applyFill="1" applyBorder="1" applyAlignment="1">
      <alignment/>
    </xf>
    <xf numFmtId="0" fontId="0" fillId="0" borderId="0" xfId="0" applyFont="1" applyAlignment="1">
      <alignment horizontal="left"/>
    </xf>
    <xf numFmtId="0" fontId="14" fillId="0" borderId="0" xfId="0" applyFont="1" applyAlignment="1">
      <alignment/>
    </xf>
    <xf numFmtId="0" fontId="12" fillId="0" borderId="0" xfId="0" applyFont="1" applyAlignment="1">
      <alignment horizontal="right"/>
    </xf>
    <xf numFmtId="0" fontId="0" fillId="0" borderId="0" xfId="0" applyFont="1" applyAlignment="1">
      <alignment/>
    </xf>
    <xf numFmtId="0" fontId="0" fillId="3" borderId="0" xfId="0" applyFont="1" applyFill="1" applyAlignment="1">
      <alignment/>
    </xf>
    <xf numFmtId="0" fontId="0" fillId="0" borderId="0" xfId="0" applyFont="1" applyAlignment="1">
      <alignment horizontal="left"/>
    </xf>
    <xf numFmtId="0" fontId="12" fillId="0" borderId="0" xfId="0" applyFont="1" applyAlignment="1">
      <alignment/>
    </xf>
    <xf numFmtId="0" fontId="16" fillId="2" borderId="0" xfId="0" applyFont="1" applyFill="1" applyAlignment="1">
      <alignment/>
    </xf>
    <xf numFmtId="0" fontId="0" fillId="0" borderId="0" xfId="0" applyFont="1" applyAlignment="1">
      <alignment/>
    </xf>
    <xf numFmtId="0" fontId="0" fillId="3" borderId="0" xfId="0" applyFont="1" applyFill="1" applyAlignment="1">
      <alignment/>
    </xf>
    <xf numFmtId="0" fontId="15" fillId="2" borderId="0" xfId="0" applyFont="1" applyFill="1" applyAlignment="1">
      <alignment horizontal="left"/>
    </xf>
    <xf numFmtId="0" fontId="15" fillId="2" borderId="0" xfId="0" applyFont="1" applyFill="1" applyBorder="1" applyAlignment="1">
      <alignment horizontal="center"/>
    </xf>
    <xf numFmtId="0" fontId="15" fillId="2" borderId="0" xfId="0" applyFont="1" applyFill="1" applyBorder="1" applyAlignment="1">
      <alignment horizontal="right"/>
    </xf>
    <xf numFmtId="0" fontId="15" fillId="2" borderId="0" xfId="0" applyFont="1" applyFill="1" applyBorder="1" applyAlignment="1">
      <alignment horizontal="left"/>
    </xf>
    <xf numFmtId="172" fontId="15" fillId="2" borderId="0" xfId="15" applyNumberFormat="1" applyFont="1" applyFill="1" applyBorder="1" applyAlignment="1">
      <alignment horizontal="left"/>
    </xf>
    <xf numFmtId="0" fontId="0" fillId="0" borderId="0" xfId="0" applyFont="1" applyBorder="1" applyAlignment="1">
      <alignment/>
    </xf>
    <xf numFmtId="0" fontId="0" fillId="3" borderId="0" xfId="0" applyFont="1" applyFill="1" applyBorder="1" applyAlignment="1">
      <alignment/>
    </xf>
    <xf numFmtId="0" fontId="0" fillId="3" borderId="0" xfId="0" applyFont="1" applyFill="1" applyBorder="1" applyAlignment="1">
      <alignment/>
    </xf>
    <xf numFmtId="0" fontId="0" fillId="0" borderId="0" xfId="0" applyFont="1" applyBorder="1" applyAlignment="1">
      <alignment/>
    </xf>
    <xf numFmtId="0" fontId="16" fillId="2" borderId="0" xfId="0" applyFont="1" applyFill="1" applyBorder="1" applyAlignment="1">
      <alignment horizontal="left"/>
    </xf>
    <xf numFmtId="172" fontId="16" fillId="2" borderId="0" xfId="15" applyNumberFormat="1" applyFont="1" applyFill="1" applyBorder="1" applyAlignment="1">
      <alignment horizontal="left"/>
    </xf>
    <xf numFmtId="0" fontId="16" fillId="2" borderId="0" xfId="0" applyFont="1" applyFill="1" applyBorder="1" applyAlignment="1">
      <alignment horizontal="justify" vertical="center" wrapText="1"/>
    </xf>
    <xf numFmtId="0" fontId="16" fillId="2" borderId="0" xfId="0" applyNumberFormat="1" applyFont="1" applyFill="1" applyBorder="1" applyAlignment="1">
      <alignment horizontal="justify" vertical="center" wrapText="1"/>
    </xf>
    <xf numFmtId="0" fontId="0" fillId="3" borderId="0" xfId="0" applyFont="1" applyFill="1" applyBorder="1" applyAlignment="1">
      <alignment/>
    </xf>
    <xf numFmtId="0" fontId="14" fillId="0" borderId="0" xfId="0" applyFont="1" applyAlignment="1">
      <alignment horizontal="justify" vertical="center" wrapText="1"/>
    </xf>
    <xf numFmtId="0" fontId="0" fillId="0" borderId="0" xfId="0" applyFont="1" applyFill="1" applyBorder="1" applyAlignment="1">
      <alignment/>
    </xf>
    <xf numFmtId="0" fontId="15" fillId="2" borderId="0" xfId="0" applyFont="1" applyFill="1" applyBorder="1" applyAlignment="1">
      <alignment horizontal="right" wrapText="1"/>
    </xf>
    <xf numFmtId="0" fontId="14" fillId="0" borderId="0" xfId="0" applyFont="1" applyBorder="1" applyAlignment="1">
      <alignment/>
    </xf>
    <xf numFmtId="0" fontId="15" fillId="2" borderId="0" xfId="0" applyFont="1" applyFill="1" applyBorder="1" applyAlignment="1">
      <alignment horizontal="left" wrapText="1"/>
    </xf>
    <xf numFmtId="3" fontId="15" fillId="2" borderId="0" xfId="0" applyNumberFormat="1" applyFont="1" applyFill="1" applyBorder="1" applyAlignment="1">
      <alignment horizontal="right"/>
    </xf>
    <xf numFmtId="0" fontId="16" fillId="2" borderId="0" xfId="0" applyFont="1" applyFill="1" applyBorder="1" applyAlignment="1">
      <alignment wrapText="1"/>
    </xf>
    <xf numFmtId="0" fontId="14" fillId="0" borderId="0" xfId="0" applyFont="1" applyBorder="1" applyAlignment="1">
      <alignment horizontal="left"/>
    </xf>
    <xf numFmtId="0" fontId="0" fillId="0" borderId="0" xfId="0" applyFont="1" applyBorder="1" applyAlignment="1">
      <alignment horizontal="left"/>
    </xf>
    <xf numFmtId="0" fontId="3" fillId="0" borderId="0" xfId="0" applyFont="1" applyFill="1" applyBorder="1" applyAlignment="1">
      <alignment horizontal="center"/>
    </xf>
    <xf numFmtId="3" fontId="17" fillId="3" borderId="0" xfId="0" applyNumberFormat="1" applyFont="1" applyFill="1" applyBorder="1" applyAlignment="1">
      <alignment/>
    </xf>
    <xf numFmtId="172" fontId="9" fillId="3" borderId="2" xfId="15" applyNumberFormat="1" applyFont="1" applyFill="1" applyBorder="1" applyAlignment="1">
      <alignment horizontal="center"/>
    </xf>
    <xf numFmtId="172" fontId="10" fillId="3" borderId="2" xfId="15" applyNumberFormat="1" applyFont="1" applyFill="1" applyBorder="1" applyAlignment="1">
      <alignment horizontal="center"/>
    </xf>
    <xf numFmtId="172" fontId="9" fillId="3" borderId="2" xfId="15" applyNumberFormat="1" applyFont="1" applyFill="1" applyBorder="1" applyAlignment="1">
      <alignment horizontal="left"/>
    </xf>
    <xf numFmtId="0" fontId="0" fillId="2" borderId="0" xfId="0" applyFill="1" applyAlignment="1">
      <alignment/>
    </xf>
    <xf numFmtId="0" fontId="18" fillId="2" borderId="0" xfId="0" applyFont="1" applyFill="1" applyAlignment="1">
      <alignment/>
    </xf>
    <xf numFmtId="0" fontId="1" fillId="2" borderId="0" xfId="0" applyFont="1" applyFill="1" applyAlignment="1">
      <alignment/>
    </xf>
    <xf numFmtId="0" fontId="15" fillId="2" borderId="0" xfId="0" applyFont="1" applyFill="1" applyAlignment="1">
      <alignment/>
    </xf>
    <xf numFmtId="0" fontId="5" fillId="0" borderId="0" xfId="0" applyFont="1" applyAlignment="1">
      <alignment horizontal="center"/>
    </xf>
    <xf numFmtId="0" fontId="1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38</xdr:row>
      <xdr:rowOff>85725</xdr:rowOff>
    </xdr:from>
    <xdr:to>
      <xdr:col>11</xdr:col>
      <xdr:colOff>47625</xdr:colOff>
      <xdr:row>68</xdr:row>
      <xdr:rowOff>66675</xdr:rowOff>
    </xdr:to>
    <xdr:pic>
      <xdr:nvPicPr>
        <xdr:cNvPr id="1" name="Picture 1"/>
        <xdr:cNvPicPr preferRelativeResize="1">
          <a:picLocks noChangeAspect="1"/>
        </xdr:cNvPicPr>
      </xdr:nvPicPr>
      <xdr:blipFill>
        <a:blip r:embed="rId1"/>
        <a:stretch>
          <a:fillRect/>
        </a:stretch>
      </xdr:blipFill>
      <xdr:spPr>
        <a:xfrm>
          <a:off x="247650" y="6238875"/>
          <a:ext cx="5629275" cy="4838700"/>
        </a:xfrm>
        <a:prstGeom prst="rect">
          <a:avLst/>
        </a:prstGeom>
        <a:noFill/>
        <a:ln w="9525" cmpd="sng">
          <a:noFill/>
        </a:ln>
      </xdr:spPr>
    </xdr:pic>
    <xdr:clientData/>
  </xdr:twoCellAnchor>
  <xdr:twoCellAnchor editAs="oneCell">
    <xdr:from>
      <xdr:col>2</xdr:col>
      <xdr:colOff>104775</xdr:colOff>
      <xdr:row>68</xdr:row>
      <xdr:rowOff>0</xdr:rowOff>
    </xdr:from>
    <xdr:to>
      <xdr:col>11</xdr:col>
      <xdr:colOff>19050</xdr:colOff>
      <xdr:row>89</xdr:row>
      <xdr:rowOff>104775</xdr:rowOff>
    </xdr:to>
    <xdr:pic>
      <xdr:nvPicPr>
        <xdr:cNvPr id="2" name="Picture 2"/>
        <xdr:cNvPicPr preferRelativeResize="1">
          <a:picLocks noChangeAspect="1"/>
        </xdr:cNvPicPr>
      </xdr:nvPicPr>
      <xdr:blipFill>
        <a:blip r:embed="rId2"/>
        <a:stretch>
          <a:fillRect/>
        </a:stretch>
      </xdr:blipFill>
      <xdr:spPr>
        <a:xfrm>
          <a:off x="600075" y="11010900"/>
          <a:ext cx="5248275" cy="3505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92"/>
  <sheetViews>
    <sheetView workbookViewId="0" topLeftCell="A1">
      <selection activeCell="M37" sqref="M37"/>
    </sheetView>
  </sheetViews>
  <sheetFormatPr defaultColWidth="9.140625" defaultRowHeight="12.75"/>
  <cols>
    <col min="1" max="2" width="3.7109375" style="0" customWidth="1"/>
    <col min="3" max="3" width="6.8515625" style="0" customWidth="1"/>
  </cols>
  <sheetData>
    <row r="1" spans="1:14" ht="12.75">
      <c r="A1" s="89"/>
      <c r="B1" s="89"/>
      <c r="C1" s="89"/>
      <c r="D1" s="89"/>
      <c r="E1" s="89"/>
      <c r="F1" s="89"/>
      <c r="G1" s="89"/>
      <c r="H1" s="89"/>
      <c r="I1" s="89"/>
      <c r="J1" s="89"/>
      <c r="K1" s="89"/>
      <c r="L1" s="89"/>
      <c r="M1" s="89"/>
      <c r="N1" s="89"/>
    </row>
    <row r="2" spans="1:14" ht="12.75">
      <c r="A2" s="89"/>
      <c r="B2" s="33"/>
      <c r="C2" s="34" t="s">
        <v>43</v>
      </c>
      <c r="D2" s="33"/>
      <c r="E2" s="33"/>
      <c r="F2" s="33"/>
      <c r="G2" s="33"/>
      <c r="H2" s="33"/>
      <c r="I2" s="33"/>
      <c r="J2" s="89"/>
      <c r="K2" s="89"/>
      <c r="L2" s="89"/>
      <c r="M2" s="89"/>
      <c r="N2" s="89"/>
    </row>
    <row r="3" spans="1:14" ht="12.75">
      <c r="A3" s="89"/>
      <c r="B3" s="33"/>
      <c r="C3" s="33"/>
      <c r="D3" s="33"/>
      <c r="E3" s="33"/>
      <c r="F3" s="33"/>
      <c r="G3" s="33"/>
      <c r="H3" s="33"/>
      <c r="I3" s="33"/>
      <c r="J3" s="89"/>
      <c r="K3" s="89"/>
      <c r="L3" s="89"/>
      <c r="M3" s="89"/>
      <c r="N3" s="89"/>
    </row>
    <row r="4" spans="1:14" ht="12.75">
      <c r="A4" s="89"/>
      <c r="B4" s="33">
        <v>1</v>
      </c>
      <c r="C4" s="33" t="s">
        <v>40</v>
      </c>
      <c r="D4" s="33"/>
      <c r="E4" s="33"/>
      <c r="F4" s="33" t="s">
        <v>41</v>
      </c>
      <c r="G4" s="33"/>
      <c r="H4" s="33"/>
      <c r="I4" s="33"/>
      <c r="J4" s="89"/>
      <c r="K4" s="89"/>
      <c r="L4" s="89"/>
      <c r="M4" s="89"/>
      <c r="N4" s="89"/>
    </row>
    <row r="5" spans="1:14" ht="12.75">
      <c r="A5" s="89"/>
      <c r="B5" s="33"/>
      <c r="C5" s="33"/>
      <c r="D5" s="33"/>
      <c r="E5" s="33"/>
      <c r="F5" s="33" t="s">
        <v>90</v>
      </c>
      <c r="G5" s="33"/>
      <c r="H5" s="33"/>
      <c r="I5" s="33"/>
      <c r="J5" s="89"/>
      <c r="K5" s="89"/>
      <c r="L5" s="89"/>
      <c r="M5" s="89"/>
      <c r="N5" s="89"/>
    </row>
    <row r="6" spans="1:14" ht="12.75">
      <c r="A6" s="89"/>
      <c r="B6" s="33">
        <v>2</v>
      </c>
      <c r="C6" s="33" t="s">
        <v>42</v>
      </c>
      <c r="D6" s="33"/>
      <c r="E6" s="33"/>
      <c r="F6" s="33"/>
      <c r="G6" s="33"/>
      <c r="H6" s="33"/>
      <c r="I6" s="33"/>
      <c r="J6" s="89"/>
      <c r="K6" s="89"/>
      <c r="L6" s="89"/>
      <c r="M6" s="89"/>
      <c r="N6" s="89"/>
    </row>
    <row r="7" spans="1:14" ht="12.75">
      <c r="A7" s="89"/>
      <c r="B7" s="33"/>
      <c r="C7" s="33"/>
      <c r="D7" s="33"/>
      <c r="E7" s="33"/>
      <c r="F7" s="33"/>
      <c r="G7" s="33"/>
      <c r="H7" s="33"/>
      <c r="I7" s="33"/>
      <c r="J7" s="89"/>
      <c r="K7" s="89"/>
      <c r="L7" s="89"/>
      <c r="M7" s="89"/>
      <c r="N7" s="89"/>
    </row>
    <row r="8" spans="1:14" ht="12.75">
      <c r="A8" s="89"/>
      <c r="B8" s="33">
        <v>3</v>
      </c>
      <c r="C8" s="33" t="s">
        <v>91</v>
      </c>
      <c r="D8" s="33"/>
      <c r="E8" s="33"/>
      <c r="F8" s="33"/>
      <c r="G8" s="33"/>
      <c r="H8" s="33"/>
      <c r="I8" s="33"/>
      <c r="J8" s="89"/>
      <c r="K8" s="89"/>
      <c r="L8" s="89"/>
      <c r="M8" s="89"/>
      <c r="N8" s="89"/>
    </row>
    <row r="9" spans="1:14" ht="12.75">
      <c r="A9" s="89"/>
      <c r="B9" s="33"/>
      <c r="C9" s="33"/>
      <c r="D9" s="33"/>
      <c r="E9" s="33"/>
      <c r="F9" s="33"/>
      <c r="G9" s="33"/>
      <c r="H9" s="33"/>
      <c r="I9" s="33"/>
      <c r="J9" s="89"/>
      <c r="K9" s="89"/>
      <c r="L9" s="89"/>
      <c r="M9" s="89"/>
      <c r="N9" s="89"/>
    </row>
    <row r="10" spans="1:14" ht="12.75">
      <c r="A10" s="89"/>
      <c r="B10" s="33"/>
      <c r="C10" s="33"/>
      <c r="D10" s="33"/>
      <c r="E10" s="33"/>
      <c r="F10" s="33"/>
      <c r="G10" s="33"/>
      <c r="H10" s="33"/>
      <c r="I10" s="33"/>
      <c r="J10" s="89"/>
      <c r="K10" s="89"/>
      <c r="L10" s="89"/>
      <c r="M10" s="89"/>
      <c r="N10" s="89"/>
    </row>
    <row r="11" spans="1:14" ht="12.75">
      <c r="A11" s="89"/>
      <c r="B11" s="33"/>
      <c r="C11" s="34" t="s">
        <v>44</v>
      </c>
      <c r="D11" s="33"/>
      <c r="E11" s="33"/>
      <c r="F11" s="33"/>
      <c r="G11" s="33"/>
      <c r="H11" s="33"/>
      <c r="I11" s="33"/>
      <c r="J11" s="89"/>
      <c r="K11" s="89"/>
      <c r="L11" s="89"/>
      <c r="M11" s="89"/>
      <c r="N11" s="89"/>
    </row>
    <row r="12" spans="1:14" ht="12.75">
      <c r="A12" s="89"/>
      <c r="B12" s="33"/>
      <c r="C12" s="33"/>
      <c r="D12" s="33"/>
      <c r="E12" s="33"/>
      <c r="F12" s="33"/>
      <c r="G12" s="33"/>
      <c r="H12" s="33"/>
      <c r="I12" s="33"/>
      <c r="J12" s="89"/>
      <c r="K12" s="89"/>
      <c r="L12" s="89"/>
      <c r="M12" s="89"/>
      <c r="N12" s="89"/>
    </row>
    <row r="13" spans="1:14" ht="12.75">
      <c r="A13" s="89"/>
      <c r="B13" s="33">
        <v>1</v>
      </c>
      <c r="C13" s="33" t="s">
        <v>92</v>
      </c>
      <c r="D13" s="33"/>
      <c r="E13" s="33"/>
      <c r="F13" s="33"/>
      <c r="G13" s="33"/>
      <c r="H13" s="33"/>
      <c r="I13" s="33"/>
      <c r="J13" s="89"/>
      <c r="K13" s="89"/>
      <c r="L13" s="89"/>
      <c r="M13" s="89"/>
      <c r="N13" s="89"/>
    </row>
    <row r="14" spans="1:14" ht="12.75">
      <c r="A14" s="89"/>
      <c r="B14" s="33"/>
      <c r="C14" s="33"/>
      <c r="D14" s="33"/>
      <c r="E14" s="33"/>
      <c r="F14" s="33"/>
      <c r="G14" s="33"/>
      <c r="H14" s="33"/>
      <c r="I14" s="33"/>
      <c r="J14" s="89"/>
      <c r="K14" s="89"/>
      <c r="L14" s="89"/>
      <c r="M14" s="89"/>
      <c r="N14" s="89"/>
    </row>
    <row r="15" spans="1:14" ht="12.75">
      <c r="A15" s="89"/>
      <c r="B15" s="33">
        <v>2</v>
      </c>
      <c r="C15" s="33" t="s">
        <v>93</v>
      </c>
      <c r="D15" s="33"/>
      <c r="E15" s="33"/>
      <c r="F15" s="33"/>
      <c r="G15" s="33"/>
      <c r="H15" s="33"/>
      <c r="I15" s="33"/>
      <c r="J15" s="89"/>
      <c r="K15" s="89"/>
      <c r="L15" s="89"/>
      <c r="M15" s="89"/>
      <c r="N15" s="89"/>
    </row>
    <row r="16" spans="1:14" ht="12.75">
      <c r="A16" s="89"/>
      <c r="B16" s="33"/>
      <c r="C16" s="33"/>
      <c r="D16" s="33"/>
      <c r="E16" s="33"/>
      <c r="F16" s="33"/>
      <c r="G16" s="33"/>
      <c r="H16" s="33"/>
      <c r="I16" s="33"/>
      <c r="J16" s="89"/>
      <c r="K16" s="89"/>
      <c r="L16" s="89"/>
      <c r="M16" s="89"/>
      <c r="N16" s="89"/>
    </row>
    <row r="17" spans="1:14" ht="12.75">
      <c r="A17" s="89"/>
      <c r="B17" s="33">
        <v>3</v>
      </c>
      <c r="C17" s="33" t="s">
        <v>94</v>
      </c>
      <c r="D17" s="33"/>
      <c r="E17" s="33"/>
      <c r="F17" s="33"/>
      <c r="G17" s="33"/>
      <c r="H17" s="33"/>
      <c r="I17" s="33"/>
      <c r="J17" s="89"/>
      <c r="K17" s="89"/>
      <c r="L17" s="89"/>
      <c r="M17" s="89"/>
      <c r="N17" s="89"/>
    </row>
    <row r="18" spans="1:14" ht="12.75">
      <c r="A18" s="89"/>
      <c r="B18" s="33"/>
      <c r="C18" s="33"/>
      <c r="D18" s="33"/>
      <c r="E18" s="33"/>
      <c r="F18" s="33"/>
      <c r="G18" s="33"/>
      <c r="H18" s="33"/>
      <c r="I18" s="33"/>
      <c r="J18" s="89"/>
      <c r="K18" s="89"/>
      <c r="L18" s="89"/>
      <c r="M18" s="89"/>
      <c r="N18" s="89"/>
    </row>
    <row r="19" spans="1:14" ht="12.75">
      <c r="A19" s="89"/>
      <c r="B19" s="33">
        <v>4</v>
      </c>
      <c r="C19" s="33" t="s">
        <v>109</v>
      </c>
      <c r="D19" s="33"/>
      <c r="E19" s="33"/>
      <c r="F19" s="33"/>
      <c r="G19" s="33"/>
      <c r="H19" s="33"/>
      <c r="I19" s="33"/>
      <c r="J19" s="89"/>
      <c r="K19" s="89"/>
      <c r="L19" s="89"/>
      <c r="M19" s="89"/>
      <c r="N19" s="89"/>
    </row>
    <row r="20" spans="1:14" ht="12.75">
      <c r="A20" s="89"/>
      <c r="B20" s="33"/>
      <c r="C20" s="33"/>
      <c r="D20" s="33"/>
      <c r="E20" s="33"/>
      <c r="F20" s="33"/>
      <c r="G20" s="33"/>
      <c r="H20" s="33"/>
      <c r="I20" s="33"/>
      <c r="J20" s="89"/>
      <c r="K20" s="89"/>
      <c r="L20" s="89"/>
      <c r="M20" s="89"/>
      <c r="N20" s="89"/>
    </row>
    <row r="21" spans="1:14" ht="12.75">
      <c r="A21" s="89"/>
      <c r="B21" s="33">
        <v>5</v>
      </c>
      <c r="C21" s="33" t="s">
        <v>110</v>
      </c>
      <c r="D21" s="33"/>
      <c r="E21" s="33"/>
      <c r="F21" s="33"/>
      <c r="G21" s="33"/>
      <c r="H21" s="33"/>
      <c r="I21" s="33"/>
      <c r="J21" s="89"/>
      <c r="K21" s="89"/>
      <c r="L21" s="89"/>
      <c r="M21" s="89"/>
      <c r="N21" s="89"/>
    </row>
    <row r="22" spans="1:14" ht="12.75">
      <c r="A22" s="89"/>
      <c r="B22" s="33"/>
      <c r="C22" s="33"/>
      <c r="D22" s="33"/>
      <c r="E22" s="33"/>
      <c r="F22" s="33"/>
      <c r="G22" s="33"/>
      <c r="H22" s="33"/>
      <c r="I22" s="33"/>
      <c r="J22" s="89"/>
      <c r="K22" s="89"/>
      <c r="L22" s="89"/>
      <c r="M22" s="89"/>
      <c r="N22" s="89"/>
    </row>
    <row r="23" spans="1:14" ht="12.75">
      <c r="A23" s="89"/>
      <c r="B23" s="33">
        <v>6</v>
      </c>
      <c r="C23" s="33" t="s">
        <v>95</v>
      </c>
      <c r="D23" s="33"/>
      <c r="E23" s="33"/>
      <c r="F23" s="33"/>
      <c r="G23" s="33"/>
      <c r="H23" s="33"/>
      <c r="I23" s="33"/>
      <c r="J23" s="89"/>
      <c r="K23" s="89"/>
      <c r="L23" s="89"/>
      <c r="M23" s="89"/>
      <c r="N23" s="89"/>
    </row>
    <row r="24" spans="1:14" ht="12.75">
      <c r="A24" s="89"/>
      <c r="B24" s="33"/>
      <c r="C24" s="33" t="s">
        <v>96</v>
      </c>
      <c r="D24" s="33"/>
      <c r="E24" s="33"/>
      <c r="F24" s="33"/>
      <c r="G24" s="33"/>
      <c r="H24" s="33"/>
      <c r="I24" s="33"/>
      <c r="J24" s="89"/>
      <c r="K24" s="89"/>
      <c r="L24" s="89"/>
      <c r="M24" s="89"/>
      <c r="N24" s="89"/>
    </row>
    <row r="25" spans="1:14" ht="12.75">
      <c r="A25" s="89"/>
      <c r="B25" s="33"/>
      <c r="C25" s="33" t="s">
        <v>97</v>
      </c>
      <c r="D25" s="33"/>
      <c r="E25" s="33"/>
      <c r="F25" s="33"/>
      <c r="G25" s="33"/>
      <c r="H25" s="33"/>
      <c r="I25" s="33"/>
      <c r="J25" s="89"/>
      <c r="K25" s="89"/>
      <c r="L25" s="89"/>
      <c r="M25" s="89"/>
      <c r="N25" s="89"/>
    </row>
    <row r="26" spans="1:14" ht="12.75">
      <c r="A26" s="89"/>
      <c r="B26" s="33"/>
      <c r="C26" s="42" t="s">
        <v>98</v>
      </c>
      <c r="D26" s="33" t="s">
        <v>99</v>
      </c>
      <c r="E26" s="33"/>
      <c r="F26" s="33"/>
      <c r="G26" s="33"/>
      <c r="H26" s="33"/>
      <c r="I26" s="33"/>
      <c r="J26" s="89"/>
      <c r="K26" s="89"/>
      <c r="L26" s="89"/>
      <c r="M26" s="89"/>
      <c r="N26" s="89"/>
    </row>
    <row r="27" spans="1:14" ht="12.75">
      <c r="A27" s="89"/>
      <c r="B27" s="33"/>
      <c r="C27" s="42" t="s">
        <v>100</v>
      </c>
      <c r="D27" s="33" t="s">
        <v>101</v>
      </c>
      <c r="E27" s="33"/>
      <c r="F27" s="33"/>
      <c r="G27" s="33"/>
      <c r="H27" s="33"/>
      <c r="I27" s="33"/>
      <c r="J27" s="89"/>
      <c r="K27" s="89"/>
      <c r="L27" s="89"/>
      <c r="M27" s="89"/>
      <c r="N27" s="89"/>
    </row>
    <row r="28" spans="1:14" ht="12.75">
      <c r="A28" s="89"/>
      <c r="B28" s="33"/>
      <c r="C28" s="42" t="s">
        <v>107</v>
      </c>
      <c r="D28" s="33" t="s">
        <v>102</v>
      </c>
      <c r="E28" s="33"/>
      <c r="F28" s="33"/>
      <c r="G28" s="33"/>
      <c r="H28" s="33"/>
      <c r="I28" s="33"/>
      <c r="J28" s="89"/>
      <c r="K28" s="89"/>
      <c r="L28" s="89"/>
      <c r="M28" s="89"/>
      <c r="N28" s="89"/>
    </row>
    <row r="29" spans="1:14" ht="12.75">
      <c r="A29" s="89"/>
      <c r="B29" s="33"/>
      <c r="C29" s="42" t="s">
        <v>108</v>
      </c>
      <c r="D29" s="33" t="s">
        <v>103</v>
      </c>
      <c r="E29" s="33"/>
      <c r="F29" s="33"/>
      <c r="G29" s="33"/>
      <c r="H29" s="33"/>
      <c r="I29" s="33"/>
      <c r="J29" s="89"/>
      <c r="K29" s="89"/>
      <c r="L29" s="89"/>
      <c r="M29" s="89"/>
      <c r="N29" s="89"/>
    </row>
    <row r="30" spans="1:14" ht="12.75">
      <c r="A30" s="89"/>
      <c r="B30" s="33"/>
      <c r="C30" s="42" t="s">
        <v>104</v>
      </c>
      <c r="D30" s="33" t="s">
        <v>105</v>
      </c>
      <c r="E30" s="33"/>
      <c r="F30" s="33"/>
      <c r="G30" s="33"/>
      <c r="H30" s="33"/>
      <c r="I30" s="33"/>
      <c r="J30" s="89"/>
      <c r="K30" s="89"/>
      <c r="L30" s="89"/>
      <c r="M30" s="89"/>
      <c r="N30" s="89"/>
    </row>
    <row r="31" spans="1:14" ht="12.75">
      <c r="A31" s="89"/>
      <c r="B31" s="33"/>
      <c r="C31" s="33"/>
      <c r="D31" s="33" t="s">
        <v>106</v>
      </c>
      <c r="E31" s="33"/>
      <c r="F31" s="33"/>
      <c r="G31" s="33"/>
      <c r="H31" s="33"/>
      <c r="I31" s="33"/>
      <c r="J31" s="89"/>
      <c r="K31" s="89"/>
      <c r="L31" s="89"/>
      <c r="M31" s="89"/>
      <c r="N31" s="89"/>
    </row>
    <row r="32" spans="1:14" ht="12.75">
      <c r="A32" s="89"/>
      <c r="B32" s="33"/>
      <c r="C32" s="33"/>
      <c r="D32" s="33"/>
      <c r="E32" s="33"/>
      <c r="F32" s="33"/>
      <c r="G32" s="33"/>
      <c r="H32" s="33"/>
      <c r="I32" s="33"/>
      <c r="J32" s="89"/>
      <c r="K32" s="89"/>
      <c r="L32" s="89"/>
      <c r="M32" s="89"/>
      <c r="N32" s="89"/>
    </row>
    <row r="33" spans="1:14" ht="12.75">
      <c r="A33" s="89"/>
      <c r="B33" s="33">
        <v>7</v>
      </c>
      <c r="C33" s="33" t="s">
        <v>111</v>
      </c>
      <c r="D33" s="33"/>
      <c r="E33" s="33"/>
      <c r="F33" s="33"/>
      <c r="G33" s="33"/>
      <c r="H33" s="33"/>
      <c r="I33" s="33"/>
      <c r="J33" s="89"/>
      <c r="K33" s="89"/>
      <c r="L33" s="89"/>
      <c r="M33" s="89"/>
      <c r="N33" s="89"/>
    </row>
    <row r="34" spans="1:14" ht="12.75">
      <c r="A34" s="89"/>
      <c r="B34" s="33"/>
      <c r="C34" s="33"/>
      <c r="D34" s="33"/>
      <c r="E34" s="33"/>
      <c r="F34" s="33"/>
      <c r="G34" s="33"/>
      <c r="H34" s="33"/>
      <c r="I34" s="33"/>
      <c r="J34" s="89"/>
      <c r="K34" s="89"/>
      <c r="L34" s="89"/>
      <c r="M34" s="89"/>
      <c r="N34" s="89"/>
    </row>
    <row r="35" spans="1:14" ht="12.75">
      <c r="A35" s="89"/>
      <c r="B35" s="89"/>
      <c r="C35" s="89"/>
      <c r="D35" s="89"/>
      <c r="E35" s="89"/>
      <c r="F35" s="89"/>
      <c r="G35" s="89"/>
      <c r="H35" s="89"/>
      <c r="I35" s="89"/>
      <c r="J35" s="89"/>
      <c r="K35" s="89"/>
      <c r="L35" s="89"/>
      <c r="M35" s="89"/>
      <c r="N35" s="89"/>
    </row>
    <row r="36" spans="1:14" ht="12.75">
      <c r="A36" s="89"/>
      <c r="B36" s="89"/>
      <c r="C36" s="89"/>
      <c r="D36" s="89"/>
      <c r="E36" s="89"/>
      <c r="F36" s="89"/>
      <c r="G36" s="89"/>
      <c r="H36" s="89"/>
      <c r="I36" s="89"/>
      <c r="J36" s="89"/>
      <c r="K36" s="89"/>
      <c r="L36" s="89"/>
      <c r="M36" s="89"/>
      <c r="N36" s="89"/>
    </row>
    <row r="37" spans="1:14" ht="12.75">
      <c r="A37" s="89"/>
      <c r="B37" s="89"/>
      <c r="C37" s="89"/>
      <c r="D37" s="89"/>
      <c r="E37" s="89"/>
      <c r="F37" s="89"/>
      <c r="G37" s="89"/>
      <c r="H37" s="89"/>
      <c r="I37" s="89"/>
      <c r="J37" s="89"/>
      <c r="K37" s="89"/>
      <c r="L37" s="89"/>
      <c r="M37" s="89"/>
      <c r="N37" s="89"/>
    </row>
    <row r="38" spans="1:14" ht="12.75">
      <c r="A38" s="89"/>
      <c r="B38" s="90" t="s">
        <v>112</v>
      </c>
      <c r="C38" s="90"/>
      <c r="D38" s="90"/>
      <c r="E38" s="90"/>
      <c r="F38" s="90"/>
      <c r="G38" s="89"/>
      <c r="H38" s="89"/>
      <c r="I38" s="89"/>
      <c r="J38" s="89"/>
      <c r="K38" s="89"/>
      <c r="L38" s="89"/>
      <c r="M38" s="89"/>
      <c r="N38" s="89"/>
    </row>
    <row r="39" spans="1:14" ht="12.75">
      <c r="A39" s="89"/>
      <c r="B39" s="89"/>
      <c r="C39" s="89"/>
      <c r="D39" s="89"/>
      <c r="E39" s="89"/>
      <c r="F39" s="89"/>
      <c r="G39" s="89"/>
      <c r="H39" s="89"/>
      <c r="I39" s="89"/>
      <c r="J39" s="89"/>
      <c r="K39" s="89"/>
      <c r="L39" s="89"/>
      <c r="M39" s="89"/>
      <c r="N39" s="89"/>
    </row>
    <row r="40" spans="1:14" ht="12.75">
      <c r="A40" s="89"/>
      <c r="B40" s="89"/>
      <c r="C40" s="89"/>
      <c r="D40" s="89"/>
      <c r="E40" s="89"/>
      <c r="F40" s="89"/>
      <c r="G40" s="89"/>
      <c r="H40" s="89"/>
      <c r="I40" s="89"/>
      <c r="J40" s="89"/>
      <c r="K40" s="89"/>
      <c r="L40" s="89"/>
      <c r="M40" s="89"/>
      <c r="N40" s="89"/>
    </row>
    <row r="41" spans="1:14" ht="12.75">
      <c r="A41" s="89"/>
      <c r="B41" s="89"/>
      <c r="C41" s="89"/>
      <c r="D41" s="89"/>
      <c r="E41" s="89"/>
      <c r="F41" s="89"/>
      <c r="G41" s="89"/>
      <c r="H41" s="89"/>
      <c r="I41" s="89"/>
      <c r="J41" s="89"/>
      <c r="K41" s="89"/>
      <c r="L41" s="89"/>
      <c r="M41" s="89"/>
      <c r="N41" s="89"/>
    </row>
    <row r="42" spans="1:14" ht="12.75">
      <c r="A42" s="89"/>
      <c r="B42" s="89"/>
      <c r="C42" s="89"/>
      <c r="D42" s="89"/>
      <c r="E42" s="89"/>
      <c r="F42" s="89"/>
      <c r="G42" s="89"/>
      <c r="H42" s="89"/>
      <c r="I42" s="89"/>
      <c r="J42" s="89"/>
      <c r="K42" s="89"/>
      <c r="L42" s="89"/>
      <c r="M42" s="89"/>
      <c r="N42" s="89"/>
    </row>
    <row r="43" spans="1:14" ht="12.75">
      <c r="A43" s="89"/>
      <c r="B43" s="89"/>
      <c r="C43" s="89"/>
      <c r="D43" s="89"/>
      <c r="E43" s="89"/>
      <c r="F43" s="89"/>
      <c r="G43" s="89"/>
      <c r="H43" s="89"/>
      <c r="I43" s="89"/>
      <c r="J43" s="89"/>
      <c r="K43" s="89"/>
      <c r="L43" s="89"/>
      <c r="M43" s="89"/>
      <c r="N43" s="89"/>
    </row>
    <row r="44" spans="1:14" ht="12.75">
      <c r="A44" s="89"/>
      <c r="B44" s="89"/>
      <c r="C44" s="89"/>
      <c r="D44" s="89"/>
      <c r="E44" s="89"/>
      <c r="F44" s="89"/>
      <c r="G44" s="89"/>
      <c r="H44" s="89"/>
      <c r="I44" s="89"/>
      <c r="J44" s="89"/>
      <c r="K44" s="89"/>
      <c r="L44" s="89"/>
      <c r="M44" s="89"/>
      <c r="N44" s="89"/>
    </row>
    <row r="45" spans="1:14" ht="12.75">
      <c r="A45" s="89"/>
      <c r="B45" s="89"/>
      <c r="C45" s="89"/>
      <c r="D45" s="89"/>
      <c r="E45" s="89"/>
      <c r="F45" s="89"/>
      <c r="G45" s="89"/>
      <c r="H45" s="89"/>
      <c r="I45" s="89"/>
      <c r="J45" s="89"/>
      <c r="K45" s="89"/>
      <c r="L45" s="89"/>
      <c r="M45" s="89"/>
      <c r="N45" s="89"/>
    </row>
    <row r="46" spans="1:14" ht="12.75">
      <c r="A46" s="89"/>
      <c r="B46" s="89"/>
      <c r="C46" s="89"/>
      <c r="D46" s="89"/>
      <c r="E46" s="89"/>
      <c r="F46" s="89"/>
      <c r="G46" s="89"/>
      <c r="H46" s="89"/>
      <c r="I46" s="89"/>
      <c r="J46" s="89"/>
      <c r="K46" s="89"/>
      <c r="L46" s="89"/>
      <c r="M46" s="89"/>
      <c r="N46" s="89"/>
    </row>
    <row r="47" spans="1:14" ht="12.75">
      <c r="A47" s="89"/>
      <c r="B47" s="89"/>
      <c r="C47" s="89"/>
      <c r="D47" s="89"/>
      <c r="E47" s="89"/>
      <c r="F47" s="89"/>
      <c r="G47" s="89"/>
      <c r="H47" s="89"/>
      <c r="I47" s="89"/>
      <c r="J47" s="89"/>
      <c r="K47" s="89"/>
      <c r="L47" s="89"/>
      <c r="M47" s="89"/>
      <c r="N47" s="89"/>
    </row>
    <row r="48" spans="1:14" ht="12.75">
      <c r="A48" s="89"/>
      <c r="B48" s="89"/>
      <c r="C48" s="89"/>
      <c r="D48" s="89"/>
      <c r="E48" s="89"/>
      <c r="F48" s="89"/>
      <c r="G48" s="89"/>
      <c r="H48" s="89"/>
      <c r="I48" s="89"/>
      <c r="J48" s="89"/>
      <c r="K48" s="89"/>
      <c r="L48" s="89"/>
      <c r="M48" s="89"/>
      <c r="N48" s="89"/>
    </row>
    <row r="49" spans="1:14" ht="12.75">
      <c r="A49" s="89"/>
      <c r="B49" s="89"/>
      <c r="C49" s="89"/>
      <c r="D49" s="89"/>
      <c r="E49" s="89"/>
      <c r="F49" s="89"/>
      <c r="G49" s="89"/>
      <c r="H49" s="89"/>
      <c r="I49" s="89"/>
      <c r="J49" s="89"/>
      <c r="K49" s="89"/>
      <c r="L49" s="89"/>
      <c r="M49" s="89"/>
      <c r="N49" s="89"/>
    </row>
    <row r="50" spans="1:14" ht="12.75">
      <c r="A50" s="89"/>
      <c r="B50" s="89"/>
      <c r="C50" s="89"/>
      <c r="D50" s="89"/>
      <c r="E50" s="89"/>
      <c r="F50" s="89"/>
      <c r="G50" s="89"/>
      <c r="H50" s="89"/>
      <c r="I50" s="89"/>
      <c r="J50" s="89"/>
      <c r="K50" s="89"/>
      <c r="L50" s="89"/>
      <c r="M50" s="89"/>
      <c r="N50" s="89"/>
    </row>
    <row r="51" spans="1:14" ht="12.75">
      <c r="A51" s="89"/>
      <c r="B51" s="89"/>
      <c r="C51" s="89"/>
      <c r="D51" s="89"/>
      <c r="E51" s="89"/>
      <c r="F51" s="89"/>
      <c r="G51" s="89"/>
      <c r="H51" s="89"/>
      <c r="I51" s="89"/>
      <c r="J51" s="89"/>
      <c r="K51" s="89"/>
      <c r="L51" s="89"/>
      <c r="M51" s="89"/>
      <c r="N51" s="89"/>
    </row>
    <row r="52" spans="1:14" ht="12.75">
      <c r="A52" s="89"/>
      <c r="B52" s="89"/>
      <c r="C52" s="89"/>
      <c r="D52" s="89"/>
      <c r="E52" s="89"/>
      <c r="F52" s="89"/>
      <c r="G52" s="89"/>
      <c r="H52" s="89"/>
      <c r="I52" s="89"/>
      <c r="J52" s="89"/>
      <c r="K52" s="89"/>
      <c r="L52" s="89"/>
      <c r="M52" s="89"/>
      <c r="N52" s="89"/>
    </row>
    <row r="53" spans="1:14" ht="12.75">
      <c r="A53" s="89"/>
      <c r="B53" s="89"/>
      <c r="C53" s="89"/>
      <c r="D53" s="89"/>
      <c r="E53" s="89"/>
      <c r="F53" s="89"/>
      <c r="G53" s="89"/>
      <c r="H53" s="89"/>
      <c r="I53" s="89"/>
      <c r="J53" s="89"/>
      <c r="K53" s="89"/>
      <c r="L53" s="89"/>
      <c r="M53" s="89"/>
      <c r="N53" s="89"/>
    </row>
    <row r="54" spans="1:14" ht="12.75">
      <c r="A54" s="89"/>
      <c r="B54" s="89"/>
      <c r="C54" s="89"/>
      <c r="D54" s="89"/>
      <c r="E54" s="89"/>
      <c r="F54" s="89"/>
      <c r="G54" s="89"/>
      <c r="H54" s="89"/>
      <c r="I54" s="89"/>
      <c r="J54" s="89"/>
      <c r="K54" s="89"/>
      <c r="L54" s="89"/>
      <c r="M54" s="89"/>
      <c r="N54" s="89"/>
    </row>
    <row r="55" spans="1:14" ht="12.75">
      <c r="A55" s="89"/>
      <c r="B55" s="89"/>
      <c r="C55" s="89"/>
      <c r="D55" s="89"/>
      <c r="E55" s="89"/>
      <c r="F55" s="89"/>
      <c r="G55" s="89"/>
      <c r="H55" s="89"/>
      <c r="I55" s="89"/>
      <c r="J55" s="89"/>
      <c r="K55" s="89"/>
      <c r="L55" s="89"/>
      <c r="M55" s="89"/>
      <c r="N55" s="89"/>
    </row>
    <row r="56" spans="1:14" ht="12.75">
      <c r="A56" s="89"/>
      <c r="B56" s="89"/>
      <c r="C56" s="89"/>
      <c r="D56" s="89"/>
      <c r="E56" s="89"/>
      <c r="F56" s="89"/>
      <c r="G56" s="89"/>
      <c r="H56" s="89"/>
      <c r="I56" s="89"/>
      <c r="J56" s="89"/>
      <c r="K56" s="89"/>
      <c r="L56" s="89"/>
      <c r="M56" s="89"/>
      <c r="N56" s="89"/>
    </row>
    <row r="57" spans="1:14" ht="12.75">
      <c r="A57" s="89"/>
      <c r="B57" s="89"/>
      <c r="C57" s="89"/>
      <c r="D57" s="89"/>
      <c r="E57" s="89"/>
      <c r="F57" s="89"/>
      <c r="G57" s="89"/>
      <c r="H57" s="89"/>
      <c r="I57" s="89"/>
      <c r="J57" s="89"/>
      <c r="K57" s="89"/>
      <c r="L57" s="89"/>
      <c r="M57" s="89"/>
      <c r="N57" s="89"/>
    </row>
    <row r="58" spans="1:14" ht="12.75">
      <c r="A58" s="89"/>
      <c r="B58" s="89"/>
      <c r="C58" s="89"/>
      <c r="D58" s="89"/>
      <c r="E58" s="89"/>
      <c r="F58" s="89"/>
      <c r="G58" s="89"/>
      <c r="H58" s="89"/>
      <c r="I58" s="89"/>
      <c r="J58" s="89"/>
      <c r="K58" s="89"/>
      <c r="L58" s="89"/>
      <c r="M58" s="89"/>
      <c r="N58" s="89"/>
    </row>
    <row r="59" spans="1:14" ht="12.75">
      <c r="A59" s="89"/>
      <c r="B59" s="89"/>
      <c r="C59" s="89"/>
      <c r="D59" s="89"/>
      <c r="E59" s="89"/>
      <c r="F59" s="89"/>
      <c r="G59" s="89"/>
      <c r="H59" s="89"/>
      <c r="I59" s="89"/>
      <c r="J59" s="89"/>
      <c r="K59" s="89"/>
      <c r="L59" s="89"/>
      <c r="M59" s="89"/>
      <c r="N59" s="89"/>
    </row>
    <row r="60" spans="1:14" ht="12.75">
      <c r="A60" s="89"/>
      <c r="B60" s="89"/>
      <c r="C60" s="89"/>
      <c r="D60" s="89"/>
      <c r="E60" s="89"/>
      <c r="F60" s="89"/>
      <c r="G60" s="89"/>
      <c r="H60" s="89"/>
      <c r="I60" s="89"/>
      <c r="J60" s="89"/>
      <c r="K60" s="89"/>
      <c r="L60" s="89"/>
      <c r="M60" s="89"/>
      <c r="N60" s="89"/>
    </row>
    <row r="61" spans="1:14" ht="12.75">
      <c r="A61" s="89"/>
      <c r="B61" s="89"/>
      <c r="C61" s="89"/>
      <c r="D61" s="89"/>
      <c r="E61" s="89"/>
      <c r="F61" s="89"/>
      <c r="G61" s="89"/>
      <c r="H61" s="89"/>
      <c r="I61" s="89"/>
      <c r="J61" s="89"/>
      <c r="K61" s="89"/>
      <c r="L61" s="89"/>
      <c r="M61" s="89"/>
      <c r="N61" s="89"/>
    </row>
    <row r="62" spans="1:14" ht="12.75">
      <c r="A62" s="89"/>
      <c r="B62" s="89"/>
      <c r="C62" s="89"/>
      <c r="D62" s="89"/>
      <c r="E62" s="89"/>
      <c r="F62" s="89"/>
      <c r="G62" s="89"/>
      <c r="H62" s="89"/>
      <c r="I62" s="89"/>
      <c r="J62" s="89"/>
      <c r="K62" s="89"/>
      <c r="L62" s="89"/>
      <c r="M62" s="89"/>
      <c r="N62" s="89"/>
    </row>
    <row r="63" spans="1:14" ht="12.75">
      <c r="A63" s="89"/>
      <c r="B63" s="89"/>
      <c r="C63" s="89"/>
      <c r="D63" s="89"/>
      <c r="E63" s="89"/>
      <c r="F63" s="89"/>
      <c r="G63" s="89"/>
      <c r="H63" s="89"/>
      <c r="I63" s="89"/>
      <c r="J63" s="89"/>
      <c r="K63" s="89"/>
      <c r="L63" s="89"/>
      <c r="M63" s="89"/>
      <c r="N63" s="89"/>
    </row>
    <row r="64" spans="1:14" ht="12.75">
      <c r="A64" s="89"/>
      <c r="B64" s="89"/>
      <c r="C64" s="89"/>
      <c r="D64" s="89"/>
      <c r="E64" s="89"/>
      <c r="F64" s="89"/>
      <c r="G64" s="89"/>
      <c r="H64" s="89"/>
      <c r="I64" s="89"/>
      <c r="J64" s="89"/>
      <c r="K64" s="89"/>
      <c r="L64" s="89"/>
      <c r="M64" s="89"/>
      <c r="N64" s="89"/>
    </row>
    <row r="65" spans="1:14" ht="12.75">
      <c r="A65" s="89"/>
      <c r="B65" s="89"/>
      <c r="C65" s="89"/>
      <c r="D65" s="89"/>
      <c r="E65" s="89"/>
      <c r="F65" s="89"/>
      <c r="G65" s="89"/>
      <c r="H65" s="89"/>
      <c r="I65" s="89"/>
      <c r="J65" s="89"/>
      <c r="K65" s="89"/>
      <c r="L65" s="89"/>
      <c r="M65" s="89"/>
      <c r="N65" s="89"/>
    </row>
    <row r="66" spans="1:14" ht="12.75">
      <c r="A66" s="89"/>
      <c r="B66" s="89"/>
      <c r="C66" s="89"/>
      <c r="D66" s="89"/>
      <c r="E66" s="89"/>
      <c r="F66" s="89"/>
      <c r="G66" s="89"/>
      <c r="H66" s="89"/>
      <c r="I66" s="89"/>
      <c r="J66" s="89"/>
      <c r="K66" s="89"/>
      <c r="L66" s="89"/>
      <c r="M66" s="89"/>
      <c r="N66" s="89"/>
    </row>
    <row r="67" spans="1:14" ht="12.75">
      <c r="A67" s="89"/>
      <c r="B67" s="89"/>
      <c r="C67" s="89"/>
      <c r="D67" s="89"/>
      <c r="E67" s="89"/>
      <c r="F67" s="89"/>
      <c r="G67" s="89"/>
      <c r="H67" s="89"/>
      <c r="I67" s="89"/>
      <c r="J67" s="89"/>
      <c r="K67" s="89"/>
      <c r="L67" s="89"/>
      <c r="M67" s="89"/>
      <c r="N67" s="89"/>
    </row>
    <row r="68" spans="1:14" ht="12.75">
      <c r="A68" s="89"/>
      <c r="B68" s="89"/>
      <c r="C68" s="89"/>
      <c r="D68" s="89"/>
      <c r="E68" s="89"/>
      <c r="F68" s="89"/>
      <c r="G68" s="89"/>
      <c r="H68" s="89"/>
      <c r="I68" s="89"/>
      <c r="J68" s="89"/>
      <c r="K68" s="89"/>
      <c r="L68" s="89"/>
      <c r="M68" s="89"/>
      <c r="N68" s="89"/>
    </row>
    <row r="69" spans="1:14" ht="12.75">
      <c r="A69" s="89"/>
      <c r="B69" s="89"/>
      <c r="C69" s="89"/>
      <c r="D69" s="89"/>
      <c r="E69" s="89"/>
      <c r="F69" s="89"/>
      <c r="G69" s="89"/>
      <c r="H69" s="89"/>
      <c r="I69" s="89"/>
      <c r="J69" s="89"/>
      <c r="K69" s="89"/>
      <c r="L69" s="89"/>
      <c r="M69" s="89"/>
      <c r="N69" s="89"/>
    </row>
    <row r="70" spans="1:14" ht="12.75">
      <c r="A70" s="89"/>
      <c r="B70" s="89"/>
      <c r="C70" s="89"/>
      <c r="D70" s="89"/>
      <c r="E70" s="89"/>
      <c r="F70" s="89"/>
      <c r="G70" s="89"/>
      <c r="H70" s="89"/>
      <c r="I70" s="89"/>
      <c r="J70" s="89"/>
      <c r="K70" s="89"/>
      <c r="L70" s="89"/>
      <c r="M70" s="89"/>
      <c r="N70" s="89"/>
    </row>
    <row r="71" spans="1:14" ht="12.75">
      <c r="A71" s="89"/>
      <c r="B71" s="89"/>
      <c r="C71" s="89"/>
      <c r="D71" s="89"/>
      <c r="E71" s="89"/>
      <c r="F71" s="89"/>
      <c r="G71" s="89"/>
      <c r="H71" s="89"/>
      <c r="I71" s="89"/>
      <c r="J71" s="89"/>
      <c r="K71" s="89"/>
      <c r="L71" s="89"/>
      <c r="M71" s="89"/>
      <c r="N71" s="89"/>
    </row>
    <row r="72" spans="1:14" ht="12.75">
      <c r="A72" s="89"/>
      <c r="B72" s="89"/>
      <c r="C72" s="89"/>
      <c r="D72" s="89"/>
      <c r="E72" s="89"/>
      <c r="F72" s="89"/>
      <c r="G72" s="89"/>
      <c r="H72" s="89"/>
      <c r="I72" s="89"/>
      <c r="J72" s="89"/>
      <c r="K72" s="89"/>
      <c r="L72" s="89"/>
      <c r="M72" s="89"/>
      <c r="N72" s="89"/>
    </row>
    <row r="73" spans="1:14" ht="12.75">
      <c r="A73" s="89"/>
      <c r="B73" s="89"/>
      <c r="C73" s="89"/>
      <c r="D73" s="89"/>
      <c r="E73" s="89"/>
      <c r="F73" s="89"/>
      <c r="G73" s="89"/>
      <c r="H73" s="89"/>
      <c r="I73" s="89"/>
      <c r="J73" s="89"/>
      <c r="K73" s="89"/>
      <c r="L73" s="89"/>
      <c r="M73" s="89"/>
      <c r="N73" s="89"/>
    </row>
    <row r="74" spans="1:14" ht="12.75">
      <c r="A74" s="89"/>
      <c r="B74" s="89"/>
      <c r="C74" s="89"/>
      <c r="D74" s="89"/>
      <c r="E74" s="89"/>
      <c r="F74" s="89"/>
      <c r="G74" s="89"/>
      <c r="H74" s="89"/>
      <c r="I74" s="89"/>
      <c r="J74" s="89"/>
      <c r="K74" s="89"/>
      <c r="L74" s="89"/>
      <c r="M74" s="89"/>
      <c r="N74" s="89"/>
    </row>
    <row r="75" spans="1:14" ht="12.75">
      <c r="A75" s="89"/>
      <c r="B75" s="89"/>
      <c r="C75" s="89"/>
      <c r="D75" s="89"/>
      <c r="E75" s="89"/>
      <c r="F75" s="89"/>
      <c r="G75" s="89"/>
      <c r="H75" s="89"/>
      <c r="I75" s="89"/>
      <c r="J75" s="89"/>
      <c r="K75" s="89"/>
      <c r="L75" s="89"/>
      <c r="M75" s="89"/>
      <c r="N75" s="89"/>
    </row>
    <row r="76" spans="1:14" ht="12.75">
      <c r="A76" s="89"/>
      <c r="B76" s="89"/>
      <c r="C76" s="89"/>
      <c r="D76" s="89"/>
      <c r="E76" s="89"/>
      <c r="F76" s="89"/>
      <c r="G76" s="89"/>
      <c r="H76" s="89"/>
      <c r="I76" s="89"/>
      <c r="J76" s="89"/>
      <c r="K76" s="89"/>
      <c r="L76" s="89"/>
      <c r="M76" s="89"/>
      <c r="N76" s="89"/>
    </row>
    <row r="77" spans="1:14" ht="12.75">
      <c r="A77" s="89"/>
      <c r="B77" s="89"/>
      <c r="C77" s="89"/>
      <c r="D77" s="89"/>
      <c r="E77" s="89"/>
      <c r="F77" s="89"/>
      <c r="G77" s="89"/>
      <c r="H77" s="89"/>
      <c r="I77" s="89"/>
      <c r="J77" s="89"/>
      <c r="K77" s="89"/>
      <c r="L77" s="89"/>
      <c r="M77" s="89"/>
      <c r="N77" s="89"/>
    </row>
    <row r="78" spans="1:14" ht="12.75">
      <c r="A78" s="89"/>
      <c r="B78" s="89"/>
      <c r="C78" s="89"/>
      <c r="D78" s="89"/>
      <c r="E78" s="89"/>
      <c r="F78" s="89"/>
      <c r="G78" s="89"/>
      <c r="H78" s="89"/>
      <c r="I78" s="89"/>
      <c r="J78" s="89"/>
      <c r="K78" s="89"/>
      <c r="L78" s="89"/>
      <c r="M78" s="89"/>
      <c r="N78" s="89"/>
    </row>
    <row r="79" spans="1:14" ht="12.75">
      <c r="A79" s="89"/>
      <c r="B79" s="89"/>
      <c r="C79" s="89"/>
      <c r="D79" s="89"/>
      <c r="E79" s="89"/>
      <c r="F79" s="89"/>
      <c r="G79" s="89"/>
      <c r="H79" s="89"/>
      <c r="I79" s="89"/>
      <c r="J79" s="89"/>
      <c r="K79" s="89"/>
      <c r="L79" s="89"/>
      <c r="M79" s="89"/>
      <c r="N79" s="89"/>
    </row>
    <row r="80" spans="1:14" ht="12.75">
      <c r="A80" s="89"/>
      <c r="B80" s="89"/>
      <c r="C80" s="89"/>
      <c r="D80" s="89"/>
      <c r="E80" s="89"/>
      <c r="F80" s="89"/>
      <c r="G80" s="89"/>
      <c r="H80" s="89"/>
      <c r="I80" s="89"/>
      <c r="J80" s="89"/>
      <c r="K80" s="89"/>
      <c r="L80" s="89"/>
      <c r="M80" s="89"/>
      <c r="N80" s="89"/>
    </row>
    <row r="81" spans="1:14" ht="12.75">
      <c r="A81" s="89"/>
      <c r="B81" s="89"/>
      <c r="C81" s="89"/>
      <c r="D81" s="89"/>
      <c r="E81" s="89"/>
      <c r="F81" s="89"/>
      <c r="G81" s="89"/>
      <c r="H81" s="89"/>
      <c r="I81" s="89"/>
      <c r="J81" s="89"/>
      <c r="K81" s="89"/>
      <c r="L81" s="89"/>
      <c r="M81" s="89"/>
      <c r="N81" s="89"/>
    </row>
    <row r="82" spans="1:14" ht="12.75">
      <c r="A82" s="89"/>
      <c r="B82" s="89"/>
      <c r="C82" s="89"/>
      <c r="D82" s="89"/>
      <c r="E82" s="89"/>
      <c r="F82" s="89"/>
      <c r="G82" s="89"/>
      <c r="H82" s="89"/>
      <c r="I82" s="89"/>
      <c r="J82" s="89"/>
      <c r="K82" s="89"/>
      <c r="L82" s="89"/>
      <c r="M82" s="89"/>
      <c r="N82" s="89"/>
    </row>
    <row r="83" spans="1:14" ht="12.75">
      <c r="A83" s="89"/>
      <c r="B83" s="89"/>
      <c r="C83" s="89"/>
      <c r="D83" s="89"/>
      <c r="E83" s="89"/>
      <c r="F83" s="89"/>
      <c r="G83" s="89"/>
      <c r="H83" s="89"/>
      <c r="I83" s="89"/>
      <c r="J83" s="89"/>
      <c r="K83" s="89"/>
      <c r="L83" s="89"/>
      <c r="M83" s="89"/>
      <c r="N83" s="89"/>
    </row>
    <row r="84" spans="1:14" ht="12.75">
      <c r="A84" s="89"/>
      <c r="B84" s="89"/>
      <c r="C84" s="89"/>
      <c r="D84" s="89"/>
      <c r="E84" s="89"/>
      <c r="F84" s="89"/>
      <c r="G84" s="89"/>
      <c r="H84" s="89"/>
      <c r="I84" s="89"/>
      <c r="J84" s="89"/>
      <c r="K84" s="89"/>
      <c r="L84" s="89"/>
      <c r="M84" s="89"/>
      <c r="N84" s="89"/>
    </row>
    <row r="85" spans="1:14" ht="12.75">
      <c r="A85" s="89"/>
      <c r="B85" s="89"/>
      <c r="C85" s="89"/>
      <c r="D85" s="89"/>
      <c r="E85" s="89"/>
      <c r="F85" s="89"/>
      <c r="G85" s="89"/>
      <c r="H85" s="89"/>
      <c r="I85" s="89"/>
      <c r="J85" s="89"/>
      <c r="K85" s="89"/>
      <c r="L85" s="89"/>
      <c r="M85" s="89"/>
      <c r="N85" s="89"/>
    </row>
    <row r="86" spans="1:14" ht="12.75">
      <c r="A86" s="89"/>
      <c r="B86" s="89"/>
      <c r="C86" s="89"/>
      <c r="D86" s="89"/>
      <c r="E86" s="89"/>
      <c r="F86" s="89"/>
      <c r="G86" s="89"/>
      <c r="H86" s="89"/>
      <c r="I86" s="89"/>
      <c r="J86" s="89"/>
      <c r="K86" s="89"/>
      <c r="L86" s="89"/>
      <c r="M86" s="89"/>
      <c r="N86" s="89"/>
    </row>
    <row r="87" spans="1:14" ht="12.75">
      <c r="A87" s="89"/>
      <c r="B87" s="89"/>
      <c r="C87" s="89"/>
      <c r="D87" s="89"/>
      <c r="E87" s="89"/>
      <c r="F87" s="89"/>
      <c r="G87" s="89"/>
      <c r="H87" s="89"/>
      <c r="I87" s="89"/>
      <c r="J87" s="89"/>
      <c r="K87" s="89"/>
      <c r="L87" s="89"/>
      <c r="M87" s="89"/>
      <c r="N87" s="89"/>
    </row>
    <row r="88" spans="1:14" ht="12.75">
      <c r="A88" s="89"/>
      <c r="B88" s="89"/>
      <c r="C88" s="89"/>
      <c r="D88" s="89"/>
      <c r="E88" s="89"/>
      <c r="F88" s="89"/>
      <c r="G88" s="89"/>
      <c r="H88" s="89"/>
      <c r="I88" s="89"/>
      <c r="J88" s="89"/>
      <c r="K88" s="89"/>
      <c r="L88" s="89"/>
      <c r="M88" s="89"/>
      <c r="N88" s="89"/>
    </row>
    <row r="89" spans="1:14" ht="12.75">
      <c r="A89" s="89"/>
      <c r="B89" s="89"/>
      <c r="C89" s="89"/>
      <c r="D89" s="89"/>
      <c r="E89" s="89"/>
      <c r="F89" s="89"/>
      <c r="G89" s="89"/>
      <c r="H89" s="89"/>
      <c r="I89" s="89"/>
      <c r="J89" s="89"/>
      <c r="K89" s="89"/>
      <c r="L89" s="89"/>
      <c r="M89" s="89"/>
      <c r="N89" s="89"/>
    </row>
    <row r="90" spans="1:14" ht="12.75">
      <c r="A90" s="89"/>
      <c r="B90" s="89"/>
      <c r="C90" s="89"/>
      <c r="D90" s="89"/>
      <c r="E90" s="89"/>
      <c r="F90" s="89"/>
      <c r="G90" s="89"/>
      <c r="H90" s="89"/>
      <c r="I90" s="89"/>
      <c r="J90" s="89"/>
      <c r="K90" s="89"/>
      <c r="L90" s="89"/>
      <c r="M90" s="89"/>
      <c r="N90" s="89"/>
    </row>
    <row r="91" spans="1:14" ht="12.75">
      <c r="A91" s="89"/>
      <c r="B91" s="89"/>
      <c r="C91" s="89"/>
      <c r="D91" s="89"/>
      <c r="E91" s="89"/>
      <c r="F91" s="89"/>
      <c r="G91" s="89"/>
      <c r="H91" s="89"/>
      <c r="I91" s="89"/>
      <c r="J91" s="89"/>
      <c r="K91" s="89"/>
      <c r="L91" s="89"/>
      <c r="M91" s="89"/>
      <c r="N91" s="89"/>
    </row>
    <row r="92" spans="1:14" ht="12.75">
      <c r="A92" s="89"/>
      <c r="B92" s="89"/>
      <c r="C92" s="89"/>
      <c r="D92" s="89"/>
      <c r="E92" s="89"/>
      <c r="F92" s="89"/>
      <c r="G92" s="89"/>
      <c r="H92" s="89"/>
      <c r="I92" s="89"/>
      <c r="J92" s="89"/>
      <c r="K92" s="89"/>
      <c r="L92" s="89"/>
      <c r="M92" s="89"/>
      <c r="N92" s="89"/>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66"/>
  <sheetViews>
    <sheetView workbookViewId="0" topLeftCell="A1">
      <selection activeCell="C1" sqref="C1"/>
    </sheetView>
  </sheetViews>
  <sheetFormatPr defaultColWidth="9.140625" defaultRowHeight="12.75"/>
  <cols>
    <col min="1" max="1" width="10.28125" style="21" customWidth="1"/>
    <col min="2" max="2" width="49.7109375" style="0" customWidth="1"/>
    <col min="3" max="3" width="26.00390625" style="0" customWidth="1"/>
    <col min="4" max="4" width="2.8515625" style="0" customWidth="1"/>
    <col min="5" max="5" width="10.140625" style="0" customWidth="1"/>
    <col min="6" max="6" width="9.8515625" style="0" customWidth="1"/>
    <col min="7" max="7" width="1.57421875" style="0" customWidth="1"/>
    <col min="8" max="8" width="42.7109375" style="0" customWidth="1"/>
  </cols>
  <sheetData>
    <row r="1" spans="2:8" ht="15">
      <c r="B1" s="3"/>
      <c r="C1" s="7" t="s">
        <v>17</v>
      </c>
      <c r="E1" s="43"/>
      <c r="F1" s="42"/>
      <c r="G1" s="46" t="s">
        <v>38</v>
      </c>
      <c r="H1" s="33"/>
    </row>
    <row r="2" spans="2:8" ht="15">
      <c r="B2" s="93" t="s">
        <v>114</v>
      </c>
      <c r="C2" s="3"/>
      <c r="E2" s="33"/>
      <c r="F2" s="33"/>
      <c r="G2" s="33"/>
      <c r="H2" s="33"/>
    </row>
    <row r="3" spans="1:8" s="2" customFormat="1" ht="14.25">
      <c r="A3" s="22"/>
      <c r="B3" s="93" t="s">
        <v>115</v>
      </c>
      <c r="C3" s="4"/>
      <c r="E3" s="34" t="s">
        <v>37</v>
      </c>
      <c r="F3" s="44">
        <v>1300</v>
      </c>
      <c r="G3" s="34"/>
      <c r="H3" s="34"/>
    </row>
    <row r="4" spans="1:8" s="2" customFormat="1" ht="14.25">
      <c r="A4" s="22"/>
      <c r="B4" s="4"/>
      <c r="C4" s="4"/>
      <c r="E4" s="34"/>
      <c r="F4" s="34"/>
      <c r="G4" s="34"/>
      <c r="H4" s="34"/>
    </row>
    <row r="5" spans="1:8" ht="12.75">
      <c r="A5" s="91"/>
      <c r="B5" s="91"/>
      <c r="C5" s="1"/>
      <c r="E5" s="33"/>
      <c r="F5" s="33"/>
      <c r="G5" s="33"/>
      <c r="H5" s="33"/>
    </row>
    <row r="6" spans="1:8" s="6" customFormat="1" ht="14.25">
      <c r="A6" s="23" t="s">
        <v>0</v>
      </c>
      <c r="B6" s="5" t="s">
        <v>113</v>
      </c>
      <c r="C6" s="15" t="s">
        <v>18</v>
      </c>
      <c r="E6" s="34"/>
      <c r="F6" s="41" t="s">
        <v>39</v>
      </c>
      <c r="G6" s="36"/>
      <c r="H6" s="35" t="s">
        <v>47</v>
      </c>
    </row>
    <row r="7" spans="1:8" s="10" customFormat="1" ht="15">
      <c r="A7" s="24" t="s">
        <v>1</v>
      </c>
      <c r="B7" s="8" t="s">
        <v>2</v>
      </c>
      <c r="C7" s="9"/>
      <c r="E7" s="37"/>
      <c r="F7" s="37"/>
      <c r="G7" s="37"/>
      <c r="H7" s="45" t="s">
        <v>48</v>
      </c>
    </row>
    <row r="8" spans="1:8" s="10" customFormat="1" ht="15">
      <c r="A8" s="25" t="s">
        <v>3</v>
      </c>
      <c r="B8" s="30" t="s">
        <v>28</v>
      </c>
      <c r="C8" s="12">
        <v>25000000</v>
      </c>
      <c r="E8" s="37"/>
      <c r="F8" s="38">
        <f>C8/$F$3</f>
        <v>19230.76923076923</v>
      </c>
      <c r="G8" s="37"/>
      <c r="H8" s="45" t="s">
        <v>49</v>
      </c>
    </row>
    <row r="9" spans="1:8" s="10" customFormat="1" ht="15">
      <c r="A9" s="25" t="s">
        <v>4</v>
      </c>
      <c r="B9" s="31" t="s">
        <v>29</v>
      </c>
      <c r="C9" s="12">
        <v>2000000</v>
      </c>
      <c r="E9" s="37"/>
      <c r="F9" s="38">
        <f>C9/$F$3</f>
        <v>1538.4615384615386</v>
      </c>
      <c r="G9" s="37"/>
      <c r="H9" s="37"/>
    </row>
    <row r="10" spans="1:8" s="10" customFormat="1" ht="15">
      <c r="A10" s="25" t="s">
        <v>5</v>
      </c>
      <c r="B10" s="31" t="s">
        <v>30</v>
      </c>
      <c r="C10" s="12">
        <v>6000000</v>
      </c>
      <c r="E10" s="37"/>
      <c r="F10" s="38">
        <f>C10/$F$3</f>
        <v>4615.384615384615</v>
      </c>
      <c r="G10" s="37"/>
      <c r="H10" s="37"/>
    </row>
    <row r="11" spans="1:8" s="10" customFormat="1" ht="15">
      <c r="A11" s="25" t="s">
        <v>23</v>
      </c>
      <c r="B11" s="31" t="s">
        <v>31</v>
      </c>
      <c r="C11" s="12">
        <v>2000000</v>
      </c>
      <c r="E11" s="37"/>
      <c r="F11" s="38">
        <f>C11/$F$3</f>
        <v>1538.4615384615386</v>
      </c>
      <c r="G11" s="37"/>
      <c r="H11" s="37"/>
    </row>
    <row r="12" spans="1:8" s="10" customFormat="1" ht="15">
      <c r="A12" s="26"/>
      <c r="B12" s="15" t="s">
        <v>21</v>
      </c>
      <c r="C12" s="13">
        <f>SUM(C8:C11)</f>
        <v>35000000</v>
      </c>
      <c r="E12" s="37"/>
      <c r="F12" s="39">
        <f>C12/$F$3</f>
        <v>26923.076923076922</v>
      </c>
      <c r="G12" s="37"/>
      <c r="H12" s="45" t="s">
        <v>50</v>
      </c>
    </row>
    <row r="13" spans="1:8" s="10" customFormat="1" ht="15">
      <c r="A13" s="26"/>
      <c r="B13" s="15"/>
      <c r="C13" s="13"/>
      <c r="E13" s="37"/>
      <c r="F13" s="39"/>
      <c r="G13" s="37"/>
      <c r="H13" s="45"/>
    </row>
    <row r="14" spans="1:8" s="10" customFormat="1" ht="14.25">
      <c r="A14" s="24" t="s">
        <v>6</v>
      </c>
      <c r="B14" s="49" t="s">
        <v>74</v>
      </c>
      <c r="C14" s="13">
        <v>67523000</v>
      </c>
      <c r="E14" s="37"/>
      <c r="F14" s="38">
        <f>C14/$F$3</f>
        <v>51940.769230769234</v>
      </c>
      <c r="G14" s="37"/>
      <c r="H14" s="45"/>
    </row>
    <row r="15" spans="1:8" s="10" customFormat="1" ht="15">
      <c r="A15" s="26"/>
      <c r="B15" s="11"/>
      <c r="C15" s="14"/>
      <c r="E15" s="37"/>
      <c r="F15" s="37"/>
      <c r="G15" s="37"/>
      <c r="H15" s="37"/>
    </row>
    <row r="16" spans="1:8" s="10" customFormat="1" ht="15">
      <c r="A16" s="24" t="s">
        <v>7</v>
      </c>
      <c r="B16" s="8" t="s">
        <v>45</v>
      </c>
      <c r="C16" s="14"/>
      <c r="E16" s="37"/>
      <c r="F16" s="37"/>
      <c r="G16" s="37"/>
      <c r="H16" s="37"/>
    </row>
    <row r="17" spans="1:8" s="10" customFormat="1" ht="15">
      <c r="A17" s="26" t="s">
        <v>8</v>
      </c>
      <c r="B17" s="31" t="s">
        <v>73</v>
      </c>
      <c r="C17" s="12">
        <v>2534400</v>
      </c>
      <c r="E17" s="37"/>
      <c r="F17" s="38">
        <f aca="true" t="shared" si="0" ref="F17:F22">C17/$F$3</f>
        <v>1949.5384615384614</v>
      </c>
      <c r="G17" s="37"/>
      <c r="H17" s="37"/>
    </row>
    <row r="18" spans="1:8" s="10" customFormat="1" ht="15">
      <c r="A18" s="26" t="s">
        <v>9</v>
      </c>
      <c r="B18" s="26" t="s">
        <v>32</v>
      </c>
      <c r="C18" s="12">
        <v>3000000</v>
      </c>
      <c r="E18" s="37"/>
      <c r="F18" s="38">
        <f t="shared" si="0"/>
        <v>2307.6923076923076</v>
      </c>
      <c r="G18" s="37"/>
      <c r="H18" s="37"/>
    </row>
    <row r="19" spans="1:8" s="10" customFormat="1" ht="15">
      <c r="A19" s="26" t="s">
        <v>55</v>
      </c>
      <c r="B19" s="31" t="s">
        <v>36</v>
      </c>
      <c r="C19" s="12">
        <v>24500000</v>
      </c>
      <c r="E19" s="37"/>
      <c r="F19" s="38">
        <f t="shared" si="0"/>
        <v>18846.153846153848</v>
      </c>
      <c r="G19" s="37"/>
      <c r="H19" s="37"/>
    </row>
    <row r="20" spans="1:8" s="10" customFormat="1" ht="15">
      <c r="A20" s="26" t="s">
        <v>56</v>
      </c>
      <c r="B20" s="31" t="s">
        <v>25</v>
      </c>
      <c r="C20" s="12">
        <v>4150000</v>
      </c>
      <c r="E20" s="37"/>
      <c r="F20" s="38">
        <f t="shared" si="0"/>
        <v>3192.3076923076924</v>
      </c>
      <c r="G20" s="37"/>
      <c r="H20" s="37"/>
    </row>
    <row r="21" spans="1:8" s="10" customFormat="1" ht="15">
      <c r="A21" s="26" t="s">
        <v>57</v>
      </c>
      <c r="B21" s="31" t="s">
        <v>24</v>
      </c>
      <c r="C21" s="12">
        <v>1000000</v>
      </c>
      <c r="E21" s="40"/>
      <c r="F21" s="38">
        <f t="shared" si="0"/>
        <v>769.2307692307693</v>
      </c>
      <c r="G21" s="37"/>
      <c r="H21" s="37"/>
    </row>
    <row r="22" spans="1:8" s="10" customFormat="1" ht="15">
      <c r="A22" s="26"/>
      <c r="B22" s="15" t="s">
        <v>21</v>
      </c>
      <c r="C22" s="13">
        <f>SUM(C17:C21)</f>
        <v>35184400</v>
      </c>
      <c r="E22" s="40"/>
      <c r="F22" s="39">
        <f t="shared" si="0"/>
        <v>27064.923076923078</v>
      </c>
      <c r="G22" s="37"/>
      <c r="H22" s="37"/>
    </row>
    <row r="23" spans="1:8" s="10" customFormat="1" ht="15">
      <c r="A23" s="26"/>
      <c r="B23" s="9"/>
      <c r="C23" s="15"/>
      <c r="E23" s="37"/>
      <c r="F23" s="37"/>
      <c r="G23" s="37"/>
      <c r="H23" s="37"/>
    </row>
    <row r="24" spans="1:8" s="10" customFormat="1" ht="15">
      <c r="A24" s="24" t="s">
        <v>11</v>
      </c>
      <c r="B24" s="8" t="s">
        <v>46</v>
      </c>
      <c r="C24" s="14"/>
      <c r="E24" s="37"/>
      <c r="F24" s="37"/>
      <c r="G24" s="37"/>
      <c r="H24" s="37"/>
    </row>
    <row r="25" spans="1:8" s="10" customFormat="1" ht="15">
      <c r="A25" s="25" t="s">
        <v>58</v>
      </c>
      <c r="B25" s="31" t="s">
        <v>33</v>
      </c>
      <c r="C25" s="17">
        <v>2920000</v>
      </c>
      <c r="E25" s="37"/>
      <c r="F25" s="38">
        <f>C25/$F$3</f>
        <v>2246.153846153846</v>
      </c>
      <c r="G25" s="37"/>
      <c r="H25" s="37"/>
    </row>
    <row r="26" spans="1:8" s="10" customFormat="1" ht="15">
      <c r="A26" s="26" t="s">
        <v>59</v>
      </c>
      <c r="B26" s="31" t="s">
        <v>10</v>
      </c>
      <c r="C26" s="12">
        <v>1248000</v>
      </c>
      <c r="E26" s="37"/>
      <c r="F26" s="38">
        <f>C26/$F$3</f>
        <v>960</v>
      </c>
      <c r="G26" s="37"/>
      <c r="H26" s="37"/>
    </row>
    <row r="27" spans="1:8" s="10" customFormat="1" ht="15">
      <c r="A27" s="26"/>
      <c r="B27" s="18" t="s">
        <v>21</v>
      </c>
      <c r="C27" s="13">
        <f>SUM(C25:C26)</f>
        <v>4168000</v>
      </c>
      <c r="E27" s="37"/>
      <c r="F27" s="38">
        <f>C27/$F$3</f>
        <v>3206.153846153846</v>
      </c>
      <c r="G27" s="37"/>
      <c r="H27" s="37"/>
    </row>
    <row r="28" spans="1:8" s="10" customFormat="1" ht="15">
      <c r="A28" s="26"/>
      <c r="B28" s="9"/>
      <c r="C28" s="14"/>
      <c r="E28" s="37"/>
      <c r="F28" s="37"/>
      <c r="G28" s="37"/>
      <c r="H28" s="37"/>
    </row>
    <row r="29" spans="1:8" s="10" customFormat="1" ht="14.25">
      <c r="A29" s="24" t="s">
        <v>13</v>
      </c>
      <c r="B29" s="8" t="s">
        <v>12</v>
      </c>
      <c r="C29" s="13">
        <v>1400000</v>
      </c>
      <c r="E29" s="37"/>
      <c r="F29" s="39">
        <f>C29/$F$3</f>
        <v>1076.923076923077</v>
      </c>
      <c r="G29" s="37"/>
      <c r="H29" s="37"/>
    </row>
    <row r="30" spans="1:8" s="10" customFormat="1" ht="15">
      <c r="A30" s="25"/>
      <c r="B30" s="11"/>
      <c r="C30" s="12"/>
      <c r="E30" s="37"/>
      <c r="F30" s="37"/>
      <c r="G30" s="37"/>
      <c r="H30" s="37"/>
    </row>
    <row r="31" spans="1:8" s="10" customFormat="1" ht="15">
      <c r="A31" s="24" t="s">
        <v>60</v>
      </c>
      <c r="B31" s="8" t="s">
        <v>14</v>
      </c>
      <c r="C31" s="14"/>
      <c r="E31" s="37"/>
      <c r="F31" s="37"/>
      <c r="G31" s="37"/>
      <c r="H31" s="37"/>
    </row>
    <row r="32" spans="1:8" s="10" customFormat="1" ht="15">
      <c r="A32" s="31" t="s">
        <v>61</v>
      </c>
      <c r="B32" s="31" t="s">
        <v>15</v>
      </c>
      <c r="C32" s="12">
        <v>2613750</v>
      </c>
      <c r="E32" s="37"/>
      <c r="F32" s="38">
        <f aca="true" t="shared" si="1" ref="F32:F38">C32/$F$3</f>
        <v>2010.576923076923</v>
      </c>
      <c r="G32" s="37"/>
      <c r="H32" s="37"/>
    </row>
    <row r="33" spans="1:8" s="10" customFormat="1" ht="15">
      <c r="A33" s="25" t="s">
        <v>62</v>
      </c>
      <c r="B33" s="31" t="s">
        <v>19</v>
      </c>
      <c r="C33" s="17">
        <v>2480000</v>
      </c>
      <c r="E33" s="37"/>
      <c r="F33" s="38">
        <f t="shared" si="1"/>
        <v>1907.6923076923076</v>
      </c>
      <c r="G33" s="37"/>
      <c r="H33" s="37"/>
    </row>
    <row r="34" spans="1:8" s="10" customFormat="1" ht="15">
      <c r="A34" s="31" t="s">
        <v>63</v>
      </c>
      <c r="B34" s="31" t="s">
        <v>34</v>
      </c>
      <c r="C34" s="17">
        <v>1600000</v>
      </c>
      <c r="E34" s="37"/>
      <c r="F34" s="38">
        <f t="shared" si="1"/>
        <v>1230.7692307692307</v>
      </c>
      <c r="G34" s="37"/>
      <c r="H34" s="37"/>
    </row>
    <row r="35" spans="1:8" s="10" customFormat="1" ht="15">
      <c r="A35" s="25" t="s">
        <v>64</v>
      </c>
      <c r="B35" s="31" t="s">
        <v>35</v>
      </c>
      <c r="C35" s="12">
        <v>3040000</v>
      </c>
      <c r="E35" s="37"/>
      <c r="F35" s="38">
        <f t="shared" si="1"/>
        <v>2338.4615384615386</v>
      </c>
      <c r="G35" s="37"/>
      <c r="H35" s="37"/>
    </row>
    <row r="36" spans="1:8" s="10" customFormat="1" ht="15">
      <c r="A36" s="31" t="s">
        <v>65</v>
      </c>
      <c r="B36" s="31" t="s">
        <v>27</v>
      </c>
      <c r="C36" s="12">
        <v>4402250</v>
      </c>
      <c r="E36" s="37"/>
      <c r="F36" s="38">
        <f t="shared" si="1"/>
        <v>3386.346153846154</v>
      </c>
      <c r="G36" s="37"/>
      <c r="H36" s="37"/>
    </row>
    <row r="37" spans="1:8" s="20" customFormat="1" ht="15">
      <c r="A37" s="31" t="s">
        <v>66</v>
      </c>
      <c r="B37" s="32" t="s">
        <v>26</v>
      </c>
      <c r="C37" s="19">
        <v>4200000</v>
      </c>
      <c r="E37" s="37"/>
      <c r="F37" s="38">
        <f t="shared" si="1"/>
        <v>3230.769230769231</v>
      </c>
      <c r="G37" s="37"/>
      <c r="H37" s="37"/>
    </row>
    <row r="38" spans="1:8" s="20" customFormat="1" ht="15">
      <c r="A38" s="27"/>
      <c r="B38" s="15" t="s">
        <v>21</v>
      </c>
      <c r="C38" s="13">
        <f>SUM(C32:C37)</f>
        <v>18336000</v>
      </c>
      <c r="E38" s="37"/>
      <c r="F38" s="39">
        <f t="shared" si="1"/>
        <v>14104.615384615385</v>
      </c>
      <c r="G38" s="37"/>
      <c r="H38" s="37"/>
    </row>
    <row r="39" spans="1:8" s="10" customFormat="1" ht="15">
      <c r="A39" s="26"/>
      <c r="E39" s="37"/>
      <c r="F39" s="37"/>
      <c r="G39" s="37"/>
      <c r="H39" s="37"/>
    </row>
    <row r="40" spans="1:8" s="10" customFormat="1" ht="15">
      <c r="A40" s="26"/>
      <c r="B40" s="15" t="s">
        <v>22</v>
      </c>
      <c r="C40" s="13">
        <f>SUM(C38+C29+C27+C22+C14+C12)</f>
        <v>161611400</v>
      </c>
      <c r="E40" s="37"/>
      <c r="F40" s="39">
        <f>C40/$F$3</f>
        <v>124316.46153846153</v>
      </c>
      <c r="G40" s="37"/>
      <c r="H40" s="37"/>
    </row>
    <row r="41" spans="1:8" s="10" customFormat="1" ht="15">
      <c r="A41" s="26"/>
      <c r="B41" s="15" t="s">
        <v>16</v>
      </c>
      <c r="C41" s="13">
        <v>4000000</v>
      </c>
      <c r="E41" s="37"/>
      <c r="F41" s="39">
        <f>C41/$F$3</f>
        <v>3076.923076923077</v>
      </c>
      <c r="G41" s="37"/>
      <c r="H41" s="37"/>
    </row>
    <row r="42" spans="1:8" s="10" customFormat="1" ht="15">
      <c r="A42" s="26"/>
      <c r="B42" s="15"/>
      <c r="C42" s="13"/>
      <c r="E42" s="37"/>
      <c r="F42" s="37"/>
      <c r="G42" s="37"/>
      <c r="H42" s="37"/>
    </row>
    <row r="43" spans="1:8" s="10" customFormat="1" ht="15">
      <c r="A43" s="26"/>
      <c r="B43" s="15" t="s">
        <v>20</v>
      </c>
      <c r="C43" s="13">
        <f>SUM(C40:C42)</f>
        <v>165611400</v>
      </c>
      <c r="E43" s="37"/>
      <c r="F43" s="39">
        <f>C43/$F$3</f>
        <v>127393.38461538461</v>
      </c>
      <c r="G43" s="37"/>
      <c r="H43" s="37"/>
    </row>
    <row r="44" spans="1:8" s="10" customFormat="1" ht="15">
      <c r="A44" s="26"/>
      <c r="B44" s="9"/>
      <c r="C44" s="15"/>
      <c r="E44" s="37"/>
      <c r="F44" s="37"/>
      <c r="G44" s="37"/>
      <c r="H44" s="37"/>
    </row>
    <row r="45" spans="1:8" s="10" customFormat="1" ht="14.25">
      <c r="A45" s="28"/>
      <c r="E45" s="37"/>
      <c r="F45" s="37"/>
      <c r="G45" s="37"/>
      <c r="H45" s="37"/>
    </row>
    <row r="46" spans="1:8" s="10" customFormat="1" ht="14.25">
      <c r="A46" s="28"/>
      <c r="E46" s="37"/>
      <c r="F46" s="37"/>
      <c r="G46" s="37"/>
      <c r="H46" s="37"/>
    </row>
    <row r="47" s="10" customFormat="1" ht="14.25">
      <c r="A47" s="28"/>
    </row>
    <row r="48" s="10" customFormat="1" ht="14.25">
      <c r="A48" s="28"/>
    </row>
    <row r="49" s="10" customFormat="1" ht="14.25">
      <c r="A49" s="28"/>
    </row>
    <row r="50" s="10" customFormat="1" ht="14.25">
      <c r="A50" s="28"/>
    </row>
    <row r="51" s="10" customFormat="1" ht="14.25">
      <c r="A51" s="28"/>
    </row>
    <row r="52" s="10" customFormat="1" ht="14.25">
      <c r="A52" s="28"/>
    </row>
    <row r="53" s="10" customFormat="1" ht="14.25">
      <c r="A53" s="28"/>
    </row>
    <row r="54" s="10" customFormat="1" ht="14.25">
      <c r="A54" s="28"/>
    </row>
    <row r="55" s="10" customFormat="1" ht="14.25">
      <c r="A55" s="28"/>
    </row>
    <row r="56" s="10" customFormat="1" ht="14.25">
      <c r="A56" s="28"/>
    </row>
    <row r="57" s="10" customFormat="1" ht="14.25">
      <c r="A57" s="28"/>
    </row>
    <row r="58" s="10" customFormat="1" ht="14.25">
      <c r="A58" s="28"/>
    </row>
    <row r="59" s="10" customFormat="1" ht="14.25">
      <c r="A59" s="28"/>
    </row>
    <row r="60" s="10" customFormat="1" ht="14.25">
      <c r="A60" s="28"/>
    </row>
    <row r="61" s="10" customFormat="1" ht="14.25">
      <c r="A61" s="28"/>
    </row>
    <row r="62" s="10" customFormat="1" ht="14.25">
      <c r="A62" s="28"/>
    </row>
    <row r="63" s="10" customFormat="1" ht="14.25">
      <c r="A63" s="28"/>
    </row>
    <row r="64" s="16" customFormat="1" ht="12.75">
      <c r="A64" s="29"/>
    </row>
    <row r="65" s="16" customFormat="1" ht="12.75">
      <c r="A65" s="29"/>
    </row>
    <row r="66" s="16" customFormat="1" ht="12.75">
      <c r="A66" s="29"/>
    </row>
  </sheetData>
  <mergeCells count="1">
    <mergeCell ref="A5:B5"/>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81"/>
  <sheetViews>
    <sheetView tabSelected="1" workbookViewId="0" topLeftCell="A1">
      <selection activeCell="B3" sqref="B3"/>
    </sheetView>
  </sheetViews>
  <sheetFormatPr defaultColWidth="9.140625" defaultRowHeight="12.75"/>
  <cols>
    <col min="1" max="1" width="5.57421875" style="56" customWidth="1"/>
    <col min="2" max="2" width="69.421875" style="54" customWidth="1"/>
    <col min="3" max="3" width="12.7109375" style="54" customWidth="1"/>
    <col min="4" max="4" width="2.8515625" style="54" customWidth="1"/>
    <col min="5" max="10" width="9.7109375" style="54" customWidth="1"/>
    <col min="11" max="16384" width="9.140625" style="54" customWidth="1"/>
  </cols>
  <sheetData>
    <row r="1" spans="1:10" ht="12.75">
      <c r="A1" s="51"/>
      <c r="B1" s="52"/>
      <c r="C1" s="53" t="s">
        <v>51</v>
      </c>
      <c r="E1" s="43" t="s">
        <v>53</v>
      </c>
      <c r="F1" s="43"/>
      <c r="G1" s="43"/>
      <c r="H1" s="48"/>
      <c r="I1" s="48"/>
      <c r="J1" s="55"/>
    </row>
    <row r="2" spans="2:10" ht="12.75">
      <c r="B2" s="52"/>
      <c r="C2" s="52"/>
      <c r="E2" s="55"/>
      <c r="F2" s="55"/>
      <c r="G2" s="55"/>
      <c r="H2" s="55"/>
      <c r="I2" s="55"/>
      <c r="J2" s="55"/>
    </row>
    <row r="3" spans="1:10" s="2" customFormat="1" ht="12.75">
      <c r="A3" s="47"/>
      <c r="B3" s="94" t="str">
        <f>Budget!B3</f>
        <v>Midawe-Mshikamano Vegetable Production</v>
      </c>
      <c r="C3" s="57"/>
      <c r="E3" s="34" t="s">
        <v>37</v>
      </c>
      <c r="F3" s="44">
        <f>Budget!F3</f>
        <v>1300</v>
      </c>
      <c r="G3" s="84"/>
      <c r="H3" s="34"/>
      <c r="I3" s="34"/>
      <c r="J3" s="34"/>
    </row>
    <row r="4" spans="1:10" s="2" customFormat="1" ht="12.75">
      <c r="A4" s="47"/>
      <c r="B4" s="57"/>
      <c r="C4" s="57"/>
      <c r="E4" s="34"/>
      <c r="F4" s="34"/>
      <c r="G4" s="34"/>
      <c r="H4" s="34"/>
      <c r="I4" s="34"/>
      <c r="J4" s="34"/>
    </row>
    <row r="5" spans="1:10" s="59" customFormat="1" ht="12.75">
      <c r="A5" s="92"/>
      <c r="B5" s="92"/>
      <c r="C5" s="58"/>
      <c r="E5" s="60"/>
      <c r="F5" s="60"/>
      <c r="G5" s="60"/>
      <c r="H5" s="60"/>
      <c r="I5" s="60"/>
      <c r="J5" s="60"/>
    </row>
    <row r="6" spans="1:10" ht="12.75">
      <c r="A6" s="61" t="s">
        <v>52</v>
      </c>
      <c r="B6" s="62" t="str">
        <f>Budget!B6</f>
        <v>Description</v>
      </c>
      <c r="C6" s="63" t="str">
        <f>Budget!C6</f>
        <v>Costs in TSh.</v>
      </c>
      <c r="D6" s="59"/>
      <c r="E6" s="34"/>
      <c r="F6" s="41"/>
      <c r="G6" s="41"/>
      <c r="H6" s="55"/>
      <c r="I6" s="55"/>
      <c r="J6" s="35"/>
    </row>
    <row r="7" spans="1:10" s="69" customFormat="1" ht="12.75">
      <c r="A7" s="64" t="str">
        <f>Budget!A7</f>
        <v>A</v>
      </c>
      <c r="B7" s="64" t="str">
        <f>Budget!B7</f>
        <v>PRODUCTION</v>
      </c>
      <c r="C7" s="65"/>
      <c r="D7" s="66"/>
      <c r="E7" s="67"/>
      <c r="F7" s="67"/>
      <c r="G7" s="67"/>
      <c r="H7" s="67"/>
      <c r="I7" s="67"/>
      <c r="J7" s="68"/>
    </row>
    <row r="8" spans="1:10" s="69" customFormat="1" ht="12.75">
      <c r="A8" s="70" t="str">
        <f>Budget!A8</f>
        <v>A.1</v>
      </c>
      <c r="B8" s="64" t="str">
        <f>Budget!B8</f>
        <v>Produce cooling shed, Input warehouse/Office</v>
      </c>
      <c r="C8" s="71">
        <f>Budget!C8</f>
        <v>25000000</v>
      </c>
      <c r="D8" s="66"/>
      <c r="E8" s="86"/>
      <c r="F8" s="86"/>
      <c r="G8" s="86"/>
      <c r="H8" s="86"/>
      <c r="I8" s="86"/>
      <c r="J8" s="86"/>
    </row>
    <row r="9" spans="1:10" s="69" customFormat="1" ht="102">
      <c r="A9" s="70"/>
      <c r="B9" s="72" t="s">
        <v>54</v>
      </c>
      <c r="C9" s="71"/>
      <c r="D9" s="66"/>
      <c r="E9" s="86"/>
      <c r="F9" s="86"/>
      <c r="G9" s="86"/>
      <c r="H9" s="86"/>
      <c r="I9" s="86"/>
      <c r="J9" s="86"/>
    </row>
    <row r="10" spans="1:10" s="66" customFormat="1" ht="12.75">
      <c r="A10" s="70" t="str">
        <f>Budget!A9</f>
        <v>A.2</v>
      </c>
      <c r="B10" s="64" t="str">
        <f>Budget!B9</f>
        <v>Piped water </v>
      </c>
      <c r="C10" s="71">
        <f>Budget!C9</f>
        <v>2000000</v>
      </c>
      <c r="E10" s="86"/>
      <c r="F10" s="86"/>
      <c r="G10" s="86"/>
      <c r="H10" s="86"/>
      <c r="I10" s="86"/>
      <c r="J10" s="86"/>
    </row>
    <row r="11" spans="1:10" s="66" customFormat="1" ht="51">
      <c r="A11" s="70"/>
      <c r="B11" s="73" t="s">
        <v>69</v>
      </c>
      <c r="C11" s="71"/>
      <c r="E11" s="86"/>
      <c r="F11" s="86"/>
      <c r="G11" s="86"/>
      <c r="H11" s="86"/>
      <c r="I11" s="86"/>
      <c r="J11" s="86"/>
    </row>
    <row r="12" spans="1:10" s="66" customFormat="1" ht="12.75">
      <c r="A12" s="70" t="str">
        <f>Budget!A10</f>
        <v>A.3</v>
      </c>
      <c r="B12" s="64" t="str">
        <f>Budget!B10</f>
        <v>Repair of irrigation intakes</v>
      </c>
      <c r="C12" s="71">
        <f>Budget!C10</f>
        <v>6000000</v>
      </c>
      <c r="E12" s="86"/>
      <c r="F12" s="86"/>
      <c r="G12" s="86"/>
      <c r="H12" s="86"/>
      <c r="I12" s="86"/>
      <c r="J12" s="86"/>
    </row>
    <row r="13" spans="1:10" s="66" customFormat="1" ht="38.25">
      <c r="A13" s="70"/>
      <c r="B13" s="72" t="s">
        <v>70</v>
      </c>
      <c r="C13" s="71"/>
      <c r="E13" s="86"/>
      <c r="F13" s="86"/>
      <c r="G13" s="86"/>
      <c r="H13" s="86"/>
      <c r="I13" s="86"/>
      <c r="J13" s="86"/>
    </row>
    <row r="14" spans="1:10" s="66" customFormat="1" ht="12.75">
      <c r="A14" s="70" t="str">
        <f>Budget!A11</f>
        <v>A.4</v>
      </c>
      <c r="B14" s="64" t="str">
        <f>Budget!B11</f>
        <v>Produce collection centers</v>
      </c>
      <c r="C14" s="71">
        <f>Budget!C11</f>
        <v>2000000</v>
      </c>
      <c r="E14" s="86"/>
      <c r="F14" s="86"/>
      <c r="G14" s="86"/>
      <c r="H14" s="86"/>
      <c r="I14" s="86"/>
      <c r="J14" s="86"/>
    </row>
    <row r="15" spans="1:10" s="69" customFormat="1" ht="51">
      <c r="A15" s="64"/>
      <c r="B15" s="73" t="s">
        <v>71</v>
      </c>
      <c r="C15" s="65"/>
      <c r="D15" s="66"/>
      <c r="E15" s="86"/>
      <c r="F15" s="87"/>
      <c r="G15" s="87"/>
      <c r="H15" s="86"/>
      <c r="I15" s="86"/>
      <c r="J15" s="86"/>
    </row>
    <row r="16" spans="1:10" s="69" customFormat="1" ht="12.75">
      <c r="A16" s="64"/>
      <c r="B16" s="64"/>
      <c r="C16" s="65"/>
      <c r="D16" s="66"/>
      <c r="E16" s="86"/>
      <c r="F16" s="87"/>
      <c r="G16" s="87"/>
      <c r="H16" s="86"/>
      <c r="I16" s="86"/>
      <c r="J16" s="86"/>
    </row>
    <row r="17" spans="1:10" s="69" customFormat="1" ht="12.75">
      <c r="A17" s="64" t="str">
        <f>Budget!A14</f>
        <v>B</v>
      </c>
      <c r="B17" s="64" t="str">
        <f>Budget!B14</f>
        <v>WORKING CAPITAL - Input revolving loan fund</v>
      </c>
      <c r="C17" s="71">
        <f>Budget!C14</f>
        <v>67523000</v>
      </c>
      <c r="D17" s="66"/>
      <c r="E17" s="86">
        <v>337613</v>
      </c>
      <c r="F17" s="86">
        <v>200</v>
      </c>
      <c r="G17" s="86">
        <f>F17*E17</f>
        <v>67522600</v>
      </c>
      <c r="H17" s="86"/>
      <c r="I17" s="86"/>
      <c r="J17" s="86"/>
    </row>
    <row r="18" spans="1:10" s="66" customFormat="1" ht="127.5">
      <c r="A18" s="70"/>
      <c r="B18" s="75" t="s">
        <v>67</v>
      </c>
      <c r="C18" s="71"/>
      <c r="E18" s="86"/>
      <c r="F18" s="86"/>
      <c r="G18" s="86"/>
      <c r="H18" s="86"/>
      <c r="I18" s="86"/>
      <c r="J18" s="86"/>
    </row>
    <row r="19" spans="1:10" s="66" customFormat="1" ht="12.75">
      <c r="A19" s="70"/>
      <c r="B19" s="75"/>
      <c r="C19" s="71"/>
      <c r="E19" s="86"/>
      <c r="F19" s="86"/>
      <c r="G19" s="86"/>
      <c r="H19" s="86"/>
      <c r="I19" s="86"/>
      <c r="J19" s="86"/>
    </row>
    <row r="20" spans="1:10" s="66" customFormat="1" ht="12.75">
      <c r="A20" s="64" t="str">
        <f>Budget!A16</f>
        <v>C</v>
      </c>
      <c r="B20" s="64" t="str">
        <f>Budget!B16</f>
        <v>EQUIPMENT</v>
      </c>
      <c r="C20" s="65"/>
      <c r="E20" s="86"/>
      <c r="F20" s="86"/>
      <c r="G20" s="86"/>
      <c r="H20" s="86"/>
      <c r="I20" s="86"/>
      <c r="J20" s="86"/>
    </row>
    <row r="21" spans="1:10" s="66" customFormat="1" ht="12.75">
      <c r="A21" s="70" t="str">
        <f>Budget!A17</f>
        <v>C.1</v>
      </c>
      <c r="B21" s="64" t="str">
        <f>Budget!B17</f>
        <v>Computer and Accessories</v>
      </c>
      <c r="C21" s="71">
        <f>Budget!C17</f>
        <v>2534400</v>
      </c>
      <c r="E21" s="86"/>
      <c r="F21" s="86"/>
      <c r="G21" s="86"/>
      <c r="H21" s="86"/>
      <c r="I21" s="86"/>
      <c r="J21" s="86"/>
    </row>
    <row r="22" spans="1:10" s="66" customFormat="1" ht="63.75">
      <c r="A22" s="70"/>
      <c r="B22" s="73" t="s">
        <v>72</v>
      </c>
      <c r="C22" s="71"/>
      <c r="E22" s="86"/>
      <c r="F22" s="86"/>
      <c r="G22" s="86"/>
      <c r="H22" s="86"/>
      <c r="I22" s="86"/>
      <c r="J22" s="86"/>
    </row>
    <row r="23" spans="1:10" s="66" customFormat="1" ht="12.75">
      <c r="A23" s="70" t="str">
        <f>Budget!A18</f>
        <v>C.2</v>
      </c>
      <c r="B23" s="64" t="str">
        <f>Budget!B18</f>
        <v>Spraying equipment</v>
      </c>
      <c r="C23" s="71">
        <f>Budget!C18</f>
        <v>3000000</v>
      </c>
      <c r="E23" s="86">
        <v>187500</v>
      </c>
      <c r="F23" s="86">
        <v>16</v>
      </c>
      <c r="G23" s="86">
        <f>F23*E23</f>
        <v>3000000</v>
      </c>
      <c r="H23" s="86"/>
      <c r="I23" s="86"/>
      <c r="J23" s="86"/>
    </row>
    <row r="24" spans="1:10" s="66" customFormat="1" ht="38.25">
      <c r="A24" s="70"/>
      <c r="B24" s="72" t="s">
        <v>75</v>
      </c>
      <c r="C24" s="71"/>
      <c r="E24" s="86"/>
      <c r="F24" s="86"/>
      <c r="G24" s="86"/>
      <c r="H24" s="86"/>
      <c r="I24" s="86"/>
      <c r="J24" s="86"/>
    </row>
    <row r="25" spans="1:10" s="66" customFormat="1" ht="12.75">
      <c r="A25" s="70" t="str">
        <f>Budget!A19</f>
        <v>C.3</v>
      </c>
      <c r="B25" s="64" t="str">
        <f>Budget!B19</f>
        <v>Truck purchase (2 used)</v>
      </c>
      <c r="C25" s="71">
        <f>Budget!C19</f>
        <v>24500000</v>
      </c>
      <c r="E25" s="86"/>
      <c r="F25" s="86"/>
      <c r="G25" s="86"/>
      <c r="H25" s="86"/>
      <c r="I25" s="86"/>
      <c r="J25" s="86"/>
    </row>
    <row r="26" spans="1:10" s="66" customFormat="1" ht="178.5">
      <c r="A26" s="70"/>
      <c r="B26" s="72" t="s">
        <v>76</v>
      </c>
      <c r="C26" s="71"/>
      <c r="E26" s="86"/>
      <c r="F26" s="86"/>
      <c r="G26" s="86"/>
      <c r="H26" s="86"/>
      <c r="I26" s="86"/>
      <c r="J26" s="86"/>
    </row>
    <row r="27" spans="1:10" s="66" customFormat="1" ht="12.75">
      <c r="A27" s="70" t="str">
        <f>Budget!A20</f>
        <v>C.4</v>
      </c>
      <c r="B27" s="64" t="str">
        <f>Budget!B20</f>
        <v>Motorcycle</v>
      </c>
      <c r="C27" s="71">
        <f>Budget!C20</f>
        <v>4150000</v>
      </c>
      <c r="E27" s="86"/>
      <c r="F27" s="86"/>
      <c r="G27" s="86"/>
      <c r="H27" s="86"/>
      <c r="I27" s="86"/>
      <c r="J27" s="86"/>
    </row>
    <row r="28" spans="1:10" s="66" customFormat="1" ht="38.25">
      <c r="A28" s="70"/>
      <c r="B28" s="72" t="s">
        <v>77</v>
      </c>
      <c r="C28" s="71"/>
      <c r="E28" s="86"/>
      <c r="F28" s="86"/>
      <c r="G28" s="86"/>
      <c r="H28" s="86"/>
      <c r="I28" s="86"/>
      <c r="J28" s="86"/>
    </row>
    <row r="29" spans="1:10" s="66" customFormat="1" ht="12.75">
      <c r="A29" s="70" t="str">
        <f>Budget!A21</f>
        <v>C.5</v>
      </c>
      <c r="B29" s="64" t="str">
        <f>Budget!B21</f>
        <v>Office furniture</v>
      </c>
      <c r="C29" s="71">
        <f>Budget!C21</f>
        <v>1000000</v>
      </c>
      <c r="E29" s="86"/>
      <c r="F29" s="86"/>
      <c r="G29" s="86"/>
      <c r="H29" s="86"/>
      <c r="I29" s="86"/>
      <c r="J29" s="86"/>
    </row>
    <row r="30" spans="1:10" s="69" customFormat="1" ht="38.25">
      <c r="A30" s="64"/>
      <c r="B30" s="72" t="s">
        <v>78</v>
      </c>
      <c r="C30" s="65"/>
      <c r="D30" s="66"/>
      <c r="E30" s="86"/>
      <c r="F30" s="87"/>
      <c r="G30" s="87"/>
      <c r="H30" s="86"/>
      <c r="I30" s="86"/>
      <c r="J30" s="86"/>
    </row>
    <row r="31" spans="1:10" s="66" customFormat="1" ht="12.75">
      <c r="A31" s="64"/>
      <c r="B31" s="64"/>
      <c r="C31" s="65"/>
      <c r="E31" s="86"/>
      <c r="F31" s="86"/>
      <c r="G31" s="86"/>
      <c r="H31" s="86"/>
      <c r="I31" s="86"/>
      <c r="J31" s="86"/>
    </row>
    <row r="32" spans="1:10" s="66" customFormat="1" ht="12.75">
      <c r="A32" s="64" t="str">
        <f>Budget!A24</f>
        <v>D</v>
      </c>
      <c r="B32" s="64" t="str">
        <f>Budget!B24</f>
        <v>TRAINING &amp; TECHNICAL ASSISTANCE</v>
      </c>
      <c r="C32" s="65"/>
      <c r="E32" s="86"/>
      <c r="F32" s="86"/>
      <c r="G32" s="86"/>
      <c r="H32" s="86"/>
      <c r="I32" s="86"/>
      <c r="J32" s="86"/>
    </row>
    <row r="33" spans="1:10" s="66" customFormat="1" ht="12.75">
      <c r="A33" s="70" t="str">
        <f>Budget!A25</f>
        <v>D.1</v>
      </c>
      <c r="B33" s="64" t="str">
        <f>Budget!B25</f>
        <v>Staff &amp; Executive Committee Training</v>
      </c>
      <c r="C33" s="71">
        <f>Budget!C25</f>
        <v>2920000</v>
      </c>
      <c r="E33" s="86"/>
      <c r="F33" s="86"/>
      <c r="G33" s="86"/>
      <c r="H33" s="86"/>
      <c r="I33" s="86"/>
      <c r="J33" s="86"/>
    </row>
    <row r="34" spans="1:10" s="66" customFormat="1" ht="38.25">
      <c r="A34" s="70"/>
      <c r="B34" s="72" t="s">
        <v>79</v>
      </c>
      <c r="C34" s="71"/>
      <c r="E34" s="86"/>
      <c r="F34" s="86"/>
      <c r="G34" s="86"/>
      <c r="H34" s="86"/>
      <c r="I34" s="86"/>
      <c r="J34" s="86"/>
    </row>
    <row r="35" spans="1:10" s="66" customFormat="1" ht="12.75">
      <c r="A35" s="70" t="str">
        <f>Budget!A26</f>
        <v>D.2</v>
      </c>
      <c r="B35" s="64" t="str">
        <f>Budget!B26</f>
        <v>ADF required training</v>
      </c>
      <c r="C35" s="71">
        <f>Budget!C26</f>
        <v>1248000</v>
      </c>
      <c r="E35" s="86"/>
      <c r="F35" s="86"/>
      <c r="G35" s="86"/>
      <c r="H35" s="86"/>
      <c r="I35" s="86"/>
      <c r="J35" s="86"/>
    </row>
    <row r="36" spans="1:10" s="66" customFormat="1" ht="204">
      <c r="A36" s="64"/>
      <c r="B36" s="72" t="s">
        <v>80</v>
      </c>
      <c r="C36" s="65"/>
      <c r="E36" s="86"/>
      <c r="F36" s="86"/>
      <c r="G36" s="86"/>
      <c r="H36" s="86"/>
      <c r="I36" s="86"/>
      <c r="J36" s="86"/>
    </row>
    <row r="37" spans="1:10" s="66" customFormat="1" ht="12.75">
      <c r="A37" s="64"/>
      <c r="B37" s="64"/>
      <c r="C37" s="65"/>
      <c r="E37" s="86"/>
      <c r="F37" s="86"/>
      <c r="G37" s="86"/>
      <c r="H37" s="86"/>
      <c r="I37" s="86"/>
      <c r="J37" s="86"/>
    </row>
    <row r="38" spans="1:10" s="69" customFormat="1" ht="12.75">
      <c r="A38" s="64" t="str">
        <f>Budget!A29</f>
        <v>E</v>
      </c>
      <c r="B38" s="64" t="str">
        <f>Budget!B29</f>
        <v>MONITORING AND EVALUATION</v>
      </c>
      <c r="C38" s="65">
        <f>Budget!C29</f>
        <v>1400000</v>
      </c>
      <c r="D38" s="66"/>
      <c r="E38" s="86"/>
      <c r="F38" s="87"/>
      <c r="G38" s="87"/>
      <c r="H38" s="86"/>
      <c r="I38" s="86"/>
      <c r="J38" s="86"/>
    </row>
    <row r="39" spans="1:10" s="66" customFormat="1" ht="140.25">
      <c r="A39" s="64"/>
      <c r="B39" s="72" t="s">
        <v>81</v>
      </c>
      <c r="C39" s="65"/>
      <c r="E39" s="86"/>
      <c r="F39" s="86"/>
      <c r="G39" s="86"/>
      <c r="H39" s="86"/>
      <c r="I39" s="86"/>
      <c r="J39" s="86"/>
    </row>
    <row r="40" spans="1:10" s="66" customFormat="1" ht="12.75">
      <c r="A40" s="64"/>
      <c r="B40" s="72"/>
      <c r="C40" s="65"/>
      <c r="E40" s="86"/>
      <c r="F40" s="86"/>
      <c r="G40" s="86"/>
      <c r="H40" s="86"/>
      <c r="I40" s="86"/>
      <c r="J40" s="86"/>
    </row>
    <row r="41" spans="1:10" s="66" customFormat="1" ht="12.75">
      <c r="A41" s="64" t="str">
        <f>Budget!A31</f>
        <v>F</v>
      </c>
      <c r="B41" s="64" t="str">
        <f>Budget!B31</f>
        <v>ADMINISTRATIVE SUPPORT</v>
      </c>
      <c r="C41" s="65"/>
      <c r="E41" s="86"/>
      <c r="F41" s="86"/>
      <c r="G41" s="86"/>
      <c r="H41" s="86"/>
      <c r="I41" s="86"/>
      <c r="J41" s="86"/>
    </row>
    <row r="42" spans="1:10" s="66" customFormat="1" ht="12.75">
      <c r="A42" s="70" t="str">
        <f>Budget!A32</f>
        <v>F.1</v>
      </c>
      <c r="B42" s="64" t="str">
        <f>Budget!B32</f>
        <v>Mobilization of members and clubs</v>
      </c>
      <c r="C42" s="71">
        <f>Budget!C32</f>
        <v>2613750</v>
      </c>
      <c r="E42" s="86"/>
      <c r="F42" s="86"/>
      <c r="G42" s="86"/>
      <c r="H42" s="86"/>
      <c r="I42" s="86"/>
      <c r="J42" s="86"/>
    </row>
    <row r="43" spans="1:10" s="66" customFormat="1" ht="51">
      <c r="A43" s="70"/>
      <c r="B43" s="72" t="s">
        <v>82</v>
      </c>
      <c r="C43" s="71"/>
      <c r="E43" s="86"/>
      <c r="F43" s="86"/>
      <c r="G43" s="86"/>
      <c r="H43" s="86"/>
      <c r="I43" s="86"/>
      <c r="J43" s="86"/>
    </row>
    <row r="44" spans="1:10" s="66" customFormat="1" ht="12.75">
      <c r="A44" s="70" t="str">
        <f>Budget!A33</f>
        <v>F.2</v>
      </c>
      <c r="B44" s="64" t="str">
        <f>Budget!B33</f>
        <v>Local travel, banking, communication</v>
      </c>
      <c r="C44" s="71">
        <f>Budget!C33</f>
        <v>2480000</v>
      </c>
      <c r="E44" s="86"/>
      <c r="F44" s="86"/>
      <c r="G44" s="86"/>
      <c r="H44" s="86"/>
      <c r="I44" s="86"/>
      <c r="J44" s="86"/>
    </row>
    <row r="45" spans="1:10" s="66" customFormat="1" ht="102">
      <c r="A45" s="70"/>
      <c r="B45" s="72" t="s">
        <v>88</v>
      </c>
      <c r="C45" s="71"/>
      <c r="E45" s="86">
        <f>600000+1200000+200000+240000+240000</f>
        <v>2480000</v>
      </c>
      <c r="F45" s="86"/>
      <c r="G45" s="86"/>
      <c r="H45" s="86"/>
      <c r="I45" s="86"/>
      <c r="J45" s="86"/>
    </row>
    <row r="46" spans="1:10" s="66" customFormat="1" ht="12.75">
      <c r="A46" s="70" t="str">
        <f>Budget!A34</f>
        <v>F.3</v>
      </c>
      <c r="B46" s="64" t="str">
        <f>Budget!B34</f>
        <v>Vehicles &amp; motorcycle maintenance/repair</v>
      </c>
      <c r="C46" s="71">
        <f>Budget!C34</f>
        <v>1600000</v>
      </c>
      <c r="E46" s="86"/>
      <c r="F46" s="86"/>
      <c r="G46" s="86"/>
      <c r="H46" s="86"/>
      <c r="I46" s="86"/>
      <c r="J46" s="86"/>
    </row>
    <row r="47" spans="1:10" s="66" customFormat="1" ht="25.5">
      <c r="A47" s="70"/>
      <c r="B47" s="72" t="s">
        <v>83</v>
      </c>
      <c r="C47" s="71"/>
      <c r="E47" s="86"/>
      <c r="F47" s="86"/>
      <c r="G47" s="86"/>
      <c r="H47" s="86"/>
      <c r="I47" s="86"/>
      <c r="J47" s="86"/>
    </row>
    <row r="48" spans="1:10" s="66" customFormat="1" ht="12.75">
      <c r="A48" s="70" t="str">
        <f>Budget!A35</f>
        <v>F.4</v>
      </c>
      <c r="B48" s="64" t="str">
        <f>Budget!B35</f>
        <v>Legal &amp; secretarial services</v>
      </c>
      <c r="C48" s="71">
        <f>Budget!C35</f>
        <v>3040000</v>
      </c>
      <c r="E48" s="86"/>
      <c r="F48" s="86"/>
      <c r="G48" s="86"/>
      <c r="H48" s="86"/>
      <c r="I48" s="86"/>
      <c r="J48" s="86"/>
    </row>
    <row r="49" spans="1:10" s="66" customFormat="1" ht="51">
      <c r="A49" s="70"/>
      <c r="B49" s="72" t="s">
        <v>84</v>
      </c>
      <c r="C49" s="71"/>
      <c r="E49" s="86"/>
      <c r="F49" s="86"/>
      <c r="G49" s="86"/>
      <c r="H49" s="86"/>
      <c r="I49" s="86"/>
      <c r="J49" s="86"/>
    </row>
    <row r="50" spans="1:10" s="66" customFormat="1" ht="12.75">
      <c r="A50" s="70" t="str">
        <f>Budget!A36</f>
        <v>F.5</v>
      </c>
      <c r="B50" s="64" t="str">
        <f>Budget!B36</f>
        <v>Office supplies</v>
      </c>
      <c r="C50" s="71">
        <f>Budget!C36</f>
        <v>4402250</v>
      </c>
      <c r="E50" s="86">
        <v>73371</v>
      </c>
      <c r="F50" s="86">
        <v>60</v>
      </c>
      <c r="G50" s="86">
        <f>F50*E50</f>
        <v>4402260</v>
      </c>
      <c r="H50" s="88" t="s">
        <v>89</v>
      </c>
      <c r="I50" s="86"/>
      <c r="J50" s="86"/>
    </row>
    <row r="51" spans="1:10" s="66" customFormat="1" ht="25.5">
      <c r="A51" s="70"/>
      <c r="B51" s="72" t="s">
        <v>85</v>
      </c>
      <c r="C51" s="71"/>
      <c r="E51" s="86"/>
      <c r="F51" s="86"/>
      <c r="G51" s="86"/>
      <c r="H51" s="86"/>
      <c r="I51" s="86"/>
      <c r="J51" s="86"/>
    </row>
    <row r="52" spans="1:10" s="76" customFormat="1" ht="12.75">
      <c r="A52" s="70" t="str">
        <f>Budget!A37</f>
        <v>F.6</v>
      </c>
      <c r="B52" s="64" t="str">
        <f>Budget!B37</f>
        <v>Staff salaries</v>
      </c>
      <c r="C52" s="71">
        <f>Budget!C37</f>
        <v>4200000</v>
      </c>
      <c r="E52" s="86">
        <v>75000</v>
      </c>
      <c r="F52" s="86">
        <v>12</v>
      </c>
      <c r="G52" s="86">
        <f>F52*E52</f>
        <v>900000</v>
      </c>
      <c r="H52" s="86"/>
      <c r="I52" s="86"/>
      <c r="J52" s="86"/>
    </row>
    <row r="53" spans="1:10" s="76" customFormat="1" ht="114.75">
      <c r="A53" s="70"/>
      <c r="B53" s="72" t="s">
        <v>86</v>
      </c>
      <c r="C53" s="71"/>
      <c r="E53" s="86">
        <v>125000</v>
      </c>
      <c r="F53" s="86">
        <v>12</v>
      </c>
      <c r="G53" s="86">
        <f>F53*E53</f>
        <v>1500000</v>
      </c>
      <c r="H53" s="86">
        <v>60000</v>
      </c>
      <c r="I53" s="86">
        <v>12</v>
      </c>
      <c r="J53" s="86">
        <f>I53*H53</f>
        <v>720000</v>
      </c>
    </row>
    <row r="54" spans="1:10" s="69" customFormat="1" ht="12.75">
      <c r="A54" s="70"/>
      <c r="B54" s="77"/>
      <c r="C54" s="65"/>
      <c r="D54" s="66"/>
      <c r="E54" s="86">
        <v>90000</v>
      </c>
      <c r="F54" s="86">
        <v>12</v>
      </c>
      <c r="G54" s="86">
        <f>F54*E54</f>
        <v>1080000</v>
      </c>
      <c r="H54" s="86"/>
      <c r="I54" s="86"/>
      <c r="J54" s="86">
        <f>J53+G54+G53+G52</f>
        <v>4200000</v>
      </c>
    </row>
    <row r="55" spans="1:10" s="69" customFormat="1" ht="12.75">
      <c r="A55" s="70"/>
      <c r="B55" s="79" t="s">
        <v>16</v>
      </c>
      <c r="C55" s="71">
        <f>Budget!C41</f>
        <v>4000000</v>
      </c>
      <c r="D55" s="66"/>
      <c r="E55" s="86"/>
      <c r="F55" s="87"/>
      <c r="G55" s="87"/>
      <c r="H55" s="86"/>
      <c r="I55" s="86"/>
      <c r="J55" s="86"/>
    </row>
    <row r="56" spans="1:10" s="66" customFormat="1" ht="38.25">
      <c r="A56" s="70"/>
      <c r="B56" s="72" t="s">
        <v>87</v>
      </c>
      <c r="C56" s="80"/>
      <c r="E56" s="86"/>
      <c r="F56" s="86"/>
      <c r="G56" s="86"/>
      <c r="H56" s="86"/>
      <c r="I56" s="86"/>
      <c r="J56" s="86"/>
    </row>
    <row r="57" spans="1:10" s="66" customFormat="1" ht="12.75">
      <c r="A57" s="70"/>
      <c r="B57" s="77"/>
      <c r="C57" s="80"/>
      <c r="E57" s="67"/>
      <c r="F57" s="67"/>
      <c r="G57" s="67"/>
      <c r="H57" s="67"/>
      <c r="I57" s="67"/>
      <c r="J57" s="67"/>
    </row>
    <row r="58" spans="1:10" s="69" customFormat="1" ht="12.75">
      <c r="A58" s="70"/>
      <c r="B58" s="77" t="s">
        <v>20</v>
      </c>
      <c r="C58" s="65">
        <f>SUM(C7:C56)</f>
        <v>165611400</v>
      </c>
      <c r="D58" s="66"/>
      <c r="E58" s="85">
        <f>Budget!C43</f>
        <v>165611400</v>
      </c>
      <c r="F58" s="50" t="s">
        <v>68</v>
      </c>
      <c r="G58" s="50"/>
      <c r="H58" s="45"/>
      <c r="I58" s="45"/>
      <c r="J58" s="45"/>
    </row>
    <row r="59" spans="1:10" s="66" customFormat="1" ht="12.75">
      <c r="A59" s="70"/>
      <c r="B59" s="81"/>
      <c r="C59" s="63"/>
      <c r="E59" s="67"/>
      <c r="F59" s="67"/>
      <c r="G59" s="67"/>
      <c r="H59" s="67"/>
      <c r="I59" s="67"/>
      <c r="J59" s="67"/>
    </row>
    <row r="60" spans="1:10" s="69" customFormat="1" ht="12.75">
      <c r="A60" s="82"/>
      <c r="B60" s="78"/>
      <c r="C60" s="78"/>
      <c r="E60" s="74"/>
      <c r="F60" s="74"/>
      <c r="G60" s="74"/>
      <c r="H60" s="74"/>
      <c r="I60" s="74"/>
      <c r="J60" s="74"/>
    </row>
    <row r="61" spans="1:10" s="69" customFormat="1" ht="12.75">
      <c r="A61" s="82"/>
      <c r="B61" s="78"/>
      <c r="C61" s="78"/>
      <c r="E61" s="74"/>
      <c r="F61" s="74"/>
      <c r="G61" s="74"/>
      <c r="H61" s="74"/>
      <c r="I61" s="74"/>
      <c r="J61" s="74"/>
    </row>
    <row r="62" s="69" customFormat="1" ht="12.75">
      <c r="A62" s="83"/>
    </row>
    <row r="63" s="69" customFormat="1" ht="12.75">
      <c r="A63" s="83"/>
    </row>
    <row r="64" s="69" customFormat="1" ht="12.75">
      <c r="A64" s="83"/>
    </row>
    <row r="65" s="69" customFormat="1" ht="12.75">
      <c r="A65" s="83"/>
    </row>
    <row r="66" s="69" customFormat="1" ht="12.75">
      <c r="A66" s="83"/>
    </row>
    <row r="67" s="69" customFormat="1" ht="12.75">
      <c r="A67" s="83"/>
    </row>
    <row r="68" s="69" customFormat="1" ht="12.75">
      <c r="A68" s="83"/>
    </row>
    <row r="69" s="69" customFormat="1" ht="12.75">
      <c r="A69" s="83"/>
    </row>
    <row r="70" s="69" customFormat="1" ht="12.75">
      <c r="A70" s="83"/>
    </row>
    <row r="71" s="69" customFormat="1" ht="12.75">
      <c r="A71" s="83"/>
    </row>
    <row r="72" s="69" customFormat="1" ht="12.75">
      <c r="A72" s="83"/>
    </row>
    <row r="73" s="69" customFormat="1" ht="12.75">
      <c r="A73" s="83"/>
    </row>
    <row r="74" s="69" customFormat="1" ht="12.75">
      <c r="A74" s="83"/>
    </row>
    <row r="75" s="69" customFormat="1" ht="12.75">
      <c r="A75" s="83"/>
    </row>
    <row r="76" s="69" customFormat="1" ht="12.75">
      <c r="A76" s="83"/>
    </row>
    <row r="77" s="69" customFormat="1" ht="12.75">
      <c r="A77" s="83"/>
    </row>
    <row r="78" s="69" customFormat="1" ht="12.75">
      <c r="A78" s="83"/>
    </row>
    <row r="79" s="69" customFormat="1" ht="12.75">
      <c r="A79" s="83"/>
    </row>
    <row r="80" s="69" customFormat="1" ht="12.75">
      <c r="A80" s="83"/>
    </row>
    <row r="81" s="69" customFormat="1" ht="12.75">
      <c r="A81" s="83"/>
    </row>
  </sheetData>
  <mergeCells count="1">
    <mergeCell ref="A5:B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dc:title>
  <dc:subject>Budg and Narrative</dc:subject>
  <dc:creator>D Blaine</dc:creator>
  <cp:keywords/>
  <dc:description>@007 Budget and Narrative Template</dc:description>
  <cp:lastModifiedBy>dblaine</cp:lastModifiedBy>
  <cp:lastPrinted>2007-04-03T15:47:36Z</cp:lastPrinted>
  <dcterms:created xsi:type="dcterms:W3CDTF">2006-12-14T02:08:33Z</dcterms:created>
  <dcterms:modified xsi:type="dcterms:W3CDTF">2007-04-03T15:47:39Z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