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985" yWindow="405" windowWidth="15360" windowHeight="9435" activeTab="1"/>
  </bookViews>
  <sheets>
    <sheet name="BSWC-2A" sheetId="1" r:id="rId1"/>
    <sheet name="BSWC-2B" sheetId="2" r:id="rId2"/>
  </sheets>
  <definedNames/>
  <calcPr fullCalcOnLoad="1"/>
</workbook>
</file>

<file path=xl/sharedStrings.xml><?xml version="1.0" encoding="utf-8"?>
<sst xmlns="http://schemas.openxmlformats.org/spreadsheetml/2006/main" count="121" uniqueCount="30">
  <si>
    <t>Site Name</t>
  </si>
  <si>
    <t>Longitude</t>
  </si>
  <si>
    <t>Latitude</t>
  </si>
  <si>
    <t>DTBOS (m)</t>
  </si>
  <si>
    <t>Spec. Cond. (mS/cm)</t>
  </si>
  <si>
    <t>Temp (C)</t>
  </si>
  <si>
    <t>NH4 (mg/L)</t>
  </si>
  <si>
    <t>NH4 (µM)</t>
  </si>
  <si>
    <t>NH3 (mg/L)</t>
  </si>
  <si>
    <t>NH3 (µM)</t>
  </si>
  <si>
    <t>N+N (mg/L)</t>
  </si>
  <si>
    <t>N+N (µM)</t>
  </si>
  <si>
    <t>TN (mg/L)</t>
  </si>
  <si>
    <t>TN (µM)</t>
  </si>
  <si>
    <t>PO4 (mg/L)</t>
  </si>
  <si>
    <t>PO4 (µM)</t>
  </si>
  <si>
    <t>P-diss (mg/L)</t>
  </si>
  <si>
    <t>P-diss (µM)</t>
  </si>
  <si>
    <t>SRP (mg/L)</t>
  </si>
  <si>
    <t>SRP (µM)</t>
  </si>
  <si>
    <t>TP (mg/L)</t>
  </si>
  <si>
    <t>TP (µM)</t>
  </si>
  <si>
    <t>TOC (mg/L)</t>
  </si>
  <si>
    <t>TOC (µM)</t>
  </si>
  <si>
    <t>Date</t>
  </si>
  <si>
    <t>BSWC-2A</t>
  </si>
  <si>
    <t>&lt;0.02</t>
  </si>
  <si>
    <t>BSWC-SW</t>
  </si>
  <si>
    <t>nd</t>
  </si>
  <si>
    <t>BSWC-2B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</si>
</sst>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b/>
      <sz val="10"/>
      <name val="Times"/>
      <family val="0"/>
    </font>
    <font>
      <b/>
      <i/>
      <sz val="10"/>
      <name val="Times"/>
      <family val="0"/>
    </font>
    <font>
      <sz val="10"/>
      <name val="Times"/>
      <family val="0"/>
    </font>
    <font>
      <sz val="10"/>
      <name val="Times New Roman"/>
      <family val="0"/>
    </font>
    <font>
      <sz val="8"/>
      <name val="Verdana"/>
      <family val="0"/>
    </font>
    <font>
      <u val="single"/>
      <sz val="12"/>
      <color indexed="12"/>
      <name val="Times"/>
      <family val="0"/>
    </font>
    <font>
      <u val="single"/>
      <sz val="12"/>
      <color indexed="61"/>
      <name val="Times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" fontId="0" fillId="0" borderId="0" xfId="0" applyNumberFormat="1" applyAlignment="1">
      <alignment/>
    </xf>
    <xf numFmtId="17" fontId="4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Q7"/>
  <sheetViews>
    <sheetView workbookViewId="0" topLeftCell="A1">
      <selection activeCell="A7" sqref="A7"/>
    </sheetView>
  </sheetViews>
  <sheetFormatPr defaultColWidth="8.796875" defaultRowHeight="15"/>
  <cols>
    <col min="1" max="1" width="10.8984375" style="9" customWidth="1"/>
    <col min="2" max="16384" width="11" style="0" customWidth="1"/>
  </cols>
  <sheetData>
    <row r="1" spans="1:50" s="4" customFormat="1" ht="14.25" thickBot="1">
      <c r="A1" s="10" t="s">
        <v>24</v>
      </c>
      <c r="B1" s="1" t="s">
        <v>0</v>
      </c>
      <c r="C1" s="2" t="s">
        <v>1</v>
      </c>
      <c r="D1" s="2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AA1" s="1" t="s">
        <v>0</v>
      </c>
      <c r="AB1" s="2" t="s">
        <v>1</v>
      </c>
      <c r="AC1" s="2" t="s">
        <v>2</v>
      </c>
      <c r="AD1" s="3" t="s">
        <v>3</v>
      </c>
      <c r="AE1" s="3" t="s">
        <v>4</v>
      </c>
      <c r="AF1" s="3" t="s">
        <v>5</v>
      </c>
      <c r="AG1" s="3" t="s">
        <v>6</v>
      </c>
      <c r="AH1" s="3" t="s">
        <v>7</v>
      </c>
      <c r="AI1" s="3" t="s">
        <v>8</v>
      </c>
      <c r="AJ1" s="3" t="s">
        <v>9</v>
      </c>
      <c r="AK1" s="3" t="s">
        <v>10</v>
      </c>
      <c r="AL1" s="3" t="s">
        <v>11</v>
      </c>
      <c r="AM1" s="3" t="s">
        <v>12</v>
      </c>
      <c r="AN1" s="3" t="s">
        <v>13</v>
      </c>
      <c r="AO1" s="3" t="s">
        <v>14</v>
      </c>
      <c r="AP1" s="3" t="s">
        <v>15</v>
      </c>
      <c r="AQ1" s="3" t="s">
        <v>16</v>
      </c>
      <c r="AR1" s="3" t="s">
        <v>17</v>
      </c>
      <c r="AS1" s="3" t="s">
        <v>18</v>
      </c>
      <c r="AT1" s="3" t="s">
        <v>19</v>
      </c>
      <c r="AU1" s="3" t="s">
        <v>20</v>
      </c>
      <c r="AV1" s="3" t="s">
        <v>21</v>
      </c>
      <c r="AW1" s="3" t="s">
        <v>22</v>
      </c>
      <c r="AX1" s="3" t="s">
        <v>23</v>
      </c>
    </row>
    <row r="2" spans="1:25" ht="15.75">
      <c r="A2" s="9">
        <v>33634</v>
      </c>
      <c r="B2" s="11" t="s">
        <v>25</v>
      </c>
      <c r="C2" s="6">
        <v>-80.469</v>
      </c>
      <c r="D2" s="6">
        <v>25.071</v>
      </c>
      <c r="E2" s="7">
        <v>13.6</v>
      </c>
      <c r="F2" s="7"/>
      <c r="G2" s="7"/>
      <c r="H2" s="7">
        <f>I2*0.01401</f>
        <v>0.68649</v>
      </c>
      <c r="I2" s="8">
        <v>49</v>
      </c>
      <c r="J2" s="8"/>
      <c r="K2" s="8"/>
      <c r="L2" s="7">
        <f>M2*0.01401</f>
        <v>0.0023817</v>
      </c>
      <c r="M2" s="8">
        <v>0.17</v>
      </c>
      <c r="N2" s="7">
        <f>O2*0.01401</f>
        <v>0.93867</v>
      </c>
      <c r="O2" s="7">
        <v>67</v>
      </c>
      <c r="P2" s="7"/>
      <c r="Q2" s="8"/>
      <c r="R2" s="7"/>
      <c r="S2" s="7"/>
      <c r="T2" s="7">
        <f>U2*0.03097</f>
        <v>0.021679</v>
      </c>
      <c r="U2" s="7">
        <v>0.7</v>
      </c>
      <c r="V2" s="7"/>
      <c r="W2" s="7"/>
      <c r="X2" s="7">
        <f>Y2*0.01201</f>
        <v>5.81284</v>
      </c>
      <c r="Y2" s="7">
        <v>484</v>
      </c>
    </row>
    <row r="3" spans="1:54" ht="15.75">
      <c r="A3" s="9">
        <v>34212</v>
      </c>
      <c r="B3" s="5" t="s">
        <v>25</v>
      </c>
      <c r="C3" s="6">
        <v>-80.469</v>
      </c>
      <c r="D3" s="6">
        <v>25.071</v>
      </c>
      <c r="E3" s="7">
        <v>13.6</v>
      </c>
      <c r="F3" s="12">
        <v>57.7</v>
      </c>
      <c r="G3" s="12"/>
      <c r="H3" s="12">
        <v>0.8064156</v>
      </c>
      <c r="I3" s="7">
        <f>H3/0.01401</f>
        <v>57.56</v>
      </c>
      <c r="J3" s="12"/>
      <c r="K3" s="12"/>
      <c r="L3" s="12">
        <v>0</v>
      </c>
      <c r="M3" s="7">
        <f>L3/0.01401</f>
        <v>0</v>
      </c>
      <c r="N3" s="12">
        <v>1.0487886</v>
      </c>
      <c r="O3" s="7">
        <f>N3/0.01401</f>
        <v>74.86</v>
      </c>
      <c r="P3" s="12"/>
      <c r="Q3" s="12"/>
      <c r="R3" s="12"/>
      <c r="S3" s="12"/>
      <c r="T3" s="12">
        <v>0.0269439</v>
      </c>
      <c r="U3" s="7">
        <f>T3/0.03097</f>
        <v>0.87</v>
      </c>
      <c r="V3" s="12">
        <v>0.028802100000000004</v>
      </c>
      <c r="W3" s="7">
        <f>V3/0.03097</f>
        <v>0.93</v>
      </c>
      <c r="X3" s="12">
        <v>0.061130899999999995</v>
      </c>
      <c r="Y3" s="7">
        <f>X3/0.01201</f>
        <v>5.09</v>
      </c>
      <c r="AA3" s="5" t="s">
        <v>27</v>
      </c>
      <c r="AB3" s="6">
        <v>-80.469</v>
      </c>
      <c r="AC3" s="6">
        <v>25.071</v>
      </c>
      <c r="AD3" s="7">
        <v>0</v>
      </c>
      <c r="AE3" s="12">
        <v>44</v>
      </c>
      <c r="AF3" s="12"/>
      <c r="AG3" s="12">
        <v>0.067248</v>
      </c>
      <c r="AH3" s="7">
        <f>AG3/0.01401</f>
        <v>4.8</v>
      </c>
      <c r="AI3" s="12"/>
      <c r="AJ3" s="12"/>
      <c r="AK3" s="12">
        <v>0.033624</v>
      </c>
      <c r="AL3" s="7">
        <f>AK3/0.01401</f>
        <v>2.4</v>
      </c>
      <c r="AM3" s="12">
        <v>0.6597309</v>
      </c>
      <c r="AN3" s="7">
        <f>AM3/0.01401</f>
        <v>47.09</v>
      </c>
      <c r="AO3" s="12"/>
      <c r="AP3" s="12"/>
      <c r="AQ3" s="12"/>
      <c r="AR3" s="12"/>
      <c r="AS3" s="12">
        <v>0.0003097</v>
      </c>
      <c r="AT3" s="7">
        <f>AS3/0.03097</f>
        <v>0.01</v>
      </c>
      <c r="AU3" s="12">
        <v>0.0046455</v>
      </c>
      <c r="AV3" s="7">
        <f>AU3/0.03097</f>
        <v>0.15</v>
      </c>
      <c r="AW3" s="12">
        <v>0.0917564</v>
      </c>
      <c r="AX3" s="7">
        <f>AW3/0.01201</f>
        <v>7.640000000000001</v>
      </c>
      <c r="AY3" s="11"/>
      <c r="AZ3" s="11"/>
      <c r="BA3" s="11"/>
      <c r="BB3" s="11"/>
    </row>
    <row r="4" spans="1:51" ht="15.75">
      <c r="A4" s="9">
        <v>34485</v>
      </c>
      <c r="B4" s="5" t="s">
        <v>25</v>
      </c>
      <c r="C4" s="6">
        <v>-80.469</v>
      </c>
      <c r="D4" s="6">
        <v>25.071</v>
      </c>
      <c r="E4" s="7">
        <v>13.6</v>
      </c>
      <c r="F4" s="13">
        <v>56.9</v>
      </c>
      <c r="G4" s="14">
        <v>26.9</v>
      </c>
      <c r="H4" s="13">
        <f>I4*0.01401</f>
        <v>0.6378753</v>
      </c>
      <c r="I4" s="13">
        <v>45.53</v>
      </c>
      <c r="J4" s="13"/>
      <c r="K4" s="13"/>
      <c r="L4" s="13">
        <f>M4*0.01401</f>
        <v>0.0088263</v>
      </c>
      <c r="M4" s="13">
        <v>0.63</v>
      </c>
      <c r="N4" s="13">
        <f>O4*0.01401</f>
        <v>1.0276334999999999</v>
      </c>
      <c r="O4" s="13">
        <v>73.35</v>
      </c>
      <c r="P4" s="13"/>
      <c r="Q4" s="13"/>
      <c r="R4" s="13"/>
      <c r="S4" s="13"/>
      <c r="T4" s="13">
        <f>U4*0.03097</f>
        <v>0.0126977</v>
      </c>
      <c r="U4" s="13">
        <v>0.41</v>
      </c>
      <c r="V4" s="13">
        <f>W4*0.03097</f>
        <v>0.0219887</v>
      </c>
      <c r="W4" s="13">
        <v>0.71</v>
      </c>
      <c r="X4" s="13">
        <f>Y4*0.01201</f>
        <v>4.9155729</v>
      </c>
      <c r="Y4" s="13">
        <v>409.29</v>
      </c>
      <c r="AA4" s="15" t="s">
        <v>27</v>
      </c>
      <c r="AB4" s="6">
        <v>-80.469</v>
      </c>
      <c r="AC4" s="6">
        <v>25.071</v>
      </c>
      <c r="AD4" s="6">
        <v>0</v>
      </c>
      <c r="AE4" s="16">
        <v>52.9</v>
      </c>
      <c r="AF4" s="16">
        <v>34</v>
      </c>
      <c r="AG4" s="16">
        <f>AH4*0.01401</f>
        <v>0.0236769</v>
      </c>
      <c r="AH4" s="16">
        <v>1.69</v>
      </c>
      <c r="AI4" s="16"/>
      <c r="AJ4" s="16"/>
      <c r="AK4" s="16">
        <f>AL4*0.01401</f>
        <v>0.011488199999999999</v>
      </c>
      <c r="AL4" s="16">
        <v>0.82</v>
      </c>
      <c r="AM4" s="16">
        <f>AN4*0.01401</f>
        <v>0.5470904999999999</v>
      </c>
      <c r="AN4" s="16">
        <v>39.05</v>
      </c>
      <c r="AO4" s="16"/>
      <c r="AP4" s="16"/>
      <c r="AQ4" s="16"/>
      <c r="AR4" s="16"/>
      <c r="AS4" s="16">
        <f>AT4*0.03097</f>
        <v>0.0015485000000000002</v>
      </c>
      <c r="AT4" s="16">
        <v>0.05</v>
      </c>
      <c r="AU4" s="16">
        <f>AV4*0.03097</f>
        <v>0.0055746</v>
      </c>
      <c r="AV4" s="16">
        <v>0.18</v>
      </c>
      <c r="AW4" s="16">
        <f>AX4*0.01201</f>
        <v>7.2905504</v>
      </c>
      <c r="AX4" s="16">
        <v>607.04</v>
      </c>
      <c r="AY4" s="11"/>
    </row>
    <row r="5" spans="1:58" ht="15.75">
      <c r="A5" s="9">
        <v>34699</v>
      </c>
      <c r="B5" s="5" t="s">
        <v>25</v>
      </c>
      <c r="C5" s="6">
        <v>-80.469</v>
      </c>
      <c r="D5" s="6">
        <v>25.071</v>
      </c>
      <c r="E5" s="7">
        <v>13.6</v>
      </c>
      <c r="F5" s="7">
        <v>56</v>
      </c>
      <c r="G5" s="7">
        <v>25.7</v>
      </c>
      <c r="H5" s="7"/>
      <c r="I5" s="8"/>
      <c r="J5" s="8">
        <v>0.94</v>
      </c>
      <c r="K5" s="7">
        <f>J5/0.01401</f>
        <v>67.09493219129193</v>
      </c>
      <c r="L5" s="6">
        <v>0</v>
      </c>
      <c r="M5" s="6">
        <f>L5/0.01401</f>
        <v>0</v>
      </c>
      <c r="N5" s="7">
        <v>0.9</v>
      </c>
      <c r="O5" s="7">
        <f>N5/0.01401</f>
        <v>64.23982869379016</v>
      </c>
      <c r="P5" s="7">
        <v>0.09</v>
      </c>
      <c r="Q5" s="7">
        <f>P5/0.03097</f>
        <v>2.9060381013884404</v>
      </c>
      <c r="R5" s="7"/>
      <c r="S5" s="7"/>
      <c r="T5" s="7"/>
      <c r="U5" s="7"/>
      <c r="V5" s="7">
        <v>0.04</v>
      </c>
      <c r="W5" s="7">
        <f>V5/0.03097</f>
        <v>1.2915724895059735</v>
      </c>
      <c r="X5" s="7"/>
      <c r="Y5" s="7"/>
      <c r="AA5" s="5" t="s">
        <v>27</v>
      </c>
      <c r="AB5" s="6">
        <v>-80.469</v>
      </c>
      <c r="AC5" s="6">
        <v>25.071</v>
      </c>
      <c r="AD5" s="7">
        <v>0</v>
      </c>
      <c r="AE5" s="7">
        <v>44</v>
      </c>
      <c r="AF5" s="7">
        <v>19.7</v>
      </c>
      <c r="AG5" s="7"/>
      <c r="AH5" s="8"/>
      <c r="AI5" s="8">
        <v>0.09</v>
      </c>
      <c r="AJ5" s="7">
        <f>AI5/0.01401</f>
        <v>6.423982869379015</v>
      </c>
      <c r="AK5" s="8">
        <v>0.03</v>
      </c>
      <c r="AL5" s="7">
        <f>AK5/0.01401</f>
        <v>2.141327623126338</v>
      </c>
      <c r="AM5" s="7">
        <v>0.66</v>
      </c>
      <c r="AN5" s="7">
        <f>AM5/0.01401</f>
        <v>47.109207708779444</v>
      </c>
      <c r="AO5" s="7">
        <v>0.05</v>
      </c>
      <c r="AP5" s="7">
        <f>AO5/0.03097</f>
        <v>1.614465611882467</v>
      </c>
      <c r="AQ5" s="7"/>
      <c r="AR5" s="7"/>
      <c r="AS5" s="7"/>
      <c r="AT5" s="7"/>
      <c r="AU5" s="7">
        <v>0</v>
      </c>
      <c r="AV5" s="7">
        <f>AU5/0.03097</f>
        <v>0</v>
      </c>
      <c r="AW5" s="7"/>
      <c r="AX5" s="7"/>
      <c r="AY5" s="11"/>
      <c r="AZ5" s="11"/>
      <c r="BA5" s="11"/>
      <c r="BB5" s="11"/>
      <c r="BC5" s="11"/>
      <c r="BD5" s="11"/>
      <c r="BE5" s="11"/>
      <c r="BF5" s="11"/>
    </row>
    <row r="6" spans="1:53" ht="15.75">
      <c r="A6" s="9">
        <v>35033</v>
      </c>
      <c r="B6" s="5" t="s">
        <v>25</v>
      </c>
      <c r="C6" s="6">
        <v>-80.469</v>
      </c>
      <c r="D6" s="6">
        <v>25.071</v>
      </c>
      <c r="E6" s="7">
        <v>13.6</v>
      </c>
      <c r="F6" s="8">
        <v>56.9</v>
      </c>
      <c r="G6" s="8">
        <v>25.8</v>
      </c>
      <c r="H6" s="8"/>
      <c r="I6" s="8"/>
      <c r="J6" s="8">
        <v>1.1</v>
      </c>
      <c r="K6" s="7">
        <f>J6/0.01401</f>
        <v>78.51534618129908</v>
      </c>
      <c r="L6" s="8" t="s">
        <v>26</v>
      </c>
      <c r="M6" s="7" t="s">
        <v>28</v>
      </c>
      <c r="N6" s="8">
        <v>1.2</v>
      </c>
      <c r="O6" s="7">
        <f>N6/0.01401</f>
        <v>85.65310492505353</v>
      </c>
      <c r="P6" s="8">
        <v>0.1</v>
      </c>
      <c r="Q6" s="7">
        <f>P6/0.03097</f>
        <v>3.228931223764934</v>
      </c>
      <c r="R6" s="8"/>
      <c r="S6" s="8"/>
      <c r="T6" s="8"/>
      <c r="U6" s="8"/>
      <c r="V6" s="8">
        <v>0.04</v>
      </c>
      <c r="W6" s="7">
        <f>V6/0.03097</f>
        <v>1.2915724895059735</v>
      </c>
      <c r="X6" s="7"/>
      <c r="Y6" s="7"/>
      <c r="AA6" s="5" t="s">
        <v>27</v>
      </c>
      <c r="AB6" s="6">
        <v>-80.469</v>
      </c>
      <c r="AC6" s="6">
        <v>25.071</v>
      </c>
      <c r="AD6" s="7">
        <v>0</v>
      </c>
      <c r="AE6" s="8">
        <v>35.7</v>
      </c>
      <c r="AF6" s="8">
        <v>23.1</v>
      </c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7"/>
      <c r="AW6" s="7"/>
      <c r="AX6" s="7"/>
      <c r="AY6" s="11"/>
      <c r="AZ6" s="11"/>
      <c r="BA6" s="11"/>
    </row>
    <row r="7" spans="1:69" ht="15.75">
      <c r="A7" s="9">
        <v>35410</v>
      </c>
      <c r="B7" s="5" t="s">
        <v>25</v>
      </c>
      <c r="C7" s="6">
        <v>-80.469</v>
      </c>
      <c r="D7" s="6">
        <v>25.071</v>
      </c>
      <c r="E7" s="7">
        <v>13.6</v>
      </c>
      <c r="F7" s="8">
        <v>57.5</v>
      </c>
      <c r="G7" s="8">
        <v>25.9</v>
      </c>
      <c r="H7" s="8"/>
      <c r="I7" s="8"/>
      <c r="J7" s="8">
        <v>1</v>
      </c>
      <c r="K7" s="7">
        <f>J7/0.01401</f>
        <v>71.3775874375446</v>
      </c>
      <c r="L7" s="8" t="s">
        <v>26</v>
      </c>
      <c r="M7" s="7" t="s">
        <v>28</v>
      </c>
      <c r="N7" s="8">
        <v>1.3</v>
      </c>
      <c r="O7" s="7">
        <f>N7/0.01401</f>
        <v>92.790863668808</v>
      </c>
      <c r="P7" s="8">
        <v>0.11</v>
      </c>
      <c r="Q7" s="7">
        <f>P7/0.03097</f>
        <v>3.551824346141427</v>
      </c>
      <c r="R7" s="8"/>
      <c r="S7" s="8"/>
      <c r="T7" s="8"/>
      <c r="U7" s="8"/>
      <c r="V7" s="8">
        <v>0.1</v>
      </c>
      <c r="W7" s="7">
        <f>V7/0.03097</f>
        <v>3.228931223764934</v>
      </c>
      <c r="AA7" s="5" t="s">
        <v>27</v>
      </c>
      <c r="AB7" s="6">
        <v>-80.469</v>
      </c>
      <c r="AC7" s="6">
        <v>25.071</v>
      </c>
      <c r="AD7" s="7">
        <v>0</v>
      </c>
      <c r="AE7" s="8">
        <v>45</v>
      </c>
      <c r="AF7" s="8">
        <v>23</v>
      </c>
      <c r="AG7" s="8"/>
      <c r="AH7" s="8"/>
      <c r="AI7" s="8">
        <v>0.22</v>
      </c>
      <c r="AJ7" s="7">
        <f>AI7/0.01401</f>
        <v>15.703069236259815</v>
      </c>
      <c r="AK7" s="8">
        <v>0.04</v>
      </c>
      <c r="AL7" s="7">
        <f>AK7/0.01401</f>
        <v>2.8551034975017844</v>
      </c>
      <c r="AM7" s="8">
        <v>1.1</v>
      </c>
      <c r="AN7" s="7">
        <f>AM7/0.01401</f>
        <v>78.51534618129908</v>
      </c>
      <c r="AO7" s="8">
        <v>0.07</v>
      </c>
      <c r="AP7" s="7">
        <f>AO7/0.03097</f>
        <v>2.260251856635454</v>
      </c>
      <c r="AQ7" s="8"/>
      <c r="AR7" s="8"/>
      <c r="AS7" s="8"/>
      <c r="AT7" s="8"/>
      <c r="AU7" s="8">
        <v>0.07</v>
      </c>
      <c r="AV7" s="7">
        <f>AU7/0.03097</f>
        <v>2.260251856635454</v>
      </c>
      <c r="AW7" s="7"/>
      <c r="AX7" s="7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6"/>
  <sheetViews>
    <sheetView tabSelected="1" workbookViewId="0" topLeftCell="A1">
      <selection activeCell="M6" sqref="M6"/>
    </sheetView>
  </sheetViews>
  <sheetFormatPr defaultColWidth="8.796875" defaultRowHeight="15"/>
  <cols>
    <col min="1" max="1" width="10.8984375" style="9" customWidth="1"/>
    <col min="2" max="16384" width="11" style="0" customWidth="1"/>
  </cols>
  <sheetData>
    <row r="1" spans="1:50" s="4" customFormat="1" ht="14.25" thickBot="1">
      <c r="A1" s="10" t="s">
        <v>24</v>
      </c>
      <c r="B1" s="1" t="s">
        <v>0</v>
      </c>
      <c r="C1" s="2" t="s">
        <v>1</v>
      </c>
      <c r="D1" s="2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AA1" s="1" t="s">
        <v>0</v>
      </c>
      <c r="AB1" s="2" t="s">
        <v>1</v>
      </c>
      <c r="AC1" s="2" t="s">
        <v>2</v>
      </c>
      <c r="AD1" s="3" t="s">
        <v>3</v>
      </c>
      <c r="AE1" s="3" t="s">
        <v>4</v>
      </c>
      <c r="AF1" s="3" t="s">
        <v>5</v>
      </c>
      <c r="AG1" s="3" t="s">
        <v>6</v>
      </c>
      <c r="AH1" s="3" t="s">
        <v>7</v>
      </c>
      <c r="AI1" s="3" t="s">
        <v>8</v>
      </c>
      <c r="AJ1" s="3" t="s">
        <v>9</v>
      </c>
      <c r="AK1" s="3" t="s">
        <v>10</v>
      </c>
      <c r="AL1" s="3" t="s">
        <v>11</v>
      </c>
      <c r="AM1" s="3" t="s">
        <v>12</v>
      </c>
      <c r="AN1" s="3" t="s">
        <v>13</v>
      </c>
      <c r="AO1" s="3" t="s">
        <v>14</v>
      </c>
      <c r="AP1" s="3" t="s">
        <v>15</v>
      </c>
      <c r="AQ1" s="3" t="s">
        <v>16</v>
      </c>
      <c r="AR1" s="3" t="s">
        <v>17</v>
      </c>
      <c r="AS1" s="3" t="s">
        <v>18</v>
      </c>
      <c r="AT1" s="3" t="s">
        <v>19</v>
      </c>
      <c r="AU1" s="3" t="s">
        <v>20</v>
      </c>
      <c r="AV1" s="3" t="s">
        <v>21</v>
      </c>
      <c r="AW1" s="3" t="s">
        <v>22</v>
      </c>
      <c r="AX1" s="3" t="s">
        <v>23</v>
      </c>
    </row>
    <row r="2" spans="1:25" ht="15.75">
      <c r="A2" s="9">
        <v>34212</v>
      </c>
      <c r="B2" s="5" t="s">
        <v>29</v>
      </c>
      <c r="C2" s="6">
        <v>-80.469</v>
      </c>
      <c r="D2" s="6">
        <v>25.071</v>
      </c>
      <c r="E2" s="7">
        <v>6.1</v>
      </c>
      <c r="F2" s="12">
        <v>57.3</v>
      </c>
      <c r="G2" s="12"/>
      <c r="H2" s="12">
        <v>0.8676393</v>
      </c>
      <c r="I2" s="7">
        <f>H2/0.01401</f>
        <v>61.93</v>
      </c>
      <c r="J2" s="12"/>
      <c r="K2" s="12"/>
      <c r="L2" s="12">
        <v>0.0214353</v>
      </c>
      <c r="M2" s="7">
        <f>L2/0.01401</f>
        <v>1.53</v>
      </c>
      <c r="N2" s="12">
        <v>1.1523225</v>
      </c>
      <c r="O2" s="7">
        <f>N2/0.01401</f>
        <v>82.25</v>
      </c>
      <c r="P2" s="12"/>
      <c r="Q2" s="12"/>
      <c r="R2" s="12"/>
      <c r="S2" s="12"/>
      <c r="T2" s="12">
        <v>0.03097</v>
      </c>
      <c r="U2" s="7">
        <f>T2/0.03097</f>
        <v>1</v>
      </c>
      <c r="V2" s="12">
        <v>0.033757300000000004</v>
      </c>
      <c r="W2" s="7">
        <f>V2/0.03097</f>
        <v>1.09</v>
      </c>
      <c r="X2" s="12">
        <v>0.06125099999999999</v>
      </c>
      <c r="Y2" s="7">
        <f>X2/0.01201</f>
        <v>5.1</v>
      </c>
    </row>
    <row r="3" spans="1:25" ht="15.75">
      <c r="A3" s="9">
        <v>34485</v>
      </c>
      <c r="B3" s="5" t="s">
        <v>29</v>
      </c>
      <c r="C3" s="6">
        <v>-80.469</v>
      </c>
      <c r="D3" s="6">
        <v>25.071</v>
      </c>
      <c r="E3" s="7">
        <v>6.1</v>
      </c>
      <c r="F3" s="13">
        <v>54.2</v>
      </c>
      <c r="G3" s="14">
        <v>28.3</v>
      </c>
      <c r="H3" s="13">
        <f>I3*0.01401</f>
        <v>0.3611778</v>
      </c>
      <c r="I3" s="13">
        <v>25.78</v>
      </c>
      <c r="J3" s="13"/>
      <c r="K3" s="13"/>
      <c r="L3" s="13">
        <f>M3*0.01401</f>
        <v>0.0077055000000000005</v>
      </c>
      <c r="M3" s="13">
        <v>0.55</v>
      </c>
      <c r="N3" s="13">
        <f>O3*0.01401</f>
        <v>0.7932462</v>
      </c>
      <c r="O3" s="13">
        <v>56.62</v>
      </c>
      <c r="P3" s="13"/>
      <c r="Q3" s="13"/>
      <c r="R3" s="13"/>
      <c r="S3" s="13"/>
      <c r="T3" s="13">
        <f>U3*0.03097</f>
        <v>0.011458900000000001</v>
      </c>
      <c r="U3" s="13">
        <v>0.37</v>
      </c>
      <c r="V3" s="13">
        <f>W3*0.03097</f>
        <v>0.0161044</v>
      </c>
      <c r="W3" s="13">
        <v>0.52</v>
      </c>
      <c r="X3" s="13">
        <f>Y3*0.01201</f>
        <v>5.0927204</v>
      </c>
      <c r="Y3" s="13">
        <v>424.04</v>
      </c>
    </row>
    <row r="4" spans="1:25" ht="15.75">
      <c r="A4" s="9">
        <v>34699</v>
      </c>
      <c r="B4" s="5" t="s">
        <v>29</v>
      </c>
      <c r="C4" s="6">
        <v>-80.469</v>
      </c>
      <c r="D4" s="6">
        <v>25.071</v>
      </c>
      <c r="E4" s="7">
        <v>6.1</v>
      </c>
      <c r="F4" s="7">
        <v>53</v>
      </c>
      <c r="G4" s="7">
        <v>24.8</v>
      </c>
      <c r="H4" s="7"/>
      <c r="I4" s="8"/>
      <c r="J4" s="8">
        <v>0.76</v>
      </c>
      <c r="K4" s="7">
        <f>J4/0.01401</f>
        <v>54.246966452533904</v>
      </c>
      <c r="L4" s="6">
        <v>0</v>
      </c>
      <c r="M4" s="6">
        <f>L4/0.01401</f>
        <v>0</v>
      </c>
      <c r="N4" s="7">
        <v>0.86</v>
      </c>
      <c r="O4" s="7">
        <f>N4/0.01401</f>
        <v>61.384725196288365</v>
      </c>
      <c r="P4" s="7">
        <v>0.08</v>
      </c>
      <c r="Q4" s="7">
        <f>P4/0.03097</f>
        <v>2.583144979011947</v>
      </c>
      <c r="R4" s="7"/>
      <c r="S4" s="7"/>
      <c r="T4" s="7"/>
      <c r="U4" s="7"/>
      <c r="V4" s="7">
        <v>0.03</v>
      </c>
      <c r="W4" s="7">
        <f>V4/0.03097</f>
        <v>0.9686793671294801</v>
      </c>
      <c r="X4" s="7"/>
      <c r="Y4" s="7"/>
    </row>
    <row r="5" spans="1:44" ht="15.75">
      <c r="A5" s="9">
        <v>35033</v>
      </c>
      <c r="B5" s="5" t="s">
        <v>29</v>
      </c>
      <c r="C5" s="6">
        <v>-80.469</v>
      </c>
      <c r="D5" s="6">
        <v>25.071</v>
      </c>
      <c r="E5" s="7">
        <v>6.1</v>
      </c>
      <c r="F5" s="8">
        <v>58.4</v>
      </c>
      <c r="G5" s="8">
        <v>26.3</v>
      </c>
      <c r="H5" s="8"/>
      <c r="I5" s="8"/>
      <c r="J5" s="8">
        <v>1</v>
      </c>
      <c r="K5" s="7">
        <f>J5/0.01401</f>
        <v>71.3775874375446</v>
      </c>
      <c r="L5" s="8" t="s">
        <v>26</v>
      </c>
      <c r="M5" s="7" t="s">
        <v>28</v>
      </c>
      <c r="N5" s="8">
        <v>1.2</v>
      </c>
      <c r="O5" s="7">
        <f>N5/0.01401</f>
        <v>85.65310492505353</v>
      </c>
      <c r="P5" s="8">
        <v>0.11</v>
      </c>
      <c r="Q5" s="7">
        <f>P5/0.03097</f>
        <v>3.551824346141427</v>
      </c>
      <c r="R5" s="8"/>
      <c r="S5" s="8"/>
      <c r="T5" s="8"/>
      <c r="U5" s="8"/>
      <c r="V5" s="8">
        <v>0.05</v>
      </c>
      <c r="W5" s="7">
        <f>V5/0.03097</f>
        <v>1.614465611882467</v>
      </c>
      <c r="X5" s="7"/>
      <c r="Y5" s="7"/>
      <c r="Z5" s="11"/>
      <c r="AA5" s="5" t="s">
        <v>27</v>
      </c>
      <c r="AB5" s="6">
        <v>-80.469</v>
      </c>
      <c r="AC5" s="6">
        <v>25.071</v>
      </c>
      <c r="AD5" s="7">
        <v>0</v>
      </c>
      <c r="AE5" s="8">
        <v>35.7</v>
      </c>
      <c r="AF5" s="8">
        <v>23.1</v>
      </c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</row>
    <row r="6" spans="1:70" ht="15.75">
      <c r="A6" s="9">
        <v>35410</v>
      </c>
      <c r="AA6" s="5" t="s">
        <v>27</v>
      </c>
      <c r="AB6" s="6">
        <v>-80.469</v>
      </c>
      <c r="AC6" s="6">
        <v>25.071</v>
      </c>
      <c r="AD6" s="7">
        <v>0</v>
      </c>
      <c r="AE6" s="8">
        <v>45</v>
      </c>
      <c r="AF6" s="8">
        <v>23</v>
      </c>
      <c r="AG6" s="8"/>
      <c r="AH6" s="8"/>
      <c r="AI6" s="8">
        <v>0.22</v>
      </c>
      <c r="AJ6" s="7">
        <f>AI6/0.01401</f>
        <v>15.703069236259815</v>
      </c>
      <c r="AK6" s="8">
        <v>0.04</v>
      </c>
      <c r="AL6" s="7">
        <f>AK6/0.01401</f>
        <v>2.8551034975017844</v>
      </c>
      <c r="AM6" s="8">
        <v>1.1</v>
      </c>
      <c r="AN6" s="7">
        <f>AM6/0.01401</f>
        <v>78.51534618129908</v>
      </c>
      <c r="AO6" s="8">
        <v>0.07</v>
      </c>
      <c r="AP6" s="7">
        <f>AO6/0.03097</f>
        <v>2.260251856635454</v>
      </c>
      <c r="AQ6" s="8"/>
      <c r="AR6" s="8"/>
      <c r="AS6" s="8"/>
      <c r="AT6" s="8"/>
      <c r="AU6" s="8">
        <v>0.07</v>
      </c>
      <c r="AV6" s="7">
        <f>AU6/0.03097</f>
        <v>2.260251856635454</v>
      </c>
      <c r="AW6" s="7"/>
      <c r="AX6" s="7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 </cp:lastModifiedBy>
  <dcterms:created xsi:type="dcterms:W3CDTF">2000-07-24T17:31:48Z</dcterms:created>
  <dcterms:modified xsi:type="dcterms:W3CDTF">2005-06-21T13:58:52Z</dcterms:modified>
  <cp:category/>
  <cp:version/>
  <cp:contentType/>
  <cp:contentStatus/>
</cp:coreProperties>
</file>