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30" windowWidth="10575" windowHeight="5910" activeTab="0"/>
  </bookViews>
  <sheets>
    <sheet name="Feb 08" sheetId="1" r:id="rId1"/>
  </sheets>
  <definedNames>
    <definedName name="_xlnm.Print_Area" localSheetId="0">'Feb 08'!$A$1:$J$6</definedName>
  </definedNames>
  <calcPr fullCalcOnLoad="1"/>
</workbook>
</file>

<file path=xl/sharedStrings.xml><?xml version="1.0" encoding="utf-8"?>
<sst xmlns="http://schemas.openxmlformats.org/spreadsheetml/2006/main" count="194" uniqueCount="84">
  <si>
    <t>Order</t>
  </si>
  <si>
    <t>Amounts</t>
  </si>
  <si>
    <t>Org</t>
  </si>
  <si>
    <t>Memo</t>
  </si>
  <si>
    <t>Fund</t>
  </si>
  <si>
    <t>OC</t>
  </si>
  <si>
    <t>Rpt Entity</t>
  </si>
  <si>
    <t>Program</t>
  </si>
  <si>
    <t>Task No.</t>
  </si>
  <si>
    <t>CLIN</t>
  </si>
  <si>
    <t>01050</t>
  </si>
  <si>
    <t>301802</t>
  </si>
  <si>
    <t>CID: IM00144</t>
  </si>
  <si>
    <t>CONTRACT/SERVICE: EES/Excite</t>
  </si>
  <si>
    <t>5IM05</t>
  </si>
  <si>
    <t>PI</t>
  </si>
  <si>
    <t>00650</t>
  </si>
  <si>
    <t>2822390</t>
  </si>
  <si>
    <t>5IM06</t>
  </si>
  <si>
    <t>00550</t>
  </si>
  <si>
    <t>5IM07</t>
  </si>
  <si>
    <t>OE</t>
  </si>
  <si>
    <t>3123608</t>
  </si>
  <si>
    <t>CI</t>
  </si>
  <si>
    <t>1000169</t>
  </si>
  <si>
    <t>NE</t>
  </si>
  <si>
    <t>26000</t>
  </si>
  <si>
    <t>1</t>
  </si>
  <si>
    <t>25200</t>
  </si>
  <si>
    <t>5IM0A</t>
  </si>
  <si>
    <t>302218</t>
  </si>
  <si>
    <t>2720468</t>
  </si>
  <si>
    <t>20</t>
  </si>
  <si>
    <t>01650</t>
  </si>
  <si>
    <t>EM</t>
  </si>
  <si>
    <t>01250</t>
  </si>
  <si>
    <t>302931</t>
  </si>
  <si>
    <t>25100</t>
  </si>
  <si>
    <t>IG</t>
  </si>
  <si>
    <t>00850</t>
  </si>
  <si>
    <t>300402</t>
  </si>
  <si>
    <t>302709</t>
  </si>
  <si>
    <t>23</t>
  </si>
  <si>
    <t>NA</t>
  </si>
  <si>
    <t>302166</t>
  </si>
  <si>
    <t>5NNSA02</t>
  </si>
  <si>
    <t>IMAC0009a</t>
  </si>
  <si>
    <t>301713</t>
  </si>
  <si>
    <t>1712215</t>
  </si>
  <si>
    <t>1713254</t>
  </si>
  <si>
    <t>IM-60</t>
  </si>
  <si>
    <t>301122</t>
  </si>
  <si>
    <t>11</t>
  </si>
  <si>
    <t>IMOS0035</t>
  </si>
  <si>
    <t>2221967</t>
  </si>
  <si>
    <t>IMAC0001c</t>
  </si>
  <si>
    <t>HR-1</t>
  </si>
  <si>
    <t>5HR01</t>
  </si>
  <si>
    <t>1110462</t>
  </si>
  <si>
    <t>302966</t>
  </si>
  <si>
    <t>HS-1</t>
  </si>
  <si>
    <t>25000</t>
  </si>
  <si>
    <t>301207</t>
  </si>
  <si>
    <t>07/30/07a</t>
  </si>
  <si>
    <t>25220</t>
  </si>
  <si>
    <t>08/01/07a</t>
  </si>
  <si>
    <t>00400</t>
  </si>
  <si>
    <t>07/20/07a</t>
  </si>
  <si>
    <t>2221966</t>
  </si>
  <si>
    <t>08/13/07a</t>
  </si>
  <si>
    <t>05/30/07a</t>
  </si>
  <si>
    <t>07/26/07a</t>
  </si>
  <si>
    <t>3</t>
  </si>
  <si>
    <t>11/29/07a</t>
  </si>
  <si>
    <t>02/29/08a</t>
  </si>
  <si>
    <t>For the Period of 02/01 - 02/29/08</t>
  </si>
  <si>
    <t>12/06/07a</t>
  </si>
  <si>
    <t>11/09/07a</t>
  </si>
  <si>
    <t>12/07/07a</t>
  </si>
  <si>
    <t>01/14/08a</t>
  </si>
  <si>
    <t>01/18/08a</t>
  </si>
  <si>
    <t>NoDateA</t>
  </si>
  <si>
    <t>1610675</t>
  </si>
  <si>
    <t>Invoice #3564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</si>
</sst>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#,##0.0_);\(#,##0.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39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39" fontId="0" fillId="0" borderId="0" xfId="0" applyNumberFormat="1" applyAlignment="1">
      <alignment/>
    </xf>
    <xf numFmtId="0" fontId="0" fillId="0" borderId="0" xfId="0" applyAlignment="1">
      <alignment horizontal="right"/>
    </xf>
    <xf numFmtId="39" fontId="0" fillId="0" borderId="0" xfId="0" applyNumberFormat="1" applyFont="1" applyBorder="1" applyAlignment="1">
      <alignment/>
    </xf>
    <xf numFmtId="0" fontId="0" fillId="0" borderId="0" xfId="0" applyFill="1" applyAlignment="1">
      <alignment horizontal="right"/>
    </xf>
    <xf numFmtId="39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="75" zoomScaleNormal="75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57421875" style="0" customWidth="1"/>
    <col min="2" max="2" width="12.28125" style="4" bestFit="1" customWidth="1"/>
    <col min="3" max="3" width="11.28125" style="0" customWidth="1"/>
    <col min="4" max="4" width="10.8515625" style="0" bestFit="1" customWidth="1"/>
    <col min="5" max="5" width="9.7109375" style="0" bestFit="1" customWidth="1"/>
    <col min="6" max="6" width="6.00390625" style="0" bestFit="1" customWidth="1"/>
    <col min="7" max="7" width="11.140625" style="0" customWidth="1"/>
    <col min="8" max="8" width="10.00390625" style="0" bestFit="1" customWidth="1"/>
    <col min="9" max="9" width="10.421875" style="0" bestFit="1" customWidth="1"/>
    <col min="10" max="10" width="6.421875" style="0" bestFit="1" customWidth="1"/>
    <col min="11" max="11" width="9.7109375" style="0" bestFit="1" customWidth="1"/>
  </cols>
  <sheetData>
    <row r="1" spans="2:10" ht="12.75">
      <c r="B1" s="9" t="s">
        <v>12</v>
      </c>
      <c r="C1" s="9"/>
      <c r="D1" s="9"/>
      <c r="E1" s="9"/>
      <c r="F1" s="9"/>
      <c r="G1" s="9"/>
      <c r="H1" s="9"/>
      <c r="I1" s="9"/>
      <c r="J1" s="9"/>
    </row>
    <row r="2" spans="2:10" ht="12.75">
      <c r="B2" s="9" t="s">
        <v>13</v>
      </c>
      <c r="C2" s="9"/>
      <c r="D2" s="9"/>
      <c r="E2" s="9"/>
      <c r="F2" s="9"/>
      <c r="G2" s="9"/>
      <c r="H2" s="9"/>
      <c r="I2" s="9"/>
      <c r="J2" s="9"/>
    </row>
    <row r="3" spans="2:10" ht="12.75">
      <c r="B3" s="9" t="s">
        <v>83</v>
      </c>
      <c r="C3" s="9"/>
      <c r="D3" s="9"/>
      <c r="E3" s="9"/>
      <c r="F3" s="9"/>
      <c r="G3" s="9"/>
      <c r="H3" s="9"/>
      <c r="I3" s="9"/>
      <c r="J3" s="9"/>
    </row>
    <row r="4" spans="2:10" ht="12.75">
      <c r="B4" s="9" t="s">
        <v>75</v>
      </c>
      <c r="C4" s="9"/>
      <c r="D4" s="9"/>
      <c r="E4" s="9"/>
      <c r="F4" s="9"/>
      <c r="G4" s="9"/>
      <c r="H4" s="9"/>
      <c r="I4" s="9"/>
      <c r="J4" s="9"/>
    </row>
    <row r="6" spans="1:10" ht="12.75">
      <c r="A6" s="1" t="s">
        <v>0</v>
      </c>
      <c r="B6" s="2" t="s">
        <v>1</v>
      </c>
      <c r="C6" s="1" t="s">
        <v>2</v>
      </c>
      <c r="D6" s="3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</row>
    <row r="7" spans="1:10" ht="12.75">
      <c r="A7">
        <v>1</v>
      </c>
      <c r="B7" s="4">
        <v>9542.01</v>
      </c>
      <c r="C7" t="s">
        <v>56</v>
      </c>
      <c r="D7" t="s">
        <v>69</v>
      </c>
      <c r="E7" t="s">
        <v>66</v>
      </c>
      <c r="F7" t="s">
        <v>28</v>
      </c>
      <c r="G7" s="5" t="s">
        <v>62</v>
      </c>
      <c r="H7" s="5" t="s">
        <v>82</v>
      </c>
      <c r="I7" t="s">
        <v>57</v>
      </c>
      <c r="J7" s="5" t="s">
        <v>27</v>
      </c>
    </row>
    <row r="8" spans="1:10" ht="12.75">
      <c r="A8">
        <v>2</v>
      </c>
      <c r="B8" s="4">
        <v>22851.69</v>
      </c>
      <c r="C8" t="s">
        <v>50</v>
      </c>
      <c r="D8" t="s">
        <v>46</v>
      </c>
      <c r="E8" t="s">
        <v>16</v>
      </c>
      <c r="F8" t="s">
        <v>28</v>
      </c>
      <c r="G8" s="5" t="s">
        <v>11</v>
      </c>
      <c r="H8" s="5" t="s">
        <v>49</v>
      </c>
      <c r="I8" t="s">
        <v>14</v>
      </c>
      <c r="J8" s="5" t="s">
        <v>27</v>
      </c>
    </row>
    <row r="9" spans="1:10" ht="12.75">
      <c r="A9">
        <v>3</v>
      </c>
      <c r="B9" s="6">
        <v>31190.4</v>
      </c>
      <c r="C9" t="s">
        <v>50</v>
      </c>
      <c r="D9" t="s">
        <v>55</v>
      </c>
      <c r="E9" t="s">
        <v>16</v>
      </c>
      <c r="F9" t="s">
        <v>28</v>
      </c>
      <c r="G9" s="5" t="s">
        <v>11</v>
      </c>
      <c r="H9" s="5" t="s">
        <v>49</v>
      </c>
      <c r="I9" t="s">
        <v>18</v>
      </c>
      <c r="J9" s="5" t="s">
        <v>27</v>
      </c>
    </row>
    <row r="10" spans="1:10" ht="12.75">
      <c r="A10">
        <v>4</v>
      </c>
      <c r="B10" s="6">
        <v>14298.13</v>
      </c>
      <c r="C10" t="s">
        <v>38</v>
      </c>
      <c r="D10" t="s">
        <v>67</v>
      </c>
      <c r="E10" t="s">
        <v>39</v>
      </c>
      <c r="F10" t="s">
        <v>26</v>
      </c>
      <c r="G10" s="5" t="s">
        <v>47</v>
      </c>
      <c r="H10" s="5" t="s">
        <v>48</v>
      </c>
      <c r="I10" t="s">
        <v>18</v>
      </c>
      <c r="J10" s="5" t="s">
        <v>27</v>
      </c>
    </row>
    <row r="11" spans="1:10" ht="12.75">
      <c r="A11">
        <v>5</v>
      </c>
      <c r="B11" s="6">
        <v>105992</v>
      </c>
      <c r="C11" t="s">
        <v>21</v>
      </c>
      <c r="D11" t="s">
        <v>73</v>
      </c>
      <c r="E11" t="s">
        <v>19</v>
      </c>
      <c r="F11" t="s">
        <v>64</v>
      </c>
      <c r="G11" s="5" t="s">
        <v>36</v>
      </c>
      <c r="H11" s="5" t="s">
        <v>22</v>
      </c>
      <c r="I11" t="s">
        <v>18</v>
      </c>
      <c r="J11" s="5" t="s">
        <v>27</v>
      </c>
    </row>
    <row r="12" spans="1:10" ht="12.75">
      <c r="A12">
        <v>6</v>
      </c>
      <c r="B12" s="6">
        <f>159850.38-120290.13</f>
        <v>39560.25</v>
      </c>
      <c r="C12" t="s">
        <v>60</v>
      </c>
      <c r="D12" t="s">
        <v>76</v>
      </c>
      <c r="E12" t="s">
        <v>19</v>
      </c>
      <c r="F12" t="s">
        <v>28</v>
      </c>
      <c r="G12" s="5" t="s">
        <v>59</v>
      </c>
      <c r="H12" s="7">
        <v>3184802</v>
      </c>
      <c r="I12" t="s">
        <v>18</v>
      </c>
      <c r="J12" s="5" t="s">
        <v>27</v>
      </c>
    </row>
    <row r="13" spans="1:10" ht="12.75">
      <c r="A13">
        <v>7</v>
      </c>
      <c r="B13" s="6">
        <v>30690.88</v>
      </c>
      <c r="C13" t="s">
        <v>21</v>
      </c>
      <c r="D13" t="s">
        <v>73</v>
      </c>
      <c r="E13" t="s">
        <v>19</v>
      </c>
      <c r="F13" t="s">
        <v>64</v>
      </c>
      <c r="G13" s="5" t="s">
        <v>36</v>
      </c>
      <c r="H13" s="5" t="s">
        <v>22</v>
      </c>
      <c r="I13" t="s">
        <v>20</v>
      </c>
      <c r="J13" s="5" t="s">
        <v>27</v>
      </c>
    </row>
    <row r="14" spans="1:10" ht="12.75">
      <c r="A14">
        <v>8</v>
      </c>
      <c r="B14" s="6">
        <v>17325</v>
      </c>
      <c r="C14" t="s">
        <v>23</v>
      </c>
      <c r="D14" t="s">
        <v>77</v>
      </c>
      <c r="E14" t="s">
        <v>16</v>
      </c>
      <c r="F14" t="s">
        <v>37</v>
      </c>
      <c r="G14" s="5" t="s">
        <v>40</v>
      </c>
      <c r="H14" s="5" t="s">
        <v>24</v>
      </c>
      <c r="I14" t="s">
        <v>20</v>
      </c>
      <c r="J14" s="5" t="s">
        <v>27</v>
      </c>
    </row>
    <row r="15" spans="1:10" ht="12.75">
      <c r="A15">
        <v>9</v>
      </c>
      <c r="B15" s="6">
        <f>1066986.74+201984.12-250000</f>
        <v>1018970.8599999999</v>
      </c>
      <c r="C15" t="s">
        <v>43</v>
      </c>
      <c r="D15" t="s">
        <v>74</v>
      </c>
      <c r="E15" t="s">
        <v>33</v>
      </c>
      <c r="F15" t="s">
        <v>28</v>
      </c>
      <c r="G15" s="5" t="s">
        <v>44</v>
      </c>
      <c r="H15" s="5" t="s">
        <v>68</v>
      </c>
      <c r="I15" t="s">
        <v>20</v>
      </c>
      <c r="J15" s="5" t="s">
        <v>27</v>
      </c>
    </row>
    <row r="16" spans="1:10" ht="12.75">
      <c r="A16">
        <v>10</v>
      </c>
      <c r="B16" s="6">
        <v>10995.15</v>
      </c>
      <c r="C16" t="s">
        <v>50</v>
      </c>
      <c r="D16" t="s">
        <v>53</v>
      </c>
      <c r="E16" t="s">
        <v>10</v>
      </c>
      <c r="F16" t="s">
        <v>26</v>
      </c>
      <c r="G16" s="5" t="s">
        <v>11</v>
      </c>
      <c r="H16" s="5" t="s">
        <v>49</v>
      </c>
      <c r="I16" t="s">
        <v>29</v>
      </c>
      <c r="J16" s="5" t="s">
        <v>27</v>
      </c>
    </row>
    <row r="17" spans="1:10" ht="12.75">
      <c r="A17">
        <v>11</v>
      </c>
      <c r="B17" s="4">
        <v>526.42</v>
      </c>
      <c r="C17" t="s">
        <v>23</v>
      </c>
      <c r="D17" t="s">
        <v>71</v>
      </c>
      <c r="E17" t="s">
        <v>16</v>
      </c>
      <c r="F17" t="s">
        <v>37</v>
      </c>
      <c r="G17" s="5" t="s">
        <v>40</v>
      </c>
      <c r="H17" s="5" t="s">
        <v>24</v>
      </c>
      <c r="I17" t="s">
        <v>29</v>
      </c>
      <c r="J17" s="5" t="s">
        <v>72</v>
      </c>
    </row>
    <row r="18" spans="1:10" ht="12.75">
      <c r="A18">
        <v>12</v>
      </c>
      <c r="B18" s="6">
        <v>2307.84</v>
      </c>
      <c r="C18" t="s">
        <v>34</v>
      </c>
      <c r="D18" t="s">
        <v>63</v>
      </c>
      <c r="E18" t="s">
        <v>35</v>
      </c>
      <c r="F18" t="s">
        <v>26</v>
      </c>
      <c r="G18" s="5" t="s">
        <v>51</v>
      </c>
      <c r="H18" s="5" t="s">
        <v>58</v>
      </c>
      <c r="I18" t="s">
        <v>29</v>
      </c>
      <c r="J18" s="5" t="s">
        <v>52</v>
      </c>
    </row>
    <row r="19" spans="1:10" ht="12.75">
      <c r="A19">
        <v>13</v>
      </c>
      <c r="B19" s="6">
        <v>16563.38</v>
      </c>
      <c r="C19" t="s">
        <v>34</v>
      </c>
      <c r="D19" t="s">
        <v>78</v>
      </c>
      <c r="E19" t="s">
        <v>35</v>
      </c>
      <c r="F19" t="s">
        <v>26</v>
      </c>
      <c r="G19" s="5" t="s">
        <v>51</v>
      </c>
      <c r="H19" s="5" t="s">
        <v>58</v>
      </c>
      <c r="I19" t="s">
        <v>29</v>
      </c>
      <c r="J19" s="5" t="s">
        <v>52</v>
      </c>
    </row>
    <row r="20" spans="1:10" ht="12.75">
      <c r="A20">
        <v>14</v>
      </c>
      <c r="B20" s="6">
        <v>412.08</v>
      </c>
      <c r="C20" t="s">
        <v>34</v>
      </c>
      <c r="D20" t="s">
        <v>79</v>
      </c>
      <c r="E20" t="s">
        <v>35</v>
      </c>
      <c r="F20" t="s">
        <v>26</v>
      </c>
      <c r="G20" s="5" t="s">
        <v>51</v>
      </c>
      <c r="H20" s="5" t="s">
        <v>58</v>
      </c>
      <c r="I20" t="s">
        <v>29</v>
      </c>
      <c r="J20" s="5" t="s">
        <v>52</v>
      </c>
    </row>
    <row r="21" spans="1:10" ht="12.75">
      <c r="A21">
        <v>15</v>
      </c>
      <c r="B21" s="6">
        <v>213.23</v>
      </c>
      <c r="C21" t="s">
        <v>34</v>
      </c>
      <c r="D21" t="s">
        <v>80</v>
      </c>
      <c r="E21" t="s">
        <v>35</v>
      </c>
      <c r="F21" t="s">
        <v>26</v>
      </c>
      <c r="G21" s="5" t="s">
        <v>51</v>
      </c>
      <c r="H21" s="5" t="s">
        <v>58</v>
      </c>
      <c r="I21" t="s">
        <v>29</v>
      </c>
      <c r="J21" s="5" t="s">
        <v>52</v>
      </c>
    </row>
    <row r="22" spans="1:10" ht="12.75">
      <c r="A22">
        <v>16</v>
      </c>
      <c r="B22" s="6">
        <f>21411.16-19496.53</f>
        <v>1914.630000000001</v>
      </c>
      <c r="C22" t="s">
        <v>34</v>
      </c>
      <c r="D22" t="s">
        <v>81</v>
      </c>
      <c r="E22" t="s">
        <v>35</v>
      </c>
      <c r="F22" t="s">
        <v>26</v>
      </c>
      <c r="G22" s="5" t="s">
        <v>51</v>
      </c>
      <c r="H22" s="5" t="s">
        <v>58</v>
      </c>
      <c r="I22" t="s">
        <v>29</v>
      </c>
      <c r="J22" s="5" t="s">
        <v>52</v>
      </c>
    </row>
    <row r="23" spans="1:10" ht="12.75">
      <c r="A23">
        <v>17</v>
      </c>
      <c r="B23" s="4">
        <v>15566.25</v>
      </c>
      <c r="C23" t="s">
        <v>25</v>
      </c>
      <c r="D23" t="s">
        <v>70</v>
      </c>
      <c r="E23" t="s">
        <v>19</v>
      </c>
      <c r="F23" t="s">
        <v>61</v>
      </c>
      <c r="G23" s="5" t="s">
        <v>30</v>
      </c>
      <c r="H23" s="5" t="s">
        <v>31</v>
      </c>
      <c r="I23" t="s">
        <v>29</v>
      </c>
      <c r="J23" s="5" t="s">
        <v>32</v>
      </c>
    </row>
    <row r="24" spans="1:10" ht="12.75">
      <c r="A24">
        <v>18</v>
      </c>
      <c r="B24" s="8">
        <v>-4455.62</v>
      </c>
      <c r="C24" t="s">
        <v>15</v>
      </c>
      <c r="D24" t="s">
        <v>65</v>
      </c>
      <c r="E24" t="s">
        <v>16</v>
      </c>
      <c r="F24" t="s">
        <v>37</v>
      </c>
      <c r="G24" s="5" t="s">
        <v>41</v>
      </c>
      <c r="H24" s="5" t="s">
        <v>17</v>
      </c>
      <c r="I24" t="s">
        <v>29</v>
      </c>
      <c r="J24" s="5" t="s">
        <v>42</v>
      </c>
    </row>
    <row r="25" spans="1:10" ht="12.75">
      <c r="A25">
        <v>19</v>
      </c>
      <c r="B25" s="6">
        <f>-8003.53+4455.62</f>
        <v>-3547.91</v>
      </c>
      <c r="C25" t="s">
        <v>50</v>
      </c>
      <c r="D25" t="s">
        <v>53</v>
      </c>
      <c r="E25" t="s">
        <v>16</v>
      </c>
      <c r="F25" t="s">
        <v>26</v>
      </c>
      <c r="G25" s="5" t="s">
        <v>11</v>
      </c>
      <c r="H25" s="5" t="s">
        <v>49</v>
      </c>
      <c r="I25" t="s">
        <v>29</v>
      </c>
      <c r="J25">
        <v>23</v>
      </c>
    </row>
    <row r="26" spans="1:10" ht="12.75">
      <c r="A26">
        <v>20</v>
      </c>
      <c r="B26" s="4">
        <v>212198.82</v>
      </c>
      <c r="C26" t="s">
        <v>43</v>
      </c>
      <c r="D26" t="s">
        <v>74</v>
      </c>
      <c r="E26" t="s">
        <v>33</v>
      </c>
      <c r="F26" t="s">
        <v>28</v>
      </c>
      <c r="G26" s="5" t="s">
        <v>44</v>
      </c>
      <c r="H26" s="5" t="s">
        <v>54</v>
      </c>
      <c r="I26" t="s">
        <v>45</v>
      </c>
      <c r="J26" s="5" t="s">
        <v>27</v>
      </c>
    </row>
    <row r="28" ht="12.75">
      <c r="B28" s="4">
        <f>SUM(B7:B27)-1543115.49</f>
        <v>0</v>
      </c>
    </row>
    <row r="29" ht="12.75">
      <c r="B29" s="4">
        <f>SUM(B7:B26)</f>
        <v>1543115.4899999995</v>
      </c>
    </row>
    <row r="31" spans="1:4" ht="12.75">
      <c r="A31" s="1" t="s">
        <v>0</v>
      </c>
      <c r="B31" s="2" t="s">
        <v>1</v>
      </c>
      <c r="D31" s="1" t="s">
        <v>7</v>
      </c>
    </row>
    <row r="32" spans="1:4" ht="12.75">
      <c r="A32">
        <v>8</v>
      </c>
      <c r="B32" s="6">
        <v>17325</v>
      </c>
      <c r="D32" s="5" t="s">
        <v>24</v>
      </c>
    </row>
    <row r="33" spans="1:5" ht="12.75">
      <c r="A33">
        <v>11</v>
      </c>
      <c r="B33" s="4">
        <v>526.42</v>
      </c>
      <c r="C33" s="4">
        <f>+B32+B33</f>
        <v>17851.42</v>
      </c>
      <c r="D33" s="5" t="s">
        <v>24</v>
      </c>
      <c r="E33">
        <f>+D33-D32</f>
        <v>0</v>
      </c>
    </row>
    <row r="34" spans="1:5" ht="12.75">
      <c r="A34">
        <v>12</v>
      </c>
      <c r="B34" s="6">
        <v>2307.84</v>
      </c>
      <c r="D34" s="5" t="s">
        <v>58</v>
      </c>
      <c r="E34">
        <f aca="true" t="shared" si="0" ref="E34:E51">+D34-D33</f>
        <v>110293</v>
      </c>
    </row>
    <row r="35" spans="1:5" ht="12.75">
      <c r="A35">
        <v>13</v>
      </c>
      <c r="B35" s="6">
        <v>16563.38</v>
      </c>
      <c r="D35" s="5" t="s">
        <v>58</v>
      </c>
      <c r="E35">
        <f t="shared" si="0"/>
        <v>0</v>
      </c>
    </row>
    <row r="36" spans="1:5" ht="12.75">
      <c r="A36">
        <v>14</v>
      </c>
      <c r="B36" s="6">
        <v>412.08</v>
      </c>
      <c r="D36" s="5" t="s">
        <v>58</v>
      </c>
      <c r="E36">
        <f t="shared" si="0"/>
        <v>0</v>
      </c>
    </row>
    <row r="37" spans="1:5" ht="12.75">
      <c r="A37">
        <v>15</v>
      </c>
      <c r="B37" s="6">
        <v>213.23</v>
      </c>
      <c r="D37" s="5" t="s">
        <v>58</v>
      </c>
      <c r="E37">
        <f t="shared" si="0"/>
        <v>0</v>
      </c>
    </row>
    <row r="38" spans="1:5" ht="12.75">
      <c r="A38">
        <v>16</v>
      </c>
      <c r="B38" s="6">
        <f>21411.16-19496.53</f>
        <v>1914.630000000001</v>
      </c>
      <c r="C38" s="4">
        <f>SUM(B34:B38)</f>
        <v>21411.160000000003</v>
      </c>
      <c r="D38" s="5" t="s">
        <v>58</v>
      </c>
      <c r="E38">
        <f t="shared" si="0"/>
        <v>0</v>
      </c>
    </row>
    <row r="39" spans="1:5" ht="12.75">
      <c r="A39">
        <v>1</v>
      </c>
      <c r="B39" s="4">
        <v>9542.01</v>
      </c>
      <c r="C39" s="4">
        <f>+B39</f>
        <v>9542.01</v>
      </c>
      <c r="D39" s="5" t="s">
        <v>82</v>
      </c>
      <c r="E39">
        <f t="shared" si="0"/>
        <v>500213</v>
      </c>
    </row>
    <row r="40" spans="1:5" ht="12.75">
      <c r="A40">
        <v>4</v>
      </c>
      <c r="B40" s="6">
        <v>14298.13</v>
      </c>
      <c r="C40" s="4">
        <f>+B40</f>
        <v>14298.13</v>
      </c>
      <c r="D40" s="5" t="s">
        <v>48</v>
      </c>
      <c r="E40">
        <f t="shared" si="0"/>
        <v>101540</v>
      </c>
    </row>
    <row r="41" spans="1:5" ht="12.75">
      <c r="A41">
        <v>2</v>
      </c>
      <c r="B41" s="4">
        <v>22851.69</v>
      </c>
      <c r="C41" s="4"/>
      <c r="D41" s="5" t="s">
        <v>49</v>
      </c>
      <c r="E41">
        <f t="shared" si="0"/>
        <v>1039</v>
      </c>
    </row>
    <row r="42" spans="1:5" ht="12.75">
      <c r="A42">
        <v>3</v>
      </c>
      <c r="B42" s="6">
        <v>31190.4</v>
      </c>
      <c r="D42" s="5" t="s">
        <v>49</v>
      </c>
      <c r="E42">
        <f t="shared" si="0"/>
        <v>0</v>
      </c>
    </row>
    <row r="43" spans="1:5" ht="12.75">
      <c r="A43">
        <v>10</v>
      </c>
      <c r="B43" s="6">
        <v>10995.15</v>
      </c>
      <c r="D43" s="5" t="s">
        <v>49</v>
      </c>
      <c r="E43">
        <f t="shared" si="0"/>
        <v>0</v>
      </c>
    </row>
    <row r="44" spans="1:5" ht="12.75">
      <c r="A44">
        <v>19</v>
      </c>
      <c r="B44" s="6">
        <f>-8003.53+4455.62</f>
        <v>-3547.91</v>
      </c>
      <c r="C44" s="4">
        <f>SUM(B41:B44)</f>
        <v>61489.33</v>
      </c>
      <c r="D44" s="5" t="s">
        <v>49</v>
      </c>
      <c r="E44">
        <f t="shared" si="0"/>
        <v>0</v>
      </c>
    </row>
    <row r="45" spans="1:5" ht="12.75">
      <c r="A45">
        <v>9</v>
      </c>
      <c r="B45" s="6">
        <f>1066986.74+201984.12-250000</f>
        <v>1018970.8599999999</v>
      </c>
      <c r="C45" s="4">
        <f>+B45</f>
        <v>1018970.8599999999</v>
      </c>
      <c r="D45" s="5" t="s">
        <v>68</v>
      </c>
      <c r="E45">
        <f t="shared" si="0"/>
        <v>508712</v>
      </c>
    </row>
    <row r="46" spans="1:5" ht="12.75">
      <c r="A46">
        <v>20</v>
      </c>
      <c r="B46" s="4">
        <v>212198.82</v>
      </c>
      <c r="C46" s="4">
        <f>+B46</f>
        <v>212198.82</v>
      </c>
      <c r="D46" s="5" t="s">
        <v>54</v>
      </c>
      <c r="E46">
        <f t="shared" si="0"/>
        <v>1</v>
      </c>
    </row>
    <row r="47" spans="1:5" ht="12.75">
      <c r="A47">
        <v>17</v>
      </c>
      <c r="B47" s="4">
        <v>15566.25</v>
      </c>
      <c r="C47" s="4">
        <f>+B47</f>
        <v>15566.25</v>
      </c>
      <c r="D47" s="5" t="s">
        <v>31</v>
      </c>
      <c r="E47">
        <f t="shared" si="0"/>
        <v>498501</v>
      </c>
    </row>
    <row r="48" spans="1:5" ht="12.75">
      <c r="A48">
        <v>18</v>
      </c>
      <c r="B48" s="8">
        <v>-4455.62</v>
      </c>
      <c r="C48" s="4">
        <f>+B48</f>
        <v>-4455.62</v>
      </c>
      <c r="D48" s="5" t="s">
        <v>17</v>
      </c>
      <c r="E48">
        <f t="shared" si="0"/>
        <v>101922</v>
      </c>
    </row>
    <row r="49" spans="1:5" ht="12.75">
      <c r="A49">
        <v>5</v>
      </c>
      <c r="B49" s="6">
        <v>105992</v>
      </c>
      <c r="C49" s="4"/>
      <c r="D49" s="5" t="s">
        <v>22</v>
      </c>
      <c r="E49">
        <f t="shared" si="0"/>
        <v>301218</v>
      </c>
    </row>
    <row r="50" spans="1:5" ht="12.75">
      <c r="A50">
        <v>7</v>
      </c>
      <c r="B50" s="6">
        <v>30690.88</v>
      </c>
      <c r="C50" s="4">
        <f>+B50+B49</f>
        <v>136682.88</v>
      </c>
      <c r="D50" s="5" t="s">
        <v>22</v>
      </c>
      <c r="E50">
        <f t="shared" si="0"/>
        <v>0</v>
      </c>
    </row>
    <row r="51" spans="1:5" ht="12.75">
      <c r="A51">
        <v>6</v>
      </c>
      <c r="B51" s="6">
        <f>159850.38-120290.13</f>
        <v>39560.25</v>
      </c>
      <c r="C51" s="4">
        <f>+B51</f>
        <v>39560.25</v>
      </c>
      <c r="D51" s="7">
        <v>3184802</v>
      </c>
      <c r="E51">
        <f t="shared" si="0"/>
        <v>61194</v>
      </c>
    </row>
    <row r="53" spans="2:3" ht="12.75">
      <c r="B53" s="4">
        <f>SUM(B32:B52)-1543115.49</f>
        <v>0</v>
      </c>
      <c r="C53" s="4">
        <f>SUM(C32:C52)-1543115.49</f>
        <v>0</v>
      </c>
    </row>
  </sheetData>
  <mergeCells count="4">
    <mergeCell ref="B1:J1"/>
    <mergeCell ref="B2:J2"/>
    <mergeCell ref="B3:J3"/>
    <mergeCell ref="B4:J4"/>
  </mergeCells>
  <printOptions/>
  <pageMargins left="0.75" right="0.75" top="1" bottom="1" header="0.5" footer="0.5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Garvey</dc:creator>
  <cp:keywords/>
  <dc:description/>
  <cp:lastModifiedBy>eXCITE</cp:lastModifiedBy>
  <cp:lastPrinted>2008-07-02T12:03:56Z</cp:lastPrinted>
  <dcterms:created xsi:type="dcterms:W3CDTF">2006-05-30T16:50:37Z</dcterms:created>
  <dcterms:modified xsi:type="dcterms:W3CDTF">2008-07-18T12:34:48Z</dcterms:modified>
  <cp:category/>
  <cp:version/>
  <cp:contentType/>
  <cp:contentStatus/>
</cp:coreProperties>
</file>