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1" activeTab="1"/>
  </bookViews>
  <sheets>
    <sheet name="WyomingResourcesExisting-2008" sheetId="1" r:id="rId1"/>
    <sheet name="WyomingIncreGen (2008-15)" sheetId="2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Mary Johannis</author>
    <author>John Sohl</author>
    <author>CLARISSA COOPER</author>
  </authors>
  <commentList>
    <comment ref="B3" authorId="0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C3" authorId="0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D3" authorId="1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E3" authorId="1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G3" authorId="1">
      <text>
        <r>
          <rPr>
            <b/>
            <sz val="8"/>
            <rFont val="Tahoma"/>
            <family val="0"/>
          </rPr>
          <t xml:space="preserve">Unit Name
</t>
        </r>
      </text>
    </comment>
    <comment ref="H3" authorId="2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I3" authorId="2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  <comment ref="N3" authorId="0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O3" authorId="1">
      <text>
        <r>
          <rPr>
            <b/>
            <sz val="8"/>
            <rFont val="Tahoma"/>
            <family val="0"/>
          </rPr>
          <t>Unit in-service date</t>
        </r>
      </text>
    </comment>
    <comment ref="P3" authorId="0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<sst xmlns="http://schemas.openxmlformats.org/spreadsheetml/2006/main" count="651" uniqueCount="234">
  <si>
    <t>No Retirements</t>
  </si>
  <si>
    <t>No additions</t>
  </si>
  <si>
    <t>SSG-WI 2008 BASE CASE GENERATOR LIST - UNITS ON LINE DURING 2008</t>
  </si>
  <si>
    <t>GeneratorKey</t>
  </si>
  <si>
    <t>Bus ID</t>
  </si>
  <si>
    <t>Bus Name</t>
  </si>
  <si>
    <t>Bus KV</t>
  </si>
  <si>
    <t>Unit ID</t>
  </si>
  <si>
    <t>Name</t>
  </si>
  <si>
    <t>SubType</t>
  </si>
  <si>
    <t>Long ID</t>
  </si>
  <si>
    <t>Long Name</t>
  </si>
  <si>
    <t>Commission Date</t>
  </si>
  <si>
    <t>Retirement Date</t>
  </si>
  <si>
    <t>PSSEMaxCap(MW)</t>
  </si>
  <si>
    <t>Must Run</t>
  </si>
  <si>
    <t>filter code</t>
  </si>
  <si>
    <t>Area Name</t>
  </si>
  <si>
    <t>Region Name</t>
  </si>
  <si>
    <t>Fuel Type</t>
  </si>
  <si>
    <t>Tech</t>
  </si>
  <si>
    <t>Year</t>
  </si>
  <si>
    <t>Age</t>
  </si>
  <si>
    <t>WYODAK 1</t>
  </si>
  <si>
    <t>Wyodak1</t>
  </si>
  <si>
    <t>Coal</t>
  </si>
  <si>
    <t>NA</t>
  </si>
  <si>
    <t>Wyodak  Gillette WY</t>
  </si>
  <si>
    <t>#1978-09-01#</t>
  </si>
  <si>
    <t>#2050-12-31#</t>
  </si>
  <si>
    <t>#FALSE#</t>
  </si>
  <si>
    <t>B HILL</t>
  </si>
  <si>
    <t>RMPP</t>
  </si>
  <si>
    <t>Steam</t>
  </si>
  <si>
    <t>NSS1</t>
  </si>
  <si>
    <t>NSimpsN1</t>
  </si>
  <si>
    <t>Neal Simpson N1  Wyodak  WY</t>
  </si>
  <si>
    <t>#1969-09-01#</t>
  </si>
  <si>
    <t>NSS2</t>
  </si>
  <si>
    <t>NSimpsN2</t>
  </si>
  <si>
    <t>Neal Simpson N2  Wyodak  WY</t>
  </si>
  <si>
    <t>#1995-08-28#</t>
  </si>
  <si>
    <t>WYGEN</t>
  </si>
  <si>
    <t>WYGEN  Wyodak  WY</t>
  </si>
  <si>
    <t>#2003-02-17#</t>
  </si>
  <si>
    <t>LNG_CT1</t>
  </si>
  <si>
    <t>Lange 1</t>
  </si>
  <si>
    <t>Lange 1  Rapid City   SD</t>
  </si>
  <si>
    <t>#2002-03-30#</t>
  </si>
  <si>
    <t>Gas</t>
  </si>
  <si>
    <t>SCCT</t>
  </si>
  <si>
    <t>RCDC W</t>
  </si>
  <si>
    <t>RCDC W_1</t>
  </si>
  <si>
    <t>dc tie</t>
  </si>
  <si>
    <t>#1950-01-01#</t>
  </si>
  <si>
    <t>NSS_CT1</t>
  </si>
  <si>
    <t>NSimpGT1</t>
  </si>
  <si>
    <t>Neil Simpson GT 1</t>
  </si>
  <si>
    <t>#2000-07-01#</t>
  </si>
  <si>
    <t>NSS_CT2</t>
  </si>
  <si>
    <t>NSimpGT2</t>
  </si>
  <si>
    <t>Neil Simpson GT 2</t>
  </si>
  <si>
    <t>#2001-05-01#</t>
  </si>
  <si>
    <t>RCCT1</t>
  </si>
  <si>
    <t>RCCT1_1</t>
  </si>
  <si>
    <t>Hydro</t>
  </si>
  <si>
    <t>Rapid City 1  Rapid City  SD</t>
  </si>
  <si>
    <t>#2000-01-01#</t>
  </si>
  <si>
    <t>RCCT2</t>
  </si>
  <si>
    <t>RCCT2_2</t>
  </si>
  <si>
    <t>Rapid City 2  Rapid City  SD</t>
  </si>
  <si>
    <t>RCCT3</t>
  </si>
  <si>
    <t>RCCT3_3</t>
  </si>
  <si>
    <t>Rapid City 3  Rapid City  SD</t>
  </si>
  <si>
    <t>RCCT4</t>
  </si>
  <si>
    <t>RCCT4_4</t>
  </si>
  <si>
    <t>Rapid City 4  Rapid City  SD</t>
  </si>
  <si>
    <t>OSAGE1</t>
  </si>
  <si>
    <t>OSAGE1_1</t>
  </si>
  <si>
    <t>Osage 1  Osage WY</t>
  </si>
  <si>
    <t>#1948-01-01#</t>
  </si>
  <si>
    <t>OSAGE2</t>
  </si>
  <si>
    <t>OSAGE2_2</t>
  </si>
  <si>
    <t>Osage 2  Osage WY</t>
  </si>
  <si>
    <t>OSAGE3</t>
  </si>
  <si>
    <t>OSAGE3_3</t>
  </si>
  <si>
    <t>Osage 3  Osage WY</t>
  </si>
  <si>
    <t>#1952-01-01#</t>
  </si>
  <si>
    <t>BENFRNCH</t>
  </si>
  <si>
    <t>BnFrnchGT1</t>
  </si>
  <si>
    <t>Ben French GT1  Rapid City SD</t>
  </si>
  <si>
    <t>#1977-07-01#</t>
  </si>
  <si>
    <t>Oil</t>
  </si>
  <si>
    <t>BFDIESEL</t>
  </si>
  <si>
    <t>BnFrnchD1</t>
  </si>
  <si>
    <t>Ben French Diesel 1  Rapid City SD</t>
  </si>
  <si>
    <t>#1965-07-01#</t>
  </si>
  <si>
    <t>IC</t>
  </si>
  <si>
    <t>BnFrnchD2</t>
  </si>
  <si>
    <t>Ben French Diesel 2  Rapid City SD</t>
  </si>
  <si>
    <t>MBPP-1</t>
  </si>
  <si>
    <t>LrmRStt2</t>
  </si>
  <si>
    <t>Laramie R Station 2 Wheatland WY</t>
  </si>
  <si>
    <t>#1981-07-01#</t>
  </si>
  <si>
    <t>LRS</t>
  </si>
  <si>
    <t>MBPP-2</t>
  </si>
  <si>
    <t>LrmRStt3</t>
  </si>
  <si>
    <t>Laramie R Station 3 Wheatland WY</t>
  </si>
  <si>
    <t>#1982-11-01#</t>
  </si>
  <si>
    <t>SIDNEYDC</t>
  </si>
  <si>
    <t>SIDNEYDC_1</t>
  </si>
  <si>
    <t>Back to Back DC tie</t>
  </si>
  <si>
    <t>STEGALDC</t>
  </si>
  <si>
    <t>STEGALDC_1</t>
  </si>
  <si>
    <t>ALCOVA1</t>
  </si>
  <si>
    <t>ALCOVA1_1</t>
  </si>
  <si>
    <t>Alcova 1  Alcova WY</t>
  </si>
  <si>
    <t>FREMONT1</t>
  </si>
  <si>
    <t>FREMONT1_1</t>
  </si>
  <si>
    <t>Fremont Canyon 1  Alcova WY</t>
  </si>
  <si>
    <t>FREMONT2</t>
  </si>
  <si>
    <t>FREMONT2_1</t>
  </si>
  <si>
    <t>Fremont Canyon 2  Alcova WY</t>
  </si>
  <si>
    <t>GLENDO1</t>
  </si>
  <si>
    <t>GLENDO1_1</t>
  </si>
  <si>
    <t>Glendo 1  Glendo WY</t>
  </si>
  <si>
    <t>GLENDO2</t>
  </si>
  <si>
    <t>GLENDO2_1</t>
  </si>
  <si>
    <t>Glendo 2  Glendo WY</t>
  </si>
  <si>
    <t>KORTES1</t>
  </si>
  <si>
    <t>KORTES1_1</t>
  </si>
  <si>
    <t>Kortes 1  Sinclair WY</t>
  </si>
  <si>
    <t>KORTES2</t>
  </si>
  <si>
    <t>KORTES2_1</t>
  </si>
  <si>
    <t>Kortes 2  Sinclair WY</t>
  </si>
  <si>
    <t>KORTES3</t>
  </si>
  <si>
    <t>KORTES3_1</t>
  </si>
  <si>
    <t>Kortes 3  Sinclair WY</t>
  </si>
  <si>
    <t>SMNOE1-2</t>
  </si>
  <si>
    <t>SMNOE1-2_1</t>
  </si>
  <si>
    <t>Seminoe 1  Sinclair WY</t>
  </si>
  <si>
    <t>SMNOE1-2_2</t>
  </si>
  <si>
    <t>ALCOVA2</t>
  </si>
  <si>
    <t>ALCOVA2_1</t>
  </si>
  <si>
    <t>Alcova 2  Alcova WY</t>
  </si>
  <si>
    <t>SEMINOE3</t>
  </si>
  <si>
    <t>SEMINOE3_1</t>
  </si>
  <si>
    <t>Seminoe 3  Sinclair WY</t>
  </si>
  <si>
    <t>FONTNLLE</t>
  </si>
  <si>
    <t>FONTNLLE_1</t>
  </si>
  <si>
    <t>Fontenelle 1  Kemmerer WY</t>
  </si>
  <si>
    <t>SW WYO</t>
  </si>
  <si>
    <t>FLGORG1</t>
  </si>
  <si>
    <t>FLGORG1_1</t>
  </si>
  <si>
    <t>Flaming Gorge 1  Dutch John UT</t>
  </si>
  <si>
    <t>FLGORG2</t>
  </si>
  <si>
    <t>FLGORG2_1</t>
  </si>
  <si>
    <t>Flaming Gorge 2  Dutch John UT</t>
  </si>
  <si>
    <t>FLGORG3</t>
  </si>
  <si>
    <t>FLGORG3_1</t>
  </si>
  <si>
    <t>Flaming Gorge 3  Dutch John UT</t>
  </si>
  <si>
    <t>FT CRK2</t>
  </si>
  <si>
    <t>FT CRK2_1</t>
  </si>
  <si>
    <t>Hourly Resource</t>
  </si>
  <si>
    <t>wind Foote Creek 1  Arlington WY</t>
  </si>
  <si>
    <t>#1999-01-01#</t>
  </si>
  <si>
    <t>Wind</t>
  </si>
  <si>
    <t>FT CRK1</t>
  </si>
  <si>
    <t>FT CRK1_1</t>
  </si>
  <si>
    <t>wind Foote Creek 3  WY</t>
  </si>
  <si>
    <t>#2001-01-01#</t>
  </si>
  <si>
    <t>DAVEJON1</t>
  </si>
  <si>
    <t>DavJohnst1</t>
  </si>
  <si>
    <t>Dave Johnston 1  Glenrock WY</t>
  </si>
  <si>
    <t>#1959-02-01#</t>
  </si>
  <si>
    <t>WYO</t>
  </si>
  <si>
    <t>DAVEJON2</t>
  </si>
  <si>
    <t>DavJohnst2</t>
  </si>
  <si>
    <t>Dave Johnston 2  Glenrock WY</t>
  </si>
  <si>
    <t>#1961-01-01#</t>
  </si>
  <si>
    <t>DAVEJON3</t>
  </si>
  <si>
    <t>DavJohnst3</t>
  </si>
  <si>
    <t>Dave Johnston 3  Glenrock WY</t>
  </si>
  <si>
    <t>#1964-12-01#</t>
  </si>
  <si>
    <t>DAVEJON4</t>
  </si>
  <si>
    <t>DavJohnst4</t>
  </si>
  <si>
    <t>Dave Johnston 4  Glenrock WY</t>
  </si>
  <si>
    <t>#1972-07-01#</t>
  </si>
  <si>
    <t>YELLO1-2</t>
  </si>
  <si>
    <t>YELLO1-2_1</t>
  </si>
  <si>
    <t>Yellowtail 1  Hardin MT</t>
  </si>
  <si>
    <t>#1966-01-01#</t>
  </si>
  <si>
    <t>YLW TL</t>
  </si>
  <si>
    <t>YELLO1-2_2</t>
  </si>
  <si>
    <t>Yellowtail 2  Hardin MT</t>
  </si>
  <si>
    <t>YELLO3-4</t>
  </si>
  <si>
    <t>YELLO3-4_3</t>
  </si>
  <si>
    <t>Yellowtail 3  Hardin MT</t>
  </si>
  <si>
    <t>YELLO3-4_4</t>
  </si>
  <si>
    <t>Yellowtail 4  Hardin MT</t>
  </si>
  <si>
    <t>State</t>
  </si>
  <si>
    <t>New Plant or Plant being Retired     (N or R)</t>
  </si>
  <si>
    <t>Technology</t>
  </si>
  <si>
    <t>Installed Capacity (MW)</t>
  </si>
  <si>
    <t>No. of Units</t>
  </si>
  <si>
    <t>Station Service (MW)</t>
  </si>
  <si>
    <t>Capital Cost of New Resource ($M)</t>
  </si>
  <si>
    <t>COMMENTS</t>
  </si>
  <si>
    <t>Type</t>
  </si>
  <si>
    <t>Bucket</t>
  </si>
  <si>
    <t>WY</t>
  </si>
  <si>
    <t>N</t>
  </si>
  <si>
    <t>WYGEN2</t>
  </si>
  <si>
    <t>WYGEN 2 Wyodak WY</t>
  </si>
  <si>
    <t>ST</t>
  </si>
  <si>
    <t>COAL</t>
  </si>
  <si>
    <t>2015 Load and Resource Balance</t>
  </si>
  <si>
    <t>2008 Load and Resource Balance</t>
  </si>
  <si>
    <t>LOADS</t>
  </si>
  <si>
    <t>peak MW</t>
  </si>
  <si>
    <t>annual energy (gwh)</t>
  </si>
  <si>
    <t>RESOURCES--inst. Cap; wind=20%</t>
  </si>
  <si>
    <t>MW</t>
  </si>
  <si>
    <t>Planning Margin (%)</t>
  </si>
  <si>
    <t>Plant Factor (%)</t>
  </si>
  <si>
    <t>Total MW with wind contributing 20% to peak</t>
  </si>
  <si>
    <t xml:space="preserve">WY </t>
  </si>
  <si>
    <t>JB</t>
  </si>
  <si>
    <t xml:space="preserve">N </t>
  </si>
  <si>
    <t>Super Critical Coal Plant (Jim Bridger 5)</t>
  </si>
  <si>
    <t>Other</t>
  </si>
  <si>
    <t xml:space="preserve">2004 IRP Preferred Portfolio Resources, Assumed 2/3 share of plant would be delivered to PacifiCorp, Tentative.  For this reason, 2/3 of this plant is counted to meeting Utah's Load Resource Balance.  Also, it should be noted Jim Bridger Units 1-4 are shown as NTAC resources since most of these resources are committed to the Northwest. </t>
  </si>
  <si>
    <t>Total MW with 1/3 JB5 contributing to WY Load</t>
  </si>
  <si>
    <t>Wyoming New Generation or Retired Generation--2008-2015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</si>
</sst>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color indexed="10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2" borderId="0" xfId="0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15" applyNumberFormat="1" applyFont="1" applyAlignment="1">
      <alignment horizontal="center" wrapText="1"/>
    </xf>
    <xf numFmtId="0" fontId="0" fillId="0" borderId="0" xfId="0" applyNumberFormat="1" applyFont="1" applyFill="1" applyAlignment="1">
      <alignment horizontal="left" wrapText="1" indent="1"/>
    </xf>
    <xf numFmtId="0" fontId="0" fillId="0" borderId="0" xfId="0" applyFont="1" applyFill="1" applyAlignment="1">
      <alignment/>
    </xf>
    <xf numFmtId="0" fontId="1" fillId="0" borderId="1" xfId="15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/>
    </xf>
    <xf numFmtId="17" fontId="0" fillId="0" borderId="2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3" xfId="0" applyFon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 horizontal="right"/>
    </xf>
    <xf numFmtId="3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9" fontId="0" fillId="0" borderId="7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>
      <alignment/>
    </xf>
    <xf numFmtId="14" fontId="0" fillId="0" borderId="2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3" borderId="19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ill="1" applyBorder="1" applyAlignment="1">
      <alignment horizontal="right"/>
    </xf>
    <xf numFmtId="1" fontId="0" fillId="0" borderId="21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1" xfId="0" applyNumberFormat="1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15" applyNumberFormat="1" applyFont="1" applyFill="1" applyBorder="1" applyAlignment="1">
      <alignment horizontal="center" wrapText="1"/>
    </xf>
    <xf numFmtId="0" fontId="1" fillId="0" borderId="12" xfId="15" applyNumberFormat="1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1" fillId="0" borderId="1" xfId="15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\Working%20Files\RE-16%20Planning-Expansion\SSGWI200405Study\SSGWI%20Load%20Forecast%202008%20&amp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\Working%20Files\RE-16%20Planning-Expansion\SSGWI200405Study\2015%20load%20summary%20wtotalOct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 2008-2015"/>
      <sheetName val="Loads 2015"/>
      <sheetName val="RMPP"/>
      <sheetName val="Mexico"/>
      <sheetName val="Canada"/>
      <sheetName val="NWPP"/>
      <sheetName val="Arizona-New Mexico-Nevada"/>
      <sheetName val="California"/>
      <sheetName val="Idaho Peak - Recalculated"/>
      <sheetName val="Idaho Energy - Recalculated"/>
    </sheetNames>
    <sheetDataSet>
      <sheetData sheetId="0">
        <row r="20">
          <cell r="B20">
            <v>5669650.975200001</v>
          </cell>
          <cell r="C20">
            <v>851</v>
          </cell>
        </row>
        <row r="21">
          <cell r="B21">
            <v>3441377.0127000003</v>
          </cell>
          <cell r="C21">
            <v>474</v>
          </cell>
        </row>
        <row r="29">
          <cell r="B29">
            <v>3757123.9665000006</v>
          </cell>
          <cell r="C29">
            <v>531</v>
          </cell>
        </row>
        <row r="32">
          <cell r="B32">
            <v>3401462.9606</v>
          </cell>
          <cell r="C32">
            <v>550</v>
          </cell>
        </row>
        <row r="35">
          <cell r="B35">
            <v>2283714.0577999996</v>
          </cell>
          <cell r="C35">
            <v>385</v>
          </cell>
        </row>
        <row r="36">
          <cell r="B36">
            <v>8784</v>
          </cell>
          <cell r="C3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oad 2015"/>
    </sheetNames>
    <sheetDataSet>
      <sheetData sheetId="0">
        <row r="72">
          <cell r="F72">
            <v>6587899.591085157</v>
          </cell>
          <cell r="G72">
            <v>971.7530608244269</v>
          </cell>
        </row>
        <row r="73">
          <cell r="F73">
            <v>3694438.938551218</v>
          </cell>
          <cell r="G73">
            <v>461.92689627109115</v>
          </cell>
        </row>
        <row r="81">
          <cell r="F81">
            <v>3996338.486040621</v>
          </cell>
          <cell r="G81">
            <v>580.6855900096069</v>
          </cell>
        </row>
        <row r="84">
          <cell r="F84">
            <v>4553733.707022561</v>
          </cell>
          <cell r="G84">
            <v>637.1553942330514</v>
          </cell>
        </row>
        <row r="87">
          <cell r="F87">
            <v>2455070.4142617653</v>
          </cell>
          <cell r="G87">
            <v>356.0185449333604</v>
          </cell>
        </row>
        <row r="88">
          <cell r="F88">
            <v>8784</v>
          </cell>
          <cell r="G8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Q1">
      <selection activeCell="L59" sqref="L59"/>
    </sheetView>
  </sheetViews>
  <sheetFormatPr defaultColWidth="9.140625" defaultRowHeight="12.75"/>
  <cols>
    <col min="6" max="6" width="13.00390625" style="0" customWidth="1"/>
    <col min="9" max="9" width="21.57421875" style="0" customWidth="1"/>
    <col min="10" max="10" width="12.00390625" style="0" customWidth="1"/>
    <col min="11" max="11" width="12.57421875" style="0" customWidth="1"/>
  </cols>
  <sheetData>
    <row r="1" ht="12.75">
      <c r="A1" s="1" t="s">
        <v>0</v>
      </c>
    </row>
    <row r="2" ht="12.75">
      <c r="A2" s="1" t="s">
        <v>1</v>
      </c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4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  <c r="P9" s="3" t="s">
        <v>18</v>
      </c>
      <c r="Q9" s="3" t="s">
        <v>19</v>
      </c>
      <c r="R9" s="3" t="s">
        <v>20</v>
      </c>
      <c r="S9" s="5" t="s">
        <v>21</v>
      </c>
      <c r="T9" s="5" t="s">
        <v>22</v>
      </c>
    </row>
    <row r="10" spans="1:20" ht="12.75">
      <c r="A10" s="2">
        <v>1416</v>
      </c>
      <c r="B10" s="2">
        <v>66730</v>
      </c>
      <c r="C10" s="2" t="s">
        <v>23</v>
      </c>
      <c r="D10" s="2">
        <v>22</v>
      </c>
      <c r="E10" s="2">
        <v>1</v>
      </c>
      <c r="F10" s="6" t="s">
        <v>24</v>
      </c>
      <c r="G10" s="2" t="s">
        <v>25</v>
      </c>
      <c r="H10" s="2" t="s">
        <v>26</v>
      </c>
      <c r="I10" s="2" t="s">
        <v>27</v>
      </c>
      <c r="J10" s="2" t="s">
        <v>28</v>
      </c>
      <c r="K10" s="2" t="s">
        <v>29</v>
      </c>
      <c r="L10" s="2">
        <v>339.4</v>
      </c>
      <c r="M10" s="2" t="s">
        <v>30</v>
      </c>
      <c r="N10" s="2">
        <v>5</v>
      </c>
      <c r="O10" s="7" t="s">
        <v>31</v>
      </c>
      <c r="P10" s="7" t="s">
        <v>32</v>
      </c>
      <c r="Q10" s="2" t="s">
        <v>25</v>
      </c>
      <c r="R10" s="2" t="s">
        <v>33</v>
      </c>
      <c r="S10" s="2">
        <v>1978</v>
      </c>
      <c r="T10" s="2">
        <v>30</v>
      </c>
    </row>
    <row r="11" spans="1:20" ht="12.75">
      <c r="A11" s="2">
        <v>2746</v>
      </c>
      <c r="B11" s="2">
        <v>73288</v>
      </c>
      <c r="C11" s="2" t="s">
        <v>34</v>
      </c>
      <c r="D11" s="2">
        <v>13.8</v>
      </c>
      <c r="E11" s="2">
        <v>1</v>
      </c>
      <c r="F11" s="6" t="s">
        <v>35</v>
      </c>
      <c r="G11" s="2" t="s">
        <v>25</v>
      </c>
      <c r="H11" s="2" t="s">
        <v>26</v>
      </c>
      <c r="I11" s="2" t="s">
        <v>36</v>
      </c>
      <c r="J11" s="2" t="s">
        <v>37</v>
      </c>
      <c r="K11" s="2" t="s">
        <v>29</v>
      </c>
      <c r="L11" s="2">
        <v>18.6</v>
      </c>
      <c r="M11" s="2" t="s">
        <v>30</v>
      </c>
      <c r="N11" s="2">
        <v>5</v>
      </c>
      <c r="O11" s="2" t="s">
        <v>31</v>
      </c>
      <c r="P11" s="2" t="s">
        <v>32</v>
      </c>
      <c r="Q11" s="2" t="s">
        <v>25</v>
      </c>
      <c r="R11" s="2" t="s">
        <v>33</v>
      </c>
      <c r="S11" s="2">
        <v>1969</v>
      </c>
      <c r="T11" s="2">
        <v>39</v>
      </c>
    </row>
    <row r="12" spans="1:20" ht="12.75">
      <c r="A12" s="2">
        <v>2755</v>
      </c>
      <c r="B12" s="2">
        <v>73341</v>
      </c>
      <c r="C12" s="2" t="s">
        <v>38</v>
      </c>
      <c r="D12" s="2">
        <v>13.8</v>
      </c>
      <c r="E12" s="2">
        <v>2</v>
      </c>
      <c r="F12" s="6" t="s">
        <v>39</v>
      </c>
      <c r="G12" s="2" t="s">
        <v>25</v>
      </c>
      <c r="H12" s="2" t="s">
        <v>26</v>
      </c>
      <c r="I12" s="2" t="s">
        <v>40</v>
      </c>
      <c r="J12" s="2" t="s">
        <v>41</v>
      </c>
      <c r="K12" s="2" t="s">
        <v>29</v>
      </c>
      <c r="L12" s="2">
        <v>82.2</v>
      </c>
      <c r="M12" s="2" t="s">
        <v>30</v>
      </c>
      <c r="N12" s="2">
        <v>5</v>
      </c>
      <c r="O12" s="2" t="s">
        <v>31</v>
      </c>
      <c r="P12" s="2" t="s">
        <v>32</v>
      </c>
      <c r="Q12" s="2" t="s">
        <v>25</v>
      </c>
      <c r="R12" s="2" t="s">
        <v>33</v>
      </c>
      <c r="S12" s="2">
        <v>1995</v>
      </c>
      <c r="T12" s="2">
        <v>13</v>
      </c>
    </row>
    <row r="13" spans="1:20" ht="12.75">
      <c r="A13" s="2">
        <v>2760</v>
      </c>
      <c r="B13" s="2">
        <v>74016</v>
      </c>
      <c r="C13" s="2" t="s">
        <v>42</v>
      </c>
      <c r="D13" s="2">
        <v>13.8</v>
      </c>
      <c r="E13" s="2">
        <v>1</v>
      </c>
      <c r="F13" s="6" t="s">
        <v>42</v>
      </c>
      <c r="G13" s="2" t="s">
        <v>25</v>
      </c>
      <c r="H13" s="2" t="s">
        <v>26</v>
      </c>
      <c r="I13" s="2" t="s">
        <v>43</v>
      </c>
      <c r="J13" s="2" t="s">
        <v>44</v>
      </c>
      <c r="K13" s="2" t="s">
        <v>29</v>
      </c>
      <c r="L13" s="2">
        <v>82.2</v>
      </c>
      <c r="M13" s="2" t="s">
        <v>30</v>
      </c>
      <c r="N13" s="2">
        <v>5</v>
      </c>
      <c r="O13" s="2" t="s">
        <v>31</v>
      </c>
      <c r="P13" s="2" t="s">
        <v>32</v>
      </c>
      <c r="Q13" s="2" t="s">
        <v>25</v>
      </c>
      <c r="R13" s="2" t="s">
        <v>33</v>
      </c>
      <c r="S13" s="2">
        <v>2003</v>
      </c>
      <c r="T13" s="2">
        <v>5</v>
      </c>
    </row>
    <row r="14" spans="1:20" ht="12.75">
      <c r="A14" s="2">
        <v>2676</v>
      </c>
      <c r="B14" s="2">
        <v>74029</v>
      </c>
      <c r="C14" s="2" t="s">
        <v>45</v>
      </c>
      <c r="D14" s="2">
        <v>13.8</v>
      </c>
      <c r="E14" s="2">
        <v>1</v>
      </c>
      <c r="F14" s="6" t="s">
        <v>46</v>
      </c>
      <c r="G14" s="2" t="s">
        <v>26</v>
      </c>
      <c r="H14" s="2" t="s">
        <v>26</v>
      </c>
      <c r="I14" s="2" t="s">
        <v>47</v>
      </c>
      <c r="J14" s="2" t="s">
        <v>48</v>
      </c>
      <c r="K14" s="2" t="s">
        <v>29</v>
      </c>
      <c r="L14" s="2">
        <v>38.7</v>
      </c>
      <c r="M14" s="2" t="s">
        <v>30</v>
      </c>
      <c r="N14" s="2">
        <v>5</v>
      </c>
      <c r="O14" s="2" t="s">
        <v>31</v>
      </c>
      <c r="P14" s="2" t="s">
        <v>32</v>
      </c>
      <c r="Q14" s="2" t="s">
        <v>49</v>
      </c>
      <c r="R14" s="2" t="s">
        <v>50</v>
      </c>
      <c r="S14" s="2">
        <v>2002</v>
      </c>
      <c r="T14" s="2">
        <v>6</v>
      </c>
    </row>
    <row r="15" spans="1:20" ht="12.75">
      <c r="A15" s="2">
        <v>2744</v>
      </c>
      <c r="B15" s="2">
        <v>76351</v>
      </c>
      <c r="C15" s="2" t="s">
        <v>51</v>
      </c>
      <c r="D15" s="2">
        <v>230</v>
      </c>
      <c r="E15" s="2">
        <v>1</v>
      </c>
      <c r="F15" s="6" t="s">
        <v>52</v>
      </c>
      <c r="G15" s="2" t="s">
        <v>26</v>
      </c>
      <c r="H15" s="2" t="s">
        <v>26</v>
      </c>
      <c r="I15" s="2" t="s">
        <v>53</v>
      </c>
      <c r="J15" s="2" t="s">
        <v>54</v>
      </c>
      <c r="K15" s="2" t="s">
        <v>29</v>
      </c>
      <c r="L15" s="2">
        <v>200</v>
      </c>
      <c r="M15" s="2" t="s">
        <v>30</v>
      </c>
      <c r="N15" s="2">
        <v>5</v>
      </c>
      <c r="O15" s="2" t="s">
        <v>31</v>
      </c>
      <c r="P15" s="2" t="s">
        <v>32</v>
      </c>
      <c r="Q15" s="2" t="s">
        <v>49</v>
      </c>
      <c r="R15" s="2" t="s">
        <v>50</v>
      </c>
      <c r="S15" s="2">
        <v>1950</v>
      </c>
      <c r="T15" s="2">
        <v>58</v>
      </c>
    </row>
    <row r="16" spans="1:20" ht="12.75">
      <c r="A16" s="2">
        <v>2758</v>
      </c>
      <c r="B16" s="2">
        <v>74014</v>
      </c>
      <c r="C16" s="2" t="s">
        <v>55</v>
      </c>
      <c r="D16" s="2">
        <v>13.8</v>
      </c>
      <c r="E16" s="2">
        <v>1</v>
      </c>
      <c r="F16" s="6" t="s">
        <v>56</v>
      </c>
      <c r="G16" s="2" t="s">
        <v>26</v>
      </c>
      <c r="H16" s="2" t="s">
        <v>26</v>
      </c>
      <c r="I16" s="2" t="s">
        <v>57</v>
      </c>
      <c r="J16" s="2" t="s">
        <v>58</v>
      </c>
      <c r="K16" s="2" t="s">
        <v>29</v>
      </c>
      <c r="L16" s="2">
        <v>38.7</v>
      </c>
      <c r="M16" s="2" t="s">
        <v>30</v>
      </c>
      <c r="N16" s="2">
        <v>5</v>
      </c>
      <c r="O16" s="2" t="s">
        <v>31</v>
      </c>
      <c r="P16" s="2" t="s">
        <v>32</v>
      </c>
      <c r="Q16" s="2" t="s">
        <v>49</v>
      </c>
      <c r="R16" s="2" t="s">
        <v>50</v>
      </c>
      <c r="S16" s="2">
        <v>2000</v>
      </c>
      <c r="T16" s="2">
        <v>8</v>
      </c>
    </row>
    <row r="17" spans="1:20" ht="12.75">
      <c r="A17" s="2">
        <v>2759</v>
      </c>
      <c r="B17" s="2">
        <v>74015</v>
      </c>
      <c r="C17" s="2" t="s">
        <v>59</v>
      </c>
      <c r="D17" s="2">
        <v>13.8</v>
      </c>
      <c r="E17" s="2">
        <v>1</v>
      </c>
      <c r="F17" s="6" t="s">
        <v>60</v>
      </c>
      <c r="G17" s="2" t="s">
        <v>26</v>
      </c>
      <c r="H17" s="2" t="s">
        <v>26</v>
      </c>
      <c r="I17" s="2" t="s">
        <v>61</v>
      </c>
      <c r="J17" s="2" t="s">
        <v>62</v>
      </c>
      <c r="K17" s="2" t="s">
        <v>29</v>
      </c>
      <c r="L17" s="2">
        <v>40</v>
      </c>
      <c r="M17" s="2" t="s">
        <v>30</v>
      </c>
      <c r="N17" s="2">
        <v>5</v>
      </c>
      <c r="O17" s="2" t="s">
        <v>31</v>
      </c>
      <c r="P17" s="2" t="s">
        <v>32</v>
      </c>
      <c r="Q17" s="2" t="s">
        <v>49</v>
      </c>
      <c r="R17" s="2" t="s">
        <v>50</v>
      </c>
      <c r="S17" s="2">
        <v>2001</v>
      </c>
      <c r="T17" s="2">
        <v>7</v>
      </c>
    </row>
    <row r="18" spans="1:20" ht="12.75">
      <c r="A18" s="2">
        <v>2747</v>
      </c>
      <c r="B18" s="2">
        <v>73289</v>
      </c>
      <c r="C18" s="2" t="s">
        <v>63</v>
      </c>
      <c r="D18" s="2">
        <v>13.8</v>
      </c>
      <c r="E18" s="2">
        <v>1</v>
      </c>
      <c r="F18" s="6" t="s">
        <v>64</v>
      </c>
      <c r="G18" s="2" t="s">
        <v>65</v>
      </c>
      <c r="H18" s="2" t="s">
        <v>26</v>
      </c>
      <c r="I18" s="2" t="s">
        <v>66</v>
      </c>
      <c r="J18" s="2" t="s">
        <v>67</v>
      </c>
      <c r="K18" s="2" t="s">
        <v>29</v>
      </c>
      <c r="L18" s="2">
        <v>26</v>
      </c>
      <c r="M18" s="2" t="s">
        <v>30</v>
      </c>
      <c r="N18" s="2">
        <v>5</v>
      </c>
      <c r="O18" s="2" t="s">
        <v>31</v>
      </c>
      <c r="P18" s="2" t="s">
        <v>32</v>
      </c>
      <c r="Q18" s="2" t="s">
        <v>65</v>
      </c>
      <c r="R18" s="2" t="s">
        <v>65</v>
      </c>
      <c r="S18" s="2">
        <v>2000</v>
      </c>
      <c r="T18" s="2">
        <v>8</v>
      </c>
    </row>
    <row r="19" spans="1:20" ht="12.75">
      <c r="A19" s="2">
        <v>2748</v>
      </c>
      <c r="B19" s="2">
        <v>73291</v>
      </c>
      <c r="C19" s="2" t="s">
        <v>68</v>
      </c>
      <c r="D19" s="2">
        <v>13.8</v>
      </c>
      <c r="E19" s="2">
        <v>2</v>
      </c>
      <c r="F19" s="6" t="s">
        <v>69</v>
      </c>
      <c r="G19" s="2" t="s">
        <v>65</v>
      </c>
      <c r="H19" s="2" t="s">
        <v>26</v>
      </c>
      <c r="I19" s="2" t="s">
        <v>70</v>
      </c>
      <c r="J19" s="2" t="s">
        <v>67</v>
      </c>
      <c r="K19" s="2" t="s">
        <v>29</v>
      </c>
      <c r="L19" s="2">
        <v>26</v>
      </c>
      <c r="M19" s="2" t="s">
        <v>30</v>
      </c>
      <c r="N19" s="2">
        <v>5</v>
      </c>
      <c r="O19" s="2" t="s">
        <v>31</v>
      </c>
      <c r="P19" s="2" t="s">
        <v>32</v>
      </c>
      <c r="Q19" s="2" t="s">
        <v>65</v>
      </c>
      <c r="R19" s="2" t="s">
        <v>65</v>
      </c>
      <c r="S19" s="2">
        <v>2000</v>
      </c>
      <c r="T19" s="2">
        <v>8</v>
      </c>
    </row>
    <row r="20" spans="1:20" ht="12.75">
      <c r="A20" s="2">
        <v>2749</v>
      </c>
      <c r="B20" s="2">
        <v>73292</v>
      </c>
      <c r="C20" s="2" t="s">
        <v>71</v>
      </c>
      <c r="D20" s="2">
        <v>13.8</v>
      </c>
      <c r="E20" s="2">
        <v>3</v>
      </c>
      <c r="F20" s="6" t="s">
        <v>72</v>
      </c>
      <c r="G20" s="2" t="s">
        <v>65</v>
      </c>
      <c r="H20" s="2" t="s">
        <v>26</v>
      </c>
      <c r="I20" s="2" t="s">
        <v>73</v>
      </c>
      <c r="J20" s="2" t="s">
        <v>67</v>
      </c>
      <c r="K20" s="2" t="s">
        <v>29</v>
      </c>
      <c r="L20" s="2">
        <v>26</v>
      </c>
      <c r="M20" s="2" t="s">
        <v>30</v>
      </c>
      <c r="N20" s="2">
        <v>5</v>
      </c>
      <c r="O20" s="2" t="s">
        <v>31</v>
      </c>
      <c r="P20" s="2" t="s">
        <v>32</v>
      </c>
      <c r="Q20" s="2" t="s">
        <v>65</v>
      </c>
      <c r="R20" s="2" t="s">
        <v>65</v>
      </c>
      <c r="S20" s="2">
        <v>2000</v>
      </c>
      <c r="T20" s="2">
        <v>8</v>
      </c>
    </row>
    <row r="21" spans="1:20" ht="12.75">
      <c r="A21" s="2">
        <v>2750</v>
      </c>
      <c r="B21" s="2">
        <v>73293</v>
      </c>
      <c r="C21" s="2" t="s">
        <v>74</v>
      </c>
      <c r="D21" s="2">
        <v>13.8</v>
      </c>
      <c r="E21" s="2">
        <v>4</v>
      </c>
      <c r="F21" s="6" t="s">
        <v>75</v>
      </c>
      <c r="G21" s="2" t="s">
        <v>65</v>
      </c>
      <c r="H21" s="2" t="s">
        <v>26</v>
      </c>
      <c r="I21" s="2" t="s">
        <v>76</v>
      </c>
      <c r="J21" s="2" t="s">
        <v>67</v>
      </c>
      <c r="K21" s="2" t="s">
        <v>29</v>
      </c>
      <c r="L21" s="2">
        <v>26</v>
      </c>
      <c r="M21" s="2" t="s">
        <v>30</v>
      </c>
      <c r="N21" s="2">
        <v>5</v>
      </c>
      <c r="O21" s="2" t="s">
        <v>31</v>
      </c>
      <c r="P21" s="2" t="s">
        <v>32</v>
      </c>
      <c r="Q21" s="2" t="s">
        <v>65</v>
      </c>
      <c r="R21" s="2" t="s">
        <v>65</v>
      </c>
      <c r="S21" s="2">
        <v>2000</v>
      </c>
      <c r="T21" s="2">
        <v>8</v>
      </c>
    </row>
    <row r="22" spans="1:20" ht="12.75">
      <c r="A22" s="2">
        <v>2751</v>
      </c>
      <c r="B22" s="2">
        <v>73321</v>
      </c>
      <c r="C22" s="2" t="s">
        <v>77</v>
      </c>
      <c r="D22" s="2">
        <v>11.5</v>
      </c>
      <c r="E22" s="2">
        <v>1</v>
      </c>
      <c r="F22" s="6" t="s">
        <v>78</v>
      </c>
      <c r="G22" s="2" t="s">
        <v>65</v>
      </c>
      <c r="H22" s="2" t="s">
        <v>26</v>
      </c>
      <c r="I22" s="2" t="s">
        <v>79</v>
      </c>
      <c r="J22" s="2" t="s">
        <v>80</v>
      </c>
      <c r="K22" s="2" t="s">
        <v>29</v>
      </c>
      <c r="L22" s="2">
        <v>11.5</v>
      </c>
      <c r="M22" s="2" t="s">
        <v>30</v>
      </c>
      <c r="N22" s="2">
        <v>5</v>
      </c>
      <c r="O22" s="2" t="s">
        <v>31</v>
      </c>
      <c r="P22" s="2" t="s">
        <v>32</v>
      </c>
      <c r="Q22" s="2" t="s">
        <v>65</v>
      </c>
      <c r="R22" s="2" t="s">
        <v>65</v>
      </c>
      <c r="S22" s="2">
        <v>1948</v>
      </c>
      <c r="T22" s="2">
        <v>60</v>
      </c>
    </row>
    <row r="23" spans="1:20" ht="12.75">
      <c r="A23" s="2">
        <v>2752</v>
      </c>
      <c r="B23" s="2">
        <v>73322</v>
      </c>
      <c r="C23" s="2" t="s">
        <v>81</v>
      </c>
      <c r="D23" s="2">
        <v>11.5</v>
      </c>
      <c r="E23" s="2">
        <v>2</v>
      </c>
      <c r="F23" s="6" t="s">
        <v>82</v>
      </c>
      <c r="G23" s="2" t="s">
        <v>65</v>
      </c>
      <c r="H23" s="2" t="s">
        <v>26</v>
      </c>
      <c r="I23" s="2" t="s">
        <v>83</v>
      </c>
      <c r="J23" s="2" t="s">
        <v>54</v>
      </c>
      <c r="K23" s="2" t="s">
        <v>29</v>
      </c>
      <c r="L23" s="2">
        <v>11.5</v>
      </c>
      <c r="M23" s="2" t="s">
        <v>30</v>
      </c>
      <c r="N23" s="2">
        <v>5</v>
      </c>
      <c r="O23" s="2" t="s">
        <v>31</v>
      </c>
      <c r="P23" s="2" t="s">
        <v>32</v>
      </c>
      <c r="Q23" s="2" t="s">
        <v>65</v>
      </c>
      <c r="R23" s="2" t="s">
        <v>65</v>
      </c>
      <c r="S23" s="2">
        <v>1950</v>
      </c>
      <c r="T23" s="2">
        <v>58</v>
      </c>
    </row>
    <row r="24" spans="1:20" ht="12.75">
      <c r="A24" s="2">
        <v>2754</v>
      </c>
      <c r="B24" s="2">
        <v>73323</v>
      </c>
      <c r="C24" s="2" t="s">
        <v>84</v>
      </c>
      <c r="D24" s="2">
        <v>11.5</v>
      </c>
      <c r="E24" s="2">
        <v>3</v>
      </c>
      <c r="F24" s="6" t="s">
        <v>85</v>
      </c>
      <c r="G24" s="2" t="s">
        <v>65</v>
      </c>
      <c r="H24" s="2" t="s">
        <v>26</v>
      </c>
      <c r="I24" s="2" t="s">
        <v>86</v>
      </c>
      <c r="J24" s="2" t="s">
        <v>87</v>
      </c>
      <c r="K24" s="2" t="s">
        <v>29</v>
      </c>
      <c r="L24" s="2">
        <v>11.5</v>
      </c>
      <c r="M24" s="2" t="s">
        <v>30</v>
      </c>
      <c r="N24" s="2">
        <v>5</v>
      </c>
      <c r="O24" s="2" t="s">
        <v>31</v>
      </c>
      <c r="P24" s="2" t="s">
        <v>32</v>
      </c>
      <c r="Q24" s="2" t="s">
        <v>65</v>
      </c>
      <c r="R24" s="2" t="s">
        <v>65</v>
      </c>
      <c r="S24" s="2">
        <v>1952</v>
      </c>
      <c r="T24" s="2">
        <v>56</v>
      </c>
    </row>
    <row r="25" spans="1:20" ht="12.75">
      <c r="A25" s="2">
        <v>2745</v>
      </c>
      <c r="B25" s="2">
        <v>73285</v>
      </c>
      <c r="C25" s="2" t="s">
        <v>88</v>
      </c>
      <c r="D25" s="2">
        <v>13.8</v>
      </c>
      <c r="E25" s="2">
        <v>1</v>
      </c>
      <c r="F25" s="6" t="s">
        <v>89</v>
      </c>
      <c r="G25" s="2" t="s">
        <v>26</v>
      </c>
      <c r="H25" s="2" t="s">
        <v>26</v>
      </c>
      <c r="I25" s="2" t="s">
        <v>90</v>
      </c>
      <c r="J25" s="2" t="s">
        <v>91</v>
      </c>
      <c r="K25" s="2" t="s">
        <v>29</v>
      </c>
      <c r="L25" s="2">
        <v>21.6</v>
      </c>
      <c r="M25" s="2" t="s">
        <v>30</v>
      </c>
      <c r="N25" s="2">
        <v>5</v>
      </c>
      <c r="O25" s="2" t="s">
        <v>31</v>
      </c>
      <c r="P25" s="2" t="s">
        <v>32</v>
      </c>
      <c r="Q25" s="2" t="s">
        <v>92</v>
      </c>
      <c r="R25" s="2" t="s">
        <v>50</v>
      </c>
      <c r="S25" s="2">
        <v>1977</v>
      </c>
      <c r="T25" s="2">
        <v>31</v>
      </c>
    </row>
    <row r="26" spans="1:20" ht="12.75">
      <c r="A26" s="2">
        <v>2756</v>
      </c>
      <c r="B26" s="2">
        <v>73520</v>
      </c>
      <c r="C26" s="2" t="s">
        <v>93</v>
      </c>
      <c r="D26" s="2">
        <v>4.16</v>
      </c>
      <c r="E26" s="2">
        <v>1</v>
      </c>
      <c r="F26" s="6" t="s">
        <v>94</v>
      </c>
      <c r="G26" s="2" t="s">
        <v>26</v>
      </c>
      <c r="H26" s="2" t="s">
        <v>26</v>
      </c>
      <c r="I26" s="2" t="s">
        <v>95</v>
      </c>
      <c r="J26" s="2" t="s">
        <v>96</v>
      </c>
      <c r="K26" s="2" t="s">
        <v>29</v>
      </c>
      <c r="L26" s="2">
        <v>10</v>
      </c>
      <c r="M26" s="2" t="s">
        <v>30</v>
      </c>
      <c r="N26" s="2">
        <v>5</v>
      </c>
      <c r="O26" s="2" t="s">
        <v>31</v>
      </c>
      <c r="P26" s="2" t="s">
        <v>32</v>
      </c>
      <c r="Q26" s="2" t="s">
        <v>92</v>
      </c>
      <c r="R26" s="2" t="s">
        <v>97</v>
      </c>
      <c r="S26" s="2">
        <v>1965</v>
      </c>
      <c r="T26" s="2">
        <v>43</v>
      </c>
    </row>
    <row r="27" spans="1:20" ht="12.75">
      <c r="A27" s="2">
        <v>2757</v>
      </c>
      <c r="B27" s="2">
        <v>73520</v>
      </c>
      <c r="C27" s="2" t="s">
        <v>93</v>
      </c>
      <c r="D27" s="2">
        <v>4.16</v>
      </c>
      <c r="E27" s="2">
        <v>5</v>
      </c>
      <c r="F27" s="6" t="s">
        <v>98</v>
      </c>
      <c r="G27" s="2" t="s">
        <v>26</v>
      </c>
      <c r="H27" s="2" t="s">
        <v>26</v>
      </c>
      <c r="I27" s="2" t="s">
        <v>99</v>
      </c>
      <c r="J27" s="2" t="s">
        <v>96</v>
      </c>
      <c r="K27" s="2" t="s">
        <v>29</v>
      </c>
      <c r="L27" s="2">
        <v>10</v>
      </c>
      <c r="M27" s="2" t="s">
        <v>30</v>
      </c>
      <c r="N27" s="2">
        <v>5</v>
      </c>
      <c r="O27" s="2" t="s">
        <v>31</v>
      </c>
      <c r="P27" s="2" t="s">
        <v>32</v>
      </c>
      <c r="Q27" s="2" t="s">
        <v>92</v>
      </c>
      <c r="R27" s="2" t="s">
        <v>97</v>
      </c>
      <c r="S27" s="2">
        <v>1965</v>
      </c>
      <c r="T27" s="2">
        <v>43</v>
      </c>
    </row>
    <row r="28" spans="1:20" ht="12.75">
      <c r="A28" s="2">
        <v>2647</v>
      </c>
      <c r="B28" s="2">
        <v>73129</v>
      </c>
      <c r="C28" s="2" t="s">
        <v>100</v>
      </c>
      <c r="D28" s="2">
        <v>24</v>
      </c>
      <c r="E28" s="2">
        <v>1</v>
      </c>
      <c r="F28" s="6" t="s">
        <v>101</v>
      </c>
      <c r="G28" s="2" t="s">
        <v>25</v>
      </c>
      <c r="H28" s="2" t="s">
        <v>26</v>
      </c>
      <c r="I28" s="2" t="s">
        <v>102</v>
      </c>
      <c r="J28" s="2" t="s">
        <v>103</v>
      </c>
      <c r="K28" s="2" t="s">
        <v>29</v>
      </c>
      <c r="L28" s="2">
        <v>553.5</v>
      </c>
      <c r="M28" s="2" t="s">
        <v>30</v>
      </c>
      <c r="N28" s="2">
        <v>5</v>
      </c>
      <c r="O28" s="2" t="s">
        <v>104</v>
      </c>
      <c r="P28" s="2" t="s">
        <v>32</v>
      </c>
      <c r="Q28" s="2" t="s">
        <v>25</v>
      </c>
      <c r="R28" s="2" t="s">
        <v>33</v>
      </c>
      <c r="S28" s="2">
        <v>1981</v>
      </c>
      <c r="T28" s="2">
        <v>27</v>
      </c>
    </row>
    <row r="29" spans="1:20" ht="12.75">
      <c r="A29" s="2">
        <v>2648</v>
      </c>
      <c r="B29" s="2">
        <v>73130</v>
      </c>
      <c r="C29" s="2" t="s">
        <v>105</v>
      </c>
      <c r="D29" s="2">
        <v>24</v>
      </c>
      <c r="E29" s="2">
        <v>1</v>
      </c>
      <c r="F29" s="6" t="s">
        <v>106</v>
      </c>
      <c r="G29" s="2" t="s">
        <v>25</v>
      </c>
      <c r="H29" s="2" t="s">
        <v>26</v>
      </c>
      <c r="I29" s="2" t="s">
        <v>107</v>
      </c>
      <c r="J29" s="2" t="s">
        <v>108</v>
      </c>
      <c r="K29" s="2" t="s">
        <v>29</v>
      </c>
      <c r="L29" s="2">
        <v>553.5</v>
      </c>
      <c r="M29" s="2" t="s">
        <v>30</v>
      </c>
      <c r="N29" s="2">
        <v>5</v>
      </c>
      <c r="O29" s="2" t="s">
        <v>104</v>
      </c>
      <c r="P29" s="2" t="s">
        <v>32</v>
      </c>
      <c r="Q29" s="2" t="s">
        <v>25</v>
      </c>
      <c r="R29" s="2" t="s">
        <v>33</v>
      </c>
      <c r="S29" s="2">
        <v>1982</v>
      </c>
      <c r="T29" s="2">
        <v>26</v>
      </c>
    </row>
    <row r="30" spans="1:20" ht="12.75">
      <c r="A30" s="2">
        <v>2649</v>
      </c>
      <c r="B30" s="2">
        <v>73181</v>
      </c>
      <c r="C30" s="2" t="s">
        <v>109</v>
      </c>
      <c r="D30" s="2">
        <v>230</v>
      </c>
      <c r="E30" s="2">
        <v>1</v>
      </c>
      <c r="F30" s="6" t="s">
        <v>110</v>
      </c>
      <c r="G30" s="2" t="s">
        <v>26</v>
      </c>
      <c r="H30" s="2" t="s">
        <v>26</v>
      </c>
      <c r="I30" s="2" t="s">
        <v>111</v>
      </c>
      <c r="J30" s="2" t="s">
        <v>54</v>
      </c>
      <c r="K30" s="2" t="s">
        <v>29</v>
      </c>
      <c r="L30" s="2">
        <v>200</v>
      </c>
      <c r="M30" s="2" t="s">
        <v>30</v>
      </c>
      <c r="N30" s="2">
        <v>5</v>
      </c>
      <c r="O30" s="2" t="s">
        <v>104</v>
      </c>
      <c r="P30" s="2" t="s">
        <v>32</v>
      </c>
      <c r="Q30" s="2" t="s">
        <v>49</v>
      </c>
      <c r="R30" s="2" t="s">
        <v>50</v>
      </c>
      <c r="S30" s="2">
        <v>1950</v>
      </c>
      <c r="T30" s="2">
        <v>58</v>
      </c>
    </row>
    <row r="31" spans="1:20" ht="12.75">
      <c r="A31" s="2">
        <v>2650</v>
      </c>
      <c r="B31" s="2">
        <v>73188</v>
      </c>
      <c r="C31" s="2" t="s">
        <v>112</v>
      </c>
      <c r="D31" s="2">
        <v>230</v>
      </c>
      <c r="E31" s="2">
        <v>1</v>
      </c>
      <c r="F31" s="6" t="s">
        <v>113</v>
      </c>
      <c r="G31" s="2" t="s">
        <v>26</v>
      </c>
      <c r="H31" s="2" t="s">
        <v>26</v>
      </c>
      <c r="I31" s="2" t="s">
        <v>111</v>
      </c>
      <c r="J31" s="2" t="s">
        <v>54</v>
      </c>
      <c r="K31" s="2" t="s">
        <v>29</v>
      </c>
      <c r="L31" s="2">
        <v>100</v>
      </c>
      <c r="M31" s="2" t="s">
        <v>30</v>
      </c>
      <c r="N31" s="2">
        <v>5</v>
      </c>
      <c r="O31" s="2" t="s">
        <v>104</v>
      </c>
      <c r="P31" s="2" t="s">
        <v>32</v>
      </c>
      <c r="Q31" s="2" t="s">
        <v>49</v>
      </c>
      <c r="R31" s="2" t="s">
        <v>50</v>
      </c>
      <c r="S31" s="2">
        <v>1950</v>
      </c>
      <c r="T31" s="2">
        <v>58</v>
      </c>
    </row>
    <row r="32" spans="1:20" ht="12.75">
      <c r="A32" s="2">
        <v>2674</v>
      </c>
      <c r="B32" s="2">
        <v>73332</v>
      </c>
      <c r="C32" s="2" t="s">
        <v>114</v>
      </c>
      <c r="D32" s="2">
        <v>6.6</v>
      </c>
      <c r="E32" s="2">
        <v>1</v>
      </c>
      <c r="F32" s="6" t="s">
        <v>115</v>
      </c>
      <c r="G32" s="2" t="s">
        <v>65</v>
      </c>
      <c r="H32" s="2" t="s">
        <v>26</v>
      </c>
      <c r="I32" s="2" t="s">
        <v>116</v>
      </c>
      <c r="J32" s="2" t="s">
        <v>54</v>
      </c>
      <c r="K32" s="2" t="s">
        <v>29</v>
      </c>
      <c r="L32" s="2">
        <v>18</v>
      </c>
      <c r="M32" s="2" t="s">
        <v>30</v>
      </c>
      <c r="N32" s="2">
        <v>5</v>
      </c>
      <c r="O32" s="2" t="s">
        <v>104</v>
      </c>
      <c r="P32" s="2" t="s">
        <v>32</v>
      </c>
      <c r="Q32" s="2" t="s">
        <v>65</v>
      </c>
      <c r="R32" s="2" t="s">
        <v>65</v>
      </c>
      <c r="S32" s="2">
        <v>1950</v>
      </c>
      <c r="T32" s="2">
        <v>58</v>
      </c>
    </row>
    <row r="33" spans="1:20" ht="12.75">
      <c r="A33" s="2">
        <v>2681</v>
      </c>
      <c r="B33" s="2">
        <v>73349</v>
      </c>
      <c r="C33" s="2" t="s">
        <v>117</v>
      </c>
      <c r="D33" s="2">
        <v>12</v>
      </c>
      <c r="E33" s="2">
        <v>1</v>
      </c>
      <c r="F33" s="6" t="s">
        <v>118</v>
      </c>
      <c r="G33" s="2" t="s">
        <v>65</v>
      </c>
      <c r="H33" s="2" t="s">
        <v>26</v>
      </c>
      <c r="I33" s="2" t="s">
        <v>119</v>
      </c>
      <c r="J33" s="2" t="s">
        <v>54</v>
      </c>
      <c r="K33" s="2" t="s">
        <v>29</v>
      </c>
      <c r="L33" s="2">
        <v>33.4</v>
      </c>
      <c r="M33" s="2" t="s">
        <v>30</v>
      </c>
      <c r="N33" s="2">
        <v>5</v>
      </c>
      <c r="O33" s="2" t="s">
        <v>104</v>
      </c>
      <c r="P33" s="2" t="s">
        <v>32</v>
      </c>
      <c r="Q33" s="2" t="s">
        <v>65</v>
      </c>
      <c r="R33" s="2" t="s">
        <v>65</v>
      </c>
      <c r="S33" s="2">
        <v>1950</v>
      </c>
      <c r="T33" s="2">
        <v>58</v>
      </c>
    </row>
    <row r="34" spans="1:20" ht="12.75">
      <c r="A34" s="2">
        <v>2682</v>
      </c>
      <c r="B34" s="2">
        <v>73350</v>
      </c>
      <c r="C34" s="2" t="s">
        <v>120</v>
      </c>
      <c r="D34" s="2">
        <v>12</v>
      </c>
      <c r="E34" s="2">
        <v>1</v>
      </c>
      <c r="F34" s="6" t="s">
        <v>121</v>
      </c>
      <c r="G34" s="2" t="s">
        <v>65</v>
      </c>
      <c r="H34" s="2" t="s">
        <v>26</v>
      </c>
      <c r="I34" s="2" t="s">
        <v>122</v>
      </c>
      <c r="J34" s="2" t="s">
        <v>54</v>
      </c>
      <c r="K34" s="2" t="s">
        <v>29</v>
      </c>
      <c r="L34" s="2">
        <v>33.4</v>
      </c>
      <c r="M34" s="2" t="s">
        <v>30</v>
      </c>
      <c r="N34" s="2">
        <v>5</v>
      </c>
      <c r="O34" s="2" t="s">
        <v>104</v>
      </c>
      <c r="P34" s="2" t="s">
        <v>32</v>
      </c>
      <c r="Q34" s="2" t="s">
        <v>65</v>
      </c>
      <c r="R34" s="2" t="s">
        <v>65</v>
      </c>
      <c r="S34" s="2">
        <v>1950</v>
      </c>
      <c r="T34" s="2">
        <v>58</v>
      </c>
    </row>
    <row r="35" spans="1:20" ht="12.75">
      <c r="A35" s="2">
        <v>2683</v>
      </c>
      <c r="B35" s="2">
        <v>73351</v>
      </c>
      <c r="C35" s="2" t="s">
        <v>123</v>
      </c>
      <c r="D35" s="2">
        <v>6.9</v>
      </c>
      <c r="E35" s="2">
        <v>1</v>
      </c>
      <c r="F35" s="6" t="s">
        <v>124</v>
      </c>
      <c r="G35" s="2" t="s">
        <v>65</v>
      </c>
      <c r="H35" s="2" t="s">
        <v>26</v>
      </c>
      <c r="I35" s="2" t="s">
        <v>125</v>
      </c>
      <c r="J35" s="2" t="s">
        <v>54</v>
      </c>
      <c r="K35" s="2" t="s">
        <v>29</v>
      </c>
      <c r="L35" s="2">
        <v>17.5</v>
      </c>
      <c r="M35" s="2" t="s">
        <v>30</v>
      </c>
      <c r="N35" s="2">
        <v>5</v>
      </c>
      <c r="O35" s="2" t="s">
        <v>104</v>
      </c>
      <c r="P35" s="2" t="s">
        <v>32</v>
      </c>
      <c r="Q35" s="2" t="s">
        <v>65</v>
      </c>
      <c r="R35" s="2" t="s">
        <v>65</v>
      </c>
      <c r="S35" s="2">
        <v>1950</v>
      </c>
      <c r="T35" s="2">
        <v>58</v>
      </c>
    </row>
    <row r="36" spans="1:20" ht="12.75">
      <c r="A36" s="2">
        <v>2684</v>
      </c>
      <c r="B36" s="2">
        <v>73352</v>
      </c>
      <c r="C36" s="2" t="s">
        <v>126</v>
      </c>
      <c r="D36" s="2">
        <v>6.9</v>
      </c>
      <c r="E36" s="2">
        <v>1</v>
      </c>
      <c r="F36" s="6" t="s">
        <v>127</v>
      </c>
      <c r="G36" s="2" t="s">
        <v>65</v>
      </c>
      <c r="H36" s="2" t="s">
        <v>26</v>
      </c>
      <c r="I36" s="2" t="s">
        <v>128</v>
      </c>
      <c r="J36" s="2" t="s">
        <v>54</v>
      </c>
      <c r="K36" s="2" t="s">
        <v>29</v>
      </c>
      <c r="L36" s="2">
        <v>17.5</v>
      </c>
      <c r="M36" s="2" t="s">
        <v>30</v>
      </c>
      <c r="N36" s="2">
        <v>5</v>
      </c>
      <c r="O36" s="2" t="s">
        <v>104</v>
      </c>
      <c r="P36" s="2" t="s">
        <v>32</v>
      </c>
      <c r="Q36" s="2" t="s">
        <v>65</v>
      </c>
      <c r="R36" s="2" t="s">
        <v>65</v>
      </c>
      <c r="S36" s="2">
        <v>1950</v>
      </c>
      <c r="T36" s="2">
        <v>58</v>
      </c>
    </row>
    <row r="37" spans="1:20" ht="12.75">
      <c r="A37" s="2">
        <v>2686</v>
      </c>
      <c r="B37" s="2">
        <v>73356</v>
      </c>
      <c r="C37" s="2" t="s">
        <v>129</v>
      </c>
      <c r="D37" s="2">
        <v>6.9</v>
      </c>
      <c r="E37" s="2">
        <v>1</v>
      </c>
      <c r="F37" s="6" t="s">
        <v>130</v>
      </c>
      <c r="G37" s="2" t="s">
        <v>65</v>
      </c>
      <c r="H37" s="2" t="s">
        <v>26</v>
      </c>
      <c r="I37" s="2" t="s">
        <v>131</v>
      </c>
      <c r="J37" s="2" t="s">
        <v>54</v>
      </c>
      <c r="K37" s="2" t="s">
        <v>29</v>
      </c>
      <c r="L37" s="2">
        <v>12</v>
      </c>
      <c r="M37" s="2" t="s">
        <v>30</v>
      </c>
      <c r="N37" s="2">
        <v>5</v>
      </c>
      <c r="O37" s="2" t="s">
        <v>104</v>
      </c>
      <c r="P37" s="2" t="s">
        <v>32</v>
      </c>
      <c r="Q37" s="2" t="s">
        <v>65</v>
      </c>
      <c r="R37" s="2" t="s">
        <v>65</v>
      </c>
      <c r="S37" s="2">
        <v>1950</v>
      </c>
      <c r="T37" s="2">
        <v>58</v>
      </c>
    </row>
    <row r="38" spans="1:20" ht="12.75">
      <c r="A38" s="2">
        <v>2687</v>
      </c>
      <c r="B38" s="2">
        <v>73357</v>
      </c>
      <c r="C38" s="2" t="s">
        <v>132</v>
      </c>
      <c r="D38" s="2">
        <v>6.9</v>
      </c>
      <c r="E38" s="2">
        <v>1</v>
      </c>
      <c r="F38" s="6" t="s">
        <v>133</v>
      </c>
      <c r="G38" s="2" t="s">
        <v>65</v>
      </c>
      <c r="H38" s="2" t="s">
        <v>26</v>
      </c>
      <c r="I38" s="2" t="s">
        <v>134</v>
      </c>
      <c r="J38" s="2" t="s">
        <v>54</v>
      </c>
      <c r="K38" s="2" t="s">
        <v>29</v>
      </c>
      <c r="L38" s="2">
        <v>12</v>
      </c>
      <c r="M38" s="2" t="s">
        <v>30</v>
      </c>
      <c r="N38" s="2">
        <v>5</v>
      </c>
      <c r="O38" s="2" t="s">
        <v>104</v>
      </c>
      <c r="P38" s="2" t="s">
        <v>32</v>
      </c>
      <c r="Q38" s="2" t="s">
        <v>65</v>
      </c>
      <c r="R38" s="2" t="s">
        <v>65</v>
      </c>
      <c r="S38" s="2">
        <v>1950</v>
      </c>
      <c r="T38" s="2">
        <v>58</v>
      </c>
    </row>
    <row r="39" spans="1:20" ht="12.75">
      <c r="A39" s="2">
        <v>2688</v>
      </c>
      <c r="B39" s="2">
        <v>73358</v>
      </c>
      <c r="C39" s="2" t="s">
        <v>135</v>
      </c>
      <c r="D39" s="2">
        <v>6.9</v>
      </c>
      <c r="E39" s="2">
        <v>1</v>
      </c>
      <c r="F39" s="6" t="s">
        <v>136</v>
      </c>
      <c r="G39" s="2" t="s">
        <v>65</v>
      </c>
      <c r="H39" s="2" t="s">
        <v>26</v>
      </c>
      <c r="I39" s="2" t="s">
        <v>137</v>
      </c>
      <c r="J39" s="2" t="s">
        <v>54</v>
      </c>
      <c r="K39" s="2" t="s">
        <v>29</v>
      </c>
      <c r="L39" s="2">
        <v>12</v>
      </c>
      <c r="M39" s="2" t="s">
        <v>30</v>
      </c>
      <c r="N39" s="2">
        <v>5</v>
      </c>
      <c r="O39" s="2" t="s">
        <v>104</v>
      </c>
      <c r="P39" s="2" t="s">
        <v>32</v>
      </c>
      <c r="Q39" s="2" t="s">
        <v>65</v>
      </c>
      <c r="R39" s="2" t="s">
        <v>65</v>
      </c>
      <c r="S39" s="2">
        <v>1950</v>
      </c>
      <c r="T39" s="2">
        <v>58</v>
      </c>
    </row>
    <row r="40" spans="1:20" ht="12.75">
      <c r="A40" s="2">
        <v>2689</v>
      </c>
      <c r="B40" s="2">
        <v>73363</v>
      </c>
      <c r="C40" s="2" t="s">
        <v>138</v>
      </c>
      <c r="D40" s="2">
        <v>6.9</v>
      </c>
      <c r="E40" s="2">
        <v>1</v>
      </c>
      <c r="F40" s="6" t="s">
        <v>139</v>
      </c>
      <c r="G40" s="2" t="s">
        <v>65</v>
      </c>
      <c r="H40" s="2" t="s">
        <v>26</v>
      </c>
      <c r="I40" s="2" t="s">
        <v>140</v>
      </c>
      <c r="J40" s="2" t="s">
        <v>54</v>
      </c>
      <c r="K40" s="2" t="s">
        <v>29</v>
      </c>
      <c r="L40" s="2">
        <v>15</v>
      </c>
      <c r="M40" s="2" t="s">
        <v>30</v>
      </c>
      <c r="N40" s="2">
        <v>5</v>
      </c>
      <c r="O40" s="2" t="s">
        <v>104</v>
      </c>
      <c r="P40" s="2" t="s">
        <v>32</v>
      </c>
      <c r="Q40" s="2" t="s">
        <v>65</v>
      </c>
      <c r="R40" s="2" t="s">
        <v>65</v>
      </c>
      <c r="S40" s="2">
        <v>1950</v>
      </c>
      <c r="T40" s="2">
        <v>58</v>
      </c>
    </row>
    <row r="41" spans="1:20" ht="12.75">
      <c r="A41" s="2">
        <v>2690</v>
      </c>
      <c r="B41" s="2">
        <v>73363</v>
      </c>
      <c r="C41" s="2" t="s">
        <v>138</v>
      </c>
      <c r="D41" s="2">
        <v>6.9</v>
      </c>
      <c r="E41" s="2">
        <v>2</v>
      </c>
      <c r="F41" s="6" t="s">
        <v>141</v>
      </c>
      <c r="G41" s="2" t="s">
        <v>65</v>
      </c>
      <c r="H41" s="2" t="s">
        <v>26</v>
      </c>
      <c r="I41" s="2" t="s">
        <v>140</v>
      </c>
      <c r="J41" s="2" t="s">
        <v>54</v>
      </c>
      <c r="K41" s="2" t="s">
        <v>29</v>
      </c>
      <c r="L41" s="2">
        <v>15</v>
      </c>
      <c r="M41" s="2" t="s">
        <v>30</v>
      </c>
      <c r="N41" s="2">
        <v>5</v>
      </c>
      <c r="O41" s="2" t="s">
        <v>104</v>
      </c>
      <c r="P41" s="2" t="s">
        <v>32</v>
      </c>
      <c r="Q41" s="2" t="s">
        <v>65</v>
      </c>
      <c r="R41" s="2" t="s">
        <v>65</v>
      </c>
      <c r="S41" s="2">
        <v>1950</v>
      </c>
      <c r="T41" s="2">
        <v>58</v>
      </c>
    </row>
    <row r="42" spans="1:20" ht="12.75">
      <c r="A42" s="2">
        <v>2701</v>
      </c>
      <c r="B42" s="2">
        <v>73438</v>
      </c>
      <c r="C42" s="2" t="s">
        <v>142</v>
      </c>
      <c r="D42" s="2">
        <v>6.6</v>
      </c>
      <c r="E42" s="2">
        <v>1</v>
      </c>
      <c r="F42" s="6" t="s">
        <v>143</v>
      </c>
      <c r="G42" s="2" t="s">
        <v>65</v>
      </c>
      <c r="H42" s="2" t="s">
        <v>26</v>
      </c>
      <c r="I42" s="2" t="s">
        <v>144</v>
      </c>
      <c r="J42" s="2" t="s">
        <v>54</v>
      </c>
      <c r="K42" s="2" t="s">
        <v>29</v>
      </c>
      <c r="L42" s="2">
        <v>20</v>
      </c>
      <c r="M42" s="2" t="s">
        <v>30</v>
      </c>
      <c r="N42" s="2">
        <v>5</v>
      </c>
      <c r="O42" s="2" t="s">
        <v>104</v>
      </c>
      <c r="P42" s="2" t="s">
        <v>32</v>
      </c>
      <c r="Q42" s="2" t="s">
        <v>65</v>
      </c>
      <c r="R42" s="2" t="s">
        <v>65</v>
      </c>
      <c r="S42" s="2">
        <v>1950</v>
      </c>
      <c r="T42" s="2">
        <v>58</v>
      </c>
    </row>
    <row r="43" spans="1:20" ht="12.75">
      <c r="A43" s="2">
        <v>2704</v>
      </c>
      <c r="B43" s="2">
        <v>73441</v>
      </c>
      <c r="C43" s="2" t="s">
        <v>145</v>
      </c>
      <c r="D43" s="2">
        <v>6.9</v>
      </c>
      <c r="E43" s="2">
        <v>1</v>
      </c>
      <c r="F43" s="6" t="s">
        <v>146</v>
      </c>
      <c r="G43" s="2" t="s">
        <v>65</v>
      </c>
      <c r="H43" s="2" t="s">
        <v>26</v>
      </c>
      <c r="I43" s="2" t="s">
        <v>147</v>
      </c>
      <c r="J43" s="2" t="s">
        <v>54</v>
      </c>
      <c r="K43" s="2" t="s">
        <v>29</v>
      </c>
      <c r="L43" s="2">
        <v>15</v>
      </c>
      <c r="M43" s="2" t="s">
        <v>30</v>
      </c>
      <c r="N43" s="2">
        <v>5</v>
      </c>
      <c r="O43" s="2" t="s">
        <v>104</v>
      </c>
      <c r="P43" s="2" t="s">
        <v>32</v>
      </c>
      <c r="Q43" s="2" t="s">
        <v>65</v>
      </c>
      <c r="R43" s="2" t="s">
        <v>65</v>
      </c>
      <c r="S43" s="2">
        <v>1950</v>
      </c>
      <c r="T43" s="2">
        <v>58</v>
      </c>
    </row>
    <row r="44" spans="1:20" ht="12.75">
      <c r="A44" s="2">
        <v>2718</v>
      </c>
      <c r="B44" s="2">
        <v>79123</v>
      </c>
      <c r="C44" s="2" t="s">
        <v>148</v>
      </c>
      <c r="D44" s="2">
        <v>4.2</v>
      </c>
      <c r="E44" s="2">
        <v>1</v>
      </c>
      <c r="F44" s="6" t="s">
        <v>149</v>
      </c>
      <c r="G44" s="2" t="s">
        <v>65</v>
      </c>
      <c r="H44" s="2" t="s">
        <v>26</v>
      </c>
      <c r="I44" s="2" t="s">
        <v>150</v>
      </c>
      <c r="J44" s="2" t="s">
        <v>54</v>
      </c>
      <c r="K44" s="2" t="s">
        <v>29</v>
      </c>
      <c r="L44" s="2">
        <v>10</v>
      </c>
      <c r="M44" s="2" t="s">
        <v>30</v>
      </c>
      <c r="N44" s="2">
        <v>5</v>
      </c>
      <c r="O44" s="2" t="s">
        <v>151</v>
      </c>
      <c r="P44" s="2" t="s">
        <v>32</v>
      </c>
      <c r="Q44" s="2" t="s">
        <v>65</v>
      </c>
      <c r="R44" s="2" t="s">
        <v>65</v>
      </c>
      <c r="S44" s="2">
        <v>1950</v>
      </c>
      <c r="T44" s="2">
        <v>58</v>
      </c>
    </row>
    <row r="45" spans="1:20" ht="12.75">
      <c r="A45" s="2">
        <v>2719</v>
      </c>
      <c r="B45" s="2">
        <v>79154</v>
      </c>
      <c r="C45" s="2" t="s">
        <v>152</v>
      </c>
      <c r="D45" s="2">
        <v>12.5</v>
      </c>
      <c r="E45" s="2">
        <v>1</v>
      </c>
      <c r="F45" s="6" t="s">
        <v>153</v>
      </c>
      <c r="G45" s="2" t="s">
        <v>65</v>
      </c>
      <c r="H45" s="2" t="s">
        <v>26</v>
      </c>
      <c r="I45" s="2" t="s">
        <v>154</v>
      </c>
      <c r="J45" s="2" t="s">
        <v>54</v>
      </c>
      <c r="K45" s="2" t="s">
        <v>29</v>
      </c>
      <c r="L45" s="2">
        <v>50</v>
      </c>
      <c r="M45" s="2" t="s">
        <v>30</v>
      </c>
      <c r="N45" s="2">
        <v>5</v>
      </c>
      <c r="O45" s="2" t="s">
        <v>151</v>
      </c>
      <c r="P45" s="2" t="s">
        <v>32</v>
      </c>
      <c r="Q45" s="2" t="s">
        <v>65</v>
      </c>
      <c r="R45" s="2" t="s">
        <v>65</v>
      </c>
      <c r="S45" s="2">
        <v>1950</v>
      </c>
      <c r="T45" s="2">
        <v>58</v>
      </c>
    </row>
    <row r="46" spans="1:20" ht="12.75">
      <c r="A46" s="2">
        <v>2720</v>
      </c>
      <c r="B46" s="2">
        <v>79155</v>
      </c>
      <c r="C46" s="2" t="s">
        <v>155</v>
      </c>
      <c r="D46" s="2">
        <v>12.5</v>
      </c>
      <c r="E46" s="2">
        <v>1</v>
      </c>
      <c r="F46" s="6" t="s">
        <v>156</v>
      </c>
      <c r="G46" s="2" t="s">
        <v>65</v>
      </c>
      <c r="H46" s="2" t="s">
        <v>26</v>
      </c>
      <c r="I46" s="2" t="s">
        <v>157</v>
      </c>
      <c r="J46" s="2" t="s">
        <v>54</v>
      </c>
      <c r="K46" s="2" t="s">
        <v>29</v>
      </c>
      <c r="L46" s="2">
        <v>50</v>
      </c>
      <c r="M46" s="2" t="s">
        <v>30</v>
      </c>
      <c r="N46" s="2">
        <v>5</v>
      </c>
      <c r="O46" s="2" t="s">
        <v>151</v>
      </c>
      <c r="P46" s="2" t="s">
        <v>32</v>
      </c>
      <c r="Q46" s="2" t="s">
        <v>65</v>
      </c>
      <c r="R46" s="2" t="s">
        <v>65</v>
      </c>
      <c r="S46" s="2">
        <v>1950</v>
      </c>
      <c r="T46" s="2">
        <v>58</v>
      </c>
    </row>
    <row r="47" spans="1:20" ht="12.75">
      <c r="A47" s="2">
        <v>2721</v>
      </c>
      <c r="B47" s="2">
        <v>79156</v>
      </c>
      <c r="C47" s="2" t="s">
        <v>158</v>
      </c>
      <c r="D47" s="2">
        <v>12.5</v>
      </c>
      <c r="E47" s="2">
        <v>1</v>
      </c>
      <c r="F47" s="6" t="s">
        <v>159</v>
      </c>
      <c r="G47" s="2" t="s">
        <v>65</v>
      </c>
      <c r="H47" s="2" t="s">
        <v>26</v>
      </c>
      <c r="I47" s="2" t="s">
        <v>160</v>
      </c>
      <c r="J47" s="2" t="s">
        <v>54</v>
      </c>
      <c r="K47" s="2" t="s">
        <v>29</v>
      </c>
      <c r="L47" s="2">
        <v>50</v>
      </c>
      <c r="M47" s="2" t="s">
        <v>30</v>
      </c>
      <c r="N47" s="2">
        <v>5</v>
      </c>
      <c r="O47" s="2" t="s">
        <v>151</v>
      </c>
      <c r="P47" s="2" t="s">
        <v>32</v>
      </c>
      <c r="Q47" s="2" t="s">
        <v>65</v>
      </c>
      <c r="R47" s="2" t="s">
        <v>65</v>
      </c>
      <c r="S47" s="2">
        <v>1950</v>
      </c>
      <c r="T47" s="2">
        <v>58</v>
      </c>
    </row>
    <row r="48" spans="1:20" ht="12.75">
      <c r="A48" s="2">
        <v>1373</v>
      </c>
      <c r="B48" s="2">
        <v>65584</v>
      </c>
      <c r="C48" s="2" t="s">
        <v>161</v>
      </c>
      <c r="D48" s="2">
        <v>34.5</v>
      </c>
      <c r="E48" s="2">
        <v>1</v>
      </c>
      <c r="F48" s="6" t="s">
        <v>162</v>
      </c>
      <c r="G48" s="2" t="s">
        <v>163</v>
      </c>
      <c r="H48" s="2" t="s">
        <v>26</v>
      </c>
      <c r="I48" s="2" t="s">
        <v>164</v>
      </c>
      <c r="J48" s="2" t="s">
        <v>165</v>
      </c>
      <c r="K48" s="2" t="s">
        <v>29</v>
      </c>
      <c r="L48" s="2">
        <v>52</v>
      </c>
      <c r="M48" s="2" t="s">
        <v>30</v>
      </c>
      <c r="N48" s="2">
        <v>5</v>
      </c>
      <c r="O48" s="7" t="s">
        <v>151</v>
      </c>
      <c r="P48" s="7" t="s">
        <v>32</v>
      </c>
      <c r="Q48" s="2" t="s">
        <v>166</v>
      </c>
      <c r="R48" s="2" t="s">
        <v>166</v>
      </c>
      <c r="S48" s="2">
        <v>1999</v>
      </c>
      <c r="T48" s="2">
        <v>9</v>
      </c>
    </row>
    <row r="49" spans="1:20" ht="12.75">
      <c r="A49" s="2">
        <v>1374</v>
      </c>
      <c r="B49" s="2">
        <v>65585</v>
      </c>
      <c r="C49" s="2" t="s">
        <v>167</v>
      </c>
      <c r="D49" s="2">
        <v>34.5</v>
      </c>
      <c r="E49" s="2">
        <v>1</v>
      </c>
      <c r="F49" s="6" t="s">
        <v>168</v>
      </c>
      <c r="G49" s="2" t="s">
        <v>163</v>
      </c>
      <c r="H49" s="2" t="s">
        <v>26</v>
      </c>
      <c r="I49" s="2" t="s">
        <v>169</v>
      </c>
      <c r="J49" s="2" t="s">
        <v>170</v>
      </c>
      <c r="K49" s="2" t="s">
        <v>29</v>
      </c>
      <c r="L49" s="2">
        <v>52</v>
      </c>
      <c r="M49" s="2" t="s">
        <v>30</v>
      </c>
      <c r="N49" s="2">
        <v>5</v>
      </c>
      <c r="O49" s="7" t="s">
        <v>151</v>
      </c>
      <c r="P49" s="7" t="s">
        <v>32</v>
      </c>
      <c r="Q49" s="2" t="s">
        <v>166</v>
      </c>
      <c r="R49" s="2" t="s">
        <v>166</v>
      </c>
      <c r="S49" s="2">
        <v>2001</v>
      </c>
      <c r="T49" s="2">
        <v>7</v>
      </c>
    </row>
    <row r="50" spans="1:20" ht="12.75">
      <c r="A50" s="2">
        <v>1361</v>
      </c>
      <c r="B50" s="2">
        <v>65430</v>
      </c>
      <c r="C50" s="2" t="s">
        <v>171</v>
      </c>
      <c r="D50" s="2">
        <v>13.8</v>
      </c>
      <c r="E50" s="2">
        <v>1</v>
      </c>
      <c r="F50" s="6" t="s">
        <v>172</v>
      </c>
      <c r="G50" s="2" t="s">
        <v>25</v>
      </c>
      <c r="H50" s="2" t="s">
        <v>26</v>
      </c>
      <c r="I50" s="2" t="s">
        <v>173</v>
      </c>
      <c r="J50" s="2" t="s">
        <v>174</v>
      </c>
      <c r="K50" s="2" t="s">
        <v>29</v>
      </c>
      <c r="L50" s="2">
        <v>109.4</v>
      </c>
      <c r="M50" s="2" t="s">
        <v>30</v>
      </c>
      <c r="N50" s="2">
        <v>5</v>
      </c>
      <c r="O50" s="7" t="s">
        <v>175</v>
      </c>
      <c r="P50" s="7" t="s">
        <v>32</v>
      </c>
      <c r="Q50" s="2" t="s">
        <v>25</v>
      </c>
      <c r="R50" s="2" t="s">
        <v>33</v>
      </c>
      <c r="S50" s="2">
        <v>1959</v>
      </c>
      <c r="T50" s="2">
        <v>49</v>
      </c>
    </row>
    <row r="51" spans="1:20" ht="12.75">
      <c r="A51" s="2">
        <v>1362</v>
      </c>
      <c r="B51" s="2">
        <v>65435</v>
      </c>
      <c r="C51" s="2" t="s">
        <v>176</v>
      </c>
      <c r="D51" s="2">
        <v>13.8</v>
      </c>
      <c r="E51" s="2">
        <v>1</v>
      </c>
      <c r="F51" s="6" t="s">
        <v>177</v>
      </c>
      <c r="G51" s="2" t="s">
        <v>25</v>
      </c>
      <c r="H51" s="2" t="s">
        <v>26</v>
      </c>
      <c r="I51" s="2" t="s">
        <v>178</v>
      </c>
      <c r="J51" s="2" t="s">
        <v>179</v>
      </c>
      <c r="K51" s="2" t="s">
        <v>29</v>
      </c>
      <c r="L51" s="2">
        <v>109.4</v>
      </c>
      <c r="M51" s="2" t="s">
        <v>30</v>
      </c>
      <c r="N51" s="2">
        <v>5</v>
      </c>
      <c r="O51" s="7" t="s">
        <v>175</v>
      </c>
      <c r="P51" s="7" t="s">
        <v>32</v>
      </c>
      <c r="Q51" s="2" t="s">
        <v>25</v>
      </c>
      <c r="R51" s="2" t="s">
        <v>33</v>
      </c>
      <c r="S51" s="2">
        <v>1961</v>
      </c>
      <c r="T51" s="2">
        <v>47</v>
      </c>
    </row>
    <row r="52" spans="1:20" ht="12.75">
      <c r="A52" s="2">
        <v>1363</v>
      </c>
      <c r="B52" s="2">
        <v>65440</v>
      </c>
      <c r="C52" s="2" t="s">
        <v>180</v>
      </c>
      <c r="D52" s="2">
        <v>13.8</v>
      </c>
      <c r="E52" s="2">
        <v>1</v>
      </c>
      <c r="F52" s="6" t="s">
        <v>181</v>
      </c>
      <c r="G52" s="2" t="s">
        <v>25</v>
      </c>
      <c r="H52" s="2" t="s">
        <v>26</v>
      </c>
      <c r="I52" s="2" t="s">
        <v>182</v>
      </c>
      <c r="J52" s="2" t="s">
        <v>183</v>
      </c>
      <c r="K52" s="2" t="s">
        <v>29</v>
      </c>
      <c r="L52" s="2">
        <v>227.2</v>
      </c>
      <c r="M52" s="2" t="s">
        <v>30</v>
      </c>
      <c r="N52" s="2">
        <v>5</v>
      </c>
      <c r="O52" s="7" t="s">
        <v>175</v>
      </c>
      <c r="P52" s="7" t="s">
        <v>32</v>
      </c>
      <c r="Q52" s="2" t="s">
        <v>25</v>
      </c>
      <c r="R52" s="2" t="s">
        <v>33</v>
      </c>
      <c r="S52" s="2">
        <v>1964</v>
      </c>
      <c r="T52" s="2">
        <v>44</v>
      </c>
    </row>
    <row r="53" spans="1:20" ht="12.75">
      <c r="A53" s="2">
        <v>1364</v>
      </c>
      <c r="B53" s="2">
        <v>65445</v>
      </c>
      <c r="C53" s="2" t="s">
        <v>184</v>
      </c>
      <c r="D53" s="2">
        <v>22</v>
      </c>
      <c r="E53" s="2">
        <v>1</v>
      </c>
      <c r="F53" s="6" t="s">
        <v>185</v>
      </c>
      <c r="G53" s="2" t="s">
        <v>25</v>
      </c>
      <c r="H53" s="2" t="s">
        <v>26</v>
      </c>
      <c r="I53" s="2" t="s">
        <v>186</v>
      </c>
      <c r="J53" s="2" t="s">
        <v>187</v>
      </c>
      <c r="K53" s="2" t="s">
        <v>29</v>
      </c>
      <c r="L53" s="2">
        <v>328.8</v>
      </c>
      <c r="M53" s="2" t="s">
        <v>30</v>
      </c>
      <c r="N53" s="2">
        <v>5</v>
      </c>
      <c r="O53" s="7" t="s">
        <v>175</v>
      </c>
      <c r="P53" s="7" t="s">
        <v>32</v>
      </c>
      <c r="Q53" s="2" t="s">
        <v>25</v>
      </c>
      <c r="R53" s="2" t="s">
        <v>33</v>
      </c>
      <c r="S53" s="2">
        <v>1972</v>
      </c>
      <c r="T53" s="2">
        <v>36</v>
      </c>
    </row>
    <row r="54" spans="1:20" ht="12.75">
      <c r="A54" s="2">
        <v>2651</v>
      </c>
      <c r="B54" s="2">
        <v>73226</v>
      </c>
      <c r="C54" s="2" t="s">
        <v>188</v>
      </c>
      <c r="D54" s="2">
        <v>13.8</v>
      </c>
      <c r="E54" s="2">
        <v>1</v>
      </c>
      <c r="F54" s="6" t="s">
        <v>189</v>
      </c>
      <c r="G54" s="2" t="s">
        <v>65</v>
      </c>
      <c r="H54" s="2" t="s">
        <v>26</v>
      </c>
      <c r="I54" s="2" t="s">
        <v>190</v>
      </c>
      <c r="J54" s="2" t="s">
        <v>191</v>
      </c>
      <c r="K54" s="2" t="s">
        <v>29</v>
      </c>
      <c r="L54" s="2">
        <v>72</v>
      </c>
      <c r="M54" s="2" t="s">
        <v>30</v>
      </c>
      <c r="N54" s="2">
        <v>5</v>
      </c>
      <c r="O54" s="2" t="s">
        <v>192</v>
      </c>
      <c r="P54" s="2" t="s">
        <v>32</v>
      </c>
      <c r="Q54" s="2" t="s">
        <v>65</v>
      </c>
      <c r="R54" s="2" t="s">
        <v>65</v>
      </c>
      <c r="S54" s="2">
        <v>1966</v>
      </c>
      <c r="T54" s="2">
        <v>42</v>
      </c>
    </row>
    <row r="55" spans="1:20" ht="12.75">
      <c r="A55" s="2">
        <v>2652</v>
      </c>
      <c r="B55" s="2">
        <v>73226</v>
      </c>
      <c r="C55" s="2" t="s">
        <v>188</v>
      </c>
      <c r="D55" s="2">
        <v>13.8</v>
      </c>
      <c r="E55" s="2">
        <v>2</v>
      </c>
      <c r="F55" s="6" t="s">
        <v>193</v>
      </c>
      <c r="G55" s="2" t="s">
        <v>65</v>
      </c>
      <c r="H55" s="2" t="s">
        <v>26</v>
      </c>
      <c r="I55" s="2" t="s">
        <v>194</v>
      </c>
      <c r="J55" s="2" t="s">
        <v>191</v>
      </c>
      <c r="K55" s="2" t="s">
        <v>29</v>
      </c>
      <c r="L55" s="2">
        <v>72</v>
      </c>
      <c r="M55" s="2" t="s">
        <v>30</v>
      </c>
      <c r="N55" s="2">
        <v>5</v>
      </c>
      <c r="O55" s="2" t="s">
        <v>192</v>
      </c>
      <c r="P55" s="2" t="s">
        <v>32</v>
      </c>
      <c r="Q55" s="2" t="s">
        <v>65</v>
      </c>
      <c r="R55" s="2" t="s">
        <v>65</v>
      </c>
      <c r="S55" s="2">
        <v>1966</v>
      </c>
      <c r="T55" s="2">
        <v>42</v>
      </c>
    </row>
    <row r="56" spans="1:20" ht="12.75">
      <c r="A56" s="2">
        <v>2653</v>
      </c>
      <c r="B56" s="2">
        <v>73227</v>
      </c>
      <c r="C56" s="2" t="s">
        <v>195</v>
      </c>
      <c r="D56" s="2">
        <v>13.8</v>
      </c>
      <c r="E56" s="2">
        <v>3</v>
      </c>
      <c r="F56" s="6" t="s">
        <v>196</v>
      </c>
      <c r="G56" s="2" t="s">
        <v>65</v>
      </c>
      <c r="H56" s="2" t="s">
        <v>26</v>
      </c>
      <c r="I56" s="2" t="s">
        <v>197</v>
      </c>
      <c r="J56" s="2" t="s">
        <v>191</v>
      </c>
      <c r="K56" s="2" t="s">
        <v>29</v>
      </c>
      <c r="L56" s="2">
        <v>72</v>
      </c>
      <c r="M56" s="2" t="s">
        <v>30</v>
      </c>
      <c r="N56" s="2">
        <v>5</v>
      </c>
      <c r="O56" s="2" t="s">
        <v>192</v>
      </c>
      <c r="P56" s="2" t="s">
        <v>32</v>
      </c>
      <c r="Q56" s="2" t="s">
        <v>65</v>
      </c>
      <c r="R56" s="2" t="s">
        <v>65</v>
      </c>
      <c r="S56" s="2">
        <v>1966</v>
      </c>
      <c r="T56" s="2">
        <v>42</v>
      </c>
    </row>
    <row r="57" spans="1:20" ht="12.75">
      <c r="A57" s="2">
        <v>2654</v>
      </c>
      <c r="B57" s="2">
        <v>73227</v>
      </c>
      <c r="C57" s="2" t="s">
        <v>195</v>
      </c>
      <c r="D57" s="2">
        <v>13.8</v>
      </c>
      <c r="E57" s="2">
        <v>4</v>
      </c>
      <c r="F57" s="6" t="s">
        <v>198</v>
      </c>
      <c r="G57" s="2" t="s">
        <v>65</v>
      </c>
      <c r="H57" s="2" t="s">
        <v>26</v>
      </c>
      <c r="I57" s="2" t="s">
        <v>199</v>
      </c>
      <c r="J57" s="2" t="s">
        <v>191</v>
      </c>
      <c r="K57" s="2" t="s">
        <v>29</v>
      </c>
      <c r="L57" s="2">
        <v>72</v>
      </c>
      <c r="M57" s="2" t="s">
        <v>30</v>
      </c>
      <c r="N57" s="2">
        <v>5</v>
      </c>
      <c r="O57" s="2" t="s">
        <v>192</v>
      </c>
      <c r="P57" s="2" t="s">
        <v>32</v>
      </c>
      <c r="Q57" s="2" t="s">
        <v>65</v>
      </c>
      <c r="R57" s="2" t="s">
        <v>65</v>
      </c>
      <c r="S57" s="2">
        <v>1966</v>
      </c>
      <c r="T57" s="2">
        <v>42</v>
      </c>
    </row>
    <row r="59" spans="9:12" ht="12.75">
      <c r="I59" s="1" t="s">
        <v>225</v>
      </c>
      <c r="L59">
        <f>SUM(L10:L47)+0.2*SUM(L48:L49)+SUM(L50:L57)</f>
        <v>3891.3</v>
      </c>
    </row>
  </sheetData>
  <printOptions/>
  <pageMargins left="0.75" right="0.75" top="1" bottom="1" header="0.5" footer="0.5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A1" sqref="A1"/>
    </sheetView>
  </sheetViews>
  <sheetFormatPr defaultColWidth="9.140625" defaultRowHeight="12.75"/>
  <cols>
    <col min="2" max="3" width="11.57421875" style="0" customWidth="1"/>
    <col min="4" max="4" width="9.57421875" style="0" customWidth="1"/>
    <col min="5" max="5" width="11.28125" style="0" customWidth="1"/>
    <col min="6" max="6" width="7.140625" style="0" customWidth="1"/>
    <col min="7" max="7" width="0" style="0" hidden="1" customWidth="1"/>
    <col min="8" max="8" width="14.8515625" style="0" customWidth="1"/>
    <col min="9" max="9" width="8.8515625" style="0" customWidth="1"/>
    <col min="10" max="10" width="7.57421875" style="0" customWidth="1"/>
    <col min="11" max="12" width="10.7109375" style="0" customWidth="1"/>
    <col min="13" max="13" width="5.7109375" style="0" customWidth="1"/>
    <col min="14" max="14" width="9.421875" style="0" customWidth="1"/>
    <col min="15" max="15" width="12.421875" style="0" customWidth="1"/>
    <col min="16" max="16" width="12.28125" style="0" customWidth="1"/>
    <col min="17" max="17" width="13.7109375" style="0" customWidth="1"/>
    <col min="18" max="18" width="35.8515625" style="0" customWidth="1"/>
  </cols>
  <sheetData>
    <row r="1" spans="1:18" ht="26.25">
      <c r="A1" s="8" t="s">
        <v>233</v>
      </c>
      <c r="B1" s="2"/>
      <c r="C1" s="2"/>
      <c r="D1" s="2"/>
      <c r="E1" s="2"/>
      <c r="F1" s="2"/>
      <c r="G1" s="2"/>
      <c r="H1" s="2"/>
      <c r="I1" s="9"/>
      <c r="J1" s="9"/>
      <c r="K1" s="9"/>
      <c r="L1" s="9"/>
      <c r="M1" s="9"/>
      <c r="N1" s="9"/>
      <c r="O1" s="2"/>
      <c r="P1" s="2"/>
      <c r="Q1" s="2"/>
      <c r="R1" s="2"/>
    </row>
    <row r="2" spans="1:18" ht="13.5" thickBot="1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0"/>
      <c r="P2" s="10"/>
      <c r="Q2" s="10"/>
      <c r="R2" s="12"/>
    </row>
    <row r="3" spans="1:18" ht="63.75">
      <c r="A3" s="78" t="s">
        <v>200</v>
      </c>
      <c r="B3" s="80" t="s">
        <v>17</v>
      </c>
      <c r="C3" s="80" t="s">
        <v>201</v>
      </c>
      <c r="D3" s="72" t="s">
        <v>4</v>
      </c>
      <c r="E3" s="77" t="s">
        <v>5</v>
      </c>
      <c r="F3" s="76" t="s">
        <v>6</v>
      </c>
      <c r="G3" s="13" t="s">
        <v>8</v>
      </c>
      <c r="H3" s="77" t="s">
        <v>11</v>
      </c>
      <c r="I3" s="76" t="s">
        <v>202</v>
      </c>
      <c r="J3" s="76"/>
      <c r="K3" s="76" t="s">
        <v>19</v>
      </c>
      <c r="L3" s="76" t="s">
        <v>203</v>
      </c>
      <c r="M3" s="76" t="s">
        <v>204</v>
      </c>
      <c r="N3" s="76" t="s">
        <v>205</v>
      </c>
      <c r="O3" s="72" t="s">
        <v>12</v>
      </c>
      <c r="P3" s="72" t="s">
        <v>13</v>
      </c>
      <c r="Q3" s="72" t="s">
        <v>206</v>
      </c>
      <c r="R3" s="74" t="s">
        <v>207</v>
      </c>
    </row>
    <row r="4" spans="1:18" ht="13.5" thickBot="1">
      <c r="A4" s="79"/>
      <c r="B4" s="73"/>
      <c r="C4" s="73"/>
      <c r="D4" s="73"/>
      <c r="E4" s="73"/>
      <c r="F4" s="73"/>
      <c r="G4" s="33"/>
      <c r="H4" s="73"/>
      <c r="I4" s="45" t="s">
        <v>208</v>
      </c>
      <c r="J4" s="45" t="s">
        <v>209</v>
      </c>
      <c r="K4" s="73"/>
      <c r="L4" s="73"/>
      <c r="M4" s="73"/>
      <c r="N4" s="73"/>
      <c r="O4" s="73"/>
      <c r="P4" s="73"/>
      <c r="Q4" s="73"/>
      <c r="R4" s="75"/>
    </row>
    <row r="5" spans="1:18" ht="13.5" thickTop="1">
      <c r="A5" s="46"/>
      <c r="B5" s="47"/>
      <c r="C5" s="47"/>
      <c r="D5" s="47"/>
      <c r="E5" s="47"/>
      <c r="F5" s="47"/>
      <c r="G5" s="47"/>
      <c r="H5" s="47"/>
      <c r="I5" s="48"/>
      <c r="J5" s="48"/>
      <c r="K5" s="48"/>
      <c r="L5" s="48"/>
      <c r="M5" s="48"/>
      <c r="N5" s="48"/>
      <c r="O5" s="47"/>
      <c r="P5" s="47"/>
      <c r="Q5" s="47"/>
      <c r="R5" s="49"/>
    </row>
    <row r="6" spans="1:18" ht="12.75">
      <c r="A6" s="50" t="s">
        <v>210</v>
      </c>
      <c r="B6" s="17" t="s">
        <v>31</v>
      </c>
      <c r="C6" s="17" t="s">
        <v>211</v>
      </c>
      <c r="D6" s="17">
        <v>74017</v>
      </c>
      <c r="E6" s="17" t="s">
        <v>212</v>
      </c>
      <c r="F6" s="17">
        <v>13.8</v>
      </c>
      <c r="G6" s="17"/>
      <c r="H6" s="17" t="s">
        <v>213</v>
      </c>
      <c r="I6" s="16" t="s">
        <v>214</v>
      </c>
      <c r="J6" s="16">
        <v>19</v>
      </c>
      <c r="K6" s="16" t="s">
        <v>215</v>
      </c>
      <c r="L6" s="16">
        <v>100</v>
      </c>
      <c r="M6" s="16">
        <v>1</v>
      </c>
      <c r="N6" s="16">
        <v>8</v>
      </c>
      <c r="O6" s="18">
        <v>39692</v>
      </c>
      <c r="P6" s="17">
        <v>2015</v>
      </c>
      <c r="Q6" s="17"/>
      <c r="R6" s="51"/>
    </row>
    <row r="7" spans="1:18" ht="12.75">
      <c r="A7" s="52"/>
      <c r="B7" s="14"/>
      <c r="C7" s="14"/>
      <c r="D7" s="14"/>
      <c r="E7" s="14"/>
      <c r="F7" s="14"/>
      <c r="G7" s="14"/>
      <c r="H7" s="14"/>
      <c r="I7" s="16"/>
      <c r="J7" s="16"/>
      <c r="K7" s="16"/>
      <c r="L7" s="16"/>
      <c r="M7" s="16"/>
      <c r="N7" s="16"/>
      <c r="O7" s="14"/>
      <c r="P7" s="14"/>
      <c r="Q7" s="14"/>
      <c r="R7" s="51"/>
    </row>
    <row r="8" spans="1:18" ht="140.25">
      <c r="A8" s="52" t="s">
        <v>226</v>
      </c>
      <c r="B8" s="14" t="s">
        <v>227</v>
      </c>
      <c r="C8" s="14" t="s">
        <v>228</v>
      </c>
      <c r="D8" s="14"/>
      <c r="E8" s="14"/>
      <c r="F8" s="14"/>
      <c r="G8" s="14"/>
      <c r="H8" s="63" t="s">
        <v>229</v>
      </c>
      <c r="I8" s="16" t="s">
        <v>230</v>
      </c>
      <c r="J8" s="16">
        <v>19</v>
      </c>
      <c r="K8" s="16" t="s">
        <v>25</v>
      </c>
      <c r="L8" s="16">
        <v>500</v>
      </c>
      <c r="M8" s="16">
        <v>1</v>
      </c>
      <c r="N8" s="16"/>
      <c r="O8" s="53">
        <v>41791</v>
      </c>
      <c r="P8" s="14"/>
      <c r="Q8" s="54">
        <v>1041</v>
      </c>
      <c r="R8" s="55" t="s">
        <v>231</v>
      </c>
    </row>
    <row r="9" spans="1:18" ht="12.75">
      <c r="A9" s="52"/>
      <c r="B9" s="14"/>
      <c r="C9" s="14"/>
      <c r="D9" s="14"/>
      <c r="E9" s="14"/>
      <c r="F9" s="14"/>
      <c r="G9" s="14"/>
      <c r="H9" s="14"/>
      <c r="I9" s="16"/>
      <c r="J9" s="16"/>
      <c r="K9" s="16"/>
      <c r="L9" s="16"/>
      <c r="M9" s="16"/>
      <c r="N9" s="16"/>
      <c r="O9" s="53"/>
      <c r="P9" s="14"/>
      <c r="Q9" s="54"/>
      <c r="R9" s="62"/>
    </row>
    <row r="10" spans="1:18" ht="13.5" thickBot="1">
      <c r="A10" s="56"/>
      <c r="B10" s="57"/>
      <c r="C10" s="57"/>
      <c r="D10" s="57"/>
      <c r="E10" s="57"/>
      <c r="F10" s="57"/>
      <c r="G10" s="57"/>
      <c r="H10" s="58" t="s">
        <v>232</v>
      </c>
      <c r="I10" s="59"/>
      <c r="J10" s="59"/>
      <c r="K10" s="59"/>
      <c r="L10" s="60">
        <f>L6+L8/3</f>
        <v>266.66666666666663</v>
      </c>
      <c r="M10" s="59"/>
      <c r="N10" s="59"/>
      <c r="O10" s="57"/>
      <c r="P10" s="57"/>
      <c r="Q10" s="57"/>
      <c r="R10" s="61"/>
    </row>
    <row r="11" spans="1:18" ht="14.25" thickBot="1" thickTop="1">
      <c r="A11" s="22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3"/>
      <c r="O11" s="22"/>
      <c r="P11" s="22"/>
      <c r="Q11" s="22"/>
      <c r="R11" s="24"/>
    </row>
    <row r="12" spans="1:18" ht="12.75">
      <c r="A12" s="22"/>
      <c r="B12" s="22"/>
      <c r="C12" s="22"/>
      <c r="D12" s="22"/>
      <c r="E12" s="64" t="s">
        <v>216</v>
      </c>
      <c r="F12" s="65"/>
      <c r="G12" s="65"/>
      <c r="H12" s="66"/>
      <c r="I12" s="64" t="s">
        <v>217</v>
      </c>
      <c r="J12" s="65"/>
      <c r="K12" s="65"/>
      <c r="L12" s="67"/>
      <c r="M12" s="23"/>
      <c r="N12" s="23"/>
      <c r="O12" s="22"/>
      <c r="P12" s="22"/>
      <c r="Q12" s="22"/>
      <c r="R12" s="24"/>
    </row>
    <row r="13" spans="1:18" ht="12.75">
      <c r="A13" s="22"/>
      <c r="B13" s="22"/>
      <c r="C13" s="22"/>
      <c r="D13" s="22"/>
      <c r="E13" s="15"/>
      <c r="F13" s="14"/>
      <c r="G13" s="14"/>
      <c r="H13" s="25"/>
      <c r="I13" s="26"/>
      <c r="J13" s="16"/>
      <c r="K13" s="16"/>
      <c r="L13" s="27"/>
      <c r="M13" s="23"/>
      <c r="N13" s="23"/>
      <c r="O13" s="22"/>
      <c r="P13" s="22"/>
      <c r="Q13" s="22"/>
      <c r="R13" s="24"/>
    </row>
    <row r="14" spans="1:18" ht="12.75">
      <c r="A14" s="22"/>
      <c r="B14" s="22"/>
      <c r="C14" s="22"/>
      <c r="D14" s="22"/>
      <c r="E14" s="28" t="s">
        <v>218</v>
      </c>
      <c r="F14" s="14"/>
      <c r="G14" s="14"/>
      <c r="H14" s="25"/>
      <c r="I14" s="68" t="s">
        <v>218</v>
      </c>
      <c r="J14" s="69"/>
      <c r="K14" s="16"/>
      <c r="L14" s="27"/>
      <c r="M14" s="23"/>
      <c r="N14" s="23"/>
      <c r="O14" s="22"/>
      <c r="P14" s="22"/>
      <c r="Q14" s="22"/>
      <c r="R14" s="24"/>
    </row>
    <row r="15" spans="1:18" ht="12.75">
      <c r="A15" s="22"/>
      <c r="B15" s="22"/>
      <c r="C15" s="22"/>
      <c r="D15" s="22"/>
      <c r="E15" s="15" t="s">
        <v>219</v>
      </c>
      <c r="F15" s="14"/>
      <c r="G15" s="14"/>
      <c r="H15" s="29">
        <f>'[2]Summary Load 2015'!$G$72+'[2]Summary Load 2015'!$G$73+'[2]Summary Load 2015'!$G$81+'[2]Summary Load 2015'!$G$84+'[2]Summary Load 2015'!$G$87+'[2]Summary Load 2015'!$G$88</f>
        <v>3008.539486271537</v>
      </c>
      <c r="I15" s="70" t="s">
        <v>219</v>
      </c>
      <c r="J15" s="71"/>
      <c r="K15" s="16"/>
      <c r="L15" s="30">
        <f>'[1]Delta 2008-2015'!$C$20+'[1]Delta 2008-2015'!$C$21+'[1]Delta 2008-2015'!$C$29+'[1]Delta 2008-2015'!$C$32+'[1]Delta 2008-2015'!$C$35+'[1]Delta 2008-2015'!$C$36</f>
        <v>2792</v>
      </c>
      <c r="M15" s="23"/>
      <c r="N15" s="23"/>
      <c r="O15" s="22"/>
      <c r="P15" s="22"/>
      <c r="Q15" s="22"/>
      <c r="R15" s="24"/>
    </row>
    <row r="16" spans="1:18" ht="12.75">
      <c r="A16" s="22"/>
      <c r="B16" s="22"/>
      <c r="C16" s="22"/>
      <c r="D16" s="22"/>
      <c r="E16" s="15" t="s">
        <v>220</v>
      </c>
      <c r="F16" s="14"/>
      <c r="G16" s="14"/>
      <c r="H16" s="31">
        <f>('[2]Summary Load 2015'!$F$72+'[2]Summary Load 2015'!$F$73+'[2]Summary Load 2015'!$F$81+'[2]Summary Load 2015'!$F$84+'[2]Summary Load 2015'!$F$87+'[2]Summary Load 2015'!$F$88)/1000</f>
        <v>21296.265136961327</v>
      </c>
      <c r="I16" s="15" t="s">
        <v>220</v>
      </c>
      <c r="J16" s="14"/>
      <c r="K16" s="16"/>
      <c r="L16" s="30">
        <f>('[1]Delta 2008-2015'!$B$20+'[1]Delta 2008-2015'!$B$21+'[1]Delta 2008-2015'!$B$29+'[1]Delta 2008-2015'!$B$32+'[1]Delta 2008-2015'!$B$35+'[1]Delta 2008-2015'!$B$36)/1000</f>
        <v>18562.1129728</v>
      </c>
      <c r="M16" s="23"/>
      <c r="N16" s="23"/>
      <c r="O16" s="22"/>
      <c r="P16" s="22"/>
      <c r="Q16" s="22"/>
      <c r="R16" s="24"/>
    </row>
    <row r="17" spans="1:18" ht="13.5" thickBot="1">
      <c r="A17" s="22"/>
      <c r="B17" s="22"/>
      <c r="C17" s="22"/>
      <c r="D17" s="22"/>
      <c r="E17" s="32"/>
      <c r="F17" s="33"/>
      <c r="G17" s="33"/>
      <c r="H17" s="34"/>
      <c r="I17" s="35"/>
      <c r="J17" s="36"/>
      <c r="K17" s="36"/>
      <c r="L17" s="37"/>
      <c r="M17" s="23"/>
      <c r="N17" s="23"/>
      <c r="O17" s="22"/>
      <c r="P17" s="22"/>
      <c r="Q17" s="22"/>
      <c r="R17" s="24"/>
    </row>
    <row r="18" spans="1:18" ht="12.75">
      <c r="A18" s="22"/>
      <c r="B18" s="22"/>
      <c r="C18" s="22"/>
      <c r="D18" s="22"/>
      <c r="E18" s="38" t="s">
        <v>221</v>
      </c>
      <c r="F18" s="39"/>
      <c r="G18" s="39"/>
      <c r="H18" s="40"/>
      <c r="I18" s="38" t="s">
        <v>221</v>
      </c>
      <c r="J18" s="39"/>
      <c r="K18" s="41"/>
      <c r="L18" s="42"/>
      <c r="M18" s="23"/>
      <c r="N18" s="23"/>
      <c r="O18" s="22"/>
      <c r="P18" s="22"/>
      <c r="Q18" s="22"/>
      <c r="R18" s="24"/>
    </row>
    <row r="19" spans="1:18" ht="12.75">
      <c r="A19" s="22"/>
      <c r="B19" s="22"/>
      <c r="C19" s="22"/>
      <c r="D19" s="22"/>
      <c r="E19" s="15" t="s">
        <v>222</v>
      </c>
      <c r="F19" s="14"/>
      <c r="G19" s="14"/>
      <c r="H19" s="30">
        <f>L19+L10</f>
        <v>4157.966666666667</v>
      </c>
      <c r="I19" s="15" t="s">
        <v>222</v>
      </c>
      <c r="J19" s="14"/>
      <c r="K19" s="16"/>
      <c r="L19" s="30">
        <f>'WyomingResourcesExisting-2008'!L59</f>
        <v>3891.3</v>
      </c>
      <c r="M19" s="23"/>
      <c r="N19" s="23"/>
      <c r="O19" s="22"/>
      <c r="P19" s="22"/>
      <c r="Q19" s="22"/>
      <c r="R19" s="24"/>
    </row>
    <row r="20" spans="1:18" ht="12.75">
      <c r="A20" s="22"/>
      <c r="B20" s="22"/>
      <c r="C20" s="22"/>
      <c r="D20" s="22"/>
      <c r="E20" s="15" t="s">
        <v>223</v>
      </c>
      <c r="F20" s="14"/>
      <c r="G20" s="14"/>
      <c r="H20" s="43">
        <f>(H19-H15)/H15</f>
        <v>0.3820548760088263</v>
      </c>
      <c r="I20" s="15" t="s">
        <v>223</v>
      </c>
      <c r="J20" s="14"/>
      <c r="K20" s="16"/>
      <c r="L20" s="43">
        <f>(L19-L15)/L15</f>
        <v>0.39373209169054446</v>
      </c>
      <c r="M20" s="23"/>
      <c r="N20" s="23"/>
      <c r="O20" s="22"/>
      <c r="P20" s="22"/>
      <c r="Q20" s="22"/>
      <c r="R20" s="24"/>
    </row>
    <row r="21" spans="1:18" ht="13.5" thickBot="1">
      <c r="A21" s="22"/>
      <c r="B21" s="22"/>
      <c r="C21" s="22"/>
      <c r="D21" s="22"/>
      <c r="E21" s="19" t="s">
        <v>224</v>
      </c>
      <c r="F21" s="20"/>
      <c r="G21" s="20"/>
      <c r="H21" s="44">
        <f>H16/(H19*8760/1000)</f>
        <v>0.5846801309342489</v>
      </c>
      <c r="I21" s="19" t="s">
        <v>224</v>
      </c>
      <c r="J21" s="20"/>
      <c r="K21" s="21"/>
      <c r="L21" s="44">
        <f>L16/(L19*8760/1000)</f>
        <v>0.5445385007909578</v>
      </c>
      <c r="M21" s="23"/>
      <c r="N21" s="23"/>
      <c r="O21" s="22"/>
      <c r="P21" s="22"/>
      <c r="Q21" s="22"/>
      <c r="R21" s="24"/>
    </row>
    <row r="22" spans="1:18" ht="12.75">
      <c r="A22" s="22"/>
      <c r="B22" s="22"/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2"/>
      <c r="P22" s="22"/>
      <c r="Q22" s="22"/>
      <c r="R22" s="24"/>
    </row>
    <row r="23" spans="1:18" ht="12.75">
      <c r="A23" s="22"/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23"/>
      <c r="M23" s="23"/>
      <c r="N23" s="23"/>
      <c r="O23" s="22"/>
      <c r="P23" s="22"/>
      <c r="Q23" s="22"/>
      <c r="R23" s="24"/>
    </row>
    <row r="24" spans="1:18" ht="12.75">
      <c r="A24" s="22"/>
      <c r="B24" s="22"/>
      <c r="C24" s="22"/>
      <c r="D24" s="22"/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2"/>
      <c r="P24" s="22"/>
      <c r="Q24" s="22"/>
      <c r="R24" s="24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3"/>
      <c r="J25" s="23"/>
      <c r="K25" s="23"/>
      <c r="L25" s="23"/>
      <c r="M25" s="23"/>
      <c r="N25" s="23"/>
      <c r="O25" s="22"/>
      <c r="P25" s="22"/>
      <c r="Q25" s="22"/>
      <c r="R25" s="24"/>
    </row>
  </sheetData>
  <mergeCells count="20">
    <mergeCell ref="A3:A4"/>
    <mergeCell ref="B3:B4"/>
    <mergeCell ref="C3:C4"/>
    <mergeCell ref="D3:D4"/>
    <mergeCell ref="E3:E4"/>
    <mergeCell ref="F3:F4"/>
    <mergeCell ref="H3:H4"/>
    <mergeCell ref="I3:J3"/>
    <mergeCell ref="K3:K4"/>
    <mergeCell ref="L3:L4"/>
    <mergeCell ref="M3:M4"/>
    <mergeCell ref="N3:N4"/>
    <mergeCell ref="O3:O4"/>
    <mergeCell ref="P3:P4"/>
    <mergeCell ref="Q3:Q4"/>
    <mergeCell ref="R3:R4"/>
    <mergeCell ref="E12:H12"/>
    <mergeCell ref="I12:L12"/>
    <mergeCell ref="I14:J14"/>
    <mergeCell ref="I15:J15"/>
  </mergeCells>
  <printOptions/>
  <pageMargins left="0.75" right="0.75" top="1" bottom="1" header="0.5" footer="0.5"/>
  <pageSetup horizontalDpi="600" verticalDpi="600" orientation="landscape" paperSize="5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Johannis</dc:creator>
  <cp:keywords/>
  <dc:description/>
  <cp:lastModifiedBy>Mary Johannis</cp:lastModifiedBy>
  <cp:lastPrinted>2005-11-07T20:14:42Z</cp:lastPrinted>
  <dcterms:created xsi:type="dcterms:W3CDTF">2005-10-13T15:02:38Z</dcterms:created>
  <dcterms:modified xsi:type="dcterms:W3CDTF">2005-11-07T20:16:25Z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