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4-36" sheetId="1" r:id="rId1"/>
  </sheets>
  <definedNames>
    <definedName name="_xlnm.Print_Area" localSheetId="0">'4-36'!$A$1:$G$22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<sst xmlns="http://schemas.openxmlformats.org/spreadsheetml/2006/main" count="30" uniqueCount="30">
  <si>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Table 4-36:  Federal Exhaust Emissions Standards for Newly Manufactured Marine Spark-Ignition Outboard,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Personal Watercraft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>, and Jet-Boat Engines</t>
    </r>
    <r>
      <rPr>
        <b/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(g/kWh)</t>
    </r>
  </si>
  <si>
    <t>HC + NOx (g/kWh)</t>
  </si>
  <si>
    <t>Year</t>
  </si>
  <si>
    <t>Warranty period</t>
  </si>
  <si>
    <t>1 yr for all emissions-related components</t>
  </si>
  <si>
    <t>2006+</t>
  </si>
  <si>
    <r>
      <t xml:space="preserve">b </t>
    </r>
    <r>
      <rPr>
        <sz val="9"/>
        <rFont val="Arial"/>
        <family val="2"/>
      </rPr>
      <t xml:space="preserve">P = the average power of the engine family in kilowatts (sales-weighted). </t>
    </r>
  </si>
  <si>
    <r>
      <t xml:space="preserve">d </t>
    </r>
    <r>
      <rPr>
        <sz val="9"/>
        <rFont val="Arial"/>
        <family val="2"/>
      </rPr>
      <t>All emissions standards must be met for the useful life of the engine.</t>
    </r>
  </si>
  <si>
    <r>
      <t>KEY:</t>
    </r>
    <r>
      <rPr>
        <sz val="9"/>
        <rFont val="Arial"/>
        <family val="2"/>
      </rPr>
      <t xml:space="preserve"> g = gram; hr = hour; HC = hydrocarbon; hp = horsepower; kW = kilowatt; kWh = kilowatt hour; NOx = nitrogen oxide; yr = year. </t>
    </r>
  </si>
  <si>
    <r>
      <t>a</t>
    </r>
    <r>
      <rPr>
        <sz val="9"/>
        <rFont val="Arial"/>
        <family val="2"/>
      </rPr>
      <t xml:space="preserve"> The standards apply to marine spark-ignition outboard, personal watercraft, and jet-boat engines only. There are currently no federal standards for marine spark-ignition sterndrive/inboard engines (previously proposed standards have not been finalized). Marine compression-ignition engines under 50 hp are covered under the proposed nonroad compression-ignition engine standards. Federal standards are in development for marine compression-ignition engines over 50 hp. </t>
    </r>
  </si>
  <si>
    <r>
      <t xml:space="preserve">c </t>
    </r>
    <r>
      <rPr>
        <sz val="9"/>
        <rFont val="Arial"/>
        <family val="2"/>
      </rPr>
      <t xml:space="preserve">As an example, the standards for an outboard engine of 125 hp (just over 93 kW) would be 149.53 g/kWh in 1998, 123.63 g/kWh in 2000, 97.74 g/kWh in 2002, 72.00 g/kWh in 2004, and 46.10 g/kWh in 2006. </t>
    </r>
  </si>
  <si>
    <r>
      <t>e</t>
    </r>
    <r>
      <rPr>
        <sz val="9"/>
        <rFont val="Arial"/>
        <family val="2"/>
      </rPr>
      <t xml:space="preserve"> The standards for personal watercraft did not go into effect until 1999, although the standard went into effect for outboard engines in 1998. </t>
    </r>
  </si>
  <si>
    <t>Rated power &lt; 4.3 kW</t>
  </si>
  <si>
    <t>SOURCE:</t>
  </si>
  <si>
    <t xml:space="preserve">40 CFR 91 July 1, 2000 edition, pp. 301-302, 398, and U.S. Environmental Protection Agency, Office of Air and Radiation, personal communication, Aug. 28, 2001. </t>
  </si>
  <si>
    <t>Outboard engines: 350 hr/10 yr;            Personal watercraft: 350 hr/5 yr</t>
  </si>
  <si>
    <t>2 yr/200 hr for all emissions-related components; 3 yr/200 hr for specified major emissions control components</t>
  </si>
  <si>
    <t>1 yr for all emission-related components;   3 yr/200 hr for specified major emissions control components</t>
  </si>
  <si>
    <r>
      <t>Useful life</t>
    </r>
    <r>
      <rPr>
        <b/>
        <vertAlign val="superscript"/>
        <sz val="11"/>
        <rFont val="Arial"/>
        <family val="2"/>
      </rPr>
      <t>d</t>
    </r>
  </si>
  <si>
    <r>
      <t xml:space="preserve">Rated power &gt;= 4.3 kW </t>
    </r>
    <r>
      <rPr>
        <b/>
        <vertAlign val="superscript"/>
        <sz val="11"/>
        <rFont val="Arial"/>
        <family val="2"/>
      </rPr>
      <t>c,d</t>
    </r>
  </si>
  <si>
    <r>
      <t>1998</t>
    </r>
    <r>
      <rPr>
        <b/>
        <vertAlign val="superscript"/>
        <sz val="11"/>
        <rFont val="Arial"/>
        <family val="2"/>
      </rPr>
      <t>b</t>
    </r>
  </si>
  <si>
    <r>
      <t>(0.917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+ 2.44</t>
    </r>
  </si>
  <si>
    <r>
      <t>(0.833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+ 2.89</t>
    </r>
  </si>
  <si>
    <r>
      <t>(0.750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+ 3.33</t>
    </r>
  </si>
  <si>
    <r>
      <t>(0.667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+ 3.78</t>
    </r>
  </si>
  <si>
    <r>
      <t>(0.583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+ 4.22</t>
    </r>
  </si>
  <si>
    <r>
      <t>(0.500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+ 4.67</t>
    </r>
  </si>
  <si>
    <r>
      <t>(0.417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+ 5.11</t>
    </r>
  </si>
  <si>
    <r>
      <t>(0.333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+ 5.56</t>
    </r>
  </si>
  <si>
    <r>
      <t>(0.250 x (151 + 557/P</t>
    </r>
    <r>
      <rPr>
        <vertAlign val="superscript"/>
        <sz val="11"/>
        <rFont val="Arial"/>
        <family val="2"/>
      </rPr>
      <t>0.9</t>
    </r>
    <r>
      <rPr>
        <sz val="11"/>
        <rFont val="Arial"/>
        <family val="2"/>
      </rPr>
      <t>)) + 6.00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</si>
</sst>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1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164" fontId="9" fillId="0" borderId="3" xfId="0" applyNumberFormat="1" applyFont="1" applyBorder="1" applyAlignment="1">
      <alignment/>
    </xf>
    <xf numFmtId="0" fontId="9" fillId="0" borderId="11" xfId="0" applyFont="1" applyBorder="1" applyAlignment="1">
      <alignment vertical="top"/>
    </xf>
    <xf numFmtId="0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/>
    </xf>
    <xf numFmtId="164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2" xfId="0" applyFont="1" applyBorder="1" applyAlignment="1">
      <alignment/>
    </xf>
    <xf numFmtId="164" fontId="9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164" fontId="9" fillId="0" borderId="0" xfId="0" applyNumberFormat="1" applyFont="1" applyAlignment="1">
      <alignment/>
    </xf>
    <xf numFmtId="0" fontId="9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/>
    </xf>
    <xf numFmtId="164" fontId="9" fillId="0" borderId="8" xfId="0" applyNumberFormat="1" applyFont="1" applyBorder="1" applyAlignment="1">
      <alignment/>
    </xf>
    <xf numFmtId="0" fontId="9" fillId="0" borderId="20" xfId="0" applyFont="1" applyBorder="1" applyAlignment="1">
      <alignment vertical="top"/>
    </xf>
    <xf numFmtId="0" fontId="9" fillId="0" borderId="19" xfId="0" applyFont="1" applyBorder="1" applyAlignment="1">
      <alignment/>
    </xf>
    <xf numFmtId="164" fontId="9" fillId="0" borderId="19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7.421875" style="3" customWidth="1"/>
    <col min="2" max="2" width="12.00390625" style="3" customWidth="1"/>
    <col min="3" max="3" width="30.7109375" style="3" customWidth="1"/>
    <col min="4" max="5" width="0" style="3" hidden="1" customWidth="1"/>
    <col min="6" max="6" width="34.140625" style="3" customWidth="1"/>
    <col min="7" max="7" width="18.140625" style="3" customWidth="1"/>
    <col min="8" max="8" width="20.00390625" style="3" customWidth="1"/>
    <col min="9" max="16384" width="9.140625" style="3" customWidth="1"/>
  </cols>
  <sheetData>
    <row r="1" spans="1:7" ht="37.5" customHeight="1" thickBot="1">
      <c r="A1" s="18" t="s">
        <v>0</v>
      </c>
      <c r="B1" s="18"/>
      <c r="C1" s="18"/>
      <c r="D1" s="18"/>
      <c r="E1" s="18"/>
      <c r="F1" s="18"/>
      <c r="G1" s="19"/>
    </row>
    <row r="2" spans="1:7" ht="15">
      <c r="A2" s="20" t="s">
        <v>2</v>
      </c>
      <c r="B2" s="21" t="s">
        <v>1</v>
      </c>
      <c r="C2" s="22"/>
      <c r="D2" s="23"/>
      <c r="E2" s="23"/>
      <c r="F2" s="24" t="s">
        <v>3</v>
      </c>
      <c r="G2" s="25" t="s">
        <v>18</v>
      </c>
    </row>
    <row r="3" spans="1:7" ht="45.75" thickBot="1">
      <c r="A3" s="26"/>
      <c r="B3" s="27" t="s">
        <v>12</v>
      </c>
      <c r="C3" s="28" t="s">
        <v>19</v>
      </c>
      <c r="D3" s="29">
        <f>75*0.7457</f>
        <v>55.9275</v>
      </c>
      <c r="E3" s="29">
        <f>125*0.7457</f>
        <v>93.2125</v>
      </c>
      <c r="F3" s="30"/>
      <c r="G3" s="31"/>
    </row>
    <row r="4" spans="1:7" ht="18" customHeight="1">
      <c r="A4" s="32" t="s">
        <v>20</v>
      </c>
      <c r="B4" s="33">
        <v>278</v>
      </c>
      <c r="C4" s="34" t="s">
        <v>21</v>
      </c>
      <c r="D4" s="35">
        <f>(0.917*(151+557/D3^0.9))+2.44</f>
        <v>154.5641998622586</v>
      </c>
      <c r="E4" s="36">
        <f>(0.917*(151+557/E3^0.9))+2.44</f>
        <v>149.53078241449938</v>
      </c>
      <c r="F4" s="37" t="s">
        <v>4</v>
      </c>
      <c r="G4" s="38" t="s">
        <v>15</v>
      </c>
    </row>
    <row r="5" spans="1:7" ht="18" customHeight="1">
      <c r="A5" s="39">
        <v>1999</v>
      </c>
      <c r="B5" s="40">
        <v>253</v>
      </c>
      <c r="C5" s="41" t="s">
        <v>22</v>
      </c>
      <c r="D5" s="42">
        <f>(0.833*(151+557/D3^0.9))+2.89</f>
        <v>141.07915865350205</v>
      </c>
      <c r="E5" s="43">
        <f>(0.833*(151+557/E3^0.9))+2.89</f>
        <v>136.50681761317117</v>
      </c>
      <c r="F5" s="44"/>
      <c r="G5" s="45"/>
    </row>
    <row r="6" spans="1:7" ht="18" customHeight="1">
      <c r="A6" s="39">
        <v>2000</v>
      </c>
      <c r="B6" s="40">
        <v>228</v>
      </c>
      <c r="C6" s="41" t="s">
        <v>23</v>
      </c>
      <c r="D6" s="42">
        <f>(0.75*(151+557/D3^0.9))+3.33</f>
        <v>127.75001079246886</v>
      </c>
      <c r="E6" s="43">
        <f>(0.75*(151+557/E3^0.9))+3.33</f>
        <v>123.63325715471595</v>
      </c>
      <c r="F6" s="46"/>
      <c r="G6" s="45"/>
    </row>
    <row r="7" spans="1:7" ht="18" customHeight="1">
      <c r="A7" s="39">
        <v>2001</v>
      </c>
      <c r="B7" s="40">
        <v>204</v>
      </c>
      <c r="C7" s="41" t="s">
        <v>24</v>
      </c>
      <c r="D7" s="23">
        <f>(0.667*(151+557/D3^0.9))+3.78</f>
        <v>114.43086293143564</v>
      </c>
      <c r="E7" s="47">
        <f>(0.667*(151+557/E3^0.9))+3.78</f>
        <v>110.76969669626072</v>
      </c>
      <c r="F7" s="48" t="s">
        <v>17</v>
      </c>
      <c r="G7" s="45"/>
    </row>
    <row r="8" spans="1:7" ht="18" customHeight="1">
      <c r="A8" s="39">
        <v>2002</v>
      </c>
      <c r="B8" s="40">
        <v>179</v>
      </c>
      <c r="C8" s="41" t="s">
        <v>25</v>
      </c>
      <c r="D8" s="23">
        <f>(0.583*(151+557/D3^0.9))+4.22</f>
        <v>100.93582172267912</v>
      </c>
      <c r="E8" s="47">
        <f>(0.583*(151+557/E3^0.9))+4.22</f>
        <v>97.73573189493253</v>
      </c>
      <c r="F8" s="49"/>
      <c r="G8" s="45"/>
    </row>
    <row r="9" spans="1:7" ht="18" customHeight="1">
      <c r="A9" s="39">
        <v>2003</v>
      </c>
      <c r="B9" s="40">
        <v>155</v>
      </c>
      <c r="C9" s="41" t="s">
        <v>26</v>
      </c>
      <c r="D9" s="23">
        <f>(0.5*(151+557/D3^0.9))+4.67</f>
        <v>87.6166738616459</v>
      </c>
      <c r="E9" s="47">
        <f>(0.5*(151+557/E3^0.9))+4.67</f>
        <v>84.8721714364773</v>
      </c>
      <c r="F9" s="50"/>
      <c r="G9" s="45"/>
    </row>
    <row r="10" spans="1:7" ht="18" customHeight="1">
      <c r="A10" s="39">
        <v>2004</v>
      </c>
      <c r="B10" s="40">
        <v>130</v>
      </c>
      <c r="C10" s="41" t="s">
        <v>27</v>
      </c>
      <c r="D10" s="23">
        <f>(0.417*(151+557/D3^0.9))+5.11</f>
        <v>74.28752600061269</v>
      </c>
      <c r="E10" s="47">
        <f>(0.417*(151+557/E3^0.9))+5.11</f>
        <v>71.99861097802207</v>
      </c>
      <c r="F10" s="51" t="s">
        <v>16</v>
      </c>
      <c r="G10" s="45"/>
    </row>
    <row r="11" spans="1:7" ht="18" customHeight="1">
      <c r="A11" s="39">
        <v>2005</v>
      </c>
      <c r="B11" s="40">
        <v>105</v>
      </c>
      <c r="C11" s="41" t="s">
        <v>28</v>
      </c>
      <c r="D11" s="23">
        <f>(0.333*(151+557/D3^0.9))+5.56</f>
        <v>60.80248479185618</v>
      </c>
      <c r="E11" s="47">
        <f>(0.333*(151+557/E3^0.9))+5.56</f>
        <v>58.97464617669389</v>
      </c>
      <c r="F11" s="52"/>
      <c r="G11" s="45"/>
    </row>
    <row r="12" spans="1:7" ht="17.25" thickBot="1">
      <c r="A12" s="53" t="s">
        <v>5</v>
      </c>
      <c r="B12" s="54">
        <v>81</v>
      </c>
      <c r="C12" s="55" t="s">
        <v>29</v>
      </c>
      <c r="D12" s="56">
        <f>(0.25*(151+557/D3^0.9))+6</f>
        <v>47.47333693082295</v>
      </c>
      <c r="E12" s="57">
        <f>(0.25*(151+557/E3^0.9))+6</f>
        <v>46.10108571823865</v>
      </c>
      <c r="F12" s="58"/>
      <c r="G12" s="59"/>
    </row>
    <row r="13" spans="1:7" ht="16.5" customHeight="1">
      <c r="A13" s="14" t="s">
        <v>8</v>
      </c>
      <c r="B13" s="60"/>
      <c r="C13" s="60"/>
      <c r="D13" s="61"/>
      <c r="E13" s="61"/>
      <c r="F13" s="61"/>
      <c r="G13" s="61"/>
    </row>
    <row r="14" spans="1:7" ht="11.25" customHeight="1">
      <c r="A14" s="1"/>
      <c r="B14" s="7"/>
      <c r="C14" s="7"/>
      <c r="D14" s="7"/>
      <c r="E14" s="7"/>
      <c r="F14" s="7"/>
      <c r="G14" s="2"/>
    </row>
    <row r="15" spans="1:7" ht="52.5" customHeight="1">
      <c r="A15" s="15" t="s">
        <v>9</v>
      </c>
      <c r="B15" s="62"/>
      <c r="C15" s="62"/>
      <c r="D15" s="63"/>
      <c r="E15" s="63"/>
      <c r="F15" s="63"/>
      <c r="G15" s="63"/>
    </row>
    <row r="16" spans="1:7" s="4" customFormat="1" ht="13.5" customHeight="1">
      <c r="A16" s="16" t="s">
        <v>6</v>
      </c>
      <c r="B16" s="64"/>
      <c r="C16" s="64"/>
      <c r="D16" s="64"/>
      <c r="E16" s="64"/>
      <c r="F16" s="64"/>
      <c r="G16" s="64"/>
    </row>
    <row r="17" spans="1:7" s="4" customFormat="1" ht="27" customHeight="1">
      <c r="A17" s="13" t="s">
        <v>10</v>
      </c>
      <c r="B17" s="62"/>
      <c r="C17" s="62"/>
      <c r="D17" s="64"/>
      <c r="E17" s="64"/>
      <c r="F17" s="64"/>
      <c r="G17" s="64"/>
    </row>
    <row r="18" spans="1:7" s="4" customFormat="1" ht="14.25" customHeight="1">
      <c r="A18" s="16" t="s">
        <v>7</v>
      </c>
      <c r="B18" s="64"/>
      <c r="C18" s="64"/>
      <c r="D18" s="64"/>
      <c r="E18" s="64"/>
      <c r="F18" s="64"/>
      <c r="G18" s="64"/>
    </row>
    <row r="19" spans="1:7" s="8" customFormat="1" ht="30" customHeight="1">
      <c r="A19" s="17" t="s">
        <v>11</v>
      </c>
      <c r="B19" s="65"/>
      <c r="C19" s="65"/>
      <c r="D19" s="64"/>
      <c r="E19" s="64"/>
      <c r="F19" s="64"/>
      <c r="G19" s="64"/>
    </row>
    <row r="20" spans="1:7" s="8" customFormat="1" ht="15.75" customHeight="1">
      <c r="A20" s="10"/>
      <c r="B20" s="66"/>
      <c r="C20" s="66"/>
      <c r="D20" s="67"/>
      <c r="E20" s="67"/>
      <c r="F20" s="67"/>
      <c r="G20" s="5"/>
    </row>
    <row r="21" spans="1:7" s="4" customFormat="1" ht="12.75" customHeight="1">
      <c r="A21" s="11" t="s">
        <v>13</v>
      </c>
      <c r="B21" s="13"/>
      <c r="C21" s="64"/>
      <c r="D21" s="64"/>
      <c r="E21" s="64"/>
      <c r="F21" s="64"/>
      <c r="G21" s="64"/>
    </row>
    <row r="22" spans="1:7" s="4" customFormat="1" ht="30.75" customHeight="1">
      <c r="A22" s="12" t="s">
        <v>14</v>
      </c>
      <c r="B22" s="68"/>
      <c r="C22" s="68"/>
      <c r="D22" s="64"/>
      <c r="E22" s="64"/>
      <c r="F22" s="64"/>
      <c r="G22" s="64"/>
    </row>
    <row r="23" spans="1:7" s="4" customFormat="1" ht="24.75" customHeight="1">
      <c r="A23" s="3"/>
      <c r="B23" s="9"/>
      <c r="C23" s="9"/>
      <c r="D23" s="9"/>
      <c r="E23" s="9"/>
      <c r="F23" s="9"/>
      <c r="G23" s="6"/>
    </row>
    <row r="24" spans="1:7" s="4" customFormat="1" ht="12.75">
      <c r="A24" s="3"/>
      <c r="B24" s="3"/>
      <c r="C24" s="3"/>
      <c r="D24" s="3"/>
      <c r="E24" s="3"/>
      <c r="F24" s="3"/>
      <c r="G24" s="3"/>
    </row>
    <row r="25" spans="1:7" s="4" customFormat="1" ht="24" customHeight="1">
      <c r="A25" s="3"/>
      <c r="B25" s="3"/>
      <c r="C25" s="3"/>
      <c r="D25" s="3"/>
      <c r="E25" s="3"/>
      <c r="F25" s="3"/>
      <c r="G25" s="3"/>
    </row>
    <row r="26" spans="1:7" s="4" customFormat="1" ht="12.75">
      <c r="A26" s="3"/>
      <c r="B26" s="3"/>
      <c r="C26" s="3"/>
      <c r="D26" s="3"/>
      <c r="E26" s="3"/>
      <c r="F26" s="3"/>
      <c r="G26" s="3"/>
    </row>
    <row r="27" spans="1:7" s="4" customFormat="1" ht="12.75">
      <c r="A27" s="3"/>
      <c r="B27" s="3"/>
      <c r="C27" s="3"/>
      <c r="D27" s="3"/>
      <c r="E27" s="3"/>
      <c r="F27" s="3"/>
      <c r="G27" s="3"/>
    </row>
    <row r="28" spans="1:7" s="4" customFormat="1" ht="27" customHeight="1">
      <c r="A28" s="3"/>
      <c r="B28" s="3"/>
      <c r="C28" s="3"/>
      <c r="D28" s="3"/>
      <c r="E28" s="3"/>
      <c r="F28" s="3"/>
      <c r="G28" s="3"/>
    </row>
  </sheetData>
  <mergeCells count="16">
    <mergeCell ref="A18:G18"/>
    <mergeCell ref="A19:G19"/>
    <mergeCell ref="A1:G1"/>
    <mergeCell ref="A2:A3"/>
    <mergeCell ref="F2:F3"/>
    <mergeCell ref="G2:G3"/>
    <mergeCell ref="A22:G22"/>
    <mergeCell ref="B21:G21"/>
    <mergeCell ref="G4:G12"/>
    <mergeCell ref="F4:F6"/>
    <mergeCell ref="F7:F9"/>
    <mergeCell ref="F10:F12"/>
    <mergeCell ref="A13:G13"/>
    <mergeCell ref="A15:G15"/>
    <mergeCell ref="A16:G16"/>
    <mergeCell ref="A17:G17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cbeene</dc:creator>
  <cp:keywords/>
  <dc:description/>
  <cp:lastModifiedBy>Ben Chang</cp:lastModifiedBy>
  <cp:lastPrinted>2002-03-22T16:56:25Z</cp:lastPrinted>
  <dcterms:created xsi:type="dcterms:W3CDTF">1999-12-06T17:30:03Z</dcterms:created>
  <dcterms:modified xsi:type="dcterms:W3CDTF">2002-12-10T19:20:09Z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