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20" activeTab="0"/>
  </bookViews>
  <sheets>
    <sheet name="Hodograph" sheetId="1" r:id="rId1"/>
  </sheets>
  <definedNames>
    <definedName name="BRNSHR">'Hodograph'!$H$32</definedName>
    <definedName name="DeepBRNSHR">'Hodograph'!#REF!</definedName>
    <definedName name="depth">'Hodograph'!$O$17</definedName>
    <definedName name="DEV">'Hodograph'!$O$16</definedName>
    <definedName name="elevated">'Hodograph'!$O$20</definedName>
    <definedName name="ericu">'Hodograph'!$AT$10</definedName>
    <definedName name="ericv">'Hodograph'!$AU$10</definedName>
    <definedName name="HO">'Hodograph'!$BH$8</definedName>
    <definedName name="pavg">'Hodograph'!$AC$15</definedName>
    <definedName name="shear">'Hodograph'!#REF!</definedName>
    <definedName name="Shear4">'Hodograph'!#REF!</definedName>
    <definedName name="slu">'Hodograph'!$AR$11</definedName>
    <definedName name="slv">'Hodograph'!$AS$11</definedName>
    <definedName name="SRH_LM">'Hodograph'!$BD$9</definedName>
    <definedName name="SRH_LM3">'Hodograph'!$BD$8</definedName>
    <definedName name="SRHD">'Hodograph'!$AZ$8</definedName>
    <definedName name="SRHD1">'Hodograph'!$AZ$13</definedName>
    <definedName name="SRHO">'Hodograph'!$BB$8</definedName>
    <definedName name="SRHO1">'Hodograph'!$BB$13</definedName>
    <definedName name="sru">'Hodograph'!$AR$12</definedName>
    <definedName name="srv">'Hodograph'!$AS$12</definedName>
    <definedName name="uavg">'Hodograph'!$X$23</definedName>
    <definedName name="Us6">'Hodograph'!$H$28</definedName>
    <definedName name="ushr">'Hodograph'!$AQ$4</definedName>
    <definedName name="ushr3">'Hodograph'!$BI$26</definedName>
    <definedName name="uspd">'Hodograph'!$BE$13</definedName>
    <definedName name="vavg">'Hodograph'!$Y$23</definedName>
    <definedName name="vshr">'Hodograph'!$AR$4</definedName>
    <definedName name="vshr3">'Hodograph'!$BJ$26</definedName>
    <definedName name="vspd">'Hodograph'!$BE$14</definedName>
    <definedName name="windspeed">'Hodograph'!$O$14</definedName>
    <definedName name="windtype">'Hodograph'!$O$13</definedName>
  </definedNames>
  <calcPr fullCalcOnLoad="1"/>
</workbook>
</file>

<file path=xl/sharedStrings.xml><?xml version="1.0" encoding="utf-8"?>
<sst xmlns="http://schemas.openxmlformats.org/spreadsheetml/2006/main" count="279" uniqueCount="151">
  <si>
    <t>u-comp</t>
  </si>
  <si>
    <t>v-comp</t>
  </si>
  <si>
    <t>u-pwmw</t>
  </si>
  <si>
    <t>v-pwmw</t>
  </si>
  <si>
    <t>MWTheta=</t>
  </si>
  <si>
    <t>°</t>
  </si>
  <si>
    <t>Surface</t>
  </si>
  <si>
    <t>MWSpd=</t>
  </si>
  <si>
    <t>knots</t>
  </si>
  <si>
    <t>0.5 km AGL</t>
  </si>
  <si>
    <t>1 km AGL</t>
  </si>
  <si>
    <t>1.5 km AGL</t>
  </si>
  <si>
    <t>2 km AGL</t>
  </si>
  <si>
    <t>2.5 km AGL</t>
  </si>
  <si>
    <t>uspd=</t>
  </si>
  <si>
    <t>3 km AGL</t>
  </si>
  <si>
    <t>vspd=</t>
  </si>
  <si>
    <t>3.5 km AGL</t>
  </si>
  <si>
    <t>4 km AGL</t>
  </si>
  <si>
    <t>4.5 km AGL</t>
  </si>
  <si>
    <t>5 km AGL</t>
  </si>
  <si>
    <t>5.5 km AGL</t>
  </si>
  <si>
    <t>6 km AGL</t>
  </si>
  <si>
    <t>6.5 km AGL</t>
  </si>
  <si>
    <t>7 km AGL</t>
  </si>
  <si>
    <t>Left Split=</t>
  </si>
  <si>
    <t>7.5 km AGL</t>
  </si>
  <si>
    <t>Right Split=</t>
  </si>
  <si>
    <t>8 km AGL</t>
  </si>
  <si>
    <t>CAPE</t>
  </si>
  <si>
    <t>BRN</t>
  </si>
  <si>
    <t>BRN Shear=</t>
  </si>
  <si>
    <t>Radius = 5 m/s</t>
  </si>
  <si>
    <t>Radius = 10 m/s</t>
  </si>
  <si>
    <t>Radius = 15 m/s</t>
  </si>
  <si>
    <t>Radius = 20 m/s</t>
  </si>
  <si>
    <t>Radius = 25 m/s</t>
  </si>
  <si>
    <t>Radius = 30 m/s</t>
  </si>
  <si>
    <t>Radius = 35 m/s</t>
  </si>
  <si>
    <t>Radius = 40 m/s</t>
  </si>
  <si>
    <t>Radius = 45 m/s</t>
  </si>
  <si>
    <t>Radius = 50 m/s</t>
  </si>
  <si>
    <t>x</t>
  </si>
  <si>
    <t>y</t>
  </si>
  <si>
    <t>(5&lt;BRN&lt;50)</t>
  </si>
  <si>
    <t>y1</t>
  </si>
  <si>
    <t>y2</t>
  </si>
  <si>
    <t>y3</t>
  </si>
  <si>
    <t>y4</t>
  </si>
  <si>
    <t>Hodograph Plot Lines</t>
  </si>
  <si>
    <r>
      <t>SREH (V</t>
    </r>
    <r>
      <rPr>
        <b/>
        <vertAlign val="subscript"/>
        <sz val="10"/>
        <rFont val="Arial"/>
        <family val="2"/>
      </rPr>
      <t>RM</t>
    </r>
    <r>
      <rPr>
        <b/>
        <sz val="10"/>
        <rFont val="Arial"/>
        <family val="0"/>
      </rPr>
      <t>)</t>
    </r>
  </si>
  <si>
    <t>BRN&gt;50; HP</t>
  </si>
  <si>
    <r>
      <t>V</t>
    </r>
    <r>
      <rPr>
        <b/>
        <vertAlign val="subscript"/>
        <sz val="11"/>
        <color indexed="12"/>
        <rFont val="Arial"/>
        <family val="2"/>
      </rPr>
      <t>RM</t>
    </r>
    <r>
      <rPr>
        <b/>
        <sz val="11"/>
        <color indexed="12"/>
        <rFont val="Arial"/>
        <family val="2"/>
      </rPr>
      <t xml:space="preserve"> =</t>
    </r>
  </si>
  <si>
    <r>
      <t>V</t>
    </r>
    <r>
      <rPr>
        <b/>
        <vertAlign val="subscript"/>
        <sz val="11"/>
        <color indexed="12"/>
        <rFont val="Arial"/>
        <family val="2"/>
      </rPr>
      <t>LM</t>
    </r>
    <r>
      <rPr>
        <b/>
        <sz val="11"/>
        <color indexed="12"/>
        <rFont val="Arial"/>
        <family val="2"/>
      </rPr>
      <t xml:space="preserve"> =</t>
    </r>
  </si>
  <si>
    <t>Observed Storm Motion Motion</t>
  </si>
  <si>
    <r>
      <t>V</t>
    </r>
    <r>
      <rPr>
        <b/>
        <vertAlign val="subscript"/>
        <sz val="11"/>
        <color indexed="8"/>
        <rFont val="Arial"/>
        <family val="2"/>
      </rPr>
      <t>obs</t>
    </r>
    <r>
      <rPr>
        <b/>
        <sz val="11"/>
        <color indexed="8"/>
        <rFont val="Arial"/>
        <family val="2"/>
      </rPr>
      <t xml:space="preserve"> =</t>
    </r>
  </si>
  <si>
    <t>(VGP &gt; 0.3)</t>
  </si>
  <si>
    <t>Predicted RM Supercell Motion</t>
  </si>
  <si>
    <t>Predicted LM Supercell Motion</t>
  </si>
  <si>
    <r>
      <t>SREH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0"/>
      </rPr>
      <t>)</t>
    </r>
  </si>
  <si>
    <r>
      <t>0-3km SRH (</t>
    </r>
    <r>
      <rPr>
        <b/>
        <sz val="10"/>
        <color indexed="12"/>
        <rFont val="Arial"/>
        <family val="2"/>
      </rPr>
      <t>V</t>
    </r>
    <r>
      <rPr>
        <b/>
        <vertAlign val="subscript"/>
        <sz val="10"/>
        <color indexed="12"/>
        <rFont val="Arial"/>
        <family val="2"/>
      </rPr>
      <t>RM</t>
    </r>
    <r>
      <rPr>
        <b/>
        <sz val="10"/>
        <rFont val="Arial"/>
        <family val="2"/>
      </rPr>
      <t>)=</t>
    </r>
  </si>
  <si>
    <r>
      <t>&gt; 20-25 m 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2"/>
      </rPr>
      <t xml:space="preserve"> for supercells</t>
    </r>
  </si>
  <si>
    <r>
      <t>&gt; 10-15 m 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2"/>
      </rPr>
      <t xml:space="preserve"> for supercells</t>
    </r>
  </si>
  <si>
    <r>
      <t>SREH (V</t>
    </r>
    <r>
      <rPr>
        <b/>
        <vertAlign val="subscript"/>
        <sz val="10"/>
        <rFont val="Arial"/>
        <family val="2"/>
      </rPr>
      <t>LM</t>
    </r>
    <r>
      <rPr>
        <b/>
        <sz val="10"/>
        <rFont val="Arial"/>
        <family val="0"/>
      </rPr>
      <t>)</t>
    </r>
  </si>
  <si>
    <r>
      <t>SREH (V</t>
    </r>
    <r>
      <rPr>
        <b/>
        <vertAlign val="subscript"/>
        <sz val="10"/>
        <rFont val="Arial"/>
        <family val="2"/>
      </rPr>
      <t>GR</t>
    </r>
    <r>
      <rPr>
        <b/>
        <sz val="10"/>
        <rFont val="Arial"/>
        <family val="0"/>
      </rPr>
      <t>)</t>
    </r>
  </si>
  <si>
    <t>SRH Contours</t>
  </si>
  <si>
    <t>0-6km Total Shear=</t>
  </si>
  <si>
    <t>0-6km Bulk Shear=</t>
  </si>
  <si>
    <t>0-3km Total Shear=</t>
  </si>
  <si>
    <t>0-3km Bulk Shear=</t>
  </si>
  <si>
    <t>8.5 km AGL</t>
  </si>
  <si>
    <t>9 km AGL</t>
  </si>
  <si>
    <t>9.5 km AGL</t>
  </si>
  <si>
    <t>10 km AGL</t>
  </si>
  <si>
    <t>0-8km Bulk Shear=</t>
  </si>
  <si>
    <r>
      <t>0-1km SRH (</t>
    </r>
    <r>
      <rPr>
        <b/>
        <sz val="10"/>
        <color indexed="12"/>
        <rFont val="Arial"/>
        <family val="2"/>
      </rPr>
      <t>V</t>
    </r>
    <r>
      <rPr>
        <b/>
        <vertAlign val="subscript"/>
        <sz val="10"/>
        <color indexed="12"/>
        <rFont val="Arial"/>
        <family val="2"/>
      </rPr>
      <t>RM</t>
    </r>
    <r>
      <rPr>
        <b/>
        <sz val="10"/>
        <rFont val="Arial"/>
        <family val="2"/>
      </rPr>
      <t>)=</t>
    </r>
  </si>
  <si>
    <r>
      <t>0-3km SRH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</si>
  <si>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r>
      <t>m s</t>
    </r>
    <r>
      <rPr>
        <b/>
        <vertAlign val="superscript"/>
        <sz val="9"/>
        <color indexed="25"/>
        <rFont val="Arial"/>
        <family val="2"/>
      </rPr>
      <t>-1</t>
    </r>
  </si>
  <si>
    <r>
      <t>m</t>
    </r>
    <r>
      <rPr>
        <b/>
        <vertAlign val="superscript"/>
        <sz val="9"/>
        <color indexed="25"/>
        <rFont val="Arial"/>
        <family val="2"/>
      </rPr>
      <t xml:space="preserve">2 </t>
    </r>
    <r>
      <rPr>
        <b/>
        <sz val="9"/>
        <color indexed="25"/>
        <rFont val="Arial"/>
        <family val="2"/>
      </rPr>
      <t>s</t>
    </r>
    <r>
      <rPr>
        <b/>
        <vertAlign val="superscript"/>
        <sz val="9"/>
        <color indexed="25"/>
        <rFont val="Arial"/>
        <family val="2"/>
      </rPr>
      <t>-2</t>
    </r>
  </si>
  <si>
    <r>
      <t>m</t>
    </r>
    <r>
      <rPr>
        <b/>
        <vertAlign val="superscript"/>
        <sz val="9"/>
        <color indexed="10"/>
        <rFont val="Arial"/>
        <family val="2"/>
      </rPr>
      <t xml:space="preserve">2 </t>
    </r>
    <r>
      <rPr>
        <b/>
        <sz val="9"/>
        <color indexed="10"/>
        <rFont val="Arial"/>
        <family val="2"/>
      </rPr>
      <t>s</t>
    </r>
    <r>
      <rPr>
        <b/>
        <vertAlign val="superscript"/>
        <sz val="9"/>
        <color indexed="10"/>
        <rFont val="Arial"/>
        <family val="2"/>
      </rPr>
      <t>-2</t>
    </r>
  </si>
  <si>
    <r>
      <t>m</t>
    </r>
    <r>
      <rPr>
        <b/>
        <vertAlign val="super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s</t>
    </r>
    <r>
      <rPr>
        <b/>
        <vertAlign val="superscript"/>
        <sz val="9"/>
        <color indexed="8"/>
        <rFont val="Arial"/>
        <family val="2"/>
      </rPr>
      <t>-2</t>
    </r>
  </si>
  <si>
    <r>
      <t>m</t>
    </r>
    <r>
      <rPr>
        <b/>
        <vertAlign val="superscript"/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s</t>
    </r>
    <r>
      <rPr>
        <b/>
        <vertAlign val="superscript"/>
        <sz val="9"/>
        <color indexed="10"/>
        <rFont val="Arial"/>
        <family val="2"/>
      </rPr>
      <t>-1</t>
    </r>
  </si>
  <si>
    <r>
      <t>m</t>
    </r>
    <r>
      <rPr>
        <b/>
        <vertAlign val="superscript"/>
        <sz val="9"/>
        <color indexed="12"/>
        <rFont val="Arial"/>
        <family val="2"/>
      </rPr>
      <t xml:space="preserve">2 </t>
    </r>
    <r>
      <rPr>
        <b/>
        <sz val="9"/>
        <color indexed="12"/>
        <rFont val="Arial"/>
        <family val="2"/>
      </rPr>
      <t>s</t>
    </r>
    <r>
      <rPr>
        <b/>
        <vertAlign val="superscript"/>
        <sz val="9"/>
        <color indexed="12"/>
        <rFont val="Arial"/>
        <family val="2"/>
      </rPr>
      <t>-2</t>
    </r>
  </si>
  <si>
    <t>1-3km SRH &lt; -40 for significant mesoanticyclones</t>
  </si>
  <si>
    <t>&gt; 8 for tornadic supercells</t>
  </si>
  <si>
    <t>&lt; 14 for HP, 14-24 for CL, &gt; 24 for LP</t>
  </si>
  <si>
    <r>
      <t>1-3km SRH (</t>
    </r>
    <r>
      <rPr>
        <b/>
        <sz val="10"/>
        <color indexed="12"/>
        <rFont val="Arial"/>
        <family val="2"/>
      </rPr>
      <t>V</t>
    </r>
    <r>
      <rPr>
        <b/>
        <vertAlign val="subscript"/>
        <sz val="10"/>
        <color indexed="12"/>
        <rFont val="Arial"/>
        <family val="2"/>
      </rPr>
      <t>LM</t>
    </r>
    <r>
      <rPr>
        <b/>
        <sz val="10"/>
        <rFont val="Arial"/>
        <family val="2"/>
      </rPr>
      <t>)=</t>
    </r>
  </si>
  <si>
    <t>Torns --&gt;</t>
  </si>
  <si>
    <t>&gt; 10 for significant rotation</t>
  </si>
  <si>
    <t xml:space="preserve">   Wind Data Entry</t>
  </si>
  <si>
    <t>1,1</t>
  </si>
  <si>
    <t>1,2</t>
  </si>
  <si>
    <t>2,1</t>
  </si>
  <si>
    <t>2,2</t>
  </si>
  <si>
    <t>(EHI &gt; 2.5)</t>
  </si>
  <si>
    <t>EHI</t>
  </si>
  <si>
    <t>Direction</t>
  </si>
  <si>
    <t>Observed Motion =</t>
  </si>
  <si>
    <t>Speed (kts)</t>
  </si>
  <si>
    <t>VGP</t>
  </si>
  <si>
    <t>Mean Shear Vector #2 (3km)</t>
  </si>
  <si>
    <t>Mean Wind Depth?</t>
  </si>
  <si>
    <t>Elevated Depth?</t>
  </si>
  <si>
    <t>(sfc, 0.5, 1.0, 1.5, or 2 km)</t>
  </si>
  <si>
    <t>-----</t>
  </si>
  <si>
    <t>Tot. Shr.</t>
  </si>
  <si>
    <t>sfc</t>
  </si>
  <si>
    <r>
      <t>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s</t>
    </r>
    <r>
      <rPr>
        <b/>
        <vertAlign val="superscript"/>
        <sz val="9"/>
        <rFont val="Arial"/>
        <family val="2"/>
      </rPr>
      <t>-2</t>
    </r>
  </si>
  <si>
    <r>
      <t>0-3km SRH (</t>
    </r>
    <r>
      <rPr>
        <b/>
        <sz val="10"/>
        <color indexed="12"/>
        <rFont val="Arial"/>
        <family val="2"/>
      </rPr>
      <t>V</t>
    </r>
    <r>
      <rPr>
        <b/>
        <vertAlign val="subscript"/>
        <sz val="10"/>
        <color indexed="12"/>
        <rFont val="Arial"/>
        <family val="2"/>
      </rPr>
      <t>LM</t>
    </r>
    <r>
      <rPr>
        <b/>
        <sz val="10"/>
        <rFont val="Arial"/>
        <family val="2"/>
      </rPr>
      <t>)=</t>
    </r>
  </si>
  <si>
    <t>Positive</t>
  </si>
  <si>
    <t>Negative</t>
  </si>
  <si>
    <t>&gt; 30-40 and &lt; 100-120 for low-level mesos</t>
  </si>
  <si>
    <r>
      <t>&gt; 8-10 m 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2"/>
      </rPr>
      <t xml:space="preserve"> for sustained bows</t>
    </r>
  </si>
  <si>
    <t>theta'</t>
  </si>
  <si>
    <t>sector</t>
  </si>
  <si>
    <t>theta</t>
  </si>
  <si>
    <t>pos</t>
  </si>
  <si>
    <t>neg</t>
  </si>
  <si>
    <t>Shear Vectors</t>
  </si>
  <si>
    <r>
      <t>SREH (V</t>
    </r>
    <r>
      <rPr>
        <b/>
        <vertAlign val="subscript"/>
        <sz val="10"/>
        <rFont val="Arial"/>
        <family val="2"/>
      </rPr>
      <t>6km</t>
    </r>
    <r>
      <rPr>
        <b/>
        <sz val="10"/>
        <rFont val="Arial"/>
        <family val="0"/>
      </rPr>
      <t>)</t>
    </r>
  </si>
  <si>
    <t>&lt;---</t>
  </si>
  <si>
    <r>
      <t>&gt; 13-15 m s</t>
    </r>
    <r>
      <rPr>
        <b/>
        <vertAlign val="superscript"/>
        <sz val="9"/>
        <color indexed="10"/>
        <rFont val="Arial"/>
        <family val="2"/>
      </rPr>
      <t>-1</t>
    </r>
    <r>
      <rPr>
        <b/>
        <sz val="9"/>
        <color indexed="10"/>
        <rFont val="Arial"/>
        <family val="2"/>
      </rPr>
      <t xml:space="preserve"> for sustained bows</t>
    </r>
  </si>
  <si>
    <t>&lt;--- Dir/Spd (1) or u/v (2) =</t>
  </si>
  <si>
    <t>&lt;--- Knots (1) or m/s (2) =</t>
  </si>
  <si>
    <r>
      <t>&gt; 25-30 m 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2"/>
      </rPr>
      <t xml:space="preserve"> for &gt; 4-h supercells</t>
    </r>
  </si>
  <si>
    <t>0-1km Bulk Shear=</t>
  </si>
  <si>
    <t>Weight</t>
  </si>
  <si>
    <t>u-pwmw'</t>
  </si>
  <si>
    <t>v-pwmw'</t>
  </si>
  <si>
    <t>Weight'</t>
  </si>
  <si>
    <t>(3, 4, 6, 8, or 10 km)</t>
  </si>
  <si>
    <r>
      <t>V</t>
    </r>
    <r>
      <rPr>
        <b/>
        <vertAlign val="subscript"/>
        <sz val="11"/>
        <rFont val="Arial"/>
        <family val="2"/>
      </rPr>
      <t>mw</t>
    </r>
    <r>
      <rPr>
        <b/>
        <sz val="11"/>
        <rFont val="Arial"/>
        <family val="2"/>
      </rPr>
      <t xml:space="preserve"> =</t>
    </r>
  </si>
  <si>
    <t>Mean Wind Over Specified layer</t>
  </si>
  <si>
    <t>Shear (3, 4, or 6 km)</t>
  </si>
  <si>
    <t>Storm-Rel. Wind (3km)</t>
  </si>
  <si>
    <t>Shear Vector (3km)</t>
  </si>
  <si>
    <t>Shear Vector (4km)</t>
  </si>
  <si>
    <t>Shear Vector (6km)</t>
  </si>
  <si>
    <t>Deviation from MW?</t>
  </si>
  <si>
    <t>Shear Vector (8km)</t>
  </si>
  <si>
    <t>Shear Vector (10km)</t>
  </si>
  <si>
    <t>© Matthew J. Bunkers, NWS Rapid City, SD (UNR)</t>
  </si>
  <si>
    <r>
      <t>0-1km SRH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</si>
  <si>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t>Storm-relative winds for sfc, 1, 2, 3, 5, and 8 km.</t>
  </si>
  <si>
    <r>
      <t>MA Error RMover (m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 =</t>
    </r>
  </si>
  <si>
    <r>
      <t>0-1km SRW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</si>
  <si>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r>
      <t>0-3km SRW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</si>
  <si>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r>
      <t>5-km SRW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</si>
  <si>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r>
      <t>8-km SRW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</si>
  <si>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r>
      <t>7-10km SRW (V</t>
    </r>
    <r>
      <rPr>
        <b/>
        <vertAlign val="subscript"/>
        <sz val="10"/>
        <rFont val="Arial"/>
        <family val="2"/>
      </rPr>
      <t>obs</t>
    </r>
    <r>
      <rPr>
        <b/>
        <sz val="10"/>
        <rFont val="Arial"/>
        <family val="2"/>
      </rPr>
      <t>)=</t>
    </r>
  </si>
  <si>
    <t>Last Updated -- 12/11/2008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</si>
</sst>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67" formatCode="0.0000"/>
    <numFmt numFmtId="168" formatCode="0.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37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b/>
      <sz val="11"/>
      <color indexed="12"/>
      <name val="Arial"/>
      <family val="2"/>
    </font>
    <font>
      <b/>
      <i/>
      <sz val="9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8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sz val="12"/>
      <color indexed="14"/>
      <name val="Arial"/>
      <family val="2"/>
    </font>
    <font>
      <sz val="10"/>
      <color indexed="8"/>
      <name val="Arial"/>
      <family val="2"/>
    </font>
    <font>
      <b/>
      <sz val="11"/>
      <color indexed="13"/>
      <name val="Arial"/>
      <family val="2"/>
    </font>
    <font>
      <b/>
      <sz val="9"/>
      <name val="Arial"/>
      <family val="2"/>
    </font>
    <font>
      <b/>
      <sz val="9"/>
      <color indexed="25"/>
      <name val="Arial"/>
      <family val="2"/>
    </font>
    <font>
      <b/>
      <vertAlign val="superscript"/>
      <sz val="9"/>
      <color indexed="25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b/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vertAlign val="subscript"/>
      <sz val="12"/>
      <color indexed="12"/>
      <name val="Arial"/>
      <family val="0"/>
    </font>
    <font>
      <b/>
      <vertAlign val="subscript"/>
      <sz val="12"/>
      <color indexed="8"/>
      <name val="Arial"/>
      <family val="0"/>
    </font>
    <font>
      <vertAlign val="subscript"/>
      <sz val="12"/>
      <color indexed="8"/>
      <name val="Arial"/>
      <family val="0"/>
    </font>
    <font>
      <b/>
      <sz val="1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>
        <color indexed="10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1" fontId="19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8" fillId="33" borderId="11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/>
    </xf>
    <xf numFmtId="1" fontId="8" fillId="33" borderId="14" xfId="0" applyNumberFormat="1" applyFont="1" applyFill="1" applyBorder="1" applyAlignment="1">
      <alignment/>
    </xf>
    <xf numFmtId="1" fontId="20" fillId="34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0" fontId="17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1" fontId="5" fillId="34" borderId="18" xfId="0" applyNumberFormat="1" applyFont="1" applyFill="1" applyBorder="1" applyAlignment="1">
      <alignment horizontal="right"/>
    </xf>
    <xf numFmtId="1" fontId="19" fillId="33" borderId="19" xfId="0" applyNumberFormat="1" applyFont="1" applyFill="1" applyBorder="1" applyAlignment="1">
      <alignment horizontal="center"/>
    </xf>
    <xf numFmtId="164" fontId="10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" fontId="26" fillId="34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7" fillId="35" borderId="23" xfId="0" applyFont="1" applyFill="1" applyBorder="1" applyAlignment="1">
      <alignment/>
    </xf>
    <xf numFmtId="0" fontId="22" fillId="35" borderId="24" xfId="0" applyFont="1" applyFill="1" applyBorder="1" applyAlignment="1">
      <alignment horizontal="left"/>
    </xf>
    <xf numFmtId="0" fontId="28" fillId="36" borderId="0" xfId="0" applyFont="1" applyFill="1" applyAlignment="1">
      <alignment horizontal="left"/>
    </xf>
    <xf numFmtId="1" fontId="20" fillId="34" borderId="25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" fontId="19" fillId="34" borderId="1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38" fillId="36" borderId="0" xfId="0" applyFont="1" applyFill="1" applyAlignment="1">
      <alignment horizontal="left"/>
    </xf>
    <xf numFmtId="0" fontId="40" fillId="0" borderId="0" xfId="0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1" fillId="37" borderId="0" xfId="0" applyFont="1" applyFill="1" applyAlignment="1">
      <alignment horizontal="right"/>
    </xf>
    <xf numFmtId="1" fontId="18" fillId="38" borderId="11" xfId="0" applyNumberFormat="1" applyFont="1" applyFill="1" applyBorder="1" applyAlignment="1">
      <alignment/>
    </xf>
    <xf numFmtId="164" fontId="18" fillId="38" borderId="28" xfId="0" applyNumberFormat="1" applyFont="1" applyFill="1" applyBorder="1" applyAlignment="1">
      <alignment/>
    </xf>
    <xf numFmtId="2" fontId="18" fillId="38" borderId="12" xfId="0" applyNumberFormat="1" applyFont="1" applyFill="1" applyBorder="1" applyAlignment="1">
      <alignment/>
    </xf>
    <xf numFmtId="1" fontId="18" fillId="38" borderId="13" xfId="0" applyNumberFormat="1" applyFont="1" applyFill="1" applyBorder="1" applyAlignment="1">
      <alignment/>
    </xf>
    <xf numFmtId="164" fontId="18" fillId="38" borderId="20" xfId="0" applyNumberFormat="1" applyFont="1" applyFill="1" applyBorder="1" applyAlignment="1">
      <alignment/>
    </xf>
    <xf numFmtId="2" fontId="18" fillId="38" borderId="14" xfId="0" applyNumberFormat="1" applyFont="1" applyFill="1" applyBorder="1" applyAlignment="1">
      <alignment/>
    </xf>
    <xf numFmtId="1" fontId="18" fillId="38" borderId="16" xfId="0" applyNumberFormat="1" applyFont="1" applyFill="1" applyBorder="1" applyAlignment="1">
      <alignment/>
    </xf>
    <xf numFmtId="2" fontId="18" fillId="38" borderId="17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7" fillId="35" borderId="29" xfId="0" applyFont="1" applyFill="1" applyBorder="1" applyAlignment="1">
      <alignment/>
    </xf>
    <xf numFmtId="164" fontId="0" fillId="38" borderId="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164" fontId="19" fillId="33" borderId="10" xfId="0" applyNumberFormat="1" applyFont="1" applyFill="1" applyBorder="1" applyAlignment="1">
      <alignment horizontal="center"/>
    </xf>
    <xf numFmtId="164" fontId="18" fillId="38" borderId="31" xfId="0" applyNumberFormat="1" applyFont="1" applyFill="1" applyBorder="1" applyAlignment="1">
      <alignment/>
    </xf>
    <xf numFmtId="1" fontId="5" fillId="0" borderId="32" xfId="0" applyNumberFormat="1" applyFont="1" applyBorder="1" applyAlignment="1">
      <alignment/>
    </xf>
    <xf numFmtId="0" fontId="29" fillId="0" borderId="0" xfId="0" applyFont="1" applyAlignment="1">
      <alignment/>
    </xf>
    <xf numFmtId="1" fontId="19" fillId="0" borderId="3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2" fillId="0" borderId="33" xfId="0" applyNumberFormat="1" applyFont="1" applyBorder="1" applyAlignment="1">
      <alignment horizontal="center"/>
    </xf>
    <xf numFmtId="164" fontId="40" fillId="37" borderId="0" xfId="0" applyNumberFormat="1" applyFont="1" applyFill="1" applyAlignment="1">
      <alignment/>
    </xf>
    <xf numFmtId="164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12" fillId="0" borderId="33" xfId="0" applyNumberFormat="1" applyFont="1" applyBorder="1" applyAlignment="1" quotePrefix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18" fillId="37" borderId="0" xfId="0" applyNumberFormat="1" applyFont="1" applyFill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18" fillId="37" borderId="20" xfId="0" applyNumberFormat="1" applyFont="1" applyFill="1" applyBorder="1" applyAlignment="1">
      <alignment horizontal="center"/>
    </xf>
    <xf numFmtId="1" fontId="17" fillId="33" borderId="36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0" xfId="0" applyNumberFormat="1" applyFont="1" applyAlignment="1">
      <alignment/>
    </xf>
    <xf numFmtId="164" fontId="17" fillId="33" borderId="10" xfId="0" applyNumberFormat="1" applyFont="1" applyFill="1" applyBorder="1" applyAlignment="1">
      <alignment horizontal="center"/>
    </xf>
    <xf numFmtId="164" fontId="11" fillId="0" borderId="20" xfId="0" applyNumberFormat="1" applyFont="1" applyBorder="1" applyAlignment="1">
      <alignment/>
    </xf>
    <xf numFmtId="0" fontId="40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0000 UTC 6/15/2002
My Favorite 0–10-km Hodograph</a:t>
            </a:r>
          </a:p>
        </c:rich>
      </c:tx>
      <c:layout>
        <c:manualLayout>
          <c:xMode val="factor"/>
          <c:yMode val="factor"/>
          <c:x val="0.02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475"/>
          <c:w val="0.91925"/>
          <c:h val="0.846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(Hodograph!$D$55:$D$57,Hodograph!$C$55:$C$555)</c:f>
              <c:numCache/>
            </c:numRef>
          </c:xVal>
          <c:yVal>
            <c:numRef>
              <c:f>Hodograph!$E$55:$E$57</c:f>
              <c:numCache/>
            </c:numRef>
          </c:yVal>
          <c:smooth val="0"/>
        </c:ser>
        <c:ser>
          <c:idx val="2"/>
          <c:order val="1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Hodograph!$C$55:$C$555</c:f>
              <c:numCache/>
            </c:numRef>
          </c:xVal>
          <c:yVal>
            <c:numRef>
              <c:f>Hodograph!$D$55:$D$555</c:f>
              <c:numCache/>
            </c:numRef>
          </c:yVal>
          <c:smooth val="0"/>
        </c:ser>
        <c:ser>
          <c:idx val="4"/>
          <c:order val="2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Hodograph!$G$55:$G$1055</c:f>
              <c:numCache/>
            </c:numRef>
          </c:xVal>
          <c:yVal>
            <c:numRef>
              <c:f>Hodograph!$H$55:$H$1055</c:f>
              <c:numCache/>
            </c:numRef>
          </c:yVal>
          <c:smooth val="0"/>
        </c:ser>
        <c:ser>
          <c:idx val="6"/>
          <c:order val="3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Hodograph!$K$55:$K$805</c:f>
              <c:numCache/>
            </c:numRef>
          </c:xVal>
          <c:yVal>
            <c:numRef>
              <c:f>Hodograph!$L$55:$L$805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Hodograph!$O$55:$O$1055</c:f>
              <c:numCache/>
            </c:numRef>
          </c:xVal>
          <c:yVal>
            <c:numRef>
              <c:f>Hodograph!$P$55:$P$1055</c:f>
              <c:numCache/>
            </c:numRef>
          </c:yVal>
          <c:smooth val="0"/>
        </c:ser>
        <c:ser>
          <c:idx val="11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00FF00"/>
                </a:solidFill>
              </a:ln>
            </c:spPr>
            <c:marker>
              <c:symbol val="square"/>
              <c:size val="6"/>
              <c:spPr>
                <a:noFill/>
                <a:ln>
                  <a:noFill/>
                </a:ln>
              </c:spPr>
            </c:marker>
          </c:dPt>
          <c:dPt>
            <c:idx val="8"/>
            <c:spPr>
              <a:ln w="38100">
                <a:solidFill>
                  <a:srgbClr val="00FF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00FF00"/>
                </a:solidFill>
              </a:ln>
            </c:spPr>
            <c:marker>
              <c:symbol val="square"/>
              <c:size val="6"/>
              <c:spPr>
                <a:noFill/>
                <a:ln>
                  <a:noFill/>
                </a:ln>
              </c:spPr>
            </c:marker>
          </c:dPt>
          <c:dPt>
            <c:idx val="10"/>
            <c:spPr>
              <a:ln w="38100">
                <a:solidFill>
                  <a:srgbClr val="00FF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FF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FF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FF00FF"/>
                </a:solidFill>
              </a:ln>
            </c:spPr>
            <c:marker>
              <c:symbol val="square"/>
              <c:size val="6"/>
              <c:spPr>
                <a:noFill/>
                <a:ln>
                  <a:noFill/>
                </a:ln>
              </c:spPr>
            </c:marker>
          </c:dPt>
          <c:dPt>
            <c:idx val="16"/>
            <c:spPr>
              <a:ln w="381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FF"/>
                </a:solidFill>
              </a:ln>
            </c:spPr>
            <c:marker>
              <c:symbol val="square"/>
              <c:size val="6"/>
              <c:spPr>
                <a:noFill/>
                <a:ln>
                  <a:noFill/>
                </a:ln>
              </c:spPr>
            </c:marker>
          </c:dPt>
          <c:dPt>
            <c:idx val="18"/>
            <c:spPr>
              <a:ln w="381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SFC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km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 km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 km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 km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km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Hodograph!$X$2:$X$22</c:f>
              <c:numCache/>
            </c:numRef>
          </c:xVal>
          <c:yVal>
            <c:numRef>
              <c:f>Hodograph!$Y$2:$Y$22</c:f>
              <c:numCache/>
            </c:numRef>
          </c:yVal>
          <c:smooth val="1"/>
        </c:ser>
        <c:ser>
          <c:idx val="9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0" i="0" u="none" baseline="-25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RM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Hodograph!$AR$12</c:f>
              <c:numCache/>
            </c:numRef>
          </c:xVal>
          <c:yVal>
            <c:numRef>
              <c:f>Hodograph!$AS$12</c:f>
              <c:numCache/>
            </c:numRef>
          </c:yVal>
          <c:smooth val="0"/>
        </c:ser>
        <c:ser>
          <c:idx val="10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0" i="0" u="none" baseline="-25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Hodograph!$AR$11</c:f>
              <c:numCache/>
            </c:numRef>
          </c:xVal>
          <c:yVal>
            <c:numRef>
              <c:f>Hodograph!$AS$11</c:f>
              <c:numCache/>
            </c:numRef>
          </c:yVal>
          <c:smooth val="0"/>
        </c:ser>
        <c:ser>
          <c:idx val="13"/>
          <c:order val="8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Hodograph!$V$55:$V$135</c:f>
              <c:numCache/>
            </c:numRef>
          </c:xVal>
          <c:yVal>
            <c:numRef>
              <c:f>Hodograph!$W$55:$W$135</c:f>
              <c:numCache/>
            </c:numRef>
          </c:yVal>
          <c:smooth val="0"/>
        </c:ser>
        <c:ser>
          <c:idx val="14"/>
          <c:order val="9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Hodograph!$V$55:$V$135</c:f>
              <c:numCache/>
            </c:numRef>
          </c:xVal>
          <c:yVal>
            <c:numRef>
              <c:f>Hodograph!$X$55:$X$135</c:f>
              <c:numCache/>
            </c:numRef>
          </c:yVal>
          <c:smooth val="0"/>
        </c:ser>
        <c:ser>
          <c:idx val="15"/>
          <c:order val="10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Hodograph!$V$55:$V$135</c:f>
              <c:numCache/>
            </c:numRef>
          </c:xVal>
          <c:yVal>
            <c:numRef>
              <c:f>Hodograph!$Y$55:$Y$135</c:f>
              <c:numCache/>
            </c:numRef>
          </c:yVal>
          <c:smooth val="0"/>
        </c:ser>
        <c:ser>
          <c:idx val="16"/>
          <c:order val="11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Hodograph!$V$55:$V$135</c:f>
              <c:numCache/>
            </c:numRef>
          </c:xVal>
          <c:yVal>
            <c:numRef>
              <c:f>Hodograph!$Z$55:$Z$135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Hodograph!$X$23</c:f>
              <c:numCache/>
            </c:numRef>
          </c:xVal>
          <c:yVal>
            <c:numRef>
              <c:f>Hodograph!$Y$23</c:f>
              <c:numCache/>
            </c:numRef>
          </c:yVal>
          <c:smooth val="0"/>
        </c:ser>
        <c:ser>
          <c:idx val="17"/>
          <c:order val="13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Hodograph!$AQ$2:$AQ$3</c:f>
              <c:numCache/>
            </c:numRef>
          </c:xVal>
          <c:yVal>
            <c:numRef>
              <c:f>Hodograph!$AR$2:$AR$3</c:f>
              <c:numCache/>
            </c:numRef>
          </c:yVal>
          <c:smooth val="0"/>
        </c:ser>
        <c:ser>
          <c:idx val="21"/>
          <c:order val="14"/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obs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Hodograph!$BE$13</c:f>
              <c:numCache/>
            </c:numRef>
          </c:xVal>
          <c:yVal>
            <c:numRef>
              <c:f>Hodograph!$BE$14</c:f>
              <c:numCache/>
            </c:numRef>
          </c:yVal>
          <c:smooth val="0"/>
        </c:ser>
        <c:ser>
          <c:idx val="41"/>
          <c:order val="15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Hodograph!$S$55:$S$680</c:f>
              <c:numCache/>
            </c:numRef>
          </c:xVal>
          <c:yVal>
            <c:numRef>
              <c:f>Hodograph!$T$55:$T$680</c:f>
              <c:numCache/>
            </c:numRef>
          </c:yVal>
          <c:smooth val="0"/>
        </c:ser>
        <c:ser>
          <c:idx val="0"/>
          <c:order val="16"/>
          <c:tx>
            <c:v>SRW-sfc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(Hodograph!$BE$13,Hodograph!$X$2)</c:f>
              <c:numCache/>
            </c:numRef>
          </c:xVal>
          <c:yVal>
            <c:numRef>
              <c:f>(Hodograph!$BE$14,Hodograph!$Y$2)</c:f>
              <c:numCache/>
            </c:numRef>
          </c:yVal>
          <c:smooth val="0"/>
        </c:ser>
        <c:ser>
          <c:idx val="3"/>
          <c:order val="17"/>
          <c:tx>
            <c:v>SRW-1km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(Hodograph!$BE$13,Hodograph!$AF$4)</c:f>
              <c:numCache/>
            </c:numRef>
          </c:xVal>
          <c:yVal>
            <c:numRef>
              <c:f>(Hodograph!$BE$14,Hodograph!$AG$4)</c:f>
              <c:numCache/>
            </c:numRef>
          </c:yVal>
          <c:smooth val="0"/>
        </c:ser>
        <c:ser>
          <c:idx val="5"/>
          <c:order val="18"/>
          <c:tx>
            <c:v>SRW-2km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(Hodograph!$BE$13,Hodograph!$AF$6)</c:f>
              <c:numCache/>
            </c:numRef>
          </c:xVal>
          <c:yVal>
            <c:numRef>
              <c:f>(Hodograph!$BE$14,Hodograph!$AG$6)</c:f>
              <c:numCache/>
            </c:numRef>
          </c:yVal>
          <c:smooth val="0"/>
        </c:ser>
        <c:ser>
          <c:idx val="7"/>
          <c:order val="19"/>
          <c:tx>
            <c:v>SRW-3km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(Hodograph!$BE$13,Hodograph!$AF$8)</c:f>
              <c:numCache/>
            </c:numRef>
          </c:xVal>
          <c:yVal>
            <c:numRef>
              <c:f>(Hodograph!$BE$14,Hodograph!$AG$8)</c:f>
              <c:numCache/>
            </c:numRef>
          </c:yVal>
          <c:smooth val="0"/>
        </c:ser>
        <c:ser>
          <c:idx val="18"/>
          <c:order val="20"/>
          <c:tx>
            <c:v>SRW-5km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(Hodograph!$BE$13,Hodograph!$AF$12)</c:f>
              <c:numCache/>
            </c:numRef>
          </c:xVal>
          <c:yVal>
            <c:numRef>
              <c:f>(Hodograph!$BE$14,Hodograph!$AG$12)</c:f>
              <c:numCache/>
            </c:numRef>
          </c:yVal>
          <c:smooth val="0"/>
        </c:ser>
        <c:ser>
          <c:idx val="19"/>
          <c:order val="21"/>
          <c:tx>
            <c:v>SRW-8km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(Hodograph!$BE$13,Hodograph!$AF$18)</c:f>
              <c:numCache/>
            </c:numRef>
          </c:xVal>
          <c:yVal>
            <c:numRef>
              <c:f>(Hodograph!$BE$14,Hodograph!$AG$18)</c:f>
              <c:numCache/>
            </c:numRef>
          </c:yVal>
          <c:smooth val="0"/>
        </c:ser>
        <c:axId val="19412484"/>
        <c:axId val="40494629"/>
      </c:scatterChart>
      <c:valAx>
        <c:axId val="19412484"/>
        <c:scaling>
          <c:orientation val="minMax"/>
          <c:max val="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 (m s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C0C0C0"/>
            </a:solidFill>
            <a:prstDash val="sysDot"/>
          </a:ln>
        </c:spPr>
        <c:crossAx val="40494629"/>
        <c:crosses val="autoZero"/>
        <c:crossBetween val="midCat"/>
        <c:dispUnits/>
        <c:majorUnit val="10"/>
        <c:minorUnit val="5"/>
      </c:valAx>
      <c:valAx>
        <c:axId val="40494629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 s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C0C0C0"/>
            </a:solidFill>
            <a:prstDash val="sysDot"/>
          </a:ln>
        </c:spPr>
        <c:crossAx val="1941248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466725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9525"/>
        <a:ext cx="48006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10.140625" style="0" bestFit="1" customWidth="1"/>
    <col min="8" max="8" width="8.28125" style="0" customWidth="1"/>
    <col min="9" max="9" width="9.7109375" style="0" customWidth="1"/>
    <col min="24" max="25" width="11.00390625" style="0" bestFit="1" customWidth="1"/>
    <col min="42" max="42" width="10.8515625" style="0" customWidth="1"/>
  </cols>
  <sheetData>
    <row r="1" spans="10:76" ht="15" thickBot="1">
      <c r="J1" s="50" t="s">
        <v>89</v>
      </c>
      <c r="K1" s="12"/>
      <c r="L1" s="46" t="s">
        <v>29</v>
      </c>
      <c r="M1" s="45" t="s">
        <v>30</v>
      </c>
      <c r="N1" s="45" t="s">
        <v>95</v>
      </c>
      <c r="O1" s="45" t="s">
        <v>99</v>
      </c>
      <c r="R1" s="12"/>
      <c r="S1" s="12"/>
      <c r="T1" s="12"/>
      <c r="U1" s="12"/>
      <c r="V1" s="12"/>
      <c r="W1" s="12"/>
      <c r="X1" s="8" t="s">
        <v>0</v>
      </c>
      <c r="Y1" s="8" t="s">
        <v>1</v>
      </c>
      <c r="Z1" s="82" t="s">
        <v>105</v>
      </c>
      <c r="AA1" s="8" t="s">
        <v>2</v>
      </c>
      <c r="AB1" s="8" t="s">
        <v>3</v>
      </c>
      <c r="AC1" s="8" t="s">
        <v>126</v>
      </c>
      <c r="AD1" s="12"/>
      <c r="AE1" s="12"/>
      <c r="AF1" s="12" t="s">
        <v>0</v>
      </c>
      <c r="AG1" s="12" t="s">
        <v>1</v>
      </c>
      <c r="AH1" s="51" t="s">
        <v>90</v>
      </c>
      <c r="AI1" s="12"/>
      <c r="AJ1" s="51" t="s">
        <v>91</v>
      </c>
      <c r="AK1" s="12"/>
      <c r="AL1" s="51" t="s">
        <v>92</v>
      </c>
      <c r="AM1" s="12"/>
      <c r="AN1" s="51" t="s">
        <v>93</v>
      </c>
      <c r="AQ1" s="33" t="s">
        <v>133</v>
      </c>
      <c r="AT1" s="7" t="s">
        <v>134</v>
      </c>
      <c r="AW1" s="7" t="s">
        <v>137</v>
      </c>
      <c r="AZ1" s="8" t="s">
        <v>50</v>
      </c>
      <c r="BB1" s="8" t="s">
        <v>59</v>
      </c>
      <c r="BD1" s="8" t="s">
        <v>63</v>
      </c>
      <c r="BF1" s="8" t="s">
        <v>119</v>
      </c>
      <c r="BH1" s="8" t="s">
        <v>64</v>
      </c>
      <c r="BJ1" s="33" t="s">
        <v>65</v>
      </c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9:78" ht="13.5" thickBot="1">
      <c r="I2" s="47" t="s">
        <v>6</v>
      </c>
      <c r="J2" s="18">
        <v>70</v>
      </c>
      <c r="K2" s="19">
        <v>25</v>
      </c>
      <c r="L2">
        <v>500</v>
      </c>
      <c r="M2" s="52">
        <f aca="true" t="shared" si="0" ref="M2:M8">L2/BRNSHR</f>
        <v>3.4998894300012346</v>
      </c>
      <c r="N2" s="53">
        <f aca="true" t="shared" si="1" ref="N2:N9">(L2*SRHO)/(160000)</f>
        <v>1.8472414474861845</v>
      </c>
      <c r="O2" s="54">
        <f>SUM(Z3:Z10)/4000*(L2)^0.5</f>
        <v>0.20048022488407732</v>
      </c>
      <c r="Q2" s="35" t="s">
        <v>143</v>
      </c>
      <c r="R2" s="34"/>
      <c r="S2" s="34"/>
      <c r="T2" s="61"/>
      <c r="U2" s="61"/>
      <c r="V2" s="44"/>
      <c r="W2" s="47" t="s">
        <v>6</v>
      </c>
      <c r="X2" s="83">
        <f>IF(elevated=0.5,AF3,IF(elevated=1,AF4,IF(elevated=1.5,AF5,IF(elevated=2,AF6,AF2))))</f>
        <v>-12.093844029514644</v>
      </c>
      <c r="Y2" s="83">
        <f>IF(elevated=0.5,AG3,IF(elevated=1,AG4,IF(elevated=1.5,AG5,IF(elevated=2,AG6,AG2))))</f>
        <v>-4.4017992446013565</v>
      </c>
      <c r="Z2" s="78" t="s">
        <v>104</v>
      </c>
      <c r="AA2" s="79">
        <f>X2*AC2</f>
        <v>-16.952303412518162</v>
      </c>
      <c r="AB2" s="79">
        <f>Y2*AC2</f>
        <v>-6.170133844405975</v>
      </c>
      <c r="AC2" s="89">
        <v>1.4017299521266027</v>
      </c>
      <c r="AD2" s="89"/>
      <c r="AE2" s="47" t="s">
        <v>6</v>
      </c>
      <c r="AF2" s="62">
        <f aca="true" t="shared" si="2" ref="AF2:AF22">IF(windtype=1,IF(windspeed=1,AH2,IF(windspeed=2,AJ2)),IF(windtype=2,IF(windspeed=1,AL2,IF(windspeed=2,AN2))))</f>
        <v>-12.093844029514644</v>
      </c>
      <c r="AG2" s="62">
        <f aca="true" t="shared" si="3" ref="AG2:AG22">IF(windtype=1,IF(windspeed=1,AI2,IF(windspeed=2,AK2)),IF(windtype=2,IF(windspeed=1,AM2,IF(windspeed=2,AO2))))</f>
        <v>-4.4017992446013565</v>
      </c>
      <c r="AH2" s="30">
        <f>(SIN((360-J2)*PI()/180)*K2*0.5148)</f>
        <v>-12.093844029514644</v>
      </c>
      <c r="AI2" s="31">
        <f>(COS((180-J2)*PI()/180)*K2*0.5148)</f>
        <v>-4.4017992446013565</v>
      </c>
      <c r="AJ2" s="30">
        <f>(SIN((360-J2)*PI()/180)*K2)</f>
        <v>-23.492315519647715</v>
      </c>
      <c r="AK2" s="63">
        <f>(COS((180-J2)*PI()/180)*K2)</f>
        <v>-8.550503583141717</v>
      </c>
      <c r="AL2" s="64">
        <f>J2*0.5148</f>
        <v>36.036</v>
      </c>
      <c r="AM2" s="44">
        <f>K2*0.5148</f>
        <v>12.870000000000001</v>
      </c>
      <c r="AN2" s="65">
        <f>J2</f>
        <v>70</v>
      </c>
      <c r="AO2" s="3">
        <f>K2</f>
        <v>25</v>
      </c>
      <c r="AP2" s="3"/>
      <c r="AQ2" s="11">
        <f>IF(depth=4,AT7,IF(depth=3,AQ7,IF(depth=8,AW7,IF(depth=10,AW12,AW2))))</f>
        <v>-12.81947467128552</v>
      </c>
      <c r="AR2" s="11">
        <f>IF(depth=4,AU7,IF(depth=3,AR7,IF(depth=8,AX7,IF(depth=10,AX12,AX2))))</f>
        <v>0.2641079546760823</v>
      </c>
      <c r="AT2" s="11">
        <f>sru</f>
        <v>5.092918701596351</v>
      </c>
      <c r="AU2" s="11">
        <f>srv</f>
        <v>3.917363037840106</v>
      </c>
      <c r="AW2" s="11">
        <f>AVERAGE(X2:X3)</f>
        <v>-12.81947467128552</v>
      </c>
      <c r="AX2" s="11">
        <f>AVERAGE(Y2:Y3)</f>
        <v>0.2641079546760823</v>
      </c>
      <c r="AZ2" s="3">
        <f aca="true" t="shared" si="4" ref="AZ2:AZ7">(X3-sru)*(Y2-srv)-(X2-sru)*(Y3-srv)</f>
        <v>172.45695805073606</v>
      </c>
      <c r="BB2" s="3">
        <f aca="true" t="shared" si="5" ref="BB2:BB7">(X3-uspd)*(Y2-vspd)-(X2-uspd)*(Y3-vspd)</f>
        <v>168.47467991988466</v>
      </c>
      <c r="BD2" s="3">
        <f aca="true" t="shared" si="6" ref="BD2:BD7">(X3-slu)*(Y2-slv)-(X2-slu)*(Y3-slv)</f>
        <v>152.1913822257105</v>
      </c>
      <c r="BF2" s="3">
        <f aca="true" t="shared" si="7" ref="BF2:BF7">(X3-uavg)*(Y2-vavg)-(X2-uavg)*(Y3-vavg)</f>
        <v>162.32417013822328</v>
      </c>
      <c r="BH2" s="3">
        <f aca="true" t="shared" si="8" ref="BH2:BH7">(X3-0)*(Y2-0)-(X2-0)*(Y3-0)</f>
        <v>119.24566867011498</v>
      </c>
      <c r="BJ2" s="14">
        <v>-500</v>
      </c>
      <c r="BK2" s="14">
        <v>-400</v>
      </c>
      <c r="BL2" s="14">
        <v>-300</v>
      </c>
      <c r="BM2" s="14">
        <v>-200</v>
      </c>
      <c r="BN2" s="14">
        <v>-100</v>
      </c>
      <c r="BO2" s="14">
        <v>0</v>
      </c>
      <c r="BP2" s="14">
        <v>0</v>
      </c>
      <c r="BQ2" s="14">
        <v>100</v>
      </c>
      <c r="BR2" s="14">
        <v>200</v>
      </c>
      <c r="BS2" s="14">
        <v>300</v>
      </c>
      <c r="BT2" s="14">
        <v>400</v>
      </c>
      <c r="BU2" s="14">
        <v>500</v>
      </c>
      <c r="BV2" s="14">
        <v>600</v>
      </c>
      <c r="BW2" s="14">
        <v>700</v>
      </c>
      <c r="BX2" s="14">
        <v>800</v>
      </c>
      <c r="BY2" s="14">
        <v>900</v>
      </c>
      <c r="BZ2" s="14">
        <v>1000</v>
      </c>
    </row>
    <row r="3" spans="9:78" ht="12.75">
      <c r="I3" s="47" t="s">
        <v>9</v>
      </c>
      <c r="J3" s="20">
        <v>110</v>
      </c>
      <c r="K3" s="21">
        <v>28</v>
      </c>
      <c r="L3">
        <v>1000</v>
      </c>
      <c r="M3" s="55">
        <f t="shared" si="0"/>
        <v>6.999778860002469</v>
      </c>
      <c r="N3" s="56">
        <f t="shared" si="1"/>
        <v>3.694482894972369</v>
      </c>
      <c r="O3" s="57">
        <f>SUM(Z3:Z10)/4000*(L3)^0.5</f>
        <v>0.28352185301867017</v>
      </c>
      <c r="U3" s="44"/>
      <c r="V3" s="44"/>
      <c r="W3" s="47" t="s">
        <v>9</v>
      </c>
      <c r="X3" s="83">
        <f aca="true" t="shared" si="9" ref="X3:X18">IF(elevated=0.5,AF4,IF(elevated=1,AF5,IF(elevated=1.5,AF6,IF(elevated=2,AF7,AF3))))</f>
        <v>-13.545105313056396</v>
      </c>
      <c r="Y3" s="83">
        <f aca="true" t="shared" si="10" ref="Y3:Y18">IF(elevated=0.5,AG4,IF(elevated=1,AG5,IF(elevated=1.5,AG6,IF(elevated=2,AG7,AG3))))</f>
        <v>4.930015153953521</v>
      </c>
      <c r="Z3" s="73">
        <f aca="true" t="shared" si="11" ref="Z3:Z22">SQRT((X2-X3)^2+(Y2-Y3)^2)</f>
        <v>9.443988526156911</v>
      </c>
      <c r="AA3" s="79">
        <f aca="true" t="shared" si="12" ref="AA3:AA14">X3*AC3</f>
        <v>-17.895700782544413</v>
      </c>
      <c r="AB3" s="79">
        <f aca="true" t="shared" si="13" ref="AB3:AB14">Y3*AC3</f>
        <v>6.513502406180554</v>
      </c>
      <c r="AC3" s="89">
        <v>1.3211931815173406</v>
      </c>
      <c r="AD3" s="89"/>
      <c r="AE3" s="47" t="s">
        <v>9</v>
      </c>
      <c r="AF3" s="62">
        <f t="shared" si="2"/>
        <v>-13.545105313056396</v>
      </c>
      <c r="AG3" s="62">
        <f t="shared" si="3"/>
        <v>4.930015153953521</v>
      </c>
      <c r="AH3" s="30">
        <f aca="true" t="shared" si="14" ref="AH3:AH22">(SIN((360-J3)*PI()/180)*K3*0.5148)</f>
        <v>-13.545105313056396</v>
      </c>
      <c r="AI3" s="31">
        <f aca="true" t="shared" si="15" ref="AI3:AI22">(COS((180-J3)*PI()/180)*K3*0.5148)</f>
        <v>4.930015153953521</v>
      </c>
      <c r="AJ3" s="30">
        <f aca="true" t="shared" si="16" ref="AJ3:AJ22">(SIN((360-J3)*PI()/180)*K3)</f>
        <v>-26.31139338200543</v>
      </c>
      <c r="AK3" s="63">
        <f aca="true" t="shared" si="17" ref="AK3:AK22">(COS((180-J3)*PI()/180)*K3)</f>
        <v>9.576564013118727</v>
      </c>
      <c r="AL3" s="64">
        <f aca="true" t="shared" si="18" ref="AL3:AL22">J3*0.5148</f>
        <v>56.62800000000001</v>
      </c>
      <c r="AM3" s="44">
        <f aca="true" t="shared" si="19" ref="AM3:AM22">K3*0.5148</f>
        <v>14.4144</v>
      </c>
      <c r="AN3" s="65">
        <f aca="true" t="shared" si="20" ref="AN3:AN22">J3</f>
        <v>110</v>
      </c>
      <c r="AO3" s="3">
        <f aca="true" t="shared" si="21" ref="AO3:AO22">K3</f>
        <v>28</v>
      </c>
      <c r="AP3" s="3"/>
      <c r="AQ3" s="11">
        <f>IF(depth=4,AT8,IF(depth=3,AQ8,IF(depth=8,AW8,IF(depth=10,AW13,AW3))))</f>
        <v>19.362517227364503</v>
      </c>
      <c r="AR3" s="11">
        <f>IF(depth=4,AU8,IF(depth=3,AR8,IF(depth=8,AX8,IF(depth=10,AX13,AX3))))</f>
        <v>10.142777622882242</v>
      </c>
      <c r="AT3" s="11">
        <f>AVERAGE(X2:X8)</f>
        <v>-5.520444062298952</v>
      </c>
      <c r="AU3" s="11">
        <f>AVERAGE(Y2:Y8)</f>
        <v>10.611209565122527</v>
      </c>
      <c r="AW3" s="11">
        <f>AVERAGE(X13:X14)</f>
        <v>19.362517227364503</v>
      </c>
      <c r="AX3" s="11">
        <f>AVERAGE(Y13:Y14)</f>
        <v>10.142777622882242</v>
      </c>
      <c r="AZ3" s="3">
        <f t="shared" si="4"/>
        <v>163.29267819036278</v>
      </c>
      <c r="BB3" s="3">
        <f t="shared" si="5"/>
        <v>211.52482190100423</v>
      </c>
      <c r="BC3" s="3"/>
      <c r="BD3" s="3">
        <f t="shared" si="6"/>
        <v>42.61946806916585</v>
      </c>
      <c r="BF3" s="3">
        <f t="shared" si="7"/>
        <v>102.95607312976429</v>
      </c>
      <c r="BH3" s="3">
        <f t="shared" si="8"/>
        <v>143.0948024041379</v>
      </c>
      <c r="BI3">
        <v>-40</v>
      </c>
      <c r="BJ3" s="3">
        <f>(HO-(-500)+vshr3*BI3)/ushr3</f>
        <v>9.716375769996647</v>
      </c>
      <c r="BK3" s="3">
        <f>(HO-(-400)+vshr3*BI3)/ushr3</f>
        <v>2.9484915531464133</v>
      </c>
      <c r="BL3" s="3">
        <f>(HO-(-300)+vshr3*BI3)/ushr3</f>
        <v>-3.8193926637038196</v>
      </c>
      <c r="BM3" s="3">
        <f>(HO-(-200)+vshr3*BI3)/ushr3</f>
        <v>-10.587276880554052</v>
      </c>
      <c r="BN3" s="3">
        <f>(HO-(-100)+vshr3*BI3)/ushr3</f>
        <v>-17.355161097404284</v>
      </c>
      <c r="BO3" s="3">
        <f>(HO+0+vshr3*BI3)/ushr3</f>
        <v>-24.123045314254515</v>
      </c>
      <c r="BP3" s="3">
        <f>(HO+0+vshr3*BI3)/ushr3</f>
        <v>-24.123045314254515</v>
      </c>
      <c r="BQ3" s="3">
        <f>(HO-100+vshr3*BI3)/ushr3</f>
        <v>-30.89092953110475</v>
      </c>
      <c r="BR3" s="3">
        <f>(HO-200+vshr3*BI3)/ushr3</f>
        <v>-37.65881374795498</v>
      </c>
      <c r="BS3" s="3">
        <f>(HO-300+vshr3*BI3)/ushr3</f>
        <v>-44.42669796480521</v>
      </c>
      <c r="BT3" s="3">
        <f>(HO-400+vshr3*BI3)/ushr3</f>
        <v>-51.19458218165544</v>
      </c>
      <c r="BU3" s="3">
        <f>(HO-500+vshr3*BI3)/ushr3</f>
        <v>-57.962466398505676</v>
      </c>
      <c r="BV3" s="3">
        <f>(HO-600+vshr3*BI3)/ushr3</f>
        <v>-64.73035061535592</v>
      </c>
      <c r="BW3" s="3">
        <f>(HO-700+vshr3*BI3)/ushr3</f>
        <v>-71.49823483220614</v>
      </c>
      <c r="BX3" s="3">
        <f>(HO-800+vshr3*BI3)/ushr3</f>
        <v>-78.26611904905637</v>
      </c>
      <c r="BY3" s="3">
        <f>(HO-900+vshr3*BI3)/ushr3</f>
        <v>-85.0340032659066</v>
      </c>
      <c r="BZ3" s="3">
        <f>(HO-1000+vshr3*BI3)/ushr3</f>
        <v>-91.80188748275685</v>
      </c>
    </row>
    <row r="4" spans="9:78" ht="16.5">
      <c r="I4" s="47" t="s">
        <v>10</v>
      </c>
      <c r="J4" s="20">
        <v>150</v>
      </c>
      <c r="K4" s="21">
        <v>30</v>
      </c>
      <c r="L4">
        <v>1500</v>
      </c>
      <c r="M4" s="55">
        <f t="shared" si="0"/>
        <v>10.499668290003703</v>
      </c>
      <c r="N4" s="56">
        <f t="shared" si="1"/>
        <v>5.541724342458554</v>
      </c>
      <c r="O4" s="57">
        <f>SUM(Z3:Z10)/4000*(L4)^0.5</f>
        <v>0.3472419354120562</v>
      </c>
      <c r="Q4" s="26" t="s">
        <v>55</v>
      </c>
      <c r="R4" t="s">
        <v>54</v>
      </c>
      <c r="U4" s="44"/>
      <c r="V4" s="44"/>
      <c r="W4" s="47" t="s">
        <v>10</v>
      </c>
      <c r="X4" s="83">
        <f t="shared" si="9"/>
        <v>-7.722000000000002</v>
      </c>
      <c r="Y4" s="83">
        <f t="shared" si="10"/>
        <v>13.374896336046872</v>
      </c>
      <c r="Z4" s="73">
        <f t="shared" si="11"/>
        <v>10.257902985826098</v>
      </c>
      <c r="AA4" s="79">
        <f t="shared" si="12"/>
        <v>-9.62338720936746</v>
      </c>
      <c r="AB4" s="79">
        <f t="shared" si="13"/>
        <v>16.66819558753291</v>
      </c>
      <c r="AC4" s="89">
        <v>1.2462298898429756</v>
      </c>
      <c r="AD4" s="89"/>
      <c r="AE4" s="47" t="s">
        <v>10</v>
      </c>
      <c r="AF4" s="62">
        <f t="shared" si="2"/>
        <v>-7.722000000000002</v>
      </c>
      <c r="AG4" s="62">
        <f t="shared" si="3"/>
        <v>13.374896336046872</v>
      </c>
      <c r="AH4" s="30">
        <f t="shared" si="14"/>
        <v>-7.722000000000002</v>
      </c>
      <c r="AI4" s="31">
        <f t="shared" si="15"/>
        <v>13.374896336046872</v>
      </c>
      <c r="AJ4" s="30">
        <f t="shared" si="16"/>
        <v>-15.000000000000004</v>
      </c>
      <c r="AK4" s="63">
        <f t="shared" si="17"/>
        <v>25.98076211353316</v>
      </c>
      <c r="AL4" s="64">
        <f t="shared" si="18"/>
        <v>77.22</v>
      </c>
      <c r="AM4" s="44">
        <f t="shared" si="19"/>
        <v>15.444</v>
      </c>
      <c r="AN4" s="65">
        <f t="shared" si="20"/>
        <v>150</v>
      </c>
      <c r="AO4" s="3">
        <f t="shared" si="21"/>
        <v>30</v>
      </c>
      <c r="AP4" s="3"/>
      <c r="AQ4" s="10">
        <f>AQ3-AQ2</f>
        <v>32.181991898650026</v>
      </c>
      <c r="AR4" s="10">
        <f>AR3-AR2</f>
        <v>9.878669668206161</v>
      </c>
      <c r="AT4" s="10">
        <f>AT2-AT3</f>
        <v>10.613362763895303</v>
      </c>
      <c r="AU4" s="10">
        <f>AU2-AU3</f>
        <v>-6.693846527282421</v>
      </c>
      <c r="AW4" s="10">
        <f>AW3-AW2</f>
        <v>32.181991898650026</v>
      </c>
      <c r="AX4" s="10">
        <f>AX3-AX2</f>
        <v>9.878669668206161</v>
      </c>
      <c r="AZ4" s="3">
        <f t="shared" si="4"/>
        <v>37.65462106024653</v>
      </c>
      <c r="BA4" s="5"/>
      <c r="BB4" s="3">
        <f t="shared" si="5"/>
        <v>56.17622575351379</v>
      </c>
      <c r="BD4" s="3">
        <f t="shared" si="6"/>
        <v>-2.3396968060487993</v>
      </c>
      <c r="BF4" s="3">
        <f t="shared" si="7"/>
        <v>17.657462127098857</v>
      </c>
      <c r="BH4" s="3">
        <f t="shared" si="8"/>
        <v>41.41806600873544</v>
      </c>
      <c r="BI4">
        <v>-35</v>
      </c>
      <c r="BJ4" s="3">
        <f aca="true" t="shared" si="22" ref="BJ4:BJ21">(HO-(-500)+vshr3*BI4)/ushr3</f>
        <v>16.35268222747398</v>
      </c>
      <c r="BK4" s="3">
        <f aca="true" t="shared" si="23" ref="BK4:BK21">(HO-(-400)+vshr3*BI4)/ushr3</f>
        <v>9.584798010623748</v>
      </c>
      <c r="BL4" s="3">
        <f aca="true" t="shared" si="24" ref="BL4:BL21">(HO-(-300)+vshr3*BI4)/ushr3</f>
        <v>2.816913793773515</v>
      </c>
      <c r="BM4" s="3">
        <f aca="true" t="shared" si="25" ref="BM4:BM21">(HO-(-200)+vshr3*BI4)/ushr3</f>
        <v>-3.9509704230767184</v>
      </c>
      <c r="BN4" s="3">
        <f aca="true" t="shared" si="26" ref="BN4:BN21">(HO-(-100)+vshr3*BI4)/ushr3</f>
        <v>-10.71885463992695</v>
      </c>
      <c r="BO4" s="3">
        <f aca="true" t="shared" si="27" ref="BO4:BO21">(HO+0+vshr3*BI4)/ushr3</f>
        <v>-17.48673885677718</v>
      </c>
      <c r="BP4" s="3">
        <f aca="true" t="shared" si="28" ref="BP4:BP21">(HO+0+vshr3*BI4)/ushr3</f>
        <v>-17.48673885677718</v>
      </c>
      <c r="BQ4" s="3">
        <f aca="true" t="shared" si="29" ref="BQ4:BQ21">(HO-100+vshr3*BI4)/ushr3</f>
        <v>-24.254623073627414</v>
      </c>
      <c r="BR4" s="3">
        <f aca="true" t="shared" si="30" ref="BR4:BR21">(HO-200+vshr3*BI4)/ushr3</f>
        <v>-31.022507290477648</v>
      </c>
      <c r="BS4" s="3">
        <f aca="true" t="shared" si="31" ref="BS4:BS21">(HO-300+vshr3*BI4)/ushr3</f>
        <v>-37.790391507327875</v>
      </c>
      <c r="BT4" s="3">
        <f aca="true" t="shared" si="32" ref="BT4:BT21">(HO-400+vshr3*BI4)/ushr3</f>
        <v>-44.55827572417811</v>
      </c>
      <c r="BU4" s="3">
        <f aca="true" t="shared" si="33" ref="BU4:BU21">(HO-500+vshr3*BI4)/ushr3</f>
        <v>-51.326159941028344</v>
      </c>
      <c r="BV4" s="3">
        <f aca="true" t="shared" si="34" ref="BV4:BV21">(HO-600+vshr3*BI4)/ushr3</f>
        <v>-58.09404415787858</v>
      </c>
      <c r="BW4" s="3">
        <f aca="true" t="shared" si="35" ref="BW4:BW21">(HO-700+vshr3*BI4)/ushr3</f>
        <v>-64.8619283747288</v>
      </c>
      <c r="BX4" s="3">
        <f aca="true" t="shared" si="36" ref="BX4:BX21">(HO-800+vshr3*BI4)/ushr3</f>
        <v>-71.62981259157904</v>
      </c>
      <c r="BY4" s="3">
        <f aca="true" t="shared" si="37" ref="BY4:BY21">(HO-900+vshr3*BI4)/ushr3</f>
        <v>-78.39769680842927</v>
      </c>
      <c r="BZ4" s="3">
        <f aca="true" t="shared" si="38" ref="BZ4:BZ21">(HO-1000+vshr3*BI4)/ushr3</f>
        <v>-85.16558102527952</v>
      </c>
    </row>
    <row r="5" spans="9:78" ht="16.5">
      <c r="I5" s="47" t="s">
        <v>11</v>
      </c>
      <c r="J5" s="20">
        <v>160</v>
      </c>
      <c r="K5" s="21">
        <v>30</v>
      </c>
      <c r="L5">
        <v>2000</v>
      </c>
      <c r="M5" s="55">
        <f t="shared" si="0"/>
        <v>13.999557720004939</v>
      </c>
      <c r="N5" s="56">
        <f t="shared" si="1"/>
        <v>7.388965789944738</v>
      </c>
      <c r="O5" s="57">
        <f>SUM(Z3:Z10)/4000*(L5)^0.5</f>
        <v>0.40096044976815465</v>
      </c>
      <c r="Q5" s="25" t="s">
        <v>52</v>
      </c>
      <c r="R5" t="s">
        <v>57</v>
      </c>
      <c r="U5" s="44"/>
      <c r="V5" s="44"/>
      <c r="W5" s="47" t="s">
        <v>11</v>
      </c>
      <c r="X5" s="83">
        <f t="shared" si="9"/>
        <v>-5.282159093521627</v>
      </c>
      <c r="Y5" s="83">
        <f t="shared" si="10"/>
        <v>14.51261283541757</v>
      </c>
      <c r="Z5" s="73">
        <f t="shared" si="11"/>
        <v>2.6920665819896685</v>
      </c>
      <c r="AA5" s="79">
        <f t="shared" si="12"/>
        <v>-6.205216513978542</v>
      </c>
      <c r="AB5" s="79">
        <f t="shared" si="13"/>
        <v>17.048692254982974</v>
      </c>
      <c r="AC5" s="89">
        <v>1.1747500225029213</v>
      </c>
      <c r="AD5" s="89"/>
      <c r="AE5" s="47" t="s">
        <v>11</v>
      </c>
      <c r="AF5" s="62">
        <f t="shared" si="2"/>
        <v>-5.282159093521627</v>
      </c>
      <c r="AG5" s="62">
        <f t="shared" si="3"/>
        <v>14.51261283541757</v>
      </c>
      <c r="AH5" s="30">
        <f t="shared" si="14"/>
        <v>-5.282159093521627</v>
      </c>
      <c r="AI5" s="31">
        <f t="shared" si="15"/>
        <v>14.51261283541757</v>
      </c>
      <c r="AJ5" s="30">
        <f t="shared" si="16"/>
        <v>-10.26060429977006</v>
      </c>
      <c r="AK5" s="63">
        <f t="shared" si="17"/>
        <v>28.190778623577252</v>
      </c>
      <c r="AL5" s="64">
        <f t="shared" si="18"/>
        <v>82.36800000000001</v>
      </c>
      <c r="AM5" s="44">
        <f t="shared" si="19"/>
        <v>15.444</v>
      </c>
      <c r="AN5" s="65">
        <f t="shared" si="20"/>
        <v>160</v>
      </c>
      <c r="AO5" s="3">
        <f t="shared" si="21"/>
        <v>30</v>
      </c>
      <c r="AP5" s="3"/>
      <c r="AX5" s="5"/>
      <c r="AY5" s="3"/>
      <c r="AZ5" s="3">
        <f t="shared" si="4"/>
        <v>34.78013574721726</v>
      </c>
      <c r="BA5" s="5"/>
      <c r="BB5" s="3">
        <f t="shared" si="5"/>
        <v>54.1575749999202</v>
      </c>
      <c r="BD5" s="3">
        <f t="shared" si="6"/>
        <v>-5.574651141755195</v>
      </c>
      <c r="BF5" s="3">
        <f t="shared" si="7"/>
        <v>14.602742302731023</v>
      </c>
      <c r="BH5" s="3">
        <f t="shared" si="8"/>
        <v>41.418066008735344</v>
      </c>
      <c r="BI5">
        <v>-30</v>
      </c>
      <c r="BJ5" s="3">
        <f t="shared" si="22"/>
        <v>22.988988684951316</v>
      </c>
      <c r="BK5" s="3">
        <f t="shared" si="23"/>
        <v>16.221104468101082</v>
      </c>
      <c r="BL5" s="3">
        <f t="shared" si="24"/>
        <v>9.45322025125085</v>
      </c>
      <c r="BM5" s="3">
        <f t="shared" si="25"/>
        <v>2.685336034400616</v>
      </c>
      <c r="BN5" s="3">
        <f t="shared" si="26"/>
        <v>-4.082548182449617</v>
      </c>
      <c r="BO5" s="3">
        <f t="shared" si="27"/>
        <v>-10.850432399299846</v>
      </c>
      <c r="BP5" s="3">
        <f t="shared" si="28"/>
        <v>-10.850432399299846</v>
      </c>
      <c r="BQ5" s="3">
        <f t="shared" si="29"/>
        <v>-17.61831661615008</v>
      </c>
      <c r="BR5" s="3">
        <f t="shared" si="30"/>
        <v>-24.386200833000313</v>
      </c>
      <c r="BS5" s="3">
        <f t="shared" si="31"/>
        <v>-31.154085049850547</v>
      </c>
      <c r="BT5" s="3">
        <f t="shared" si="32"/>
        <v>-37.92196926670078</v>
      </c>
      <c r="BU5" s="3">
        <f t="shared" si="33"/>
        <v>-44.689853483551005</v>
      </c>
      <c r="BV5" s="3">
        <f t="shared" si="34"/>
        <v>-51.45773770040124</v>
      </c>
      <c r="BW5" s="3">
        <f t="shared" si="35"/>
        <v>-58.22562191725147</v>
      </c>
      <c r="BX5" s="3">
        <f t="shared" si="36"/>
        <v>-64.99350613410171</v>
      </c>
      <c r="BY5" s="3">
        <f t="shared" si="37"/>
        <v>-71.76139035095194</v>
      </c>
      <c r="BZ5" s="3">
        <f t="shared" si="38"/>
        <v>-78.52927456780219</v>
      </c>
    </row>
    <row r="6" spans="9:78" ht="16.5">
      <c r="I6" s="47" t="s">
        <v>12</v>
      </c>
      <c r="J6" s="20">
        <v>170</v>
      </c>
      <c r="K6" s="21">
        <v>30</v>
      </c>
      <c r="L6">
        <v>2500</v>
      </c>
      <c r="M6" s="55">
        <f t="shared" si="0"/>
        <v>17.499447150006173</v>
      </c>
      <c r="N6" s="56">
        <f t="shared" si="1"/>
        <v>9.236207237430923</v>
      </c>
      <c r="O6" s="57">
        <f>SUM(Z3:Z10)/4000*(L6)^0.5</f>
        <v>0.4482874109852418</v>
      </c>
      <c r="Q6" s="25" t="s">
        <v>53</v>
      </c>
      <c r="R6" t="s">
        <v>58</v>
      </c>
      <c r="U6" s="44"/>
      <c r="V6" s="44"/>
      <c r="W6" s="47" t="s">
        <v>12</v>
      </c>
      <c r="X6" s="83">
        <f t="shared" si="9"/>
        <v>-2.6818224558880743</v>
      </c>
      <c r="Y6" s="83">
        <f t="shared" si="10"/>
        <v>15.209370937520543</v>
      </c>
      <c r="Z6" s="73">
        <f t="shared" si="11"/>
        <v>2.6920665819896628</v>
      </c>
      <c r="AA6" s="79">
        <f t="shared" si="12"/>
        <v>-2.965500863461158</v>
      </c>
      <c r="AB6" s="79">
        <f t="shared" si="13"/>
        <v>16.818191133007872</v>
      </c>
      <c r="AC6" s="89">
        <v>1.1057782206835705</v>
      </c>
      <c r="AD6" s="89"/>
      <c r="AE6" s="47" t="s">
        <v>12</v>
      </c>
      <c r="AF6" s="62">
        <f t="shared" si="2"/>
        <v>-2.6818224558880743</v>
      </c>
      <c r="AG6" s="62">
        <f t="shared" si="3"/>
        <v>15.209370937520543</v>
      </c>
      <c r="AH6" s="30">
        <f t="shared" si="14"/>
        <v>-2.6818224558880743</v>
      </c>
      <c r="AI6" s="31">
        <f t="shared" si="15"/>
        <v>15.209370937520543</v>
      </c>
      <c r="AJ6" s="30">
        <f t="shared" si="16"/>
        <v>-5.209445330007914</v>
      </c>
      <c r="AK6" s="63">
        <f t="shared" si="17"/>
        <v>29.544232590366242</v>
      </c>
      <c r="AL6" s="64">
        <f t="shared" si="18"/>
        <v>87.516</v>
      </c>
      <c r="AM6" s="44">
        <f t="shared" si="19"/>
        <v>15.444</v>
      </c>
      <c r="AN6" s="65">
        <f t="shared" si="20"/>
        <v>170</v>
      </c>
      <c r="AO6" s="3">
        <f t="shared" si="21"/>
        <v>30</v>
      </c>
      <c r="AP6" s="3"/>
      <c r="AQ6" s="7" t="s">
        <v>135</v>
      </c>
      <c r="AT6" s="7" t="s">
        <v>136</v>
      </c>
      <c r="AW6" s="7" t="s">
        <v>139</v>
      </c>
      <c r="AZ6" s="3">
        <f t="shared" si="4"/>
        <v>32.10734058622957</v>
      </c>
      <c r="BA6" s="5"/>
      <c r="BB6" s="3">
        <f t="shared" si="5"/>
        <v>51.751840712132335</v>
      </c>
      <c r="BD6" s="3">
        <f t="shared" si="6"/>
        <v>-7.381755546306245</v>
      </c>
      <c r="BF6" s="3">
        <f t="shared" si="7"/>
        <v>12.362792519961664</v>
      </c>
      <c r="BH6" s="3">
        <f t="shared" si="8"/>
        <v>41.41806600873545</v>
      </c>
      <c r="BI6">
        <v>-25</v>
      </c>
      <c r="BJ6" s="3">
        <f t="shared" si="22"/>
        <v>29.62529514242865</v>
      </c>
      <c r="BK6" s="3">
        <f t="shared" si="23"/>
        <v>22.857410925578417</v>
      </c>
      <c r="BL6" s="3">
        <f t="shared" si="24"/>
        <v>16.089526708728183</v>
      </c>
      <c r="BM6" s="3">
        <f t="shared" si="25"/>
        <v>9.32164249187795</v>
      </c>
      <c r="BN6" s="3">
        <f t="shared" si="26"/>
        <v>2.5537582750277177</v>
      </c>
      <c r="BO6" s="3">
        <f t="shared" si="27"/>
        <v>-4.214125941822512</v>
      </c>
      <c r="BP6" s="3">
        <f t="shared" si="28"/>
        <v>-4.214125941822512</v>
      </c>
      <c r="BQ6" s="3">
        <f t="shared" si="29"/>
        <v>-10.982010158672745</v>
      </c>
      <c r="BR6" s="3">
        <f t="shared" si="30"/>
        <v>-17.749894375522977</v>
      </c>
      <c r="BS6" s="3">
        <f t="shared" si="31"/>
        <v>-24.51777859237321</v>
      </c>
      <c r="BT6" s="3">
        <f t="shared" si="32"/>
        <v>-31.285662809223442</v>
      </c>
      <c r="BU6" s="3">
        <f t="shared" si="33"/>
        <v>-38.05354702607367</v>
      </c>
      <c r="BV6" s="3">
        <f t="shared" si="34"/>
        <v>-44.82143124292391</v>
      </c>
      <c r="BW6" s="3">
        <f t="shared" si="35"/>
        <v>-51.58931545977414</v>
      </c>
      <c r="BX6" s="3">
        <f t="shared" si="36"/>
        <v>-58.357199676624376</v>
      </c>
      <c r="BY6" s="3">
        <f t="shared" si="37"/>
        <v>-65.12508389347461</v>
      </c>
      <c r="BZ6" s="3">
        <f t="shared" si="38"/>
        <v>-71.89296811032486</v>
      </c>
    </row>
    <row r="7" spans="9:78" ht="15">
      <c r="I7" s="47" t="s">
        <v>13</v>
      </c>
      <c r="J7" s="20">
        <v>180</v>
      </c>
      <c r="K7" s="21">
        <v>30</v>
      </c>
      <c r="L7">
        <v>3000</v>
      </c>
      <c r="M7" s="55">
        <f t="shared" si="0"/>
        <v>20.999336580007405</v>
      </c>
      <c r="N7" s="56">
        <f t="shared" si="1"/>
        <v>11.083448684917109</v>
      </c>
      <c r="O7" s="57">
        <f>SUM(Z3:Z10)/4000*(L7)^0.5</f>
        <v>0.4910742544844122</v>
      </c>
      <c r="Q7" s="25"/>
      <c r="R7" s="6"/>
      <c r="U7" s="44"/>
      <c r="V7" s="44"/>
      <c r="W7" s="47" t="s">
        <v>13</v>
      </c>
      <c r="X7" s="83">
        <f t="shared" si="9"/>
        <v>1.892119273760873E-15</v>
      </c>
      <c r="Y7" s="83">
        <f t="shared" si="10"/>
        <v>15.444</v>
      </c>
      <c r="Z7" s="73">
        <f t="shared" si="11"/>
        <v>2.6920665819896694</v>
      </c>
      <c r="AA7" s="79">
        <f t="shared" si="12"/>
        <v>1.969143389132212E-15</v>
      </c>
      <c r="AB7" s="79">
        <f t="shared" si="13"/>
        <v>16.072692099008396</v>
      </c>
      <c r="AC7" s="89">
        <v>1.0407078541186476</v>
      </c>
      <c r="AD7" s="89"/>
      <c r="AE7" s="47" t="s">
        <v>13</v>
      </c>
      <c r="AF7" s="62">
        <f t="shared" si="2"/>
        <v>1.892119273760873E-15</v>
      </c>
      <c r="AG7" s="62">
        <f t="shared" si="3"/>
        <v>15.444</v>
      </c>
      <c r="AH7" s="30">
        <f t="shared" si="14"/>
        <v>1.892119273760873E-15</v>
      </c>
      <c r="AI7" s="31">
        <f t="shared" si="15"/>
        <v>15.444</v>
      </c>
      <c r="AJ7" s="30">
        <f t="shared" si="16"/>
        <v>3.67544536472586E-15</v>
      </c>
      <c r="AK7" s="63">
        <f t="shared" si="17"/>
        <v>30</v>
      </c>
      <c r="AL7" s="64">
        <f t="shared" si="18"/>
        <v>92.664</v>
      </c>
      <c r="AM7" s="44">
        <f t="shared" si="19"/>
        <v>15.444</v>
      </c>
      <c r="AN7" s="65">
        <f t="shared" si="20"/>
        <v>180</v>
      </c>
      <c r="AO7" s="3">
        <f t="shared" si="21"/>
        <v>30</v>
      </c>
      <c r="AP7" s="3"/>
      <c r="AQ7" s="11">
        <f>AVERAGE(X2:X3)</f>
        <v>-12.81947467128552</v>
      </c>
      <c r="AR7" s="11">
        <f>AVERAGE(Y2:Y3)</f>
        <v>0.2641079546760823</v>
      </c>
      <c r="AT7" s="11">
        <f>AVERAGE(X2:X3)</f>
        <v>-12.81947467128552</v>
      </c>
      <c r="AU7" s="11">
        <f>AVERAGE(Y2:Y3)</f>
        <v>0.2641079546760823</v>
      </c>
      <c r="AW7" s="11">
        <f>AVERAGE(X2:X3)</f>
        <v>-12.81947467128552</v>
      </c>
      <c r="AX7" s="11">
        <f>AVERAGE(Y2:Y3)</f>
        <v>0.2641079546760823</v>
      </c>
      <c r="AZ7" s="3">
        <f t="shared" si="4"/>
        <v>29.717447105750203</v>
      </c>
      <c r="BB7" s="3">
        <f t="shared" si="5"/>
        <v>49.03211990912382</v>
      </c>
      <c r="BD7" s="3">
        <f t="shared" si="6"/>
        <v>-7.706102066808521</v>
      </c>
      <c r="BF7" s="3">
        <f t="shared" si="7"/>
        <v>11.005672519470837</v>
      </c>
      <c r="BH7" s="3">
        <f t="shared" si="8"/>
        <v>41.41806600873535</v>
      </c>
      <c r="BI7">
        <v>-20</v>
      </c>
      <c r="BJ7" s="3">
        <f t="shared" si="22"/>
        <v>36.261601599905994</v>
      </c>
      <c r="BK7" s="3">
        <f t="shared" si="23"/>
        <v>29.493717383055756</v>
      </c>
      <c r="BL7" s="3">
        <f t="shared" si="24"/>
        <v>22.725833166205522</v>
      </c>
      <c r="BM7" s="3">
        <f t="shared" si="25"/>
        <v>15.95794894935529</v>
      </c>
      <c r="BN7" s="3">
        <f t="shared" si="26"/>
        <v>9.190064732505055</v>
      </c>
      <c r="BO7" s="3">
        <f t="shared" si="27"/>
        <v>2.422180515654827</v>
      </c>
      <c r="BP7" s="3">
        <f t="shared" si="28"/>
        <v>2.422180515654827</v>
      </c>
      <c r="BQ7" s="3">
        <f t="shared" si="29"/>
        <v>-4.345703701195406</v>
      </c>
      <c r="BR7" s="3">
        <f t="shared" si="30"/>
        <v>-11.11358791804564</v>
      </c>
      <c r="BS7" s="3">
        <f t="shared" si="31"/>
        <v>-17.881472134895873</v>
      </c>
      <c r="BT7" s="3">
        <f t="shared" si="32"/>
        <v>-24.649356351746107</v>
      </c>
      <c r="BU7" s="3">
        <f t="shared" si="33"/>
        <v>-31.417240568596338</v>
      </c>
      <c r="BV7" s="3">
        <f t="shared" si="34"/>
        <v>-38.185124785446575</v>
      </c>
      <c r="BW7" s="3">
        <f t="shared" si="35"/>
        <v>-44.9530090022968</v>
      </c>
      <c r="BX7" s="3">
        <f t="shared" si="36"/>
        <v>-51.72089321914704</v>
      </c>
      <c r="BY7" s="3">
        <f t="shared" si="37"/>
        <v>-58.48877743599727</v>
      </c>
      <c r="BZ7" s="3">
        <f t="shared" si="38"/>
        <v>-65.2566616528475</v>
      </c>
    </row>
    <row r="8" spans="9:78" ht="16.5">
      <c r="I8" s="47" t="s">
        <v>15</v>
      </c>
      <c r="J8" s="20">
        <v>190</v>
      </c>
      <c r="K8" s="21">
        <v>30</v>
      </c>
      <c r="L8">
        <v>3500</v>
      </c>
      <c r="M8" s="55">
        <f t="shared" si="0"/>
        <v>24.49922601000864</v>
      </c>
      <c r="N8" s="56">
        <f t="shared" si="1"/>
        <v>12.930690132403292</v>
      </c>
      <c r="O8" s="57">
        <f>SUM(Z3:Z10)/4000*(L8)^0.5</f>
        <v>0.5304208178295715</v>
      </c>
      <c r="Q8" s="49" t="s">
        <v>131</v>
      </c>
      <c r="R8" t="s">
        <v>132</v>
      </c>
      <c r="U8" s="44"/>
      <c r="V8" s="44"/>
      <c r="W8" s="47" t="s">
        <v>15</v>
      </c>
      <c r="X8" s="83">
        <f t="shared" si="9"/>
        <v>2.6818224558880717</v>
      </c>
      <c r="Y8" s="83">
        <f t="shared" si="10"/>
        <v>15.209370937520543</v>
      </c>
      <c r="Z8" s="73">
        <f t="shared" si="11"/>
        <v>2.692066581989663</v>
      </c>
      <c r="AA8" s="79">
        <f t="shared" si="12"/>
        <v>2.6269494796033164</v>
      </c>
      <c r="AB8" s="79">
        <f t="shared" si="13"/>
        <v>14.898170824728496</v>
      </c>
      <c r="AC8" s="89">
        <v>0.9795389228081527</v>
      </c>
      <c r="AD8" s="89"/>
      <c r="AE8" s="47" t="s">
        <v>15</v>
      </c>
      <c r="AF8" s="62">
        <f t="shared" si="2"/>
        <v>2.6818224558880717</v>
      </c>
      <c r="AG8" s="62">
        <f t="shared" si="3"/>
        <v>15.209370937520543</v>
      </c>
      <c r="AH8" s="30">
        <f t="shared" si="14"/>
        <v>2.6818224558880717</v>
      </c>
      <c r="AI8" s="31">
        <f t="shared" si="15"/>
        <v>15.209370937520543</v>
      </c>
      <c r="AJ8" s="30">
        <f t="shared" si="16"/>
        <v>5.209445330007909</v>
      </c>
      <c r="AK8" s="63">
        <f t="shared" si="17"/>
        <v>29.544232590366242</v>
      </c>
      <c r="AL8" s="64">
        <f t="shared" si="18"/>
        <v>97.81200000000001</v>
      </c>
      <c r="AM8" s="44">
        <f t="shared" si="19"/>
        <v>15.444</v>
      </c>
      <c r="AN8" s="65">
        <f t="shared" si="20"/>
        <v>190</v>
      </c>
      <c r="AO8" s="3">
        <f t="shared" si="21"/>
        <v>30</v>
      </c>
      <c r="AP8" s="3"/>
      <c r="AQ8" s="11">
        <f>AVERAGE(X7:X8)</f>
        <v>1.3409112279440367</v>
      </c>
      <c r="AR8" s="11">
        <f>AVERAGE(Y7:Y8)</f>
        <v>15.326685468760271</v>
      </c>
      <c r="AT8" s="11">
        <f>AVERAGE(X9:X10)</f>
        <v>6.414043561868787</v>
      </c>
      <c r="AU8" s="11">
        <f>AVERAGE(Y9:Y10)</f>
        <v>13.701877705141928</v>
      </c>
      <c r="AW8" s="11">
        <f>AVERAGE(X17:X18)</f>
        <v>26.45357294811694</v>
      </c>
      <c r="AX8" s="11">
        <f>AVERAGE(Y17:Y18)</f>
        <v>20.440061634337624</v>
      </c>
      <c r="AZ8" s="9">
        <f>SUM(AZ2:AZ7)</f>
        <v>470.00918074054243</v>
      </c>
      <c r="BB8" s="9">
        <f>SUM(BB2:BB7)</f>
        <v>591.1172631955791</v>
      </c>
      <c r="BD8" s="9">
        <f>SUM(BD2:BD7)</f>
        <v>171.80864473395758</v>
      </c>
      <c r="BF8" s="9">
        <f>SUM(BF2:BF7)</f>
        <v>320.90891273725</v>
      </c>
      <c r="BH8" s="9">
        <f>SUM(BH2:BH7)</f>
        <v>428.01273510919447</v>
      </c>
      <c r="BI8">
        <v>-15</v>
      </c>
      <c r="BJ8" s="3">
        <f t="shared" si="22"/>
        <v>42.897908057383326</v>
      </c>
      <c r="BK8" s="3">
        <f t="shared" si="23"/>
        <v>36.13002384053309</v>
      </c>
      <c r="BL8" s="3">
        <f t="shared" si="24"/>
        <v>29.362139623682857</v>
      </c>
      <c r="BM8" s="3">
        <f t="shared" si="25"/>
        <v>22.594255406832623</v>
      </c>
      <c r="BN8" s="3">
        <f t="shared" si="26"/>
        <v>15.82637118998239</v>
      </c>
      <c r="BO8" s="3">
        <f t="shared" si="27"/>
        <v>9.058486973132162</v>
      </c>
      <c r="BP8" s="3">
        <f t="shared" si="28"/>
        <v>9.058486973132162</v>
      </c>
      <c r="BQ8" s="3">
        <f t="shared" si="29"/>
        <v>2.290602756281928</v>
      </c>
      <c r="BR8" s="3">
        <f t="shared" si="30"/>
        <v>-4.477281460568305</v>
      </c>
      <c r="BS8" s="3">
        <f t="shared" si="31"/>
        <v>-11.245165677418537</v>
      </c>
      <c r="BT8" s="3">
        <f t="shared" si="32"/>
        <v>-18.01304989426877</v>
      </c>
      <c r="BU8" s="3">
        <f t="shared" si="33"/>
        <v>-24.780934111119006</v>
      </c>
      <c r="BV8" s="3">
        <f t="shared" si="34"/>
        <v>-31.548818327969236</v>
      </c>
      <c r="BW8" s="3">
        <f t="shared" si="35"/>
        <v>-38.31670254481947</v>
      </c>
      <c r="BX8" s="3">
        <f t="shared" si="36"/>
        <v>-45.084586761669705</v>
      </c>
      <c r="BY8" s="3">
        <f t="shared" si="37"/>
        <v>-51.85247097851994</v>
      </c>
      <c r="BZ8" s="3">
        <f t="shared" si="38"/>
        <v>-58.62035519537017</v>
      </c>
    </row>
    <row r="9" spans="9:78" ht="16.5" thickBot="1">
      <c r="I9" s="47" t="s">
        <v>17</v>
      </c>
      <c r="J9" s="20">
        <v>200</v>
      </c>
      <c r="K9" s="21">
        <v>29</v>
      </c>
      <c r="L9">
        <v>4500</v>
      </c>
      <c r="M9" s="58">
        <f>L9/BRNSHR</f>
        <v>31.49900487001111</v>
      </c>
      <c r="N9" s="67">
        <f t="shared" si="1"/>
        <v>16.62517302737566</v>
      </c>
      <c r="O9" s="59">
        <f>SUM(Z3:Z10)/4000*(L9)^0.5</f>
        <v>0.6014406746522318</v>
      </c>
      <c r="Q9" s="49"/>
      <c r="U9" s="44"/>
      <c r="V9" s="44"/>
      <c r="W9" s="47" t="s">
        <v>17</v>
      </c>
      <c r="X9" s="83">
        <f t="shared" si="9"/>
        <v>5.106087123737576</v>
      </c>
      <c r="Y9" s="83">
        <f t="shared" si="10"/>
        <v>14.028859074236985</v>
      </c>
      <c r="Z9" s="73">
        <f t="shared" si="11"/>
        <v>2.6964175194388362</v>
      </c>
      <c r="AA9" s="79">
        <f t="shared" si="12"/>
        <v>4.6985262558459455</v>
      </c>
      <c r="AB9" s="79">
        <f t="shared" si="13"/>
        <v>12.909094792651402</v>
      </c>
      <c r="AC9" s="89">
        <v>0.9201813721514993</v>
      </c>
      <c r="AD9" s="89"/>
      <c r="AE9" s="47" t="s">
        <v>17</v>
      </c>
      <c r="AF9" s="62">
        <f t="shared" si="2"/>
        <v>5.106087123737576</v>
      </c>
      <c r="AG9" s="62">
        <f t="shared" si="3"/>
        <v>14.028859074236985</v>
      </c>
      <c r="AH9" s="30">
        <f t="shared" si="14"/>
        <v>5.106087123737576</v>
      </c>
      <c r="AI9" s="31">
        <f t="shared" si="15"/>
        <v>14.028859074236985</v>
      </c>
      <c r="AJ9" s="30">
        <f t="shared" si="16"/>
        <v>9.918584156444398</v>
      </c>
      <c r="AK9" s="63">
        <f t="shared" si="17"/>
        <v>27.251086002791343</v>
      </c>
      <c r="AL9" s="64">
        <f t="shared" si="18"/>
        <v>102.96000000000001</v>
      </c>
      <c r="AM9" s="44">
        <f t="shared" si="19"/>
        <v>14.929200000000002</v>
      </c>
      <c r="AN9" s="65">
        <f t="shared" si="20"/>
        <v>200</v>
      </c>
      <c r="AO9" s="3">
        <f t="shared" si="21"/>
        <v>29</v>
      </c>
      <c r="AP9" s="3"/>
      <c r="AQ9" s="10">
        <f>AQ8-AQ7</f>
        <v>14.160385899229556</v>
      </c>
      <c r="AR9" s="10">
        <f>AR8-AR7</f>
        <v>15.06257751408419</v>
      </c>
      <c r="AT9" s="10">
        <f>AT8-AT7</f>
        <v>19.233518233154307</v>
      </c>
      <c r="AU9" s="10">
        <f>AU8-AU7</f>
        <v>13.437769750465847</v>
      </c>
      <c r="AW9" s="10">
        <f>AW8-AW7</f>
        <v>39.27304761940246</v>
      </c>
      <c r="AX9" s="10">
        <f>AX8-AX7</f>
        <v>20.175953679661543</v>
      </c>
      <c r="AZ9" s="9"/>
      <c r="BB9" s="9"/>
      <c r="BD9" s="9">
        <f>SUM(BD4:BD7)</f>
        <v>-23.00220556091876</v>
      </c>
      <c r="BI9">
        <v>-10</v>
      </c>
      <c r="BJ9" s="3">
        <f t="shared" si="22"/>
        <v>49.534214514860665</v>
      </c>
      <c r="BK9" s="3">
        <f t="shared" si="23"/>
        <v>42.76633029801043</v>
      </c>
      <c r="BL9" s="3">
        <f t="shared" si="24"/>
        <v>35.998446081160196</v>
      </c>
      <c r="BM9" s="3">
        <f t="shared" si="25"/>
        <v>29.230561864309962</v>
      </c>
      <c r="BN9" s="3">
        <f t="shared" si="26"/>
        <v>22.462677647459728</v>
      </c>
      <c r="BO9" s="3">
        <f t="shared" si="27"/>
        <v>15.694793430609497</v>
      </c>
      <c r="BP9" s="3">
        <f t="shared" si="28"/>
        <v>15.694793430609497</v>
      </c>
      <c r="BQ9" s="3">
        <f t="shared" si="29"/>
        <v>8.926909213759265</v>
      </c>
      <c r="BR9" s="3">
        <f t="shared" si="30"/>
        <v>2.1590249969090314</v>
      </c>
      <c r="BS9" s="3">
        <f t="shared" si="31"/>
        <v>-4.608859219941202</v>
      </c>
      <c r="BT9" s="3">
        <f t="shared" si="32"/>
        <v>-11.376743436791434</v>
      </c>
      <c r="BU9" s="3">
        <f t="shared" si="33"/>
        <v>-18.14462765364167</v>
      </c>
      <c r="BV9" s="3">
        <f t="shared" si="34"/>
        <v>-24.912511870491905</v>
      </c>
      <c r="BW9" s="3">
        <f t="shared" si="35"/>
        <v>-31.680396087342135</v>
      </c>
      <c r="BX9" s="3">
        <f t="shared" si="36"/>
        <v>-38.448280304192366</v>
      </c>
      <c r="BY9" s="3">
        <f t="shared" si="37"/>
        <v>-45.2161645210426</v>
      </c>
      <c r="BZ9" s="3">
        <f t="shared" si="38"/>
        <v>-51.984048737892834</v>
      </c>
    </row>
    <row r="10" spans="9:78" ht="15.75" thickBot="1">
      <c r="I10" s="47" t="s">
        <v>18</v>
      </c>
      <c r="J10" s="20">
        <v>210</v>
      </c>
      <c r="K10" s="21">
        <v>30</v>
      </c>
      <c r="L10" s="14" t="s">
        <v>87</v>
      </c>
      <c r="M10" s="37" t="s">
        <v>44</v>
      </c>
      <c r="N10" s="37" t="s">
        <v>94</v>
      </c>
      <c r="O10" s="37" t="s">
        <v>56</v>
      </c>
      <c r="Q10" s="49"/>
      <c r="U10" s="44"/>
      <c r="V10" s="44"/>
      <c r="W10" s="47" t="s">
        <v>18</v>
      </c>
      <c r="X10" s="83">
        <f t="shared" si="9"/>
        <v>7.7219999999999995</v>
      </c>
      <c r="Y10" s="83">
        <f t="shared" si="10"/>
        <v>13.374896336046872</v>
      </c>
      <c r="Z10" s="73">
        <f t="shared" si="11"/>
        <v>2.6964175194388305</v>
      </c>
      <c r="AA10" s="79">
        <f t="shared" si="12"/>
        <v>6.66987671185922</v>
      </c>
      <c r="AB10" s="79">
        <f t="shared" si="13"/>
        <v>11.55256534516061</v>
      </c>
      <c r="AC10" s="89">
        <v>0.8637498979356669</v>
      </c>
      <c r="AD10" s="89"/>
      <c r="AE10" s="47" t="s">
        <v>18</v>
      </c>
      <c r="AF10" s="62">
        <f t="shared" si="2"/>
        <v>7.7219999999999995</v>
      </c>
      <c r="AG10" s="62">
        <f t="shared" si="3"/>
        <v>13.374896336046872</v>
      </c>
      <c r="AH10" s="30">
        <f t="shared" si="14"/>
        <v>7.7219999999999995</v>
      </c>
      <c r="AI10" s="31">
        <f t="shared" si="15"/>
        <v>13.374896336046872</v>
      </c>
      <c r="AJ10" s="30">
        <f t="shared" si="16"/>
        <v>14.999999999999998</v>
      </c>
      <c r="AK10" s="63">
        <f t="shared" si="17"/>
        <v>25.98076211353316</v>
      </c>
      <c r="AL10" s="64">
        <f t="shared" si="18"/>
        <v>108.108</v>
      </c>
      <c r="AM10" s="44">
        <f t="shared" si="19"/>
        <v>15.444</v>
      </c>
      <c r="AN10" s="65">
        <f t="shared" si="20"/>
        <v>210</v>
      </c>
      <c r="AO10" s="3">
        <f t="shared" si="21"/>
        <v>30</v>
      </c>
      <c r="AP10" s="3"/>
      <c r="AT10" s="10"/>
      <c r="AU10" s="10"/>
      <c r="AZ10" s="8" t="s">
        <v>50</v>
      </c>
      <c r="BB10" s="8" t="s">
        <v>59</v>
      </c>
      <c r="BI10">
        <v>-5</v>
      </c>
      <c r="BJ10" s="3">
        <f t="shared" si="22"/>
        <v>56.170520972338</v>
      </c>
      <c r="BK10" s="3">
        <f t="shared" si="23"/>
        <v>49.40263675548776</v>
      </c>
      <c r="BL10" s="3">
        <f t="shared" si="24"/>
        <v>42.63475253863753</v>
      </c>
      <c r="BM10" s="3">
        <f t="shared" si="25"/>
        <v>35.866868321787294</v>
      </c>
      <c r="BN10" s="3">
        <f t="shared" si="26"/>
        <v>29.098984104937063</v>
      </c>
      <c r="BO10" s="3">
        <f t="shared" si="27"/>
        <v>22.331099888086833</v>
      </c>
      <c r="BP10" s="3">
        <f t="shared" si="28"/>
        <v>22.331099888086833</v>
      </c>
      <c r="BQ10" s="3">
        <f t="shared" si="29"/>
        <v>15.563215671236602</v>
      </c>
      <c r="BR10" s="3">
        <f t="shared" si="30"/>
        <v>8.795331454386368</v>
      </c>
      <c r="BS10" s="3">
        <f t="shared" si="31"/>
        <v>2.027447237536134</v>
      </c>
      <c r="BT10" s="3">
        <f t="shared" si="32"/>
        <v>-4.740436979314099</v>
      </c>
      <c r="BU10" s="3">
        <f t="shared" si="33"/>
        <v>-11.508321196164331</v>
      </c>
      <c r="BV10" s="3">
        <f t="shared" si="34"/>
        <v>-18.276205413014566</v>
      </c>
      <c r="BW10" s="3">
        <f t="shared" si="35"/>
        <v>-25.044089629864796</v>
      </c>
      <c r="BX10" s="3">
        <f t="shared" si="36"/>
        <v>-31.81197384671503</v>
      </c>
      <c r="BY10" s="3">
        <f t="shared" si="37"/>
        <v>-38.57985806356527</v>
      </c>
      <c r="BZ10" s="3">
        <f t="shared" si="38"/>
        <v>-45.3477422804155</v>
      </c>
    </row>
    <row r="11" spans="9:78" ht="17.25" thickBot="1" thickTop="1">
      <c r="I11" s="47" t="s">
        <v>19</v>
      </c>
      <c r="J11" s="20">
        <v>220</v>
      </c>
      <c r="K11" s="21">
        <v>30</v>
      </c>
      <c r="M11" s="22" t="s">
        <v>51</v>
      </c>
      <c r="Q11" s="93"/>
      <c r="R11" s="94"/>
      <c r="S11" s="94"/>
      <c r="T11" s="94"/>
      <c r="U11" s="44"/>
      <c r="V11" s="44"/>
      <c r="W11" s="47" t="s">
        <v>19</v>
      </c>
      <c r="X11" s="83">
        <f t="shared" si="9"/>
        <v>9.927211843998917</v>
      </c>
      <c r="Y11" s="83">
        <f t="shared" si="10"/>
        <v>11.830790379529496</v>
      </c>
      <c r="Z11" s="73">
        <f t="shared" si="11"/>
        <v>2.69206658198967</v>
      </c>
      <c r="AA11" s="79">
        <f t="shared" si="12"/>
        <v>8.042085570877472</v>
      </c>
      <c r="AB11" s="79">
        <f t="shared" si="13"/>
        <v>9.58418437104328</v>
      </c>
      <c r="AC11" s="89">
        <v>0.810105163187283</v>
      </c>
      <c r="AD11" s="89"/>
      <c r="AE11" s="47" t="s">
        <v>19</v>
      </c>
      <c r="AF11" s="62">
        <f t="shared" si="2"/>
        <v>9.927211843998917</v>
      </c>
      <c r="AG11" s="62">
        <f t="shared" si="3"/>
        <v>11.830790379529496</v>
      </c>
      <c r="AH11" s="30">
        <f t="shared" si="14"/>
        <v>9.927211843998917</v>
      </c>
      <c r="AI11" s="31">
        <f t="shared" si="15"/>
        <v>11.830790379529496</v>
      </c>
      <c r="AJ11" s="30">
        <f t="shared" si="16"/>
        <v>19.283628290596184</v>
      </c>
      <c r="AK11" s="63">
        <f t="shared" si="17"/>
        <v>22.98133329356934</v>
      </c>
      <c r="AL11" s="64">
        <f t="shared" si="18"/>
        <v>113.25600000000001</v>
      </c>
      <c r="AM11" s="44">
        <f t="shared" si="19"/>
        <v>15.444</v>
      </c>
      <c r="AN11" s="65">
        <f t="shared" si="20"/>
        <v>220</v>
      </c>
      <c r="AO11" s="3">
        <f t="shared" si="21"/>
        <v>30</v>
      </c>
      <c r="AP11" s="3"/>
      <c r="AQ11" s="14" t="s">
        <v>25</v>
      </c>
      <c r="AR11" s="4">
        <f>uavg-DEV/((ushr^2+vshr^2)^0.5)*vshr</f>
        <v>0.6911899938454784</v>
      </c>
      <c r="AS11" s="4">
        <f>vavg+DEV/((ushr^2+vshr^2)^0.5)*ushr</f>
        <v>18.25698591933046</v>
      </c>
      <c r="AU11" s="7"/>
      <c r="AW11" s="7" t="s">
        <v>140</v>
      </c>
      <c r="AZ11" s="3">
        <f>(X3-sru)*(Y2-srv)-(X2-sru)*(Y3-srv)</f>
        <v>172.45695805073606</v>
      </c>
      <c r="BB11" s="3">
        <f>(X3-uspd)*(Y2-vspd)-(X2-uspd)*(Y3-vspd)</f>
        <v>168.47467991988466</v>
      </c>
      <c r="BD11" s="5" t="s">
        <v>4</v>
      </c>
      <c r="BE11" s="3">
        <f>270-ATAN((AVERAGE(Y2:Y14))/(AVERAGE(X2:X14)))*(180/PI())</f>
        <v>194.61965450098484</v>
      </c>
      <c r="BF11" t="s">
        <v>5</v>
      </c>
      <c r="BI11">
        <v>0</v>
      </c>
      <c r="BJ11" s="3">
        <f t="shared" si="22"/>
        <v>62.80682742981533</v>
      </c>
      <c r="BK11" s="3">
        <f t="shared" si="23"/>
        <v>56.038943212965094</v>
      </c>
      <c r="BL11" s="3">
        <f t="shared" si="24"/>
        <v>49.27105899611487</v>
      </c>
      <c r="BM11" s="3">
        <f t="shared" si="25"/>
        <v>42.50317477926463</v>
      </c>
      <c r="BN11" s="3">
        <f t="shared" si="26"/>
        <v>35.7352905624144</v>
      </c>
      <c r="BO11" s="3">
        <f t="shared" si="27"/>
        <v>28.967406345564168</v>
      </c>
      <c r="BP11" s="3">
        <f t="shared" si="28"/>
        <v>28.967406345564168</v>
      </c>
      <c r="BQ11" s="3">
        <f t="shared" si="29"/>
        <v>22.199522128713937</v>
      </c>
      <c r="BR11" s="3">
        <f t="shared" si="30"/>
        <v>15.431637911863703</v>
      </c>
      <c r="BS11" s="3">
        <f t="shared" si="31"/>
        <v>8.663753695013469</v>
      </c>
      <c r="BT11" s="3">
        <f t="shared" si="32"/>
        <v>1.8958694781632361</v>
      </c>
      <c r="BU11" s="3">
        <f t="shared" si="33"/>
        <v>-4.872014738686997</v>
      </c>
      <c r="BV11" s="3">
        <f t="shared" si="34"/>
        <v>-11.63989895553723</v>
      </c>
      <c r="BW11" s="3">
        <f t="shared" si="35"/>
        <v>-18.407783172387465</v>
      </c>
      <c r="BX11" s="3">
        <f t="shared" si="36"/>
        <v>-25.175667389237695</v>
      </c>
      <c r="BY11" s="3">
        <f t="shared" si="37"/>
        <v>-31.94355160608793</v>
      </c>
      <c r="BZ11" s="3">
        <f t="shared" si="38"/>
        <v>-38.711435822938164</v>
      </c>
    </row>
    <row r="12" spans="9:78" ht="17.25" thickBot="1" thickTop="1">
      <c r="I12" s="47" t="s">
        <v>20</v>
      </c>
      <c r="J12" s="20">
        <v>235</v>
      </c>
      <c r="K12" s="21">
        <v>35</v>
      </c>
      <c r="Q12" s="93"/>
      <c r="R12" s="94"/>
      <c r="S12" s="94"/>
      <c r="T12" s="44"/>
      <c r="U12" s="44"/>
      <c r="V12" s="44"/>
      <c r="W12" s="47" t="s">
        <v>20</v>
      </c>
      <c r="X12" s="83">
        <f t="shared" si="9"/>
        <v>14.75948153399906</v>
      </c>
      <c r="Y12" s="83">
        <f t="shared" si="10"/>
        <v>10.33470023017315</v>
      </c>
      <c r="Z12" s="73">
        <f t="shared" si="11"/>
        <v>5.058568581317759</v>
      </c>
      <c r="AA12" s="79">
        <f t="shared" si="12"/>
        <v>11.208151095940316</v>
      </c>
      <c r="AB12" s="79">
        <f t="shared" si="13"/>
        <v>7.848031886770827</v>
      </c>
      <c r="AC12" s="89">
        <v>0.7593865048797201</v>
      </c>
      <c r="AD12" s="89"/>
      <c r="AE12" s="47" t="s">
        <v>20</v>
      </c>
      <c r="AF12" s="62">
        <f t="shared" si="2"/>
        <v>14.75948153399906</v>
      </c>
      <c r="AG12" s="62">
        <f t="shared" si="3"/>
        <v>10.33470023017315</v>
      </c>
      <c r="AH12" s="30">
        <f t="shared" si="14"/>
        <v>14.75948153399906</v>
      </c>
      <c r="AI12" s="31">
        <f t="shared" si="15"/>
        <v>10.33470023017315</v>
      </c>
      <c r="AJ12" s="30">
        <f t="shared" si="16"/>
        <v>28.67032155011472</v>
      </c>
      <c r="AK12" s="63">
        <f t="shared" si="17"/>
        <v>20.075175272286614</v>
      </c>
      <c r="AL12" s="64">
        <f t="shared" si="18"/>
        <v>120.97800000000001</v>
      </c>
      <c r="AM12" s="44">
        <f t="shared" si="19"/>
        <v>18.018</v>
      </c>
      <c r="AN12" s="65">
        <f t="shared" si="20"/>
        <v>235</v>
      </c>
      <c r="AO12" s="3">
        <f t="shared" si="21"/>
        <v>35</v>
      </c>
      <c r="AP12" s="3"/>
      <c r="AQ12" s="14" t="s">
        <v>27</v>
      </c>
      <c r="AR12" s="4">
        <f>uavg+DEV/((ushr^2+vshr^2)^0.5)*vshr</f>
        <v>5.092918701596351</v>
      </c>
      <c r="AS12" s="4">
        <f>vavg-DEV/((ushr^2+vshr^2)^0.5)*ushr</f>
        <v>3.917363037840106</v>
      </c>
      <c r="AU12" s="11"/>
      <c r="AV12" s="11"/>
      <c r="AW12" s="11">
        <f>AVERAGE(X2:X3)</f>
        <v>-12.81947467128552</v>
      </c>
      <c r="AX12" s="11">
        <f>AVERAGE(Y2:Y3)</f>
        <v>0.2641079546760823</v>
      </c>
      <c r="AZ12" s="3">
        <f>(X4-sru)*(Y3-srv)-(X3-sru)*(Y4-srv)</f>
        <v>163.29267819036278</v>
      </c>
      <c r="BB12" s="3">
        <f>(X4-uspd)*(Y3-vspd)-(X3-uspd)*(Y4-vspd)</f>
        <v>211.52482190100423</v>
      </c>
      <c r="BD12" s="5" t="s">
        <v>7</v>
      </c>
      <c r="BE12" s="1">
        <f>(((AVERAGE(X2:X14))^2+(AVERAGE(Y2:Y14))^2)^0.5)/0.5148</f>
        <v>22.257496843931396</v>
      </c>
      <c r="BF12" t="s">
        <v>8</v>
      </c>
      <c r="BI12">
        <v>5</v>
      </c>
      <c r="BJ12" s="3">
        <f t="shared" si="22"/>
        <v>69.44313388729266</v>
      </c>
      <c r="BK12" s="3">
        <f t="shared" si="23"/>
        <v>62.67524967044243</v>
      </c>
      <c r="BL12" s="3">
        <f t="shared" si="24"/>
        <v>55.9073654535922</v>
      </c>
      <c r="BM12" s="3">
        <f t="shared" si="25"/>
        <v>49.139481236741965</v>
      </c>
      <c r="BN12" s="3">
        <f t="shared" si="26"/>
        <v>42.37159701989173</v>
      </c>
      <c r="BO12" s="3">
        <f t="shared" si="27"/>
        <v>35.60371280304151</v>
      </c>
      <c r="BP12" s="3">
        <f t="shared" si="28"/>
        <v>35.60371280304151</v>
      </c>
      <c r="BQ12" s="3">
        <f t="shared" si="29"/>
        <v>28.83582858619127</v>
      </c>
      <c r="BR12" s="3">
        <f t="shared" si="30"/>
        <v>22.06794436934104</v>
      </c>
      <c r="BS12" s="3">
        <f t="shared" si="31"/>
        <v>15.300060152490804</v>
      </c>
      <c r="BT12" s="3">
        <f t="shared" si="32"/>
        <v>8.532175935640572</v>
      </c>
      <c r="BU12" s="3">
        <f t="shared" si="33"/>
        <v>1.7642917187903386</v>
      </c>
      <c r="BV12" s="3">
        <f t="shared" si="34"/>
        <v>-5.003592498059895</v>
      </c>
      <c r="BW12" s="3">
        <f t="shared" si="35"/>
        <v>-11.77147671491013</v>
      </c>
      <c r="BX12" s="3">
        <f t="shared" si="36"/>
        <v>-18.539360931760363</v>
      </c>
      <c r="BY12" s="3">
        <f t="shared" si="37"/>
        <v>-25.307245148610594</v>
      </c>
      <c r="BZ12" s="3">
        <f t="shared" si="38"/>
        <v>-32.07512936546083</v>
      </c>
    </row>
    <row r="13" spans="9:78" ht="16.5" thickBot="1">
      <c r="I13" s="47" t="s">
        <v>21</v>
      </c>
      <c r="J13" s="20">
        <v>245</v>
      </c>
      <c r="K13" s="21">
        <v>40</v>
      </c>
      <c r="N13" s="14" t="s">
        <v>122</v>
      </c>
      <c r="O13" s="16">
        <v>1</v>
      </c>
      <c r="Q13" s="94"/>
      <c r="R13" s="44"/>
      <c r="S13" s="44"/>
      <c r="T13" s="44"/>
      <c r="U13" s="44"/>
      <c r="V13" s="44"/>
      <c r="W13" s="47" t="s">
        <v>21</v>
      </c>
      <c r="X13" s="83">
        <f t="shared" si="9"/>
        <v>18.6626899506587</v>
      </c>
      <c r="Y13" s="83">
        <f t="shared" si="10"/>
        <v>8.702555245764485</v>
      </c>
      <c r="Z13" s="73">
        <f t="shared" si="11"/>
        <v>4.2307130833954</v>
      </c>
      <c r="AA13" s="79">
        <f t="shared" si="12"/>
        <v>13.27505595049868</v>
      </c>
      <c r="AB13" s="79">
        <f t="shared" si="13"/>
        <v>6.190260252153619</v>
      </c>
      <c r="AC13" s="89">
        <v>0.7113152490662332</v>
      </c>
      <c r="AD13" s="89"/>
      <c r="AE13" s="47" t="s">
        <v>21</v>
      </c>
      <c r="AF13" s="62">
        <f t="shared" si="2"/>
        <v>18.6626899506587</v>
      </c>
      <c r="AG13" s="62">
        <f t="shared" si="3"/>
        <v>8.702555245764485</v>
      </c>
      <c r="AH13" s="30">
        <f t="shared" si="14"/>
        <v>18.6626899506587</v>
      </c>
      <c r="AI13" s="31">
        <f t="shared" si="15"/>
        <v>8.702555245764485</v>
      </c>
      <c r="AJ13" s="30">
        <f t="shared" si="16"/>
        <v>36.252311481466</v>
      </c>
      <c r="AK13" s="63">
        <f t="shared" si="17"/>
        <v>16.904730469627978</v>
      </c>
      <c r="AL13" s="64">
        <f t="shared" si="18"/>
        <v>126.126</v>
      </c>
      <c r="AM13" s="44">
        <f t="shared" si="19"/>
        <v>20.592000000000002</v>
      </c>
      <c r="AN13" s="65">
        <f t="shared" si="20"/>
        <v>245</v>
      </c>
      <c r="AO13" s="3">
        <f t="shared" si="21"/>
        <v>40</v>
      </c>
      <c r="AP13" s="3"/>
      <c r="AQ13" s="14"/>
      <c r="AR13" s="4"/>
      <c r="AS13" s="4"/>
      <c r="AU13" s="11"/>
      <c r="AV13" s="11"/>
      <c r="AW13" s="11">
        <f>AVERAGE(X21:X22)</f>
        <v>25.04736843600597</v>
      </c>
      <c r="AX13" s="11">
        <f>AVERAGE(Y21:Y22)</f>
        <v>32.642366068704916</v>
      </c>
      <c r="AZ13" s="9">
        <f>SUM(AZ11:AZ12)</f>
        <v>335.74963624109887</v>
      </c>
      <c r="BB13" s="9">
        <f>SUM(BB11:BB12)</f>
        <v>379.9995018208889</v>
      </c>
      <c r="BD13" s="5" t="s">
        <v>14</v>
      </c>
      <c r="BE13" s="1">
        <f>(SIN((360-M24)*PI()/180)*N24*0.5148)</f>
        <v>5.795788412286977</v>
      </c>
      <c r="BI13">
        <v>10</v>
      </c>
      <c r="BJ13" s="3">
        <f t="shared" si="22"/>
        <v>76.07944034477</v>
      </c>
      <c r="BK13" s="3">
        <f t="shared" si="23"/>
        <v>69.31155612791977</v>
      </c>
      <c r="BL13" s="3">
        <f t="shared" si="24"/>
        <v>62.54367191106953</v>
      </c>
      <c r="BM13" s="3">
        <f t="shared" si="25"/>
        <v>55.775787694219304</v>
      </c>
      <c r="BN13" s="3">
        <f t="shared" si="26"/>
        <v>49.00790347736907</v>
      </c>
      <c r="BO13" s="3">
        <f t="shared" si="27"/>
        <v>42.24001926051884</v>
      </c>
      <c r="BP13" s="3">
        <f t="shared" si="28"/>
        <v>42.24001926051884</v>
      </c>
      <c r="BQ13" s="3">
        <f t="shared" si="29"/>
        <v>35.47213504366861</v>
      </c>
      <c r="BR13" s="3">
        <f t="shared" si="30"/>
        <v>28.704250826818374</v>
      </c>
      <c r="BS13" s="3">
        <f t="shared" si="31"/>
        <v>21.936366609968143</v>
      </c>
      <c r="BT13" s="3">
        <f t="shared" si="32"/>
        <v>15.168482393117907</v>
      </c>
      <c r="BU13" s="3">
        <f t="shared" si="33"/>
        <v>8.400598176267675</v>
      </c>
      <c r="BV13" s="3">
        <f t="shared" si="34"/>
        <v>1.632713959417441</v>
      </c>
      <c r="BW13" s="3">
        <f t="shared" si="35"/>
        <v>-5.135170257432792</v>
      </c>
      <c r="BX13" s="3">
        <f t="shared" si="36"/>
        <v>-11.903054474283026</v>
      </c>
      <c r="BY13" s="3">
        <f t="shared" si="37"/>
        <v>-18.670938691133255</v>
      </c>
      <c r="BZ13" s="3">
        <f t="shared" si="38"/>
        <v>-25.438822907983496</v>
      </c>
    </row>
    <row r="14" spans="9:78" ht="16.5" thickBot="1">
      <c r="I14" s="47" t="s">
        <v>22</v>
      </c>
      <c r="J14" s="20">
        <v>240</v>
      </c>
      <c r="K14" s="21">
        <v>45</v>
      </c>
      <c r="N14" s="14" t="s">
        <v>123</v>
      </c>
      <c r="O14" s="16">
        <v>1</v>
      </c>
      <c r="Q14" s="94"/>
      <c r="R14" s="44"/>
      <c r="S14" s="44"/>
      <c r="T14" s="44"/>
      <c r="U14" s="44"/>
      <c r="V14" s="44"/>
      <c r="W14" s="47" t="s">
        <v>22</v>
      </c>
      <c r="X14" s="83">
        <f t="shared" si="9"/>
        <v>20.062344504070307</v>
      </c>
      <c r="Y14" s="83">
        <f t="shared" si="10"/>
        <v>11.583000000000002</v>
      </c>
      <c r="Z14" s="73">
        <f t="shared" si="11"/>
        <v>3.2024982203100065</v>
      </c>
      <c r="AA14" s="79">
        <f t="shared" si="12"/>
        <v>13.34816087832116</v>
      </c>
      <c r="AB14" s="79">
        <f t="shared" si="13"/>
        <v>7.706564276285154</v>
      </c>
      <c r="AC14" s="89">
        <v>0.6653340478533327</v>
      </c>
      <c r="AD14" s="89"/>
      <c r="AE14" s="47" t="s">
        <v>22</v>
      </c>
      <c r="AF14" s="62">
        <f t="shared" si="2"/>
        <v>20.062344504070307</v>
      </c>
      <c r="AG14" s="62">
        <f t="shared" si="3"/>
        <v>11.583000000000002</v>
      </c>
      <c r="AH14" s="30">
        <f t="shared" si="14"/>
        <v>20.062344504070307</v>
      </c>
      <c r="AI14" s="31">
        <f t="shared" si="15"/>
        <v>11.583000000000002</v>
      </c>
      <c r="AJ14" s="30">
        <f t="shared" si="16"/>
        <v>38.97114317029974</v>
      </c>
      <c r="AK14" s="63">
        <f t="shared" si="17"/>
        <v>22.500000000000004</v>
      </c>
      <c r="AL14" s="64">
        <f t="shared" si="18"/>
        <v>123.552</v>
      </c>
      <c r="AM14" s="44">
        <f t="shared" si="19"/>
        <v>23.166</v>
      </c>
      <c r="AN14" s="65">
        <f t="shared" si="20"/>
        <v>240</v>
      </c>
      <c r="AO14" s="3">
        <f t="shared" si="21"/>
        <v>45</v>
      </c>
      <c r="AP14" s="3"/>
      <c r="AQ14" s="14"/>
      <c r="AR14" s="4"/>
      <c r="AS14" s="4"/>
      <c r="AU14" s="10"/>
      <c r="AV14" s="10"/>
      <c r="AW14" s="10">
        <f>AW13-AW12</f>
        <v>37.86684310729149</v>
      </c>
      <c r="AX14" s="10">
        <f>AX13-AX12</f>
        <v>32.37825811402883</v>
      </c>
      <c r="BD14" s="5" t="s">
        <v>16</v>
      </c>
      <c r="BE14" s="1">
        <f>(COS((180-M24)*PI()/180)*N24*0.5148)</f>
        <v>-3.3461999999999987</v>
      </c>
      <c r="BI14">
        <v>15</v>
      </c>
      <c r="BJ14" s="3">
        <f t="shared" si="22"/>
        <v>82.71574680224734</v>
      </c>
      <c r="BK14" s="3">
        <f t="shared" si="23"/>
        <v>75.9478625853971</v>
      </c>
      <c r="BL14" s="3">
        <f t="shared" si="24"/>
        <v>69.17997836854687</v>
      </c>
      <c r="BM14" s="3">
        <f t="shared" si="25"/>
        <v>62.412094151696635</v>
      </c>
      <c r="BN14" s="3">
        <f t="shared" si="26"/>
        <v>55.6442099348464</v>
      </c>
      <c r="BO14" s="3">
        <f t="shared" si="27"/>
        <v>48.876325717996174</v>
      </c>
      <c r="BP14" s="3">
        <f t="shared" si="28"/>
        <v>48.876325717996174</v>
      </c>
      <c r="BQ14" s="3">
        <f t="shared" si="29"/>
        <v>42.10844150114594</v>
      </c>
      <c r="BR14" s="3">
        <f t="shared" si="30"/>
        <v>35.34055728429571</v>
      </c>
      <c r="BS14" s="3">
        <f t="shared" si="31"/>
        <v>28.572673067445475</v>
      </c>
      <c r="BT14" s="3">
        <f t="shared" si="32"/>
        <v>21.804788850595244</v>
      </c>
      <c r="BU14" s="3">
        <f t="shared" si="33"/>
        <v>15.03690463374501</v>
      </c>
      <c r="BV14" s="3">
        <f t="shared" si="34"/>
        <v>8.269020416894778</v>
      </c>
      <c r="BW14" s="3">
        <f t="shared" si="35"/>
        <v>1.5011362000445443</v>
      </c>
      <c r="BX14" s="3">
        <f t="shared" si="36"/>
        <v>-5.266748016805689</v>
      </c>
      <c r="BY14" s="3">
        <f t="shared" si="37"/>
        <v>-12.034632233655921</v>
      </c>
      <c r="BZ14" s="3">
        <f t="shared" si="38"/>
        <v>-18.802516450506157</v>
      </c>
    </row>
    <row r="15" spans="9:78" ht="13.5" thickBot="1">
      <c r="I15" s="47" t="s">
        <v>23</v>
      </c>
      <c r="J15" s="20">
        <v>240</v>
      </c>
      <c r="K15" s="21">
        <v>50</v>
      </c>
      <c r="L15" s="13"/>
      <c r="P15" s="44"/>
      <c r="Q15" s="94"/>
      <c r="R15" s="44"/>
      <c r="S15" s="44"/>
      <c r="T15" s="44"/>
      <c r="U15" s="44"/>
      <c r="V15" s="44"/>
      <c r="W15" s="47" t="s">
        <v>23</v>
      </c>
      <c r="X15" s="83">
        <f t="shared" si="9"/>
        <v>22.291493893411456</v>
      </c>
      <c r="Y15" s="83">
        <f t="shared" si="10"/>
        <v>12.870000000000005</v>
      </c>
      <c r="Z15" s="73">
        <f t="shared" si="11"/>
        <v>2.5740000000000047</v>
      </c>
      <c r="AA15" s="84">
        <f>AVERAGE(AA2:AA14)</f>
        <v>0.47897670469818326</v>
      </c>
      <c r="AB15" s="84">
        <f>AVERAGE(AB2:AB14)</f>
        <v>10.58769318346924</v>
      </c>
      <c r="AC15" s="76"/>
      <c r="AD15" s="3"/>
      <c r="AE15" s="47" t="s">
        <v>23</v>
      </c>
      <c r="AF15" s="62">
        <f t="shared" si="2"/>
        <v>22.291493893411456</v>
      </c>
      <c r="AG15" s="62">
        <f t="shared" si="3"/>
        <v>12.870000000000005</v>
      </c>
      <c r="AH15" s="30">
        <f t="shared" si="14"/>
        <v>22.291493893411456</v>
      </c>
      <c r="AI15" s="31">
        <f t="shared" si="15"/>
        <v>12.870000000000005</v>
      </c>
      <c r="AJ15" s="30">
        <f t="shared" si="16"/>
        <v>43.30127018922194</v>
      </c>
      <c r="AK15" s="63">
        <f t="shared" si="17"/>
        <v>25.000000000000007</v>
      </c>
      <c r="AL15" s="64">
        <f t="shared" si="18"/>
        <v>123.552</v>
      </c>
      <c r="AM15" s="44">
        <f t="shared" si="19"/>
        <v>25.740000000000002</v>
      </c>
      <c r="AN15" s="65">
        <f t="shared" si="20"/>
        <v>240</v>
      </c>
      <c r="AO15" s="3">
        <f t="shared" si="21"/>
        <v>50</v>
      </c>
      <c r="AP15" s="3"/>
      <c r="BI15">
        <v>20</v>
      </c>
      <c r="BJ15" s="3">
        <f t="shared" si="22"/>
        <v>89.35205325972467</v>
      </c>
      <c r="BK15" s="3">
        <f t="shared" si="23"/>
        <v>82.58416904287444</v>
      </c>
      <c r="BL15" s="3">
        <f t="shared" si="24"/>
        <v>75.8162848260242</v>
      </c>
      <c r="BM15" s="3">
        <f t="shared" si="25"/>
        <v>69.04840060917397</v>
      </c>
      <c r="BN15" s="3">
        <f t="shared" si="26"/>
        <v>62.28051639232373</v>
      </c>
      <c r="BO15" s="3">
        <f t="shared" si="27"/>
        <v>55.51263217547351</v>
      </c>
      <c r="BP15" s="3">
        <f t="shared" si="28"/>
        <v>55.51263217547351</v>
      </c>
      <c r="BQ15" s="3">
        <f t="shared" si="29"/>
        <v>48.74474795862328</v>
      </c>
      <c r="BR15" s="3">
        <f t="shared" si="30"/>
        <v>41.976863741773045</v>
      </c>
      <c r="BS15" s="3">
        <f t="shared" si="31"/>
        <v>35.20897952492281</v>
      </c>
      <c r="BT15" s="3">
        <f t="shared" si="32"/>
        <v>28.44109530807258</v>
      </c>
      <c r="BU15" s="3">
        <f t="shared" si="33"/>
        <v>21.673211091222345</v>
      </c>
      <c r="BV15" s="3">
        <f t="shared" si="34"/>
        <v>14.905326874372111</v>
      </c>
      <c r="BW15" s="3">
        <f t="shared" si="35"/>
        <v>8.137442657521879</v>
      </c>
      <c r="BX15" s="3">
        <f t="shared" si="36"/>
        <v>1.3695584406716457</v>
      </c>
      <c r="BY15" s="3">
        <f t="shared" si="37"/>
        <v>-5.398325776178588</v>
      </c>
      <c r="BZ15" s="3">
        <f t="shared" si="38"/>
        <v>-12.166209993028824</v>
      </c>
    </row>
    <row r="16" spans="9:78" ht="16.5" thickBot="1">
      <c r="I16" s="47" t="s">
        <v>24</v>
      </c>
      <c r="J16" s="20">
        <v>235</v>
      </c>
      <c r="K16" s="21">
        <v>55</v>
      </c>
      <c r="N16" s="17" t="s">
        <v>138</v>
      </c>
      <c r="O16" s="91">
        <v>7.5</v>
      </c>
      <c r="Q16" s="94"/>
      <c r="R16" s="44"/>
      <c r="S16" s="44"/>
      <c r="T16" s="44"/>
      <c r="U16" s="44"/>
      <c r="V16" s="44"/>
      <c r="W16" s="47" t="s">
        <v>24</v>
      </c>
      <c r="X16" s="83">
        <f t="shared" si="9"/>
        <v>23.193470981998523</v>
      </c>
      <c r="Y16" s="83">
        <f t="shared" si="10"/>
        <v>16.24024321884352</v>
      </c>
      <c r="Z16" s="73">
        <f t="shared" si="11"/>
        <v>3.4888539697867413</v>
      </c>
      <c r="AA16" s="76"/>
      <c r="AB16" s="76"/>
      <c r="AC16" s="76"/>
      <c r="AE16" s="47" t="s">
        <v>24</v>
      </c>
      <c r="AF16" s="62">
        <f t="shared" si="2"/>
        <v>23.193470981998523</v>
      </c>
      <c r="AG16" s="62">
        <f t="shared" si="3"/>
        <v>16.24024321884352</v>
      </c>
      <c r="AH16" s="30">
        <f t="shared" si="14"/>
        <v>23.193470981998523</v>
      </c>
      <c r="AI16" s="31">
        <f t="shared" si="15"/>
        <v>16.24024321884352</v>
      </c>
      <c r="AJ16" s="30">
        <f t="shared" si="16"/>
        <v>45.05336243589456</v>
      </c>
      <c r="AK16" s="63">
        <f t="shared" si="17"/>
        <v>31.54670399930754</v>
      </c>
      <c r="AL16" s="64">
        <f t="shared" si="18"/>
        <v>120.97800000000001</v>
      </c>
      <c r="AM16" s="44">
        <f t="shared" si="19"/>
        <v>28.314000000000004</v>
      </c>
      <c r="AN16" s="65">
        <f t="shared" si="20"/>
        <v>235</v>
      </c>
      <c r="AO16" s="3">
        <f t="shared" si="21"/>
        <v>55</v>
      </c>
      <c r="AP16" s="3"/>
      <c r="AU16" s="14"/>
      <c r="AV16" s="4"/>
      <c r="AW16" s="4"/>
      <c r="BI16">
        <v>25</v>
      </c>
      <c r="BJ16" s="3">
        <f t="shared" si="22"/>
        <v>95.98835971720202</v>
      </c>
      <c r="BK16" s="3">
        <f t="shared" si="23"/>
        <v>89.22047550035178</v>
      </c>
      <c r="BL16" s="3">
        <f t="shared" si="24"/>
        <v>82.45259128350155</v>
      </c>
      <c r="BM16" s="3">
        <f t="shared" si="25"/>
        <v>75.68470706665131</v>
      </c>
      <c r="BN16" s="3">
        <f t="shared" si="26"/>
        <v>68.91682284980108</v>
      </c>
      <c r="BO16" s="3">
        <f t="shared" si="27"/>
        <v>62.14893863295085</v>
      </c>
      <c r="BP16" s="3">
        <f t="shared" si="28"/>
        <v>62.14893863295085</v>
      </c>
      <c r="BQ16" s="3">
        <f t="shared" si="29"/>
        <v>55.38105441610062</v>
      </c>
      <c r="BR16" s="3">
        <f t="shared" si="30"/>
        <v>48.61317019925038</v>
      </c>
      <c r="BS16" s="3">
        <f t="shared" si="31"/>
        <v>41.845285982400156</v>
      </c>
      <c r="BT16" s="3">
        <f t="shared" si="32"/>
        <v>35.07740176554992</v>
      </c>
      <c r="BU16" s="3">
        <f t="shared" si="33"/>
        <v>28.309517548699684</v>
      </c>
      <c r="BV16" s="3">
        <f t="shared" si="34"/>
        <v>21.54163333184945</v>
      </c>
      <c r="BW16" s="3">
        <f t="shared" si="35"/>
        <v>14.773749114999218</v>
      </c>
      <c r="BX16" s="3">
        <f t="shared" si="36"/>
        <v>8.005864898148983</v>
      </c>
      <c r="BY16" s="3">
        <f t="shared" si="37"/>
        <v>1.2379806812987508</v>
      </c>
      <c r="BZ16" s="3">
        <f t="shared" si="38"/>
        <v>-5.529903535551486</v>
      </c>
    </row>
    <row r="17" spans="2:78" ht="16.5" thickBot="1">
      <c r="B17">
        <v>147</v>
      </c>
      <c r="I17" s="47" t="s">
        <v>26</v>
      </c>
      <c r="J17" s="20">
        <v>235</v>
      </c>
      <c r="K17" s="21">
        <v>60</v>
      </c>
      <c r="N17" s="17" t="s">
        <v>101</v>
      </c>
      <c r="O17" s="16">
        <v>6</v>
      </c>
      <c r="Q17" s="94"/>
      <c r="R17" s="44"/>
      <c r="S17" s="44"/>
      <c r="T17" s="44"/>
      <c r="U17" s="44"/>
      <c r="V17" s="44"/>
      <c r="W17" s="47" t="s">
        <v>26</v>
      </c>
      <c r="X17" s="83">
        <f t="shared" si="9"/>
        <v>25.301968343998386</v>
      </c>
      <c r="Y17" s="83">
        <f t="shared" si="10"/>
        <v>17.716628966011115</v>
      </c>
      <c r="Z17" s="73">
        <f t="shared" si="11"/>
        <v>2.573999999999999</v>
      </c>
      <c r="AA17" s="8" t="s">
        <v>127</v>
      </c>
      <c r="AB17" s="8" t="s">
        <v>128</v>
      </c>
      <c r="AC17" s="8" t="s">
        <v>129</v>
      </c>
      <c r="AE17" s="47" t="s">
        <v>26</v>
      </c>
      <c r="AF17" s="62">
        <f t="shared" si="2"/>
        <v>25.301968343998386</v>
      </c>
      <c r="AG17" s="62">
        <f t="shared" si="3"/>
        <v>17.716628966011115</v>
      </c>
      <c r="AH17" s="30">
        <f t="shared" si="14"/>
        <v>25.301968343998386</v>
      </c>
      <c r="AI17" s="31">
        <f t="shared" si="15"/>
        <v>17.716628966011115</v>
      </c>
      <c r="AJ17" s="30">
        <f t="shared" si="16"/>
        <v>49.14912265733952</v>
      </c>
      <c r="AK17" s="63">
        <f t="shared" si="17"/>
        <v>34.41458618106277</v>
      </c>
      <c r="AL17" s="64">
        <f t="shared" si="18"/>
        <v>120.97800000000001</v>
      </c>
      <c r="AM17" s="44">
        <f t="shared" si="19"/>
        <v>30.888</v>
      </c>
      <c r="AN17" s="65">
        <f t="shared" si="20"/>
        <v>235</v>
      </c>
      <c r="AO17" s="3">
        <f t="shared" si="21"/>
        <v>60</v>
      </c>
      <c r="AP17" s="3"/>
      <c r="AY17" s="14"/>
      <c r="AZ17" s="4"/>
      <c r="BA17" s="4"/>
      <c r="BI17">
        <v>30</v>
      </c>
      <c r="BJ17" s="3">
        <f t="shared" si="22"/>
        <v>102.62466617467935</v>
      </c>
      <c r="BK17" s="3">
        <f t="shared" si="23"/>
        <v>95.85678195782911</v>
      </c>
      <c r="BL17" s="3">
        <f t="shared" si="24"/>
        <v>89.0888977409789</v>
      </c>
      <c r="BM17" s="3">
        <f t="shared" si="25"/>
        <v>82.32101352412866</v>
      </c>
      <c r="BN17" s="3">
        <f t="shared" si="26"/>
        <v>75.55312930727843</v>
      </c>
      <c r="BO17" s="3">
        <f t="shared" si="27"/>
        <v>68.78524509042819</v>
      </c>
      <c r="BP17" s="3">
        <f t="shared" si="28"/>
        <v>68.78524509042819</v>
      </c>
      <c r="BQ17" s="3">
        <f t="shared" si="29"/>
        <v>62.01736087357796</v>
      </c>
      <c r="BR17" s="3">
        <f t="shared" si="30"/>
        <v>55.24947665672772</v>
      </c>
      <c r="BS17" s="3">
        <f t="shared" si="31"/>
        <v>48.48159243987749</v>
      </c>
      <c r="BT17" s="3">
        <f t="shared" si="32"/>
        <v>41.713708223027254</v>
      </c>
      <c r="BU17" s="3">
        <f t="shared" si="33"/>
        <v>34.94582400617702</v>
      </c>
      <c r="BV17" s="3">
        <f t="shared" si="34"/>
        <v>28.177939789326786</v>
      </c>
      <c r="BW17" s="3">
        <f t="shared" si="35"/>
        <v>21.41005557247655</v>
      </c>
      <c r="BX17" s="3">
        <f t="shared" si="36"/>
        <v>14.642171355626319</v>
      </c>
      <c r="BY17" s="3">
        <f t="shared" si="37"/>
        <v>7.8742871387760855</v>
      </c>
      <c r="BZ17" s="3">
        <f t="shared" si="38"/>
        <v>1.1064029219258484</v>
      </c>
    </row>
    <row r="18" spans="9:78" ht="15.75">
      <c r="I18" s="47" t="s">
        <v>28</v>
      </c>
      <c r="J18" s="20">
        <v>230</v>
      </c>
      <c r="K18" s="21">
        <v>70</v>
      </c>
      <c r="N18" s="38" t="s">
        <v>130</v>
      </c>
      <c r="Q18" s="94"/>
      <c r="R18" s="94"/>
      <c r="S18" s="94"/>
      <c r="T18" s="44"/>
      <c r="U18" s="44"/>
      <c r="V18" s="44"/>
      <c r="W18" s="47" t="s">
        <v>28</v>
      </c>
      <c r="X18" s="83">
        <f t="shared" si="9"/>
        <v>27.605177552235492</v>
      </c>
      <c r="Y18" s="83">
        <f t="shared" si="10"/>
        <v>23.163494302664134</v>
      </c>
      <c r="Z18" s="85">
        <f t="shared" si="11"/>
        <v>5.913807119998116</v>
      </c>
      <c r="AA18" s="79">
        <f>X2*AC18</f>
        <v>-12.45154753217862</v>
      </c>
      <c r="AB18" s="79">
        <f>Y2*AC18</f>
        <v>-4.531992672263805</v>
      </c>
      <c r="AC18" s="89">
        <v>1.0295773206427181</v>
      </c>
      <c r="AE18" s="47" t="s">
        <v>28</v>
      </c>
      <c r="AF18" s="62">
        <f t="shared" si="2"/>
        <v>27.605177552235492</v>
      </c>
      <c r="AG18" s="62">
        <f t="shared" si="3"/>
        <v>23.163494302664134</v>
      </c>
      <c r="AH18" s="30">
        <f t="shared" si="14"/>
        <v>27.605177552235492</v>
      </c>
      <c r="AI18" s="31">
        <f t="shared" si="15"/>
        <v>23.163494302664134</v>
      </c>
      <c r="AJ18" s="30">
        <f t="shared" si="16"/>
        <v>53.62311101832846</v>
      </c>
      <c r="AK18" s="63">
        <f t="shared" si="17"/>
        <v>44.99513267805776</v>
      </c>
      <c r="AL18" s="64">
        <f t="shared" si="18"/>
        <v>118.40400000000001</v>
      </c>
      <c r="AM18" s="44">
        <f t="shared" si="19"/>
        <v>36.036</v>
      </c>
      <c r="AN18" s="65">
        <f t="shared" si="20"/>
        <v>230</v>
      </c>
      <c r="AO18" s="3">
        <f t="shared" si="21"/>
        <v>70</v>
      </c>
      <c r="AP18" s="3"/>
      <c r="AY18" s="14"/>
      <c r="AZ18" s="4"/>
      <c r="BA18" s="4"/>
      <c r="BI18">
        <v>35</v>
      </c>
      <c r="BJ18" s="3">
        <f t="shared" si="22"/>
        <v>109.2609726321567</v>
      </c>
      <c r="BK18" s="3">
        <f t="shared" si="23"/>
        <v>102.49308841530646</v>
      </c>
      <c r="BL18" s="3">
        <f t="shared" si="24"/>
        <v>95.72520419845623</v>
      </c>
      <c r="BM18" s="3">
        <f t="shared" si="25"/>
        <v>88.95731998160599</v>
      </c>
      <c r="BN18" s="3">
        <f t="shared" si="26"/>
        <v>82.18943576475576</v>
      </c>
      <c r="BO18" s="3">
        <f t="shared" si="27"/>
        <v>75.42155154790552</v>
      </c>
      <c r="BP18" s="3">
        <f t="shared" si="28"/>
        <v>75.42155154790552</v>
      </c>
      <c r="BQ18" s="3">
        <f t="shared" si="29"/>
        <v>68.65366733105529</v>
      </c>
      <c r="BR18" s="3">
        <f t="shared" si="30"/>
        <v>61.885783114205054</v>
      </c>
      <c r="BS18" s="3">
        <f t="shared" si="31"/>
        <v>55.11789889735482</v>
      </c>
      <c r="BT18" s="3">
        <f t="shared" si="32"/>
        <v>48.350014680504586</v>
      </c>
      <c r="BU18" s="3">
        <f t="shared" si="33"/>
        <v>41.58213046365436</v>
      </c>
      <c r="BV18" s="3">
        <f t="shared" si="34"/>
        <v>34.814246246804124</v>
      </c>
      <c r="BW18" s="3">
        <f t="shared" si="35"/>
        <v>28.046362029953887</v>
      </c>
      <c r="BX18" s="3">
        <f t="shared" si="36"/>
        <v>21.278477813103652</v>
      </c>
      <c r="BY18" s="3">
        <f t="shared" si="37"/>
        <v>14.51059359625342</v>
      </c>
      <c r="BZ18" s="3">
        <f t="shared" si="38"/>
        <v>7.742709379403183</v>
      </c>
    </row>
    <row r="19" spans="9:78" ht="16.5" thickBot="1">
      <c r="I19" s="47" t="s">
        <v>70</v>
      </c>
      <c r="J19" s="20">
        <v>230</v>
      </c>
      <c r="K19" s="21">
        <v>75</v>
      </c>
      <c r="Q19" s="94"/>
      <c r="R19" s="94"/>
      <c r="S19" s="94"/>
      <c r="T19" s="44"/>
      <c r="U19" s="44"/>
      <c r="V19" s="44"/>
      <c r="W19" s="47" t="s">
        <v>70</v>
      </c>
      <c r="X19" s="83">
        <f>IF(elevated=0.5,AF20,IF(elevated=1,AF21,IF(elevated=1.5,AF22,IF(elevated=2,AF22,AF19))))</f>
        <v>29.576975948823744</v>
      </c>
      <c r="Y19" s="83">
        <f>IF(elevated=0.5,AG20,IF(elevated=1,AG21,IF(elevated=1.5,AG22,IF(elevated=2,AG22,AG19))))</f>
        <v>24.818029609997286</v>
      </c>
      <c r="Z19" s="73">
        <f t="shared" si="11"/>
        <v>2.5740000000000016</v>
      </c>
      <c r="AA19" s="79">
        <f>X3*AC19</f>
        <v>-13.14447739007274</v>
      </c>
      <c r="AB19" s="79">
        <f>Y3*AC19</f>
        <v>4.784198514971578</v>
      </c>
      <c r="AC19" s="89">
        <v>0.9704226793572818</v>
      </c>
      <c r="AE19" s="47" t="s">
        <v>70</v>
      </c>
      <c r="AF19" s="62">
        <f t="shared" si="2"/>
        <v>29.576975948823744</v>
      </c>
      <c r="AG19" s="62">
        <f t="shared" si="3"/>
        <v>24.818029609997286</v>
      </c>
      <c r="AH19" s="30">
        <f t="shared" si="14"/>
        <v>29.576975948823744</v>
      </c>
      <c r="AI19" s="31">
        <f t="shared" si="15"/>
        <v>24.818029609997286</v>
      </c>
      <c r="AJ19" s="30">
        <f t="shared" si="16"/>
        <v>57.45333323392335</v>
      </c>
      <c r="AK19" s="63">
        <f t="shared" si="17"/>
        <v>48.20907072649045</v>
      </c>
      <c r="AL19" s="64">
        <f t="shared" si="18"/>
        <v>118.40400000000001</v>
      </c>
      <c r="AM19" s="44">
        <f t="shared" si="19"/>
        <v>38.61</v>
      </c>
      <c r="AN19" s="65">
        <f t="shared" si="20"/>
        <v>230</v>
      </c>
      <c r="AO19" s="3">
        <f t="shared" si="21"/>
        <v>75</v>
      </c>
      <c r="AP19" s="3"/>
      <c r="AY19" s="14"/>
      <c r="AZ19" s="4"/>
      <c r="BA19" s="4"/>
      <c r="BI19">
        <v>40</v>
      </c>
      <c r="BJ19" s="3">
        <f t="shared" si="22"/>
        <v>115.89727908963403</v>
      </c>
      <c r="BK19" s="3">
        <f t="shared" si="23"/>
        <v>109.12939487278379</v>
      </c>
      <c r="BL19" s="3">
        <f t="shared" si="24"/>
        <v>102.36151065593356</v>
      </c>
      <c r="BM19" s="3">
        <f t="shared" si="25"/>
        <v>95.59362643908332</v>
      </c>
      <c r="BN19" s="3">
        <f t="shared" si="26"/>
        <v>88.82574222223309</v>
      </c>
      <c r="BO19" s="3">
        <f t="shared" si="27"/>
        <v>82.05785800538285</v>
      </c>
      <c r="BP19" s="3">
        <f t="shared" si="28"/>
        <v>82.05785800538285</v>
      </c>
      <c r="BQ19" s="3">
        <f t="shared" si="29"/>
        <v>75.28997378853262</v>
      </c>
      <c r="BR19" s="3">
        <f t="shared" si="30"/>
        <v>68.52208957168239</v>
      </c>
      <c r="BS19" s="3">
        <f t="shared" si="31"/>
        <v>61.75420535483216</v>
      </c>
      <c r="BT19" s="3">
        <f t="shared" si="32"/>
        <v>54.986321137981925</v>
      </c>
      <c r="BU19" s="3">
        <f t="shared" si="33"/>
        <v>48.21843692113169</v>
      </c>
      <c r="BV19" s="3">
        <f t="shared" si="34"/>
        <v>41.450552704281456</v>
      </c>
      <c r="BW19" s="3">
        <f t="shared" si="35"/>
        <v>34.68266848743122</v>
      </c>
      <c r="BX19" s="3">
        <f t="shared" si="36"/>
        <v>27.914784270580988</v>
      </c>
      <c r="BY19" s="3">
        <f t="shared" si="37"/>
        <v>21.146900053730754</v>
      </c>
      <c r="BZ19" s="3">
        <f t="shared" si="38"/>
        <v>14.379015836880518</v>
      </c>
    </row>
    <row r="20" spans="9:78" ht="16.5" thickBot="1">
      <c r="I20" s="47" t="s">
        <v>71</v>
      </c>
      <c r="J20" s="20">
        <v>225</v>
      </c>
      <c r="K20" s="21">
        <v>80</v>
      </c>
      <c r="N20" s="17" t="s">
        <v>102</v>
      </c>
      <c r="O20" s="66" t="s">
        <v>106</v>
      </c>
      <c r="Q20" s="94"/>
      <c r="R20" s="94"/>
      <c r="S20" s="94"/>
      <c r="T20" s="44"/>
      <c r="U20" s="44"/>
      <c r="V20" s="44"/>
      <c r="W20" s="47" t="s">
        <v>71</v>
      </c>
      <c r="X20" s="83">
        <f>IF(elevated=0.5,AF21,IF(elevated=1,AF22,IF(elevated=1.5,AF22,IF(elevated=2,AF22,AF20))))</f>
        <v>29.121485676386776</v>
      </c>
      <c r="Y20" s="83">
        <f>IF(elevated=0.5,AG21,IF(elevated=1,AG22,IF(elevated=1.5,AG22,IF(elevated=2,AG22,AG20))))</f>
        <v>29.121485676386776</v>
      </c>
      <c r="Z20" s="85">
        <f t="shared" si="11"/>
        <v>4.327494136752724</v>
      </c>
      <c r="AA20" s="84">
        <f>AVERAGE(AA18:AA19)</f>
        <v>-12.79801246112568</v>
      </c>
      <c r="AB20" s="84">
        <f>AVERAGE(AB18:AB19)</f>
        <v>0.12610292135388645</v>
      </c>
      <c r="AC20" s="76"/>
      <c r="AE20" s="47" t="s">
        <v>71</v>
      </c>
      <c r="AF20" s="62">
        <f t="shared" si="2"/>
        <v>29.121485676386776</v>
      </c>
      <c r="AG20" s="62">
        <f t="shared" si="3"/>
        <v>29.121485676386776</v>
      </c>
      <c r="AH20" s="30">
        <f t="shared" si="14"/>
        <v>29.121485676386776</v>
      </c>
      <c r="AI20" s="31">
        <f t="shared" si="15"/>
        <v>29.121485676386776</v>
      </c>
      <c r="AJ20" s="30">
        <f t="shared" si="16"/>
        <v>56.568542494923804</v>
      </c>
      <c r="AK20" s="63">
        <f t="shared" si="17"/>
        <v>56.568542494923804</v>
      </c>
      <c r="AL20" s="64">
        <f t="shared" si="18"/>
        <v>115.83000000000001</v>
      </c>
      <c r="AM20" s="44">
        <f t="shared" si="19"/>
        <v>41.184000000000005</v>
      </c>
      <c r="AN20" s="65">
        <f t="shared" si="20"/>
        <v>225</v>
      </c>
      <c r="AO20" s="3">
        <f t="shared" si="21"/>
        <v>80</v>
      </c>
      <c r="AP20" s="3"/>
      <c r="AU20" s="14"/>
      <c r="AV20" s="4"/>
      <c r="AW20" s="4"/>
      <c r="AY20" s="14"/>
      <c r="AZ20" s="4"/>
      <c r="BA20" s="4"/>
      <c r="BI20">
        <v>45</v>
      </c>
      <c r="BJ20" s="3">
        <f t="shared" si="22"/>
        <v>122.53358554711136</v>
      </c>
      <c r="BK20" s="3">
        <f t="shared" si="23"/>
        <v>115.76570133026112</v>
      </c>
      <c r="BL20" s="3">
        <f t="shared" si="24"/>
        <v>108.99781711341089</v>
      </c>
      <c r="BM20" s="3">
        <f t="shared" si="25"/>
        <v>102.22993289656065</v>
      </c>
      <c r="BN20" s="3">
        <f t="shared" si="26"/>
        <v>95.46204867971042</v>
      </c>
      <c r="BO20" s="3">
        <f t="shared" si="27"/>
        <v>88.69416446286019</v>
      </c>
      <c r="BP20" s="3">
        <f t="shared" si="28"/>
        <v>88.69416446286019</v>
      </c>
      <c r="BQ20" s="3">
        <f t="shared" si="29"/>
        <v>81.92628024600995</v>
      </c>
      <c r="BR20" s="3">
        <f t="shared" si="30"/>
        <v>75.15839602915972</v>
      </c>
      <c r="BS20" s="3">
        <f t="shared" si="31"/>
        <v>68.3905118123095</v>
      </c>
      <c r="BT20" s="3">
        <f t="shared" si="32"/>
        <v>61.62262759545926</v>
      </c>
      <c r="BU20" s="3">
        <f t="shared" si="33"/>
        <v>54.85474337860902</v>
      </c>
      <c r="BV20" s="3">
        <f t="shared" si="34"/>
        <v>48.086859161758795</v>
      </c>
      <c r="BW20" s="3">
        <f t="shared" si="35"/>
        <v>41.31897494490856</v>
      </c>
      <c r="BX20" s="3">
        <f t="shared" si="36"/>
        <v>34.55109072805832</v>
      </c>
      <c r="BY20" s="3">
        <f t="shared" si="37"/>
        <v>27.78320651120809</v>
      </c>
      <c r="BZ20" s="3">
        <f t="shared" si="38"/>
        <v>21.01532229435785</v>
      </c>
    </row>
    <row r="21" spans="9:78" ht="15.75">
      <c r="I21" s="47" t="s">
        <v>72</v>
      </c>
      <c r="J21" s="20">
        <v>220</v>
      </c>
      <c r="K21" s="21">
        <v>80</v>
      </c>
      <c r="N21" s="38" t="s">
        <v>103</v>
      </c>
      <c r="Q21" s="94"/>
      <c r="R21" s="94"/>
      <c r="S21" s="94"/>
      <c r="T21" s="44"/>
      <c r="U21" s="44"/>
      <c r="V21" s="44"/>
      <c r="W21" s="47" t="s">
        <v>72</v>
      </c>
      <c r="X21" s="83">
        <f>IF(elevated=0.5,AF22,IF(elevated=1,AF22,IF(elevated=1.5,AF22,IF(elevated=2,AF22,AF21))))</f>
        <v>26.472564917330445</v>
      </c>
      <c r="Y21" s="83">
        <f>IF(elevated=0.5,AG22,IF(elevated=1,AG22,IF(elevated=1.5,AG22,IF(elevated=2,AG22,AG21))))</f>
        <v>31.548774345411992</v>
      </c>
      <c r="Z21" s="73">
        <f t="shared" si="11"/>
        <v>3.5928416985079896</v>
      </c>
      <c r="AA21" s="76"/>
      <c r="AB21" s="76"/>
      <c r="AC21" s="76"/>
      <c r="AE21" s="47" t="s">
        <v>72</v>
      </c>
      <c r="AF21" s="62">
        <f t="shared" si="2"/>
        <v>26.472564917330445</v>
      </c>
      <c r="AG21" s="62">
        <f t="shared" si="3"/>
        <v>31.548774345411992</v>
      </c>
      <c r="AH21" s="30">
        <f t="shared" si="14"/>
        <v>26.472564917330445</v>
      </c>
      <c r="AI21" s="31">
        <f t="shared" si="15"/>
        <v>31.548774345411992</v>
      </c>
      <c r="AJ21" s="30">
        <f t="shared" si="16"/>
        <v>51.42300877492316</v>
      </c>
      <c r="AK21" s="63">
        <f t="shared" si="17"/>
        <v>61.28355544951824</v>
      </c>
      <c r="AL21" s="64">
        <f t="shared" si="18"/>
        <v>113.25600000000001</v>
      </c>
      <c r="AM21" s="44">
        <f t="shared" si="19"/>
        <v>41.184000000000005</v>
      </c>
      <c r="AN21" s="65">
        <f t="shared" si="20"/>
        <v>220</v>
      </c>
      <c r="AO21" s="3">
        <f t="shared" si="21"/>
        <v>80</v>
      </c>
      <c r="AP21" s="3"/>
      <c r="AU21" s="14"/>
      <c r="AV21" s="4"/>
      <c r="AW21" s="4"/>
      <c r="AY21" s="14"/>
      <c r="AZ21" s="4"/>
      <c r="BA21" s="4"/>
      <c r="BI21">
        <v>50</v>
      </c>
      <c r="BJ21" s="3">
        <f t="shared" si="22"/>
        <v>129.1698920045887</v>
      </c>
      <c r="BK21" s="3">
        <f t="shared" si="23"/>
        <v>122.40200778773846</v>
      </c>
      <c r="BL21" s="3">
        <f t="shared" si="24"/>
        <v>115.63412357088822</v>
      </c>
      <c r="BM21" s="3">
        <f t="shared" si="25"/>
        <v>108.86623935403799</v>
      </c>
      <c r="BN21" s="3">
        <f t="shared" si="26"/>
        <v>102.09835513718775</v>
      </c>
      <c r="BO21" s="3">
        <f t="shared" si="27"/>
        <v>95.33047092033753</v>
      </c>
      <c r="BP21" s="3">
        <f t="shared" si="28"/>
        <v>95.33047092033753</v>
      </c>
      <c r="BQ21" s="3">
        <f t="shared" si="29"/>
        <v>88.5625867034873</v>
      </c>
      <c r="BR21" s="3">
        <f t="shared" si="30"/>
        <v>81.79470248663706</v>
      </c>
      <c r="BS21" s="3">
        <f t="shared" si="31"/>
        <v>75.02681826978683</v>
      </c>
      <c r="BT21" s="3">
        <f t="shared" si="32"/>
        <v>68.2589340529366</v>
      </c>
      <c r="BU21" s="3">
        <f t="shared" si="33"/>
        <v>61.49104983608636</v>
      </c>
      <c r="BV21" s="3">
        <f t="shared" si="34"/>
        <v>54.72316561923613</v>
      </c>
      <c r="BW21" s="3">
        <f t="shared" si="35"/>
        <v>47.95528140238589</v>
      </c>
      <c r="BX21" s="3">
        <f t="shared" si="36"/>
        <v>41.18739718553566</v>
      </c>
      <c r="BY21" s="3">
        <f t="shared" si="37"/>
        <v>34.41951296868543</v>
      </c>
      <c r="BZ21" s="3">
        <f t="shared" si="38"/>
        <v>27.651628751835194</v>
      </c>
    </row>
    <row r="22" spans="9:53" ht="16.5" thickBot="1">
      <c r="I22" s="47" t="s">
        <v>73</v>
      </c>
      <c r="J22" s="23">
        <v>215</v>
      </c>
      <c r="K22" s="24">
        <v>80</v>
      </c>
      <c r="Q22" s="94"/>
      <c r="R22" s="94"/>
      <c r="S22" s="94"/>
      <c r="T22" s="44"/>
      <c r="U22" s="44"/>
      <c r="V22" s="44"/>
      <c r="W22" s="47" t="s">
        <v>73</v>
      </c>
      <c r="X22" s="83">
        <f>IF(elevated=0.5,AF22,IF(elevated=1,AF22,IF(elevated=1.5,AF22,IF(elevated=2,AF22,AF22))))</f>
        <v>23.622171954681498</v>
      </c>
      <c r="Y22" s="83">
        <f>IF(elevated=0.5,AG22,IF(elevated=1,AG22,IF(elevated=1.5,AG22,IF(elevated=2,AG22,AG22))))</f>
        <v>33.73595779199784</v>
      </c>
      <c r="Z22" s="85">
        <f t="shared" si="11"/>
        <v>3.5928416985079914</v>
      </c>
      <c r="AA22" s="76"/>
      <c r="AB22" s="76"/>
      <c r="AC22" s="76"/>
      <c r="AE22" s="47" t="s">
        <v>73</v>
      </c>
      <c r="AF22" s="62">
        <f t="shared" si="2"/>
        <v>23.622171954681498</v>
      </c>
      <c r="AG22" s="62">
        <f t="shared" si="3"/>
        <v>33.73595779199784</v>
      </c>
      <c r="AH22" s="30">
        <f t="shared" si="14"/>
        <v>23.622171954681498</v>
      </c>
      <c r="AI22" s="31">
        <f t="shared" si="15"/>
        <v>33.73595779199784</v>
      </c>
      <c r="AJ22" s="30">
        <f t="shared" si="16"/>
        <v>45.88611490808371</v>
      </c>
      <c r="AK22" s="63">
        <f t="shared" si="17"/>
        <v>65.53216354311934</v>
      </c>
      <c r="AL22" s="64">
        <f t="shared" si="18"/>
        <v>110.682</v>
      </c>
      <c r="AM22" s="44">
        <f t="shared" si="19"/>
        <v>41.184000000000005</v>
      </c>
      <c r="AN22" s="65">
        <f t="shared" si="20"/>
        <v>215</v>
      </c>
      <c r="AO22" s="3">
        <f t="shared" si="21"/>
        <v>80</v>
      </c>
      <c r="AP22" s="3"/>
      <c r="AU22" s="14"/>
      <c r="AV22" s="4"/>
      <c r="AW22" s="4"/>
      <c r="AY22" s="14"/>
      <c r="AZ22" s="4"/>
      <c r="BA22" s="4"/>
    </row>
    <row r="23" spans="13:63" ht="16.5" thickBot="1">
      <c r="M23" s="60" t="s">
        <v>96</v>
      </c>
      <c r="N23" s="60" t="s">
        <v>98</v>
      </c>
      <c r="Q23" s="94"/>
      <c r="R23" s="94"/>
      <c r="S23" s="94"/>
      <c r="T23" s="94"/>
      <c r="U23" s="94"/>
      <c r="X23" s="86">
        <f>IF(depth=3,AVERAGE(X2:X8),IF(depth=4,AVERAGE(X2:X10),IF(depth=8,AVERAGE(X2:X18),IF(depth=10,AVERAGE(X2:X22),AVERAGE(X2:X14)))))</f>
        <v>2.8920543477209146</v>
      </c>
      <c r="Y23" s="86">
        <f>IF(depth=3,AVERAGE(Y2:Y8),IF(depth=4,AVERAGE(Y2:Y10),IF(depth=8,AVERAGE(Y2:Y18),IF(depth=10,AVERAGE(Y2:Y22),AVERAGE(Y2:Y14)))))</f>
        <v>11.087174478585284</v>
      </c>
      <c r="Z23" s="76"/>
      <c r="AA23" s="76"/>
      <c r="AB23" s="76"/>
      <c r="AC23" s="76"/>
      <c r="AU23" s="14"/>
      <c r="AV23" s="4"/>
      <c r="AW23" s="4"/>
      <c r="AY23" s="14"/>
      <c r="AZ23" s="4"/>
      <c r="BA23" s="4"/>
      <c r="BI23" s="7" t="s">
        <v>100</v>
      </c>
      <c r="BK23" s="1"/>
    </row>
    <row r="24" spans="12:62" ht="16.5" thickBot="1">
      <c r="L24" s="14" t="s">
        <v>97</v>
      </c>
      <c r="M24" s="87">
        <v>300</v>
      </c>
      <c r="N24" s="28">
        <v>13</v>
      </c>
      <c r="Q24" s="94"/>
      <c r="R24" s="94"/>
      <c r="S24" s="94"/>
      <c r="T24" s="94"/>
      <c r="U24" s="94"/>
      <c r="Z24" s="76"/>
      <c r="AA24" s="76"/>
      <c r="AB24" s="76"/>
      <c r="AC24" s="76"/>
      <c r="AU24" s="14"/>
      <c r="AV24" s="4"/>
      <c r="AW24" s="4"/>
      <c r="AY24" s="14"/>
      <c r="AZ24" s="4"/>
      <c r="BA24" s="4"/>
      <c r="BI24" s="11">
        <f>X2</f>
        <v>-12.093844029514644</v>
      </c>
      <c r="BJ24" s="11">
        <f>Y2</f>
        <v>-4.4017992446013565</v>
      </c>
    </row>
    <row r="25" spans="12:62" ht="15" thickBot="1">
      <c r="L25" s="14" t="s">
        <v>144</v>
      </c>
      <c r="M25" s="88">
        <f>((uspd-sru)^2+(vspd-srv)^2)^0.5</f>
        <v>7.297490927358752</v>
      </c>
      <c r="Z25" s="76"/>
      <c r="AA25" s="76"/>
      <c r="AB25" s="76"/>
      <c r="AC25" s="76"/>
      <c r="BI25" s="11">
        <f>X8</f>
        <v>2.6818224558880717</v>
      </c>
      <c r="BJ25" s="11">
        <f>Y8</f>
        <v>15.209370937520543</v>
      </c>
    </row>
    <row r="26" spans="14:62" ht="13.5" thickBot="1">
      <c r="N26" s="12" t="s">
        <v>109</v>
      </c>
      <c r="O26" s="12" t="s">
        <v>110</v>
      </c>
      <c r="Z26" s="76"/>
      <c r="AA26" s="76"/>
      <c r="AB26" s="76"/>
      <c r="AC26" s="76"/>
      <c r="BI26" s="10">
        <f>BI25-BI24</f>
        <v>14.775666485402716</v>
      </c>
      <c r="BJ26" s="10">
        <f>BJ25-BJ24</f>
        <v>19.6111701821219</v>
      </c>
    </row>
    <row r="27" spans="2:15" ht="16.5" thickBot="1">
      <c r="B27" s="14" t="s">
        <v>142</v>
      </c>
      <c r="C27" s="27">
        <f>SRHO1</f>
        <v>379.9995018208889</v>
      </c>
      <c r="D27" s="41" t="s">
        <v>80</v>
      </c>
      <c r="G27" s="14" t="s">
        <v>74</v>
      </c>
      <c r="H27" s="92">
        <f>SQRT((X2-X18)^2+(Y2-Y18)^2)</f>
        <v>48.33071200484408</v>
      </c>
      <c r="I27" s="39" t="s">
        <v>77</v>
      </c>
      <c r="J27" s="15" t="s">
        <v>124</v>
      </c>
      <c r="N27" s="75"/>
      <c r="O27" s="75"/>
    </row>
    <row r="28" spans="2:33" ht="16.5" thickBot="1">
      <c r="B28" s="14" t="s">
        <v>76</v>
      </c>
      <c r="C28" s="68">
        <f>SRHO</f>
        <v>591.1172631955791</v>
      </c>
      <c r="D28" s="69" t="s">
        <v>107</v>
      </c>
      <c r="G28" s="14" t="s">
        <v>66</v>
      </c>
      <c r="H28" s="92">
        <f>SUM(Z3:Z14)</f>
        <v>51.046839345832176</v>
      </c>
      <c r="I28" s="39" t="s">
        <v>77</v>
      </c>
      <c r="J28" s="15" t="s">
        <v>61</v>
      </c>
      <c r="M28" s="17" t="s">
        <v>120</v>
      </c>
      <c r="N28" s="74">
        <f>SUM(AF30:AF41)</f>
        <v>40.08935502476558</v>
      </c>
      <c r="O28" s="74">
        <f>SUM(AG30:AG41)</f>
        <v>-10.957484321066596</v>
      </c>
      <c r="P28" s="39" t="s">
        <v>77</v>
      </c>
      <c r="X28" s="71" t="s">
        <v>118</v>
      </c>
      <c r="Z28" s="82" t="s">
        <v>105</v>
      </c>
      <c r="AA28" s="81" t="s">
        <v>113</v>
      </c>
      <c r="AB28" s="81" t="s">
        <v>114</v>
      </c>
      <c r="AC28" s="81" t="s">
        <v>115</v>
      </c>
      <c r="AD28" s="81" t="s">
        <v>116</v>
      </c>
      <c r="AE28" s="81" t="s">
        <v>117</v>
      </c>
      <c r="AF28" s="12" t="s">
        <v>109</v>
      </c>
      <c r="AG28" s="12" t="s">
        <v>110</v>
      </c>
    </row>
    <row r="29" spans="2:34" ht="16.5" thickBot="1">
      <c r="B29" s="14" t="s">
        <v>75</v>
      </c>
      <c r="C29" s="42">
        <f>SRHD1</f>
        <v>335.74963624109887</v>
      </c>
      <c r="D29" s="43" t="s">
        <v>82</v>
      </c>
      <c r="G29" s="14" t="s">
        <v>67</v>
      </c>
      <c r="H29" s="92">
        <f>SQRT((X2-X14)^2+(Y2-Y14)^2)</f>
        <v>35.91008587984257</v>
      </c>
      <c r="I29" s="39" t="s">
        <v>77</v>
      </c>
      <c r="J29" s="15" t="s">
        <v>62</v>
      </c>
      <c r="N29" s="75"/>
      <c r="O29" s="75"/>
      <c r="W29" s="47" t="s">
        <v>6</v>
      </c>
      <c r="X29" s="77" t="s">
        <v>104</v>
      </c>
      <c r="Y29" s="77" t="s">
        <v>104</v>
      </c>
      <c r="Z29" s="78" t="s">
        <v>104</v>
      </c>
      <c r="AA29" s="77" t="s">
        <v>104</v>
      </c>
      <c r="AB29" s="77" t="s">
        <v>104</v>
      </c>
      <c r="AC29" s="77" t="s">
        <v>104</v>
      </c>
      <c r="AD29" s="77" t="s">
        <v>104</v>
      </c>
      <c r="AE29" s="77" t="s">
        <v>104</v>
      </c>
      <c r="AF29" s="73" t="s">
        <v>104</v>
      </c>
      <c r="AG29" s="73" t="s">
        <v>104</v>
      </c>
      <c r="AH29" s="72" t="s">
        <v>6</v>
      </c>
    </row>
    <row r="30" spans="2:34" ht="15.75">
      <c r="B30" s="14" t="s">
        <v>60</v>
      </c>
      <c r="C30" s="70">
        <f>SRHD</f>
        <v>470.00918074054243</v>
      </c>
      <c r="D30" s="43" t="s">
        <v>82</v>
      </c>
      <c r="G30" s="14" t="s">
        <v>68</v>
      </c>
      <c r="H30" s="92">
        <f>SUM(Z3:Z8)</f>
        <v>30.47015783994167</v>
      </c>
      <c r="I30" s="39" t="s">
        <v>77</v>
      </c>
      <c r="J30" s="40" t="s">
        <v>121</v>
      </c>
      <c r="M30" s="17" t="s">
        <v>120</v>
      </c>
      <c r="N30" s="74">
        <f>SUM(AF30:AF35)</f>
        <v>30.47015783994167</v>
      </c>
      <c r="O30" s="74">
        <f>SUM(AG30:AG35)</f>
        <v>0</v>
      </c>
      <c r="P30" s="39" t="s">
        <v>77</v>
      </c>
      <c r="W30" s="47" t="s">
        <v>9</v>
      </c>
      <c r="X30" s="79">
        <f aca="true" t="shared" si="39" ref="X30:Y45">X3-X2</f>
        <v>-1.4512612835417524</v>
      </c>
      <c r="Y30" s="79">
        <f t="shared" si="39"/>
        <v>9.331814398554878</v>
      </c>
      <c r="Z30" s="73">
        <f>SQRT((X30)^2+(Y30)^2)</f>
        <v>9.443988526156911</v>
      </c>
      <c r="AA30" s="80">
        <f>ATAN(Y30/X30)*180/PI()</f>
        <v>-81.16030933793955</v>
      </c>
      <c r="AB30" s="76">
        <f aca="true" t="shared" si="40" ref="AB30:AB45">IF(X30&lt;0,270,90)</f>
        <v>270</v>
      </c>
      <c r="AC30" s="80">
        <f>AB30-AA30</f>
        <v>351.16030933793957</v>
      </c>
      <c r="AD30" s="76">
        <f>IF(BF2&gt;0,1,0)</f>
        <v>1</v>
      </c>
      <c r="AE30" s="76">
        <f>IF(BF2&lt;0,-1,0)</f>
        <v>0</v>
      </c>
      <c r="AF30" s="73">
        <f>AD30*Z30</f>
        <v>9.443988526156911</v>
      </c>
      <c r="AG30" s="73">
        <f>AE30*Z30</f>
        <v>0</v>
      </c>
      <c r="AH30" s="72" t="s">
        <v>9</v>
      </c>
    </row>
    <row r="31" spans="2:34" ht="15.75">
      <c r="B31" s="14" t="s">
        <v>125</v>
      </c>
      <c r="C31" s="92">
        <f>SQRT((X2-X4)^2+(Y2-Y4)^2)</f>
        <v>18.306390304629723</v>
      </c>
      <c r="D31" s="39" t="s">
        <v>77</v>
      </c>
      <c r="G31" s="14" t="s">
        <v>69</v>
      </c>
      <c r="H31" s="92">
        <f>SQRT((X2-X8)^2+(Y2-Y8)^2)</f>
        <v>24.554395044472187</v>
      </c>
      <c r="I31" s="39" t="s">
        <v>77</v>
      </c>
      <c r="J31" s="15" t="s">
        <v>112</v>
      </c>
      <c r="W31" s="47" t="s">
        <v>10</v>
      </c>
      <c r="X31" s="79">
        <f t="shared" si="39"/>
        <v>5.823105313056394</v>
      </c>
      <c r="Y31" s="79">
        <f t="shared" si="39"/>
        <v>8.44488118209335</v>
      </c>
      <c r="Z31" s="73">
        <f aca="true" t="shared" si="41" ref="Z31:Z42">SQRT((X31)^2+(Y31)^2)</f>
        <v>10.257902985826098</v>
      </c>
      <c r="AA31" s="80">
        <f aca="true" t="shared" si="42" ref="AA31:AA42">ATAN(Y31/X31)*180/PI()</f>
        <v>55.41208258659868</v>
      </c>
      <c r="AB31" s="76">
        <f t="shared" si="40"/>
        <v>90</v>
      </c>
      <c r="AC31" s="80">
        <f aca="true" t="shared" si="43" ref="AC31:AC42">AB31-AA31</f>
        <v>34.58791741340132</v>
      </c>
      <c r="AD31" s="76">
        <f aca="true" t="shared" si="44" ref="AD31:AD45">IF(ABS(AC31-AC30)&gt;180,IF(AC31&lt;AC30,1,0),IF(AC31&gt;AC30,1,0))</f>
        <v>1</v>
      </c>
      <c r="AE31" s="76">
        <f aca="true" t="shared" si="45" ref="AE31:AE45">IF(AD31=1,0,-1)</f>
        <v>0</v>
      </c>
      <c r="AF31" s="73">
        <f>AD31*Z31</f>
        <v>10.257902985826098</v>
      </c>
      <c r="AG31" s="73">
        <f>AE31*Z31</f>
        <v>0</v>
      </c>
      <c r="AH31" s="72" t="s">
        <v>10</v>
      </c>
    </row>
    <row r="32" spans="7:34" ht="16.5" thickBot="1">
      <c r="G32" s="14" t="s">
        <v>31</v>
      </c>
      <c r="H32" s="92">
        <f>0.5*((AA15-AA20)^2+(AB15-AB20)^2)</f>
        <v>142.8616560608955</v>
      </c>
      <c r="I32" s="39" t="s">
        <v>78</v>
      </c>
      <c r="J32" s="15" t="s">
        <v>111</v>
      </c>
      <c r="W32" s="47" t="s">
        <v>11</v>
      </c>
      <c r="X32" s="79">
        <f t="shared" si="39"/>
        <v>2.4398409064783753</v>
      </c>
      <c r="Y32" s="79">
        <f t="shared" si="39"/>
        <v>1.1377164993706987</v>
      </c>
      <c r="Z32" s="73">
        <f t="shared" si="41"/>
        <v>2.6920665819896685</v>
      </c>
      <c r="AA32" s="80">
        <f t="shared" si="42"/>
        <v>24.999999999999975</v>
      </c>
      <c r="AB32" s="76">
        <f t="shared" si="40"/>
        <v>90</v>
      </c>
      <c r="AC32" s="80">
        <f t="shared" si="43"/>
        <v>65.00000000000003</v>
      </c>
      <c r="AD32" s="76">
        <f t="shared" si="44"/>
        <v>1</v>
      </c>
      <c r="AE32" s="76">
        <f t="shared" si="45"/>
        <v>0</v>
      </c>
      <c r="AF32" s="73">
        <f aca="true" t="shared" si="46" ref="AF32:AF45">AD32*Z32</f>
        <v>2.6920665819896685</v>
      </c>
      <c r="AG32" s="73">
        <f aca="true" t="shared" si="47" ref="AG32:AG45">AE32*Z32</f>
        <v>0</v>
      </c>
      <c r="AH32" s="72" t="s">
        <v>11</v>
      </c>
    </row>
    <row r="33" spans="2:34" ht="16.5" thickBot="1">
      <c r="B33" s="14" t="s">
        <v>108</v>
      </c>
      <c r="C33" s="32">
        <f>SRH_LM3</f>
        <v>171.80864473395758</v>
      </c>
      <c r="D33" s="40" t="s">
        <v>79</v>
      </c>
      <c r="G33" s="14" t="s">
        <v>145</v>
      </c>
      <c r="H33" s="29">
        <f>((uspd-AVERAGE(X2:X4))^2+(vspd-AVERAGE(Y2:Y4))^2)^0.5</f>
        <v>18.70412021719777</v>
      </c>
      <c r="I33" s="40" t="s">
        <v>81</v>
      </c>
      <c r="J33" s="15" t="s">
        <v>88</v>
      </c>
      <c r="W33" s="47" t="s">
        <v>12</v>
      </c>
      <c r="X33" s="79">
        <f t="shared" si="39"/>
        <v>2.6003366376335526</v>
      </c>
      <c r="Y33" s="79">
        <f t="shared" si="39"/>
        <v>0.6967581021029723</v>
      </c>
      <c r="Z33" s="73">
        <f t="shared" si="41"/>
        <v>2.6920665819896628</v>
      </c>
      <c r="AA33" s="80">
        <f t="shared" si="42"/>
        <v>15.000000000000018</v>
      </c>
      <c r="AB33" s="76">
        <f t="shared" si="40"/>
        <v>90</v>
      </c>
      <c r="AC33" s="80">
        <f t="shared" si="43"/>
        <v>74.99999999999999</v>
      </c>
      <c r="AD33" s="76">
        <f t="shared" si="44"/>
        <v>1</v>
      </c>
      <c r="AE33" s="76">
        <f t="shared" si="45"/>
        <v>0</v>
      </c>
      <c r="AF33" s="73">
        <f t="shared" si="46"/>
        <v>2.6920665819896628</v>
      </c>
      <c r="AG33" s="73">
        <f t="shared" si="47"/>
        <v>0</v>
      </c>
      <c r="AH33" s="72" t="s">
        <v>12</v>
      </c>
    </row>
    <row r="34" spans="2:34" ht="16.5" thickBot="1">
      <c r="B34" s="14" t="s">
        <v>86</v>
      </c>
      <c r="C34" s="32">
        <f>SRH_LM</f>
        <v>-23.00220556091876</v>
      </c>
      <c r="D34" s="40" t="s">
        <v>79</v>
      </c>
      <c r="G34" s="14" t="s">
        <v>146</v>
      </c>
      <c r="H34" s="29">
        <f>((uspd-AVERAGE(X2:X8))^2+(vspd-AVERAGE(Y2:Y8))^2)^0.5</f>
        <v>17.968483497152647</v>
      </c>
      <c r="I34" s="40" t="s">
        <v>81</v>
      </c>
      <c r="J34" s="15" t="s">
        <v>88</v>
      </c>
      <c r="W34" s="47" t="s">
        <v>13</v>
      </c>
      <c r="X34" s="79">
        <f t="shared" si="39"/>
        <v>2.681822455888076</v>
      </c>
      <c r="Y34" s="79">
        <f t="shared" si="39"/>
        <v>0.23462906247945803</v>
      </c>
      <c r="Z34" s="73">
        <f t="shared" si="41"/>
        <v>2.6920665819896694</v>
      </c>
      <c r="AA34" s="80">
        <f t="shared" si="42"/>
        <v>4.999999999999979</v>
      </c>
      <c r="AB34" s="76">
        <f t="shared" si="40"/>
        <v>90</v>
      </c>
      <c r="AC34" s="80">
        <f t="shared" si="43"/>
        <v>85.00000000000003</v>
      </c>
      <c r="AD34" s="76">
        <f t="shared" si="44"/>
        <v>1</v>
      </c>
      <c r="AE34" s="76">
        <f t="shared" si="45"/>
        <v>0</v>
      </c>
      <c r="AF34" s="73">
        <f t="shared" si="46"/>
        <v>2.6920665819896694</v>
      </c>
      <c r="AG34" s="73">
        <f t="shared" si="47"/>
        <v>0</v>
      </c>
      <c r="AH34" s="72" t="s">
        <v>13</v>
      </c>
    </row>
    <row r="35" spans="1:34" ht="15.75">
      <c r="A35" s="15" t="s">
        <v>83</v>
      </c>
      <c r="G35" s="14" t="s">
        <v>147</v>
      </c>
      <c r="H35" s="29">
        <f>((X12-uspd)^2+(Y12-vspd)^2)^0.5</f>
        <v>16.355880455914935</v>
      </c>
      <c r="I35" s="40" t="s">
        <v>81</v>
      </c>
      <c r="J35" s="15" t="s">
        <v>84</v>
      </c>
      <c r="W35" s="47" t="s">
        <v>15</v>
      </c>
      <c r="X35" s="79">
        <f t="shared" si="39"/>
        <v>2.68182245588807</v>
      </c>
      <c r="Y35" s="79">
        <f t="shared" si="39"/>
        <v>-0.23462906247945803</v>
      </c>
      <c r="Z35" s="73">
        <f t="shared" si="41"/>
        <v>2.692066581989663</v>
      </c>
      <c r="AA35" s="80">
        <f t="shared" si="42"/>
        <v>-4.99999999999999</v>
      </c>
      <c r="AB35" s="76">
        <f t="shared" si="40"/>
        <v>90</v>
      </c>
      <c r="AC35" s="80">
        <f t="shared" si="43"/>
        <v>94.99999999999999</v>
      </c>
      <c r="AD35" s="76">
        <f t="shared" si="44"/>
        <v>1</v>
      </c>
      <c r="AE35" s="76">
        <f t="shared" si="45"/>
        <v>0</v>
      </c>
      <c r="AF35" s="73">
        <f t="shared" si="46"/>
        <v>2.692066581989663</v>
      </c>
      <c r="AG35" s="73">
        <f t="shared" si="47"/>
        <v>0</v>
      </c>
      <c r="AH35" s="72" t="s">
        <v>15</v>
      </c>
    </row>
    <row r="36" spans="1:34" ht="15.75">
      <c r="A36" s="48" t="s">
        <v>141</v>
      </c>
      <c r="B36" s="36"/>
      <c r="C36" s="36"/>
      <c r="D36" s="36"/>
      <c r="E36" s="36"/>
      <c r="G36" s="14" t="s">
        <v>148</v>
      </c>
      <c r="H36" s="29">
        <f>((X18-uspd)^2+(Y18-vspd)^2)^0.5</f>
        <v>34.3280256740525</v>
      </c>
      <c r="I36" s="40" t="s">
        <v>81</v>
      </c>
      <c r="J36" s="15" t="s">
        <v>85</v>
      </c>
      <c r="W36" s="47" t="s">
        <v>17</v>
      </c>
      <c r="X36" s="79">
        <f t="shared" si="39"/>
        <v>2.4242646678495046</v>
      </c>
      <c r="Y36" s="79">
        <f t="shared" si="39"/>
        <v>-1.1805118632835576</v>
      </c>
      <c r="Z36" s="73">
        <f t="shared" si="41"/>
        <v>2.6964175194388362</v>
      </c>
      <c r="AA36" s="80">
        <f t="shared" si="42"/>
        <v>-25.964075661271366</v>
      </c>
      <c r="AB36" s="76">
        <f t="shared" si="40"/>
        <v>90</v>
      </c>
      <c r="AC36" s="80">
        <f t="shared" si="43"/>
        <v>115.96407566127137</v>
      </c>
      <c r="AD36" s="76">
        <f t="shared" si="44"/>
        <v>1</v>
      </c>
      <c r="AE36" s="76">
        <f t="shared" si="45"/>
        <v>0</v>
      </c>
      <c r="AF36" s="73">
        <f t="shared" si="46"/>
        <v>2.6964175194388362</v>
      </c>
      <c r="AG36" s="73">
        <f t="shared" si="47"/>
        <v>0</v>
      </c>
      <c r="AH36" s="72" t="s">
        <v>17</v>
      </c>
    </row>
    <row r="37" spans="1:34" ht="15.75">
      <c r="A37" s="90" t="s">
        <v>150</v>
      </c>
      <c r="G37" s="14" t="s">
        <v>149</v>
      </c>
      <c r="H37" s="29">
        <f>((AVERAGE(X16:X22)-uspd)^2+(AVERAGE(Y16:Y22)-vspd)^2)^0.5</f>
        <v>35.20681557731283</v>
      </c>
      <c r="I37" s="40" t="s">
        <v>81</v>
      </c>
      <c r="J37" s="15" t="s">
        <v>85</v>
      </c>
      <c r="W37" s="47" t="s">
        <v>18</v>
      </c>
      <c r="X37" s="79">
        <f t="shared" si="39"/>
        <v>2.6159128762624233</v>
      </c>
      <c r="Y37" s="79">
        <f t="shared" si="39"/>
        <v>-0.6539627381901134</v>
      </c>
      <c r="Z37" s="73">
        <f t="shared" si="41"/>
        <v>2.6964175194388305</v>
      </c>
      <c r="AA37" s="80">
        <f t="shared" si="42"/>
        <v>-14.035924338728623</v>
      </c>
      <c r="AB37" s="76">
        <f t="shared" si="40"/>
        <v>90</v>
      </c>
      <c r="AC37" s="80">
        <f t="shared" si="43"/>
        <v>104.03592433872862</v>
      </c>
      <c r="AD37" s="76">
        <f t="shared" si="44"/>
        <v>0</v>
      </c>
      <c r="AE37" s="76">
        <f t="shared" si="45"/>
        <v>-1</v>
      </c>
      <c r="AF37" s="73">
        <f t="shared" si="46"/>
        <v>0</v>
      </c>
      <c r="AG37" s="73">
        <f t="shared" si="47"/>
        <v>-2.6964175194388305</v>
      </c>
      <c r="AH37" s="72" t="s">
        <v>18</v>
      </c>
    </row>
    <row r="38" spans="23:34" ht="12.75">
      <c r="W38" s="47" t="s">
        <v>19</v>
      </c>
      <c r="X38" s="79">
        <f t="shared" si="39"/>
        <v>2.2052118439989172</v>
      </c>
      <c r="Y38" s="79">
        <f t="shared" si="39"/>
        <v>-1.5441059565173756</v>
      </c>
      <c r="Z38" s="73">
        <f t="shared" si="41"/>
        <v>2.69206658198967</v>
      </c>
      <c r="AA38" s="80">
        <f t="shared" si="42"/>
        <v>-34.999999999999986</v>
      </c>
      <c r="AB38" s="76">
        <f t="shared" si="40"/>
        <v>90</v>
      </c>
      <c r="AC38" s="80">
        <f t="shared" si="43"/>
        <v>124.99999999999999</v>
      </c>
      <c r="AD38" s="76">
        <f t="shared" si="44"/>
        <v>1</v>
      </c>
      <c r="AE38" s="76">
        <f t="shared" si="45"/>
        <v>0</v>
      </c>
      <c r="AF38" s="73">
        <f t="shared" si="46"/>
        <v>2.69206658198967</v>
      </c>
      <c r="AG38" s="73">
        <f t="shared" si="47"/>
        <v>0</v>
      </c>
      <c r="AH38" s="72" t="s">
        <v>19</v>
      </c>
    </row>
    <row r="39" spans="23:34" ht="12.75">
      <c r="W39" s="47" t="s">
        <v>20</v>
      </c>
      <c r="X39" s="79">
        <f t="shared" si="39"/>
        <v>4.8322696900001425</v>
      </c>
      <c r="Y39" s="79">
        <f t="shared" si="39"/>
        <v>-1.4960901493563465</v>
      </c>
      <c r="Z39" s="73">
        <f t="shared" si="41"/>
        <v>5.058568581317759</v>
      </c>
      <c r="AA39" s="80">
        <f t="shared" si="42"/>
        <v>-17.20273534676712</v>
      </c>
      <c r="AB39" s="76">
        <f t="shared" si="40"/>
        <v>90</v>
      </c>
      <c r="AC39" s="80">
        <f t="shared" si="43"/>
        <v>107.20273534676713</v>
      </c>
      <c r="AD39" s="76">
        <f t="shared" si="44"/>
        <v>0</v>
      </c>
      <c r="AE39" s="76">
        <f t="shared" si="45"/>
        <v>-1</v>
      </c>
      <c r="AF39" s="73">
        <f t="shared" si="46"/>
        <v>0</v>
      </c>
      <c r="AG39" s="73">
        <f t="shared" si="47"/>
        <v>-5.058568581317759</v>
      </c>
      <c r="AH39" s="72" t="s">
        <v>20</v>
      </c>
    </row>
    <row r="40" spans="23:34" ht="12.75">
      <c r="W40" s="47" t="s">
        <v>21</v>
      </c>
      <c r="X40" s="79">
        <f t="shared" si="39"/>
        <v>3.9032084166596395</v>
      </c>
      <c r="Y40" s="79">
        <f t="shared" si="39"/>
        <v>-1.632144984408665</v>
      </c>
      <c r="Z40" s="73">
        <f t="shared" si="41"/>
        <v>4.2307130833954</v>
      </c>
      <c r="AA40" s="80">
        <f t="shared" si="42"/>
        <v>-22.692472944669994</v>
      </c>
      <c r="AB40" s="76">
        <f t="shared" si="40"/>
        <v>90</v>
      </c>
      <c r="AC40" s="80">
        <f t="shared" si="43"/>
        <v>112.69247294466999</v>
      </c>
      <c r="AD40" s="76">
        <f t="shared" si="44"/>
        <v>1</v>
      </c>
      <c r="AE40" s="76">
        <f t="shared" si="45"/>
        <v>0</v>
      </c>
      <c r="AF40" s="73">
        <f t="shared" si="46"/>
        <v>4.2307130833954</v>
      </c>
      <c r="AG40" s="73">
        <f t="shared" si="47"/>
        <v>0</v>
      </c>
      <c r="AH40" s="72" t="s">
        <v>21</v>
      </c>
    </row>
    <row r="41" spans="23:34" ht="12.75">
      <c r="W41" s="47" t="s">
        <v>22</v>
      </c>
      <c r="X41" s="79">
        <f t="shared" si="39"/>
        <v>1.399654553411608</v>
      </c>
      <c r="Y41" s="79">
        <f t="shared" si="39"/>
        <v>2.8804447542355174</v>
      </c>
      <c r="Z41" s="73">
        <f t="shared" si="41"/>
        <v>3.2024982203100065</v>
      </c>
      <c r="AA41" s="80">
        <f t="shared" si="42"/>
        <v>64.08413569890578</v>
      </c>
      <c r="AB41" s="76">
        <f t="shared" si="40"/>
        <v>90</v>
      </c>
      <c r="AC41" s="80">
        <f t="shared" si="43"/>
        <v>25.915864301094217</v>
      </c>
      <c r="AD41" s="76">
        <f t="shared" si="44"/>
        <v>0</v>
      </c>
      <c r="AE41" s="76">
        <f t="shared" si="45"/>
        <v>-1</v>
      </c>
      <c r="AF41" s="73">
        <f t="shared" si="46"/>
        <v>0</v>
      </c>
      <c r="AG41" s="73">
        <f t="shared" si="47"/>
        <v>-3.2024982203100065</v>
      </c>
      <c r="AH41" s="72" t="s">
        <v>22</v>
      </c>
    </row>
    <row r="42" spans="23:34" ht="12.75">
      <c r="W42" s="47" t="s">
        <v>23</v>
      </c>
      <c r="X42" s="79">
        <f t="shared" si="39"/>
        <v>2.229149389341149</v>
      </c>
      <c r="Y42" s="79">
        <f t="shared" si="39"/>
        <v>1.2870000000000026</v>
      </c>
      <c r="Z42" s="73">
        <f t="shared" si="41"/>
        <v>2.5740000000000047</v>
      </c>
      <c r="AA42" s="80">
        <f t="shared" si="42"/>
        <v>30.000000000000004</v>
      </c>
      <c r="AB42" s="76">
        <f t="shared" si="40"/>
        <v>90</v>
      </c>
      <c r="AC42" s="80">
        <f t="shared" si="43"/>
        <v>60</v>
      </c>
      <c r="AD42" s="76">
        <f t="shared" si="44"/>
        <v>1</v>
      </c>
      <c r="AE42" s="76">
        <f t="shared" si="45"/>
        <v>0</v>
      </c>
      <c r="AF42" s="73">
        <f t="shared" si="46"/>
        <v>2.5740000000000047</v>
      </c>
      <c r="AG42" s="73">
        <f t="shared" si="47"/>
        <v>0</v>
      </c>
      <c r="AH42" s="72" t="s">
        <v>23</v>
      </c>
    </row>
    <row r="43" spans="23:34" ht="12.75">
      <c r="W43" s="47" t="s">
        <v>24</v>
      </c>
      <c r="X43" s="79">
        <f t="shared" si="39"/>
        <v>0.901977088587067</v>
      </c>
      <c r="Y43" s="79">
        <f t="shared" si="39"/>
        <v>3.370243218843516</v>
      </c>
      <c r="Z43" s="73">
        <f>SQRT((X43)^2+(Y43)^2)</f>
        <v>3.4888539697867413</v>
      </c>
      <c r="AA43" s="80">
        <f>ATAN(Y43/X43)*180/PI()</f>
        <v>75.0170821664944</v>
      </c>
      <c r="AB43" s="76">
        <f t="shared" si="40"/>
        <v>90</v>
      </c>
      <c r="AC43" s="80">
        <f>AB43-AA43</f>
        <v>14.982917833505596</v>
      </c>
      <c r="AD43" s="76">
        <f t="shared" si="44"/>
        <v>0</v>
      </c>
      <c r="AE43" s="76">
        <f t="shared" si="45"/>
        <v>-1</v>
      </c>
      <c r="AF43" s="73">
        <f t="shared" si="46"/>
        <v>0</v>
      </c>
      <c r="AG43" s="73">
        <f t="shared" si="47"/>
        <v>-3.4888539697867413</v>
      </c>
      <c r="AH43" s="72" t="s">
        <v>24</v>
      </c>
    </row>
    <row r="44" spans="23:34" ht="12.75">
      <c r="W44" s="47" t="s">
        <v>26</v>
      </c>
      <c r="X44" s="79">
        <f t="shared" si="39"/>
        <v>2.108497361999863</v>
      </c>
      <c r="Y44" s="79">
        <f t="shared" si="39"/>
        <v>1.476385747167594</v>
      </c>
      <c r="Z44" s="73">
        <f>SQRT((X44)^2+(Y44)^2)</f>
        <v>2.573999999999999</v>
      </c>
      <c r="AA44" s="80">
        <f>ATAN(Y44/X44)*180/PI()</f>
        <v>35.00000000000006</v>
      </c>
      <c r="AB44" s="76">
        <f t="shared" si="40"/>
        <v>90</v>
      </c>
      <c r="AC44" s="80">
        <f>AB44-AA44</f>
        <v>54.99999999999994</v>
      </c>
      <c r="AD44" s="76">
        <f t="shared" si="44"/>
        <v>1</v>
      </c>
      <c r="AE44" s="76">
        <f t="shared" si="45"/>
        <v>0</v>
      </c>
      <c r="AF44" s="73">
        <f t="shared" si="46"/>
        <v>2.573999999999999</v>
      </c>
      <c r="AG44" s="73">
        <f t="shared" si="47"/>
        <v>0</v>
      </c>
      <c r="AH44" s="72" t="s">
        <v>26</v>
      </c>
    </row>
    <row r="45" spans="23:34" ht="12.75">
      <c r="W45" s="47" t="s">
        <v>28</v>
      </c>
      <c r="X45" s="79">
        <f t="shared" si="39"/>
        <v>2.3032092082371065</v>
      </c>
      <c r="Y45" s="79">
        <f t="shared" si="39"/>
        <v>5.446865336653019</v>
      </c>
      <c r="Z45" s="73">
        <f>SQRT((X45)^2+(Y45)^2)</f>
        <v>5.913807119998116</v>
      </c>
      <c r="AA45" s="80">
        <f>ATAN(Y45/X45)*180/PI()</f>
        <v>67.07890864305072</v>
      </c>
      <c r="AB45" s="76">
        <f t="shared" si="40"/>
        <v>90</v>
      </c>
      <c r="AC45" s="80">
        <f>AB45-AA45</f>
        <v>22.921091356949276</v>
      </c>
      <c r="AD45" s="76">
        <f t="shared" si="44"/>
        <v>0</v>
      </c>
      <c r="AE45" s="76">
        <f t="shared" si="45"/>
        <v>-1</v>
      </c>
      <c r="AF45" s="73">
        <f t="shared" si="46"/>
        <v>0</v>
      </c>
      <c r="AG45" s="73">
        <f t="shared" si="47"/>
        <v>-5.913807119998116</v>
      </c>
      <c r="AH45" s="72" t="s">
        <v>28</v>
      </c>
    </row>
    <row r="46" spans="23:34" ht="12.75">
      <c r="W46" s="47"/>
      <c r="X46" s="79"/>
      <c r="Y46" s="79"/>
      <c r="Z46" s="73"/>
      <c r="AA46" s="80"/>
      <c r="AB46" s="76"/>
      <c r="AC46" s="80"/>
      <c r="AD46" s="77"/>
      <c r="AE46" s="77"/>
      <c r="AF46" s="73"/>
      <c r="AG46" s="73"/>
      <c r="AH46" s="72"/>
    </row>
    <row r="53" spans="1:23" ht="12.75">
      <c r="A53" t="s">
        <v>32</v>
      </c>
      <c r="C53" t="s">
        <v>33</v>
      </c>
      <c r="E53" t="s">
        <v>34</v>
      </c>
      <c r="G53" t="s">
        <v>35</v>
      </c>
      <c r="I53" t="s">
        <v>36</v>
      </c>
      <c r="K53" t="s">
        <v>37</v>
      </c>
      <c r="M53" t="s">
        <v>38</v>
      </c>
      <c r="O53" t="s">
        <v>39</v>
      </c>
      <c r="Q53" t="s">
        <v>40</v>
      </c>
      <c r="S53" t="s">
        <v>41</v>
      </c>
      <c r="W53" t="s">
        <v>49</v>
      </c>
    </row>
    <row r="54" spans="1:26" ht="12.75">
      <c r="A54" s="5" t="s">
        <v>42</v>
      </c>
      <c r="B54" s="5" t="s">
        <v>43</v>
      </c>
      <c r="C54" s="5" t="s">
        <v>42</v>
      </c>
      <c r="D54" s="5" t="s">
        <v>43</v>
      </c>
      <c r="E54" s="5" t="s">
        <v>42</v>
      </c>
      <c r="F54" s="5" t="s">
        <v>43</v>
      </c>
      <c r="G54" s="5" t="s">
        <v>42</v>
      </c>
      <c r="H54" s="5" t="s">
        <v>43</v>
      </c>
      <c r="I54" s="5" t="s">
        <v>42</v>
      </c>
      <c r="J54" s="5" t="s">
        <v>43</v>
      </c>
      <c r="K54" s="5" t="s">
        <v>42</v>
      </c>
      <c r="L54" s="5" t="s">
        <v>43</v>
      </c>
      <c r="M54" s="5" t="s">
        <v>42</v>
      </c>
      <c r="N54" s="5" t="s">
        <v>43</v>
      </c>
      <c r="O54" s="5" t="s">
        <v>42</v>
      </c>
      <c r="P54" s="5" t="s">
        <v>43</v>
      </c>
      <c r="Q54" s="5" t="s">
        <v>42</v>
      </c>
      <c r="R54" s="5" t="s">
        <v>43</v>
      </c>
      <c r="S54" s="5" t="s">
        <v>42</v>
      </c>
      <c r="T54" s="5" t="s">
        <v>43</v>
      </c>
      <c r="V54" s="5" t="s">
        <v>42</v>
      </c>
      <c r="W54" s="5" t="s">
        <v>45</v>
      </c>
      <c r="X54" s="5" t="s">
        <v>46</v>
      </c>
      <c r="Y54" s="5" t="s">
        <v>47</v>
      </c>
      <c r="Z54" s="5" t="s">
        <v>48</v>
      </c>
    </row>
    <row r="55" spans="1:26" ht="12.75">
      <c r="A55">
        <v>0</v>
      </c>
      <c r="B55" s="1">
        <f aca="true" t="shared" si="48" ref="B55:B86">SQRT(25-(A55*A55))</f>
        <v>5</v>
      </c>
      <c r="C55">
        <v>0</v>
      </c>
      <c r="D55" s="1">
        <f aca="true" t="shared" si="49" ref="D55:D86">SQRT(100-(C55*C55))</f>
        <v>10</v>
      </c>
      <c r="E55">
        <v>0</v>
      </c>
      <c r="F55" s="1">
        <f aca="true" t="shared" si="50" ref="F55:F86">SQRT(225-(E55*E55))</f>
        <v>15</v>
      </c>
      <c r="G55">
        <v>0</v>
      </c>
      <c r="H55" s="1">
        <f aca="true" t="shared" si="51" ref="H55:H86">SQRT(400-(G55*G55))</f>
        <v>20</v>
      </c>
      <c r="I55">
        <v>0</v>
      </c>
      <c r="J55" s="1">
        <f aca="true" t="shared" si="52" ref="J55:J118">SQRT(625-(I55*I55))</f>
        <v>25</v>
      </c>
      <c r="K55">
        <v>0</v>
      </c>
      <c r="L55" s="1">
        <f aca="true" t="shared" si="53" ref="L55:L86">SQRT(900-(K55*K55))</f>
        <v>30</v>
      </c>
      <c r="M55">
        <v>0</v>
      </c>
      <c r="N55" s="1">
        <f aca="true" t="shared" si="54" ref="N55:N86">SQRT(1225-(M55*M55))</f>
        <v>35</v>
      </c>
      <c r="O55">
        <v>0</v>
      </c>
      <c r="P55" s="1">
        <f aca="true" t="shared" si="55" ref="P55:P86">SQRT(1600-(O55*O55))</f>
        <v>40</v>
      </c>
      <c r="Q55">
        <v>0</v>
      </c>
      <c r="R55" s="1">
        <f aca="true" t="shared" si="56" ref="R55:R86">SQRT(2025-(Q55*Q55))</f>
        <v>45</v>
      </c>
      <c r="S55">
        <v>0</v>
      </c>
      <c r="T55" s="1">
        <f aca="true" t="shared" si="57" ref="T55:T86">SQRT(2500-(S55*S55))</f>
        <v>50</v>
      </c>
      <c r="V55">
        <v>-40</v>
      </c>
      <c r="W55" s="2">
        <f aca="true" t="shared" si="58" ref="W55:W86">V55*TAN(30*PI()/180)</f>
        <v>-23.09401076758503</v>
      </c>
      <c r="X55" s="2">
        <f aca="true" t="shared" si="59" ref="X55:X86">V55*TAN(60*PI()/180)</f>
        <v>-69.28203230275507</v>
      </c>
      <c r="Y55" s="2">
        <f aca="true" t="shared" si="60" ref="Y55:Z74">-W55</f>
        <v>23.09401076758503</v>
      </c>
      <c r="Z55" s="2">
        <f t="shared" si="60"/>
        <v>69.28203230275507</v>
      </c>
    </row>
    <row r="56" spans="1:26" ht="12.75">
      <c r="A56">
        <v>0.1</v>
      </c>
      <c r="B56" s="1">
        <f t="shared" si="48"/>
        <v>4.998999899979995</v>
      </c>
      <c r="C56">
        <v>0.1</v>
      </c>
      <c r="D56" s="1">
        <f t="shared" si="49"/>
        <v>9.999499987499375</v>
      </c>
      <c r="E56">
        <v>0.1</v>
      </c>
      <c r="F56" s="1">
        <f t="shared" si="50"/>
        <v>14.99966666296288</v>
      </c>
      <c r="G56">
        <v>0.1</v>
      </c>
      <c r="H56" s="1">
        <f t="shared" si="51"/>
        <v>19.99974999843748</v>
      </c>
      <c r="I56">
        <v>0.1</v>
      </c>
      <c r="J56" s="1">
        <f t="shared" si="52"/>
        <v>24.999799999199993</v>
      </c>
      <c r="K56">
        <v>0.2</v>
      </c>
      <c r="L56" s="1">
        <f t="shared" si="53"/>
        <v>29.99933332592576</v>
      </c>
      <c r="M56">
        <v>0.2</v>
      </c>
      <c r="N56" s="1">
        <f t="shared" si="54"/>
        <v>34.999428566763775</v>
      </c>
      <c r="O56">
        <v>0.2</v>
      </c>
      <c r="P56" s="1">
        <f t="shared" si="55"/>
        <v>39.99949999687496</v>
      </c>
      <c r="Q56">
        <v>0.3</v>
      </c>
      <c r="R56" s="1">
        <f t="shared" si="56"/>
        <v>44.99899998888864</v>
      </c>
      <c r="S56">
        <v>0.4</v>
      </c>
      <c r="T56" s="1">
        <f t="shared" si="57"/>
        <v>49.998399974399184</v>
      </c>
      <c r="V56">
        <v>-39</v>
      </c>
      <c r="W56" s="2">
        <f t="shared" si="58"/>
        <v>-22.516660498395403</v>
      </c>
      <c r="X56" s="2">
        <f t="shared" si="59"/>
        <v>-67.54998149518619</v>
      </c>
      <c r="Y56" s="2">
        <f t="shared" si="60"/>
        <v>22.516660498395403</v>
      </c>
      <c r="Z56" s="2">
        <f t="shared" si="60"/>
        <v>67.54998149518619</v>
      </c>
    </row>
    <row r="57" spans="1:26" ht="12.75">
      <c r="A57">
        <v>0.2</v>
      </c>
      <c r="B57" s="1">
        <f t="shared" si="48"/>
        <v>4.995998398718719</v>
      </c>
      <c r="C57">
        <v>0.2</v>
      </c>
      <c r="D57" s="1">
        <f t="shared" si="49"/>
        <v>9.99799979995999</v>
      </c>
      <c r="E57">
        <v>0.2</v>
      </c>
      <c r="F57" s="1">
        <f t="shared" si="50"/>
        <v>14.99866660740214</v>
      </c>
      <c r="G57">
        <v>0.2</v>
      </c>
      <c r="H57" s="1">
        <f t="shared" si="51"/>
        <v>19.99899997499875</v>
      </c>
      <c r="I57">
        <v>0.2</v>
      </c>
      <c r="J57" s="1">
        <f t="shared" si="52"/>
        <v>24.999199987199592</v>
      </c>
      <c r="K57">
        <v>0.4</v>
      </c>
      <c r="L57" s="1">
        <f t="shared" si="53"/>
        <v>29.99733321480428</v>
      </c>
      <c r="M57">
        <v>0.4</v>
      </c>
      <c r="N57" s="1">
        <f t="shared" si="54"/>
        <v>34.99771421107384</v>
      </c>
      <c r="O57">
        <v>0.4</v>
      </c>
      <c r="P57" s="1">
        <f t="shared" si="55"/>
        <v>39.9979999499975</v>
      </c>
      <c r="Q57">
        <v>0.6</v>
      </c>
      <c r="R57" s="1">
        <f t="shared" si="56"/>
        <v>44.99599982220642</v>
      </c>
      <c r="S57">
        <v>0.8</v>
      </c>
      <c r="T57" s="1">
        <f t="shared" si="57"/>
        <v>49.993599590347564</v>
      </c>
      <c r="V57">
        <v>-38</v>
      </c>
      <c r="W57" s="2">
        <f t="shared" si="58"/>
        <v>-21.939310229205777</v>
      </c>
      <c r="X57" s="2">
        <f t="shared" si="59"/>
        <v>-65.81793068761732</v>
      </c>
      <c r="Y57" s="2">
        <f t="shared" si="60"/>
        <v>21.939310229205777</v>
      </c>
      <c r="Z57" s="2">
        <f t="shared" si="60"/>
        <v>65.81793068761732</v>
      </c>
    </row>
    <row r="58" spans="1:26" ht="12.75">
      <c r="A58">
        <v>0.3</v>
      </c>
      <c r="B58" s="1">
        <f t="shared" si="48"/>
        <v>4.990991885387112</v>
      </c>
      <c r="C58">
        <v>0.3</v>
      </c>
      <c r="D58" s="1">
        <f t="shared" si="49"/>
        <v>9.995498987044119</v>
      </c>
      <c r="E58">
        <v>0.3</v>
      </c>
      <c r="F58" s="1">
        <f t="shared" si="50"/>
        <v>14.996999699939986</v>
      </c>
      <c r="G58">
        <v>0.3</v>
      </c>
      <c r="H58" s="1">
        <f t="shared" si="51"/>
        <v>19.99774987342326</v>
      </c>
      <c r="I58">
        <v>0.3</v>
      </c>
      <c r="J58" s="1">
        <f t="shared" si="52"/>
        <v>24.998199935195334</v>
      </c>
      <c r="K58">
        <v>0.6</v>
      </c>
      <c r="L58" s="1">
        <f t="shared" si="53"/>
        <v>29.99399939987997</v>
      </c>
      <c r="M58">
        <v>0.6</v>
      </c>
      <c r="N58" s="1">
        <f t="shared" si="54"/>
        <v>34.994856764959046</v>
      </c>
      <c r="O58">
        <v>0.6</v>
      </c>
      <c r="P58" s="1">
        <f t="shared" si="55"/>
        <v>39.99549974684652</v>
      </c>
      <c r="Q58">
        <v>0.9</v>
      </c>
      <c r="R58" s="1">
        <f t="shared" si="56"/>
        <v>44.99099909981996</v>
      </c>
      <c r="S58">
        <v>1.2</v>
      </c>
      <c r="T58" s="1">
        <f t="shared" si="57"/>
        <v>49.98559792580259</v>
      </c>
      <c r="V58">
        <v>-37</v>
      </c>
      <c r="W58" s="2">
        <f t="shared" si="58"/>
        <v>-21.36195996001615</v>
      </c>
      <c r="X58" s="2">
        <f t="shared" si="59"/>
        <v>-64.08587988004844</v>
      </c>
      <c r="Y58" s="2">
        <f t="shared" si="60"/>
        <v>21.36195996001615</v>
      </c>
      <c r="Z58" s="2">
        <f t="shared" si="60"/>
        <v>64.08587988004844</v>
      </c>
    </row>
    <row r="59" spans="1:26" ht="12.75">
      <c r="A59">
        <v>0.4</v>
      </c>
      <c r="B59" s="1">
        <f t="shared" si="48"/>
        <v>4.983974317750845</v>
      </c>
      <c r="C59">
        <v>0.4</v>
      </c>
      <c r="D59" s="1">
        <f t="shared" si="49"/>
        <v>9.991996797437437</v>
      </c>
      <c r="E59">
        <v>0.4</v>
      </c>
      <c r="F59" s="1">
        <f t="shared" si="50"/>
        <v>14.994665718181249</v>
      </c>
      <c r="G59">
        <v>0.4</v>
      </c>
      <c r="H59" s="1">
        <f t="shared" si="51"/>
        <v>19.99599959991998</v>
      </c>
      <c r="I59">
        <v>0.4</v>
      </c>
      <c r="J59" s="1">
        <f t="shared" si="52"/>
        <v>24.996799795173782</v>
      </c>
      <c r="K59">
        <v>0.8</v>
      </c>
      <c r="L59" s="1">
        <f t="shared" si="53"/>
        <v>29.989331436362498</v>
      </c>
      <c r="M59">
        <v>0.8</v>
      </c>
      <c r="N59" s="1">
        <f t="shared" si="54"/>
        <v>34.990855948375994</v>
      </c>
      <c r="O59">
        <v>0.8</v>
      </c>
      <c r="P59" s="1">
        <f t="shared" si="55"/>
        <v>39.99199919983996</v>
      </c>
      <c r="Q59">
        <v>1.2</v>
      </c>
      <c r="R59" s="1">
        <f t="shared" si="56"/>
        <v>44.98399715454375</v>
      </c>
      <c r="S59">
        <v>1.6</v>
      </c>
      <c r="T59" s="1">
        <f t="shared" si="57"/>
        <v>49.97439344304241</v>
      </c>
      <c r="V59">
        <v>-36</v>
      </c>
      <c r="W59" s="2">
        <f t="shared" si="58"/>
        <v>-20.784609690826528</v>
      </c>
      <c r="X59" s="2">
        <f t="shared" si="59"/>
        <v>-62.35382907247956</v>
      </c>
      <c r="Y59" s="2">
        <f t="shared" si="60"/>
        <v>20.784609690826528</v>
      </c>
      <c r="Z59" s="2">
        <f t="shared" si="60"/>
        <v>62.35382907247956</v>
      </c>
    </row>
    <row r="60" spans="1:26" ht="12.75">
      <c r="A60">
        <v>0.5</v>
      </c>
      <c r="B60" s="1">
        <f t="shared" si="48"/>
        <v>4.9749371855331</v>
      </c>
      <c r="C60">
        <v>0.5</v>
      </c>
      <c r="D60" s="1">
        <f t="shared" si="49"/>
        <v>9.987492177719089</v>
      </c>
      <c r="E60">
        <v>0.5</v>
      </c>
      <c r="F60" s="1">
        <f t="shared" si="50"/>
        <v>14.99166435056495</v>
      </c>
      <c r="G60">
        <v>0.5</v>
      </c>
      <c r="H60" s="1">
        <f t="shared" si="51"/>
        <v>19.993749023132207</v>
      </c>
      <c r="I60">
        <v>0.5</v>
      </c>
      <c r="J60" s="1">
        <f t="shared" si="52"/>
        <v>24.994999499899976</v>
      </c>
      <c r="K60">
        <v>1</v>
      </c>
      <c r="L60" s="1">
        <f t="shared" si="53"/>
        <v>29.9833287011299</v>
      </c>
      <c r="M60">
        <v>1</v>
      </c>
      <c r="N60" s="1">
        <f t="shared" si="54"/>
        <v>34.9857113690718</v>
      </c>
      <c r="O60">
        <v>1</v>
      </c>
      <c r="P60" s="1">
        <f t="shared" si="55"/>
        <v>39.98749804626441</v>
      </c>
      <c r="Q60">
        <v>1.5</v>
      </c>
      <c r="R60" s="1">
        <f t="shared" si="56"/>
        <v>44.97499305169485</v>
      </c>
      <c r="S60">
        <v>2</v>
      </c>
      <c r="T60" s="1">
        <f t="shared" si="57"/>
        <v>49.95998398718719</v>
      </c>
      <c r="V60">
        <v>-35</v>
      </c>
      <c r="W60" s="2">
        <f t="shared" si="58"/>
        <v>-20.207259421636902</v>
      </c>
      <c r="X60" s="2">
        <f t="shared" si="59"/>
        <v>-60.62177826491069</v>
      </c>
      <c r="Y60" s="2">
        <f t="shared" si="60"/>
        <v>20.207259421636902</v>
      </c>
      <c r="Z60" s="2">
        <f t="shared" si="60"/>
        <v>60.62177826491069</v>
      </c>
    </row>
    <row r="61" spans="1:26" ht="12.75">
      <c r="A61">
        <v>0.6</v>
      </c>
      <c r="B61" s="1">
        <f t="shared" si="48"/>
        <v>4.963869458396343</v>
      </c>
      <c r="C61">
        <v>0.6</v>
      </c>
      <c r="D61" s="1">
        <f t="shared" si="49"/>
        <v>9.981983770774224</v>
      </c>
      <c r="E61">
        <v>0.6</v>
      </c>
      <c r="F61" s="1">
        <f t="shared" si="50"/>
        <v>14.987995196156156</v>
      </c>
      <c r="G61">
        <v>0.6</v>
      </c>
      <c r="H61" s="1">
        <f t="shared" si="51"/>
        <v>19.990997974088238</v>
      </c>
      <c r="I61">
        <v>0.6</v>
      </c>
      <c r="J61" s="1">
        <f t="shared" si="52"/>
        <v>24.992798962901293</v>
      </c>
      <c r="K61">
        <v>1.2</v>
      </c>
      <c r="L61" s="1">
        <f t="shared" si="53"/>
        <v>29.975990392312312</v>
      </c>
      <c r="M61">
        <v>1.2</v>
      </c>
      <c r="N61" s="1">
        <f t="shared" si="54"/>
        <v>34.979422522391644</v>
      </c>
      <c r="O61">
        <v>1.2</v>
      </c>
      <c r="P61" s="1">
        <f t="shared" si="55"/>
        <v>39.981995948176476</v>
      </c>
      <c r="Q61">
        <v>1.8</v>
      </c>
      <c r="R61" s="1">
        <f t="shared" si="56"/>
        <v>44.96398558846847</v>
      </c>
      <c r="S61">
        <v>2.4</v>
      </c>
      <c r="T61" s="1">
        <f t="shared" si="57"/>
        <v>49.942366784124275</v>
      </c>
      <c r="V61">
        <v>-34</v>
      </c>
      <c r="W61" s="2">
        <f t="shared" si="58"/>
        <v>-19.629909152447276</v>
      </c>
      <c r="X61" s="2">
        <f t="shared" si="59"/>
        <v>-58.889727457341806</v>
      </c>
      <c r="Y61" s="2">
        <f t="shared" si="60"/>
        <v>19.629909152447276</v>
      </c>
      <c r="Z61" s="2">
        <f t="shared" si="60"/>
        <v>58.889727457341806</v>
      </c>
    </row>
    <row r="62" spans="1:26" ht="12.75">
      <c r="A62">
        <v>0.7</v>
      </c>
      <c r="B62" s="1">
        <f t="shared" si="48"/>
        <v>4.950757517794625</v>
      </c>
      <c r="C62">
        <v>0.7</v>
      </c>
      <c r="D62" s="1">
        <f t="shared" si="49"/>
        <v>9.975469913743412</v>
      </c>
      <c r="E62">
        <v>0.7</v>
      </c>
      <c r="F62" s="1">
        <f t="shared" si="50"/>
        <v>14.98365776437783</v>
      </c>
      <c r="G62">
        <v>0.7</v>
      </c>
      <c r="H62" s="1">
        <f t="shared" si="51"/>
        <v>19.987746246137906</v>
      </c>
      <c r="I62">
        <v>0.7</v>
      </c>
      <c r="J62" s="1">
        <f t="shared" si="52"/>
        <v>24.990198078446678</v>
      </c>
      <c r="K62">
        <v>1.4</v>
      </c>
      <c r="L62" s="1">
        <f t="shared" si="53"/>
        <v>29.96731552875566</v>
      </c>
      <c r="M62">
        <v>1.4</v>
      </c>
      <c r="N62" s="1">
        <f t="shared" si="54"/>
        <v>34.97198879103103</v>
      </c>
      <c r="O62">
        <v>1.4</v>
      </c>
      <c r="P62" s="1">
        <f t="shared" si="55"/>
        <v>39.97549249227581</v>
      </c>
      <c r="Q62">
        <v>2.1</v>
      </c>
      <c r="R62" s="1">
        <f t="shared" si="56"/>
        <v>44.95097329313349</v>
      </c>
      <c r="S62">
        <v>2.8</v>
      </c>
      <c r="T62" s="1">
        <f t="shared" si="57"/>
        <v>49.92153843783262</v>
      </c>
      <c r="V62">
        <v>-33</v>
      </c>
      <c r="W62" s="2">
        <f t="shared" si="58"/>
        <v>-19.05255888325765</v>
      </c>
      <c r="X62" s="2">
        <f t="shared" si="59"/>
        <v>-57.15767664977293</v>
      </c>
      <c r="Y62" s="2">
        <f t="shared" si="60"/>
        <v>19.05255888325765</v>
      </c>
      <c r="Z62" s="2">
        <f t="shared" si="60"/>
        <v>57.15767664977293</v>
      </c>
    </row>
    <row r="63" spans="1:26" ht="12.75">
      <c r="A63">
        <v>0.8</v>
      </c>
      <c r="B63" s="1">
        <f t="shared" si="48"/>
        <v>4.935585071701226</v>
      </c>
      <c r="C63">
        <v>0.8</v>
      </c>
      <c r="D63" s="1">
        <f t="shared" si="49"/>
        <v>9.96794863550169</v>
      </c>
      <c r="E63">
        <v>0.8</v>
      </c>
      <c r="F63" s="1">
        <f t="shared" si="50"/>
        <v>14.978651474682225</v>
      </c>
      <c r="G63">
        <v>0.8</v>
      </c>
      <c r="H63" s="1">
        <f t="shared" si="51"/>
        <v>19.983993594874875</v>
      </c>
      <c r="I63">
        <v>0.8</v>
      </c>
      <c r="J63" s="1">
        <f t="shared" si="52"/>
        <v>24.987196721521205</v>
      </c>
      <c r="K63">
        <v>1.6</v>
      </c>
      <c r="L63" s="1">
        <f t="shared" si="53"/>
        <v>29.95730294936445</v>
      </c>
      <c r="M63">
        <v>1.6</v>
      </c>
      <c r="N63" s="1">
        <f t="shared" si="54"/>
        <v>34.96340944473236</v>
      </c>
      <c r="O63">
        <v>1.6</v>
      </c>
      <c r="P63" s="1">
        <f t="shared" si="55"/>
        <v>39.96798718974975</v>
      </c>
      <c r="Q63">
        <v>2.4</v>
      </c>
      <c r="R63" s="1">
        <f t="shared" si="56"/>
        <v>44.93595442404668</v>
      </c>
      <c r="S63">
        <v>3.2</v>
      </c>
      <c r="T63" s="1">
        <f t="shared" si="57"/>
        <v>49.8974949271003</v>
      </c>
      <c r="V63">
        <v>-32</v>
      </c>
      <c r="W63" s="2">
        <f t="shared" si="58"/>
        <v>-18.475208614068023</v>
      </c>
      <c r="X63" s="2">
        <f t="shared" si="59"/>
        <v>-55.425625842204056</v>
      </c>
      <c r="Y63" s="2">
        <f t="shared" si="60"/>
        <v>18.475208614068023</v>
      </c>
      <c r="Z63" s="2">
        <f t="shared" si="60"/>
        <v>55.425625842204056</v>
      </c>
    </row>
    <row r="64" spans="1:26" ht="12.75">
      <c r="A64">
        <v>0.9</v>
      </c>
      <c r="B64" s="1">
        <f t="shared" si="48"/>
        <v>4.9183330509431755</v>
      </c>
      <c r="C64">
        <v>0.9</v>
      </c>
      <c r="D64" s="1">
        <f t="shared" si="49"/>
        <v>9.959417653658269</v>
      </c>
      <c r="E64">
        <v>0.9</v>
      </c>
      <c r="F64" s="1">
        <f t="shared" si="50"/>
        <v>14.972975656161337</v>
      </c>
      <c r="G64">
        <v>0.9</v>
      </c>
      <c r="H64" s="1">
        <f t="shared" si="51"/>
        <v>19.97973973804464</v>
      </c>
      <c r="I64">
        <v>0.9</v>
      </c>
      <c r="J64" s="1">
        <f t="shared" si="52"/>
        <v>24.983794747796022</v>
      </c>
      <c r="K64">
        <v>1.8</v>
      </c>
      <c r="L64" s="1">
        <f t="shared" si="53"/>
        <v>29.945951312322673</v>
      </c>
      <c r="M64">
        <v>1.8</v>
      </c>
      <c r="N64" s="1">
        <f t="shared" si="54"/>
        <v>34.953683639925565</v>
      </c>
      <c r="O64">
        <v>1.8</v>
      </c>
      <c r="P64" s="1">
        <f t="shared" si="55"/>
        <v>39.95947947608928</v>
      </c>
      <c r="Q64">
        <v>2.7</v>
      </c>
      <c r="R64" s="1">
        <f t="shared" si="56"/>
        <v>44.91892696848401</v>
      </c>
      <c r="S64">
        <v>3.6</v>
      </c>
      <c r="T64" s="1">
        <f t="shared" si="57"/>
        <v>49.870231601627836</v>
      </c>
      <c r="V64">
        <v>-31</v>
      </c>
      <c r="W64" s="2">
        <f t="shared" si="58"/>
        <v>-17.897858344878397</v>
      </c>
      <c r="X64" s="2">
        <f t="shared" si="59"/>
        <v>-53.69357503463518</v>
      </c>
      <c r="Y64" s="2">
        <f t="shared" si="60"/>
        <v>17.897858344878397</v>
      </c>
      <c r="Z64" s="2">
        <f t="shared" si="60"/>
        <v>53.69357503463518</v>
      </c>
    </row>
    <row r="65" spans="1:26" ht="12.75">
      <c r="A65">
        <v>1</v>
      </c>
      <c r="B65" s="1">
        <f t="shared" si="48"/>
        <v>4.898979485566356</v>
      </c>
      <c r="C65">
        <v>1</v>
      </c>
      <c r="D65" s="1">
        <f t="shared" si="49"/>
        <v>9.9498743710662</v>
      </c>
      <c r="E65">
        <v>1</v>
      </c>
      <c r="F65" s="1">
        <f t="shared" si="50"/>
        <v>14.966629547095765</v>
      </c>
      <c r="G65">
        <v>1</v>
      </c>
      <c r="H65" s="1">
        <f t="shared" si="51"/>
        <v>19.974984355438178</v>
      </c>
      <c r="I65">
        <v>1</v>
      </c>
      <c r="J65" s="1">
        <f t="shared" si="52"/>
        <v>24.979991993593593</v>
      </c>
      <c r="K65">
        <v>2</v>
      </c>
      <c r="L65" s="1">
        <f t="shared" si="53"/>
        <v>29.93325909419153</v>
      </c>
      <c r="M65">
        <v>2</v>
      </c>
      <c r="N65" s="1">
        <f t="shared" si="54"/>
        <v>34.942810419312295</v>
      </c>
      <c r="O65">
        <v>2</v>
      </c>
      <c r="P65" s="1">
        <f t="shared" si="55"/>
        <v>39.949968710876355</v>
      </c>
      <c r="Q65">
        <v>3</v>
      </c>
      <c r="R65" s="1">
        <f t="shared" si="56"/>
        <v>44.8998886412873</v>
      </c>
      <c r="S65">
        <v>4</v>
      </c>
      <c r="T65" s="1">
        <f t="shared" si="57"/>
        <v>49.839743177508446</v>
      </c>
      <c r="V65">
        <v>-30</v>
      </c>
      <c r="W65" s="2">
        <f t="shared" si="58"/>
        <v>-17.32050807568877</v>
      </c>
      <c r="X65" s="2">
        <f t="shared" si="59"/>
        <v>-51.961524227066306</v>
      </c>
      <c r="Y65" s="2">
        <f t="shared" si="60"/>
        <v>17.32050807568877</v>
      </c>
      <c r="Z65" s="2">
        <f t="shared" si="60"/>
        <v>51.961524227066306</v>
      </c>
    </row>
    <row r="66" spans="1:26" ht="12.75">
      <c r="A66">
        <v>1.1</v>
      </c>
      <c r="B66" s="1">
        <f t="shared" si="48"/>
        <v>4.877499359302879</v>
      </c>
      <c r="C66">
        <v>1.1</v>
      </c>
      <c r="D66" s="1">
        <f t="shared" si="49"/>
        <v>9.93931587182941</v>
      </c>
      <c r="E66">
        <v>1.1</v>
      </c>
      <c r="F66" s="1">
        <f t="shared" si="50"/>
        <v>14.959612294441323</v>
      </c>
      <c r="G66">
        <v>1.1</v>
      </c>
      <c r="H66" s="1">
        <f t="shared" si="51"/>
        <v>19.969727088771144</v>
      </c>
      <c r="I66">
        <v>1.1</v>
      </c>
      <c r="J66" s="1">
        <f t="shared" si="52"/>
        <v>24.97578827584827</v>
      </c>
      <c r="K66">
        <v>2.2</v>
      </c>
      <c r="L66" s="1">
        <f t="shared" si="53"/>
        <v>29.919224588882646</v>
      </c>
      <c r="M66">
        <v>2.2</v>
      </c>
      <c r="N66" s="1">
        <f t="shared" si="54"/>
        <v>34.93078871139328</v>
      </c>
      <c r="O66">
        <v>2.2</v>
      </c>
      <c r="P66" s="1">
        <f t="shared" si="55"/>
        <v>39.93945417754229</v>
      </c>
      <c r="Q66">
        <v>3.3</v>
      </c>
      <c r="R66" s="1">
        <f t="shared" si="56"/>
        <v>44.87883688332397</v>
      </c>
      <c r="S66">
        <v>4.4</v>
      </c>
      <c r="T66" s="1">
        <f t="shared" si="57"/>
        <v>49.80602373207482</v>
      </c>
      <c r="V66">
        <v>-29</v>
      </c>
      <c r="W66" s="2">
        <f t="shared" si="58"/>
        <v>-16.743157806499145</v>
      </c>
      <c r="X66" s="2">
        <f t="shared" si="59"/>
        <v>-50.229473419497424</v>
      </c>
      <c r="Y66" s="2">
        <f t="shared" si="60"/>
        <v>16.743157806499145</v>
      </c>
      <c r="Z66" s="2">
        <f t="shared" si="60"/>
        <v>50.229473419497424</v>
      </c>
    </row>
    <row r="67" spans="1:26" ht="12.75">
      <c r="A67">
        <v>1.2</v>
      </c>
      <c r="B67" s="1">
        <f t="shared" si="48"/>
        <v>4.853864439804639</v>
      </c>
      <c r="C67">
        <v>1.2</v>
      </c>
      <c r="D67" s="1">
        <f t="shared" si="49"/>
        <v>9.927738916792686</v>
      </c>
      <c r="E67">
        <v>1.2</v>
      </c>
      <c r="F67" s="1">
        <f t="shared" si="50"/>
        <v>14.951922953252534</v>
      </c>
      <c r="G67">
        <v>1.2</v>
      </c>
      <c r="H67" s="1">
        <f t="shared" si="51"/>
        <v>19.96396754154845</v>
      </c>
      <c r="I67">
        <v>1.2</v>
      </c>
      <c r="J67" s="1">
        <f t="shared" si="52"/>
        <v>24.971183392062137</v>
      </c>
      <c r="K67">
        <v>2.4</v>
      </c>
      <c r="L67" s="1">
        <f t="shared" si="53"/>
        <v>29.90384590650507</v>
      </c>
      <c r="M67">
        <v>2.4</v>
      </c>
      <c r="N67" s="1">
        <f t="shared" si="54"/>
        <v>34.917617329938196</v>
      </c>
      <c r="O67">
        <v>2.4</v>
      </c>
      <c r="P67" s="1">
        <f t="shared" si="55"/>
        <v>39.9279350830969</v>
      </c>
      <c r="Q67">
        <v>3.6</v>
      </c>
      <c r="R67" s="1">
        <f t="shared" si="56"/>
        <v>44.8557688597576</v>
      </c>
      <c r="S67">
        <v>4.8</v>
      </c>
      <c r="T67" s="1">
        <f t="shared" si="57"/>
        <v>49.76906669810074</v>
      </c>
      <c r="V67">
        <v>-28</v>
      </c>
      <c r="W67" s="2">
        <f t="shared" si="58"/>
        <v>-16.16580753730952</v>
      </c>
      <c r="X67" s="2">
        <f t="shared" si="59"/>
        <v>-48.49742261192855</v>
      </c>
      <c r="Y67" s="2">
        <f t="shared" si="60"/>
        <v>16.16580753730952</v>
      </c>
      <c r="Z67" s="2">
        <f t="shared" si="60"/>
        <v>48.49742261192855</v>
      </c>
    </row>
    <row r="68" spans="1:26" ht="12.75">
      <c r="A68">
        <v>1.3</v>
      </c>
      <c r="B68" s="1">
        <f t="shared" si="48"/>
        <v>4.828043081829324</v>
      </c>
      <c r="C68">
        <v>1.3</v>
      </c>
      <c r="D68" s="1">
        <f t="shared" si="49"/>
        <v>9.915139938498095</v>
      </c>
      <c r="E68">
        <v>1.3</v>
      </c>
      <c r="F68" s="1">
        <f t="shared" si="50"/>
        <v>14.94356048604214</v>
      </c>
      <c r="G68">
        <v>1.3</v>
      </c>
      <c r="H68" s="1">
        <f t="shared" si="51"/>
        <v>19.957705278914208</v>
      </c>
      <c r="I68">
        <v>1.3</v>
      </c>
      <c r="J68" s="1">
        <f t="shared" si="52"/>
        <v>24.966177120256116</v>
      </c>
      <c r="K68">
        <v>2.6</v>
      </c>
      <c r="L68" s="1">
        <f t="shared" si="53"/>
        <v>29.88712097208428</v>
      </c>
      <c r="M68">
        <v>2.6</v>
      </c>
      <c r="N68" s="1">
        <f t="shared" si="54"/>
        <v>34.90329497339757</v>
      </c>
      <c r="O68">
        <v>2.6</v>
      </c>
      <c r="P68" s="1">
        <f t="shared" si="55"/>
        <v>39.915410557828416</v>
      </c>
      <c r="Q68">
        <v>3.9</v>
      </c>
      <c r="R68" s="1">
        <f t="shared" si="56"/>
        <v>44.83068145812642</v>
      </c>
      <c r="S68">
        <v>5.2</v>
      </c>
      <c r="T68" s="1">
        <f t="shared" si="57"/>
        <v>49.72886485734417</v>
      </c>
      <c r="V68">
        <v>-27</v>
      </c>
      <c r="W68" s="2">
        <f t="shared" si="58"/>
        <v>-15.588457268119894</v>
      </c>
      <c r="X68" s="2">
        <f t="shared" si="59"/>
        <v>-46.765371804359674</v>
      </c>
      <c r="Y68" s="2">
        <f t="shared" si="60"/>
        <v>15.588457268119894</v>
      </c>
      <c r="Z68" s="2">
        <f t="shared" si="60"/>
        <v>46.765371804359674</v>
      </c>
    </row>
    <row r="69" spans="1:26" ht="12.75">
      <c r="A69">
        <v>1.4</v>
      </c>
      <c r="B69" s="1">
        <f t="shared" si="48"/>
        <v>4.8</v>
      </c>
      <c r="C69">
        <v>1.4</v>
      </c>
      <c r="D69" s="1">
        <f t="shared" si="49"/>
        <v>9.90151503558925</v>
      </c>
      <c r="E69">
        <v>1.4</v>
      </c>
      <c r="F69" s="1">
        <f t="shared" si="50"/>
        <v>14.934523762075575</v>
      </c>
      <c r="G69">
        <v>1.4</v>
      </c>
      <c r="H69" s="1">
        <f t="shared" si="51"/>
        <v>19.950939827486824</v>
      </c>
      <c r="I69">
        <v>1.4</v>
      </c>
      <c r="J69" s="1">
        <f t="shared" si="52"/>
        <v>24.96076921891631</v>
      </c>
      <c r="K69">
        <v>2.8</v>
      </c>
      <c r="L69" s="1">
        <f t="shared" si="53"/>
        <v>29.86904752415115</v>
      </c>
      <c r="M69">
        <v>2.8</v>
      </c>
      <c r="N69" s="1">
        <f t="shared" si="54"/>
        <v>34.88782022425592</v>
      </c>
      <c r="O69">
        <v>2.8</v>
      </c>
      <c r="P69" s="1">
        <f t="shared" si="55"/>
        <v>39.90187965497365</v>
      </c>
      <c r="Q69">
        <v>4.2</v>
      </c>
      <c r="R69" s="1">
        <f t="shared" si="56"/>
        <v>44.80357128622673</v>
      </c>
      <c r="S69">
        <v>5.6</v>
      </c>
      <c r="T69" s="1">
        <f t="shared" si="57"/>
        <v>49.68541033341679</v>
      </c>
      <c r="V69">
        <v>-26</v>
      </c>
      <c r="W69" s="2">
        <f t="shared" si="58"/>
        <v>-15.01110699893027</v>
      </c>
      <c r="X69" s="2">
        <f t="shared" si="59"/>
        <v>-45.03332099679079</v>
      </c>
      <c r="Y69" s="2">
        <f t="shared" si="60"/>
        <v>15.01110699893027</v>
      </c>
      <c r="Z69" s="2">
        <f t="shared" si="60"/>
        <v>45.03332099679079</v>
      </c>
    </row>
    <row r="70" spans="1:26" ht="12.75">
      <c r="A70">
        <v>1.5</v>
      </c>
      <c r="B70" s="1">
        <f t="shared" si="48"/>
        <v>4.769696007084728</v>
      </c>
      <c r="C70">
        <v>1.5</v>
      </c>
      <c r="D70" s="1">
        <f t="shared" si="49"/>
        <v>9.886859966642595</v>
      </c>
      <c r="E70">
        <v>1.5</v>
      </c>
      <c r="F70" s="1">
        <f t="shared" si="50"/>
        <v>14.9248115565993</v>
      </c>
      <c r="G70">
        <v>1.5</v>
      </c>
      <c r="H70" s="1">
        <f t="shared" si="51"/>
        <v>19.94367067517913</v>
      </c>
      <c r="I70">
        <v>1.5</v>
      </c>
      <c r="J70" s="1">
        <f t="shared" si="52"/>
        <v>24.95495942693556</v>
      </c>
      <c r="K70">
        <v>3</v>
      </c>
      <c r="L70" s="1">
        <f t="shared" si="53"/>
        <v>29.8496231131986</v>
      </c>
      <c r="M70">
        <v>3</v>
      </c>
      <c r="N70" s="1">
        <f t="shared" si="54"/>
        <v>34.87119154832539</v>
      </c>
      <c r="O70">
        <v>3</v>
      </c>
      <c r="P70" s="1">
        <f t="shared" si="55"/>
        <v>39.88734135035826</v>
      </c>
      <c r="Q70">
        <v>4.5</v>
      </c>
      <c r="R70" s="1">
        <f t="shared" si="56"/>
        <v>44.7744346697979</v>
      </c>
      <c r="S70">
        <v>6</v>
      </c>
      <c r="T70" s="1">
        <f t="shared" si="57"/>
        <v>49.63869458396343</v>
      </c>
      <c r="V70">
        <v>-25</v>
      </c>
      <c r="W70" s="2">
        <f t="shared" si="58"/>
        <v>-14.433756729740644</v>
      </c>
      <c r="X70" s="2">
        <f t="shared" si="59"/>
        <v>-43.30127018922192</v>
      </c>
      <c r="Y70" s="2">
        <f t="shared" si="60"/>
        <v>14.433756729740644</v>
      </c>
      <c r="Z70" s="2">
        <f t="shared" si="60"/>
        <v>43.30127018922192</v>
      </c>
    </row>
    <row r="71" spans="1:26" ht="12.75">
      <c r="A71">
        <v>1.6</v>
      </c>
      <c r="B71" s="1">
        <f t="shared" si="48"/>
        <v>4.737087712930804</v>
      </c>
      <c r="C71">
        <v>1.6</v>
      </c>
      <c r="D71" s="1">
        <f t="shared" si="49"/>
        <v>9.871170143402452</v>
      </c>
      <c r="E71">
        <v>1.6</v>
      </c>
      <c r="F71" s="1">
        <f t="shared" si="50"/>
        <v>14.914422550001726</v>
      </c>
      <c r="G71">
        <v>1.6</v>
      </c>
      <c r="H71" s="1">
        <f t="shared" si="51"/>
        <v>19.93589727100338</v>
      </c>
      <c r="I71">
        <v>1.6</v>
      </c>
      <c r="J71" s="1">
        <f t="shared" si="52"/>
        <v>24.94874746355015</v>
      </c>
      <c r="K71">
        <v>3.2</v>
      </c>
      <c r="L71" s="1">
        <f t="shared" si="53"/>
        <v>29.828845100003452</v>
      </c>
      <c r="M71">
        <v>3.2</v>
      </c>
      <c r="N71" s="1">
        <f t="shared" si="54"/>
        <v>34.85340729397917</v>
      </c>
      <c r="O71">
        <v>3.2</v>
      </c>
      <c r="P71" s="1">
        <f t="shared" si="55"/>
        <v>39.87179454200676</v>
      </c>
      <c r="Q71">
        <v>4.8</v>
      </c>
      <c r="R71" s="1">
        <f t="shared" si="56"/>
        <v>44.74326765000518</v>
      </c>
      <c r="S71">
        <v>6.4</v>
      </c>
      <c r="T71" s="1">
        <f t="shared" si="57"/>
        <v>49.58870839213298</v>
      </c>
      <c r="V71">
        <v>-24</v>
      </c>
      <c r="W71" s="2">
        <f t="shared" si="58"/>
        <v>-13.856406460551018</v>
      </c>
      <c r="X71" s="2">
        <f t="shared" si="59"/>
        <v>-41.56921938165304</v>
      </c>
      <c r="Y71" s="2">
        <f t="shared" si="60"/>
        <v>13.856406460551018</v>
      </c>
      <c r="Z71" s="2">
        <f t="shared" si="60"/>
        <v>41.56921938165304</v>
      </c>
    </row>
    <row r="72" spans="1:26" ht="12.75">
      <c r="A72">
        <v>1.7</v>
      </c>
      <c r="B72" s="1">
        <f t="shared" si="48"/>
        <v>4.702127178203499</v>
      </c>
      <c r="C72">
        <v>1.7</v>
      </c>
      <c r="D72" s="1">
        <f t="shared" si="49"/>
        <v>9.854440623394105</v>
      </c>
      <c r="E72">
        <v>1.7</v>
      </c>
      <c r="F72" s="1">
        <f t="shared" si="50"/>
        <v>14.903355326905416</v>
      </c>
      <c r="G72">
        <v>1.7</v>
      </c>
      <c r="H72" s="1">
        <f t="shared" si="51"/>
        <v>19.92761902486095</v>
      </c>
      <c r="I72">
        <v>1.7</v>
      </c>
      <c r="J72" s="1">
        <f t="shared" si="52"/>
        <v>24.94213302827166</v>
      </c>
      <c r="K72">
        <v>3.4</v>
      </c>
      <c r="L72" s="1">
        <f t="shared" si="53"/>
        <v>29.806710653810832</v>
      </c>
      <c r="M72">
        <v>3.4</v>
      </c>
      <c r="N72" s="1">
        <f t="shared" si="54"/>
        <v>34.83446569132359</v>
      </c>
      <c r="O72">
        <v>3.4</v>
      </c>
      <c r="P72" s="1">
        <f t="shared" si="55"/>
        <v>39.8552380497219</v>
      </c>
      <c r="Q72">
        <v>5.1</v>
      </c>
      <c r="R72" s="1">
        <f t="shared" si="56"/>
        <v>44.710065980716244</v>
      </c>
      <c r="S72">
        <v>6.8</v>
      </c>
      <c r="T72" s="1">
        <f t="shared" si="57"/>
        <v>49.535441857320706</v>
      </c>
      <c r="V72">
        <v>-23</v>
      </c>
      <c r="W72" s="2">
        <f t="shared" si="58"/>
        <v>-13.279056191361391</v>
      </c>
      <c r="X72" s="2">
        <f t="shared" si="59"/>
        <v>-39.83716857408417</v>
      </c>
      <c r="Y72" s="2">
        <f t="shared" si="60"/>
        <v>13.279056191361391</v>
      </c>
      <c r="Z72" s="2">
        <f t="shared" si="60"/>
        <v>39.83716857408417</v>
      </c>
    </row>
    <row r="73" spans="1:26" ht="12.75">
      <c r="A73">
        <v>1.8</v>
      </c>
      <c r="B73" s="1">
        <f t="shared" si="48"/>
        <v>4.66476151587624</v>
      </c>
      <c r="C73">
        <v>1.8</v>
      </c>
      <c r="D73" s="1">
        <f t="shared" si="49"/>
        <v>9.836666101886351</v>
      </c>
      <c r="E73">
        <v>1.8</v>
      </c>
      <c r="F73" s="1">
        <f t="shared" si="50"/>
        <v>14.891608375189028</v>
      </c>
      <c r="G73">
        <v>1.8</v>
      </c>
      <c r="H73" s="1">
        <f t="shared" si="51"/>
        <v>19.918835307316538</v>
      </c>
      <c r="I73">
        <v>1.8</v>
      </c>
      <c r="J73" s="1">
        <f t="shared" si="52"/>
        <v>24.935115800813918</v>
      </c>
      <c r="K73">
        <v>3.6</v>
      </c>
      <c r="L73" s="1">
        <f t="shared" si="53"/>
        <v>29.783216750378056</v>
      </c>
      <c r="M73">
        <v>3.6</v>
      </c>
      <c r="N73" s="1">
        <f t="shared" si="54"/>
        <v>34.81436485130814</v>
      </c>
      <c r="O73">
        <v>3.6</v>
      </c>
      <c r="P73" s="1">
        <f t="shared" si="55"/>
        <v>39.837670614633076</v>
      </c>
      <c r="Q73">
        <v>5.4</v>
      </c>
      <c r="R73" s="1">
        <f t="shared" si="56"/>
        <v>44.67482512556708</v>
      </c>
      <c r="S73">
        <v>7.2</v>
      </c>
      <c r="T73" s="1">
        <f t="shared" si="57"/>
        <v>49.478884385159695</v>
      </c>
      <c r="V73">
        <v>-22</v>
      </c>
      <c r="W73" s="2">
        <f t="shared" si="58"/>
        <v>-12.701705922171765</v>
      </c>
      <c r="X73" s="2">
        <f t="shared" si="59"/>
        <v>-38.10511776651529</v>
      </c>
      <c r="Y73" s="2">
        <f t="shared" si="60"/>
        <v>12.701705922171765</v>
      </c>
      <c r="Z73" s="2">
        <f t="shared" si="60"/>
        <v>38.10511776651529</v>
      </c>
    </row>
    <row r="74" spans="1:26" ht="12.75">
      <c r="A74">
        <v>1.9</v>
      </c>
      <c r="B74" s="1">
        <f t="shared" si="48"/>
        <v>4.624932431938871</v>
      </c>
      <c r="C74">
        <v>1.9</v>
      </c>
      <c r="D74" s="1">
        <f t="shared" si="49"/>
        <v>9.817840903172144</v>
      </c>
      <c r="E74">
        <v>1.9</v>
      </c>
      <c r="F74" s="1">
        <f t="shared" si="50"/>
        <v>14.879180084937476</v>
      </c>
      <c r="G74">
        <v>1.9</v>
      </c>
      <c r="H74" s="1">
        <f t="shared" si="51"/>
        <v>19.9095454493567</v>
      </c>
      <c r="I74">
        <v>1.9</v>
      </c>
      <c r="J74" s="1">
        <f t="shared" si="52"/>
        <v>24.927695441015</v>
      </c>
      <c r="K74">
        <v>3.8</v>
      </c>
      <c r="L74" s="1">
        <f t="shared" si="53"/>
        <v>29.75836016987495</v>
      </c>
      <c r="M74">
        <v>3.8</v>
      </c>
      <c r="N74" s="1">
        <f t="shared" si="54"/>
        <v>34.793102764772215</v>
      </c>
      <c r="O74">
        <v>3.8</v>
      </c>
      <c r="P74" s="1">
        <f t="shared" si="55"/>
        <v>39.8190908987134</v>
      </c>
      <c r="Q74">
        <v>5.7</v>
      </c>
      <c r="R74" s="1">
        <f t="shared" si="56"/>
        <v>44.63754025481243</v>
      </c>
      <c r="S74">
        <v>7.6</v>
      </c>
      <c r="T74" s="1">
        <f t="shared" si="57"/>
        <v>49.4190246767376</v>
      </c>
      <c r="V74">
        <v>-21</v>
      </c>
      <c r="W74" s="2">
        <f t="shared" si="58"/>
        <v>-12.12435565298214</v>
      </c>
      <c r="X74" s="2">
        <f t="shared" si="59"/>
        <v>-36.37306695894641</v>
      </c>
      <c r="Y74" s="2">
        <f t="shared" si="60"/>
        <v>12.12435565298214</v>
      </c>
      <c r="Z74" s="2">
        <f t="shared" si="60"/>
        <v>36.37306695894641</v>
      </c>
    </row>
    <row r="75" spans="1:26" ht="12.75">
      <c r="A75">
        <v>2</v>
      </c>
      <c r="B75" s="1">
        <f t="shared" si="48"/>
        <v>4.58257569495584</v>
      </c>
      <c r="C75">
        <v>2</v>
      </c>
      <c r="D75" s="1">
        <f t="shared" si="49"/>
        <v>9.797958971132712</v>
      </c>
      <c r="E75">
        <v>2</v>
      </c>
      <c r="F75" s="1">
        <f t="shared" si="50"/>
        <v>14.866068747318506</v>
      </c>
      <c r="G75">
        <v>2</v>
      </c>
      <c r="H75" s="1">
        <f t="shared" si="51"/>
        <v>19.8997487421324</v>
      </c>
      <c r="I75">
        <v>2</v>
      </c>
      <c r="J75" s="1">
        <f t="shared" si="52"/>
        <v>24.919871588754223</v>
      </c>
      <c r="K75">
        <v>4</v>
      </c>
      <c r="L75" s="1">
        <f t="shared" si="53"/>
        <v>29.732137494637012</v>
      </c>
      <c r="M75">
        <v>4</v>
      </c>
      <c r="N75" s="1">
        <f t="shared" si="54"/>
        <v>34.77067730142742</v>
      </c>
      <c r="O75">
        <v>4</v>
      </c>
      <c r="P75" s="1">
        <f t="shared" si="55"/>
        <v>39.7994974842648</v>
      </c>
      <c r="Q75">
        <v>6</v>
      </c>
      <c r="R75" s="1">
        <f t="shared" si="56"/>
        <v>44.598206241955516</v>
      </c>
      <c r="S75">
        <v>8</v>
      </c>
      <c r="T75" s="1">
        <f t="shared" si="57"/>
        <v>49.35585071701227</v>
      </c>
      <c r="V75">
        <v>-20</v>
      </c>
      <c r="W75" s="2">
        <f t="shared" si="58"/>
        <v>-11.547005383792515</v>
      </c>
      <c r="X75" s="2">
        <f t="shared" si="59"/>
        <v>-34.641016151377535</v>
      </c>
      <c r="Y75" s="2">
        <f aca="true" t="shared" si="61" ref="Y75:Z94">-W75</f>
        <v>11.547005383792515</v>
      </c>
      <c r="Z75" s="2">
        <f t="shared" si="61"/>
        <v>34.641016151377535</v>
      </c>
    </row>
    <row r="76" spans="1:26" ht="12.75">
      <c r="A76">
        <v>2.1</v>
      </c>
      <c r="B76" s="1">
        <f t="shared" si="48"/>
        <v>4.537620521815371</v>
      </c>
      <c r="C76">
        <v>2.1</v>
      </c>
      <c r="D76" s="1">
        <f t="shared" si="49"/>
        <v>9.777013859047148</v>
      </c>
      <c r="E76">
        <v>2.1</v>
      </c>
      <c r="F76" s="1">
        <f t="shared" si="50"/>
        <v>14.852272553383877</v>
      </c>
      <c r="G76">
        <v>2.1</v>
      </c>
      <c r="H76" s="1">
        <f t="shared" si="51"/>
        <v>19.889444436685505</v>
      </c>
      <c r="I76">
        <v>2.1</v>
      </c>
      <c r="J76" s="1">
        <f t="shared" si="52"/>
        <v>24.911643863864143</v>
      </c>
      <c r="K76">
        <v>4.2</v>
      </c>
      <c r="L76" s="1">
        <f t="shared" si="53"/>
        <v>29.704545106767753</v>
      </c>
      <c r="M76">
        <v>4.2</v>
      </c>
      <c r="N76" s="1">
        <f t="shared" si="54"/>
        <v>34.7470862087744</v>
      </c>
      <c r="O76">
        <v>4.2</v>
      </c>
      <c r="P76" s="1">
        <f t="shared" si="55"/>
        <v>39.77888887337101</v>
      </c>
      <c r="Q76">
        <v>6.3</v>
      </c>
      <c r="R76" s="1">
        <f t="shared" si="56"/>
        <v>44.55681766015163</v>
      </c>
      <c r="S76">
        <v>8.4</v>
      </c>
      <c r="T76" s="1">
        <f t="shared" si="57"/>
        <v>49.28934976239796</v>
      </c>
      <c r="V76">
        <v>-19</v>
      </c>
      <c r="W76" s="2">
        <f t="shared" si="58"/>
        <v>-10.969655114602888</v>
      </c>
      <c r="X76" s="2">
        <f t="shared" si="59"/>
        <v>-32.90896534380866</v>
      </c>
      <c r="Y76" s="2">
        <f t="shared" si="61"/>
        <v>10.969655114602888</v>
      </c>
      <c r="Z76" s="2">
        <f t="shared" si="61"/>
        <v>32.90896534380866</v>
      </c>
    </row>
    <row r="77" spans="1:26" ht="12.75">
      <c r="A77">
        <v>2.2</v>
      </c>
      <c r="B77" s="1">
        <f t="shared" si="48"/>
        <v>4.48998886412873</v>
      </c>
      <c r="C77">
        <v>2.2</v>
      </c>
      <c r="D77" s="1">
        <f t="shared" si="49"/>
        <v>9.754998718605759</v>
      </c>
      <c r="E77">
        <v>2.2</v>
      </c>
      <c r="F77" s="1">
        <f t="shared" si="50"/>
        <v>14.837789592793126</v>
      </c>
      <c r="G77">
        <v>2.2</v>
      </c>
      <c r="H77" s="1">
        <f t="shared" si="51"/>
        <v>19.87863174365882</v>
      </c>
      <c r="I77">
        <v>2.2</v>
      </c>
      <c r="J77" s="1">
        <f t="shared" si="52"/>
        <v>24.90301186603741</v>
      </c>
      <c r="K77">
        <v>4.4</v>
      </c>
      <c r="L77" s="1">
        <f t="shared" si="53"/>
        <v>29.67557918558625</v>
      </c>
      <c r="M77">
        <v>4.4</v>
      </c>
      <c r="N77" s="1">
        <f t="shared" si="54"/>
        <v>34.72232711095269</v>
      </c>
      <c r="O77">
        <v>4.4</v>
      </c>
      <c r="P77" s="1">
        <f t="shared" si="55"/>
        <v>39.75726348731764</v>
      </c>
      <c r="Q77">
        <v>6.6</v>
      </c>
      <c r="R77" s="1">
        <f t="shared" si="56"/>
        <v>44.51336877837938</v>
      </c>
      <c r="S77">
        <v>8.8</v>
      </c>
      <c r="T77" s="1">
        <f t="shared" si="57"/>
        <v>49.21950832749145</v>
      </c>
      <c r="V77">
        <v>-18</v>
      </c>
      <c r="W77" s="2">
        <f t="shared" si="58"/>
        <v>-10.392304845413264</v>
      </c>
      <c r="X77" s="2">
        <f t="shared" si="59"/>
        <v>-31.17691453623978</v>
      </c>
      <c r="Y77" s="2">
        <f t="shared" si="61"/>
        <v>10.392304845413264</v>
      </c>
      <c r="Z77" s="2">
        <f t="shared" si="61"/>
        <v>31.17691453623978</v>
      </c>
    </row>
    <row r="78" spans="1:26" ht="12.75">
      <c r="A78">
        <v>2.3</v>
      </c>
      <c r="B78" s="1">
        <f t="shared" si="48"/>
        <v>4.439594576084623</v>
      </c>
      <c r="C78">
        <v>2.3</v>
      </c>
      <c r="D78" s="1">
        <f t="shared" si="49"/>
        <v>9.731906288081488</v>
      </c>
      <c r="E78">
        <v>2.3</v>
      </c>
      <c r="F78" s="1">
        <f t="shared" si="50"/>
        <v>14.822617852457777</v>
      </c>
      <c r="G78">
        <v>2.3</v>
      </c>
      <c r="H78" s="1">
        <f t="shared" si="51"/>
        <v>19.867309832989466</v>
      </c>
      <c r="I78">
        <v>2.3</v>
      </c>
      <c r="J78" s="1">
        <f t="shared" si="52"/>
        <v>24.893975174728524</v>
      </c>
      <c r="K78">
        <v>4.6</v>
      </c>
      <c r="L78" s="1">
        <f t="shared" si="53"/>
        <v>29.645235704915553</v>
      </c>
      <c r="M78">
        <v>4.6</v>
      </c>
      <c r="N78" s="1">
        <f t="shared" si="54"/>
        <v>34.696397507522306</v>
      </c>
      <c r="O78">
        <v>4.6</v>
      </c>
      <c r="P78" s="1">
        <f t="shared" si="55"/>
        <v>39.73461966597893</v>
      </c>
      <c r="Q78">
        <v>6.9</v>
      </c>
      <c r="R78" s="1">
        <f t="shared" si="56"/>
        <v>44.46785355737333</v>
      </c>
      <c r="S78">
        <v>9.2</v>
      </c>
      <c r="T78" s="1">
        <f t="shared" si="57"/>
        <v>49.146312170904544</v>
      </c>
      <c r="V78">
        <v>-17</v>
      </c>
      <c r="W78" s="2">
        <f t="shared" si="58"/>
        <v>-9.814954576223638</v>
      </c>
      <c r="X78" s="2">
        <f t="shared" si="59"/>
        <v>-29.444863728670903</v>
      </c>
      <c r="Y78" s="2">
        <f t="shared" si="61"/>
        <v>9.814954576223638</v>
      </c>
      <c r="Z78" s="2">
        <f t="shared" si="61"/>
        <v>29.444863728670903</v>
      </c>
    </row>
    <row r="79" spans="1:26" ht="12.75">
      <c r="A79">
        <v>2.4</v>
      </c>
      <c r="B79" s="1">
        <f t="shared" si="48"/>
        <v>4.386342439892262</v>
      </c>
      <c r="C79">
        <v>2.4</v>
      </c>
      <c r="D79" s="1">
        <f t="shared" si="49"/>
        <v>9.707728879609277</v>
      </c>
      <c r="E79">
        <v>2.4</v>
      </c>
      <c r="F79" s="1">
        <f t="shared" si="50"/>
        <v>14.80675521510368</v>
      </c>
      <c r="G79">
        <v>2.4</v>
      </c>
      <c r="H79" s="1">
        <f t="shared" si="51"/>
        <v>19.855477833585372</v>
      </c>
      <c r="I79">
        <v>2.4</v>
      </c>
      <c r="J79" s="1">
        <f t="shared" si="52"/>
        <v>24.88453334905037</v>
      </c>
      <c r="K79">
        <v>4.8</v>
      </c>
      <c r="L79" s="1">
        <f t="shared" si="53"/>
        <v>29.61351043020736</v>
      </c>
      <c r="M79">
        <v>4.8</v>
      </c>
      <c r="N79" s="1">
        <f t="shared" si="54"/>
        <v>34.66929477217557</v>
      </c>
      <c r="O79">
        <v>4.8</v>
      </c>
      <c r="P79" s="1">
        <f t="shared" si="55"/>
        <v>39.710955667170744</v>
      </c>
      <c r="Q79">
        <v>7.2</v>
      </c>
      <c r="R79" s="1">
        <f t="shared" si="56"/>
        <v>44.42026564531104</v>
      </c>
      <c r="S79">
        <v>9.6</v>
      </c>
      <c r="T79" s="1">
        <f t="shared" si="57"/>
        <v>49.06974628016738</v>
      </c>
      <c r="V79">
        <v>-16</v>
      </c>
      <c r="W79" s="2">
        <f t="shared" si="58"/>
        <v>-9.237604307034012</v>
      </c>
      <c r="X79" s="2">
        <f t="shared" si="59"/>
        <v>-27.712812921102028</v>
      </c>
      <c r="Y79" s="2">
        <f t="shared" si="61"/>
        <v>9.237604307034012</v>
      </c>
      <c r="Z79" s="2">
        <f t="shared" si="61"/>
        <v>27.712812921102028</v>
      </c>
    </row>
    <row r="80" spans="1:26" ht="12.75">
      <c r="A80">
        <v>2.5</v>
      </c>
      <c r="B80" s="1">
        <f t="shared" si="48"/>
        <v>4.330127018922194</v>
      </c>
      <c r="C80">
        <v>2.5</v>
      </c>
      <c r="D80" s="1">
        <f t="shared" si="49"/>
        <v>9.682458365518542</v>
      </c>
      <c r="E80">
        <v>2.5</v>
      </c>
      <c r="F80" s="1">
        <f t="shared" si="50"/>
        <v>14.79019945774904</v>
      </c>
      <c r="G80">
        <v>2.5</v>
      </c>
      <c r="H80" s="1">
        <f t="shared" si="51"/>
        <v>19.84313483298443</v>
      </c>
      <c r="I80">
        <v>2.5</v>
      </c>
      <c r="J80" s="1">
        <f t="shared" si="52"/>
        <v>24.8746859276655</v>
      </c>
      <c r="K80">
        <v>5</v>
      </c>
      <c r="L80" s="1">
        <f t="shared" si="53"/>
        <v>29.58039891549808</v>
      </c>
      <c r="M80">
        <v>5</v>
      </c>
      <c r="N80" s="1">
        <f t="shared" si="54"/>
        <v>34.64101615137755</v>
      </c>
      <c r="O80">
        <v>5</v>
      </c>
      <c r="P80" s="1">
        <f t="shared" si="55"/>
        <v>39.68626966596886</v>
      </c>
      <c r="Q80">
        <v>7.5</v>
      </c>
      <c r="R80" s="1">
        <f t="shared" si="56"/>
        <v>44.37059837324712</v>
      </c>
      <c r="S80">
        <v>10</v>
      </c>
      <c r="T80" s="1">
        <f t="shared" si="57"/>
        <v>48.98979485566356</v>
      </c>
      <c r="V80">
        <v>-15</v>
      </c>
      <c r="W80" s="2">
        <f t="shared" si="58"/>
        <v>-8.660254037844386</v>
      </c>
      <c r="X80" s="2">
        <f t="shared" si="59"/>
        <v>-25.980762113533153</v>
      </c>
      <c r="Y80" s="2">
        <f t="shared" si="61"/>
        <v>8.660254037844386</v>
      </c>
      <c r="Z80" s="2">
        <f t="shared" si="61"/>
        <v>25.980762113533153</v>
      </c>
    </row>
    <row r="81" spans="1:26" ht="12.75">
      <c r="A81">
        <v>2.6</v>
      </c>
      <c r="B81" s="1">
        <f t="shared" si="48"/>
        <v>4.2708313008125245</v>
      </c>
      <c r="C81">
        <v>2.6</v>
      </c>
      <c r="D81" s="1">
        <f t="shared" si="49"/>
        <v>9.656086163658648</v>
      </c>
      <c r="E81">
        <v>2.6</v>
      </c>
      <c r="F81" s="1">
        <f t="shared" si="50"/>
        <v>14.77294825009551</v>
      </c>
      <c r="G81">
        <v>2.6</v>
      </c>
      <c r="H81" s="1">
        <f t="shared" si="51"/>
        <v>19.83027987699619</v>
      </c>
      <c r="I81">
        <v>2.6</v>
      </c>
      <c r="J81" s="1">
        <f t="shared" si="52"/>
        <v>24.864432428672085</v>
      </c>
      <c r="K81">
        <v>5.2</v>
      </c>
      <c r="L81" s="1">
        <f t="shared" si="53"/>
        <v>29.54589650019102</v>
      </c>
      <c r="M81">
        <v>5.2</v>
      </c>
      <c r="N81" s="1">
        <f t="shared" si="54"/>
        <v>34.61155876293352</v>
      </c>
      <c r="O81">
        <v>5.2</v>
      </c>
      <c r="P81" s="1">
        <f t="shared" si="55"/>
        <v>39.66055975399238</v>
      </c>
      <c r="Q81">
        <v>7.8</v>
      </c>
      <c r="R81" s="1">
        <f t="shared" si="56"/>
        <v>44.31884475028653</v>
      </c>
      <c r="S81">
        <v>10.4</v>
      </c>
      <c r="T81" s="1">
        <f t="shared" si="57"/>
        <v>48.906441293555595</v>
      </c>
      <c r="V81">
        <v>-14</v>
      </c>
      <c r="W81" s="2">
        <f t="shared" si="58"/>
        <v>-8.08290376865476</v>
      </c>
      <c r="X81" s="2">
        <f t="shared" si="59"/>
        <v>-24.248711305964274</v>
      </c>
      <c r="Y81" s="2">
        <f t="shared" si="61"/>
        <v>8.08290376865476</v>
      </c>
      <c r="Z81" s="2">
        <f t="shared" si="61"/>
        <v>24.248711305964274</v>
      </c>
    </row>
    <row r="82" spans="1:26" ht="12.75">
      <c r="A82">
        <v>2.7</v>
      </c>
      <c r="B82" s="1">
        <f t="shared" si="48"/>
        <v>4.208325082500163</v>
      </c>
      <c r="C82">
        <v>2.7</v>
      </c>
      <c r="D82" s="1">
        <f t="shared" si="49"/>
        <v>9.628603221651622</v>
      </c>
      <c r="E82">
        <v>2.7</v>
      </c>
      <c r="F82" s="1">
        <f t="shared" si="50"/>
        <v>14.754999152829525</v>
      </c>
      <c r="G82">
        <v>2.7</v>
      </c>
      <c r="H82" s="1">
        <f t="shared" si="51"/>
        <v>19.816911969325595</v>
      </c>
      <c r="I82">
        <v>2.7</v>
      </c>
      <c r="J82" s="1">
        <f t="shared" si="52"/>
        <v>24.853772349484494</v>
      </c>
      <c r="K82">
        <v>5.4</v>
      </c>
      <c r="L82" s="1">
        <f t="shared" si="53"/>
        <v>29.50999830565905</v>
      </c>
      <c r="M82">
        <v>5.4</v>
      </c>
      <c r="N82" s="1">
        <f t="shared" si="54"/>
        <v>34.58091959448158</v>
      </c>
      <c r="O82">
        <v>5.4</v>
      </c>
      <c r="P82" s="1">
        <f t="shared" si="55"/>
        <v>39.63382393865119</v>
      </c>
      <c r="Q82">
        <v>8.1</v>
      </c>
      <c r="R82" s="1">
        <f t="shared" si="56"/>
        <v>44.26499745848857</v>
      </c>
      <c r="S82">
        <v>10.8</v>
      </c>
      <c r="T82" s="1">
        <f t="shared" si="57"/>
        <v>48.81966816765554</v>
      </c>
      <c r="V82">
        <v>-13</v>
      </c>
      <c r="W82" s="2">
        <f t="shared" si="58"/>
        <v>-7.505553499465135</v>
      </c>
      <c r="X82" s="2">
        <f t="shared" si="59"/>
        <v>-22.516660498395396</v>
      </c>
      <c r="Y82" s="2">
        <f t="shared" si="61"/>
        <v>7.505553499465135</v>
      </c>
      <c r="Z82" s="2">
        <f t="shared" si="61"/>
        <v>22.516660498395396</v>
      </c>
    </row>
    <row r="83" spans="1:26" ht="12.75">
      <c r="A83">
        <v>2.8</v>
      </c>
      <c r="B83" s="1">
        <f t="shared" si="48"/>
        <v>4.142463035441596</v>
      </c>
      <c r="C83">
        <v>2.8</v>
      </c>
      <c r="D83" s="1">
        <f t="shared" si="49"/>
        <v>9.6</v>
      </c>
      <c r="E83">
        <v>2.8</v>
      </c>
      <c r="F83" s="1">
        <f t="shared" si="50"/>
        <v>14.736349615830916</v>
      </c>
      <c r="G83">
        <v>2.8</v>
      </c>
      <c r="H83" s="1">
        <f t="shared" si="51"/>
        <v>19.8030300711785</v>
      </c>
      <c r="I83">
        <v>2.8</v>
      </c>
      <c r="J83" s="1">
        <f t="shared" si="52"/>
        <v>24.842705166708395</v>
      </c>
      <c r="K83">
        <v>5.6</v>
      </c>
      <c r="L83" s="1">
        <f t="shared" si="53"/>
        <v>29.47269923166183</v>
      </c>
      <c r="M83">
        <v>5.6</v>
      </c>
      <c r="N83" s="1">
        <f t="shared" si="54"/>
        <v>34.54909550190859</v>
      </c>
      <c r="O83">
        <v>5.6</v>
      </c>
      <c r="P83" s="1">
        <f t="shared" si="55"/>
        <v>39.606060142357</v>
      </c>
      <c r="Q83">
        <v>8.4</v>
      </c>
      <c r="R83" s="1">
        <f t="shared" si="56"/>
        <v>44.20904884749275</v>
      </c>
      <c r="S83">
        <v>11.2</v>
      </c>
      <c r="T83" s="1">
        <f t="shared" si="57"/>
        <v>48.729457210192685</v>
      </c>
      <c r="V83">
        <v>-12</v>
      </c>
      <c r="W83" s="2">
        <f t="shared" si="58"/>
        <v>-6.928203230275509</v>
      </c>
      <c r="X83" s="2">
        <f t="shared" si="59"/>
        <v>-20.78460969082652</v>
      </c>
      <c r="Y83" s="2">
        <f t="shared" si="61"/>
        <v>6.928203230275509</v>
      </c>
      <c r="Z83" s="2">
        <f t="shared" si="61"/>
        <v>20.78460969082652</v>
      </c>
    </row>
    <row r="84" spans="1:26" ht="12.75">
      <c r="A84">
        <v>2.9</v>
      </c>
      <c r="B84" s="1">
        <f t="shared" si="48"/>
        <v>4.07308237088326</v>
      </c>
      <c r="C84">
        <v>2.9</v>
      </c>
      <c r="D84" s="1">
        <f t="shared" si="49"/>
        <v>9.570266453970861</v>
      </c>
      <c r="E84">
        <v>2.9</v>
      </c>
      <c r="F84" s="1">
        <f t="shared" si="50"/>
        <v>14.716996976285618</v>
      </c>
      <c r="G84">
        <v>2.9</v>
      </c>
      <c r="H84" s="1">
        <f t="shared" si="51"/>
        <v>19.78863310084858</v>
      </c>
      <c r="I84">
        <v>2.9</v>
      </c>
      <c r="J84" s="1">
        <f t="shared" si="52"/>
        <v>24.831230336010336</v>
      </c>
      <c r="K84">
        <v>5.8</v>
      </c>
      <c r="L84" s="1">
        <f t="shared" si="53"/>
        <v>29.433993952571235</v>
      </c>
      <c r="M84">
        <v>5.8</v>
      </c>
      <c r="N84" s="1">
        <f t="shared" si="54"/>
        <v>34.516083207687394</v>
      </c>
      <c r="O84">
        <v>5.8</v>
      </c>
      <c r="P84" s="1">
        <f t="shared" si="55"/>
        <v>39.57726620169716</v>
      </c>
      <c r="Q84">
        <v>8.7</v>
      </c>
      <c r="R84" s="1">
        <f t="shared" si="56"/>
        <v>44.15099092885685</v>
      </c>
      <c r="S84">
        <v>11.6</v>
      </c>
      <c r="T84" s="1">
        <f t="shared" si="57"/>
        <v>48.63578929142612</v>
      </c>
      <c r="V84">
        <v>-11</v>
      </c>
      <c r="W84" s="2">
        <f t="shared" si="58"/>
        <v>-6.350852961085883</v>
      </c>
      <c r="X84" s="2">
        <f t="shared" si="59"/>
        <v>-19.052558883257646</v>
      </c>
      <c r="Y84" s="2">
        <f t="shared" si="61"/>
        <v>6.350852961085883</v>
      </c>
      <c r="Z84" s="2">
        <f t="shared" si="61"/>
        <v>19.052558883257646</v>
      </c>
    </row>
    <row r="85" spans="1:26" ht="12.75">
      <c r="A85">
        <v>3</v>
      </c>
      <c r="B85" s="1">
        <f t="shared" si="48"/>
        <v>4</v>
      </c>
      <c r="C85">
        <v>3</v>
      </c>
      <c r="D85" s="1">
        <f t="shared" si="49"/>
        <v>9.539392014169456</v>
      </c>
      <c r="E85">
        <v>3</v>
      </c>
      <c r="F85" s="1">
        <f t="shared" si="50"/>
        <v>14.696938456699069</v>
      </c>
      <c r="G85">
        <v>3</v>
      </c>
      <c r="H85" s="1">
        <f t="shared" si="51"/>
        <v>19.77371993328519</v>
      </c>
      <c r="I85">
        <v>3</v>
      </c>
      <c r="J85" s="1">
        <f t="shared" si="52"/>
        <v>24.819347291981714</v>
      </c>
      <c r="K85">
        <v>6</v>
      </c>
      <c r="L85" s="1">
        <f t="shared" si="53"/>
        <v>29.393876913398138</v>
      </c>
      <c r="M85">
        <v>6</v>
      </c>
      <c r="N85" s="1">
        <f t="shared" si="54"/>
        <v>34.48187929913333</v>
      </c>
      <c r="O85">
        <v>6</v>
      </c>
      <c r="P85" s="1">
        <f t="shared" si="55"/>
        <v>39.54743986657038</v>
      </c>
      <c r="Q85">
        <v>9</v>
      </c>
      <c r="R85" s="1">
        <f t="shared" si="56"/>
        <v>44.090815370097204</v>
      </c>
      <c r="S85">
        <v>12</v>
      </c>
      <c r="T85" s="1">
        <f t="shared" si="57"/>
        <v>48.53864439804639</v>
      </c>
      <c r="V85">
        <v>-10</v>
      </c>
      <c r="W85" s="2">
        <f t="shared" si="58"/>
        <v>-5.773502691896257</v>
      </c>
      <c r="X85" s="2">
        <f t="shared" si="59"/>
        <v>-17.320508075688767</v>
      </c>
      <c r="Y85" s="2">
        <f t="shared" si="61"/>
        <v>5.773502691896257</v>
      </c>
      <c r="Z85" s="2">
        <f t="shared" si="61"/>
        <v>17.320508075688767</v>
      </c>
    </row>
    <row r="86" spans="1:26" ht="12.75">
      <c r="A86">
        <v>3.1</v>
      </c>
      <c r="B86" s="1">
        <f t="shared" si="48"/>
        <v>3.923009049186606</v>
      </c>
      <c r="C86">
        <v>3.1</v>
      </c>
      <c r="D86" s="1">
        <f t="shared" si="49"/>
        <v>9.507365565707463</v>
      </c>
      <c r="E86">
        <v>3.1</v>
      </c>
      <c r="F86" s="1">
        <f t="shared" si="50"/>
        <v>14.676171162806735</v>
      </c>
      <c r="G86">
        <v>3.1</v>
      </c>
      <c r="H86" s="1">
        <f t="shared" si="51"/>
        <v>19.758289399641864</v>
      </c>
      <c r="I86">
        <v>3.1</v>
      </c>
      <c r="J86" s="1">
        <f t="shared" si="52"/>
        <v>24.807055447997048</v>
      </c>
      <c r="K86">
        <v>6.2</v>
      </c>
      <c r="L86" s="1">
        <f t="shared" si="53"/>
        <v>29.35234232561347</v>
      </c>
      <c r="M86">
        <v>6.2</v>
      </c>
      <c r="N86" s="1">
        <f t="shared" si="54"/>
        <v>34.44648022657758</v>
      </c>
      <c r="O86">
        <v>6.2</v>
      </c>
      <c r="P86" s="1">
        <f t="shared" si="55"/>
        <v>39.51657879928373</v>
      </c>
      <c r="Q86">
        <v>9.3</v>
      </c>
      <c r="R86" s="1">
        <f t="shared" si="56"/>
        <v>44.0285134884202</v>
      </c>
      <c r="S86">
        <v>12.4</v>
      </c>
      <c r="T86" s="1">
        <f t="shared" si="57"/>
        <v>48.43800161030593</v>
      </c>
      <c r="V86">
        <v>-9</v>
      </c>
      <c r="W86" s="2">
        <f t="shared" si="58"/>
        <v>-5.196152422706632</v>
      </c>
      <c r="X86" s="2">
        <f t="shared" si="59"/>
        <v>-15.58845726811989</v>
      </c>
      <c r="Y86" s="2">
        <f t="shared" si="61"/>
        <v>5.196152422706632</v>
      </c>
      <c r="Z86" s="2">
        <f t="shared" si="61"/>
        <v>15.58845726811989</v>
      </c>
    </row>
    <row r="87" spans="1:26" ht="12.75">
      <c r="A87">
        <v>3.2</v>
      </c>
      <c r="B87" s="1">
        <f aca="true" t="shared" si="62" ref="B87:B104">SQRT(25-(A87*A87))</f>
        <v>3.841874542459709</v>
      </c>
      <c r="C87">
        <v>3.2</v>
      </c>
      <c r="D87" s="1">
        <f aca="true" t="shared" si="63" ref="D87:D118">SQRT(100-(C87*C87))</f>
        <v>9.474175425861608</v>
      </c>
      <c r="E87">
        <v>3.2</v>
      </c>
      <c r="F87" s="1">
        <f aca="true" t="shared" si="64" ref="F87:F118">SQRT(225-(E87*E87))</f>
        <v>14.654692081377895</v>
      </c>
      <c r="G87">
        <v>3.2</v>
      </c>
      <c r="H87" s="1">
        <f aca="true" t="shared" si="65" ref="H87:H118">SQRT(400-(G87*G87))</f>
        <v>19.742340286804904</v>
      </c>
      <c r="I87">
        <v>3.2</v>
      </c>
      <c r="J87" s="1">
        <f t="shared" si="52"/>
        <v>24.79435419606649</v>
      </c>
      <c r="K87">
        <v>6.4</v>
      </c>
      <c r="L87" s="1">
        <f aca="true" t="shared" si="66" ref="L87:L118">SQRT(900-(K87*K87))</f>
        <v>29.30938416275579</v>
      </c>
      <c r="M87">
        <v>6.4</v>
      </c>
      <c r="N87" s="1">
        <f aca="true" t="shared" si="67" ref="N87:N118">SQRT(1225-(M87*M87))</f>
        <v>34.409882301455205</v>
      </c>
      <c r="O87">
        <v>6.4</v>
      </c>
      <c r="P87" s="1">
        <f aca="true" t="shared" si="68" ref="P87:P118">SQRT(1600-(O87*O87))</f>
        <v>39.48468057360981</v>
      </c>
      <c r="Q87">
        <v>9.6</v>
      </c>
      <c r="R87" s="1">
        <f aca="true" t="shared" si="69" ref="R87:R118">SQRT(2025-(Q87*Q87))</f>
        <v>43.964076244133686</v>
      </c>
      <c r="S87">
        <v>12.8</v>
      </c>
      <c r="T87" s="1">
        <f aca="true" t="shared" si="70" ref="T87:T118">SQRT(2500-(S87*S87))</f>
        <v>48.33383907781379</v>
      </c>
      <c r="V87">
        <v>-8</v>
      </c>
      <c r="W87" s="2">
        <f aca="true" t="shared" si="71" ref="W87:W118">V87*TAN(30*PI()/180)</f>
        <v>-4.618802153517006</v>
      </c>
      <c r="X87" s="2">
        <f aca="true" t="shared" si="72" ref="X87:X118">V87*TAN(60*PI()/180)</f>
        <v>-13.856406460551014</v>
      </c>
      <c r="Y87" s="2">
        <f t="shared" si="61"/>
        <v>4.618802153517006</v>
      </c>
      <c r="Z87" s="2">
        <f t="shared" si="61"/>
        <v>13.856406460551014</v>
      </c>
    </row>
    <row r="88" spans="1:26" ht="12.75">
      <c r="A88">
        <v>3.3</v>
      </c>
      <c r="B88" s="1">
        <f t="shared" si="62"/>
        <v>3.75632799419859</v>
      </c>
      <c r="C88">
        <v>3.3</v>
      </c>
      <c r="D88" s="1">
        <f t="shared" si="63"/>
        <v>9.439809320108113</v>
      </c>
      <c r="E88">
        <v>3.3</v>
      </c>
      <c r="F88" s="1">
        <f t="shared" si="64"/>
        <v>14.63249807790864</v>
      </c>
      <c r="G88">
        <v>3.3</v>
      </c>
      <c r="H88" s="1">
        <f t="shared" si="65"/>
        <v>19.725871336901697</v>
      </c>
      <c r="I88">
        <v>3.3</v>
      </c>
      <c r="J88" s="1">
        <f t="shared" si="52"/>
        <v>24.781242906682465</v>
      </c>
      <c r="K88">
        <v>6.6</v>
      </c>
      <c r="L88" s="1">
        <f t="shared" si="66"/>
        <v>29.26499615581728</v>
      </c>
      <c r="M88">
        <v>6.6</v>
      </c>
      <c r="N88" s="1">
        <f t="shared" si="67"/>
        <v>34.372081694305336</v>
      </c>
      <c r="O88">
        <v>6.6</v>
      </c>
      <c r="P88" s="1">
        <f t="shared" si="68"/>
        <v>39.451742673803395</v>
      </c>
      <c r="Q88">
        <v>9.9</v>
      </c>
      <c r="R88" s="1">
        <f t="shared" si="69"/>
        <v>43.897494233725915</v>
      </c>
      <c r="S88">
        <v>13.2</v>
      </c>
      <c r="T88" s="1">
        <f t="shared" si="70"/>
        <v>48.22613399392491</v>
      </c>
      <c r="V88">
        <v>-7</v>
      </c>
      <c r="W88" s="2">
        <f t="shared" si="71"/>
        <v>-4.04145188432738</v>
      </c>
      <c r="X88" s="2">
        <f t="shared" si="72"/>
        <v>-12.124355652982137</v>
      </c>
      <c r="Y88" s="2">
        <f t="shared" si="61"/>
        <v>4.04145188432738</v>
      </c>
      <c r="Z88" s="2">
        <f t="shared" si="61"/>
        <v>12.124355652982137</v>
      </c>
    </row>
    <row r="89" spans="1:26" ht="12.75">
      <c r="A89">
        <v>3.4</v>
      </c>
      <c r="B89" s="1">
        <f t="shared" si="62"/>
        <v>3.6660605559646724</v>
      </c>
      <c r="C89">
        <v>3.4</v>
      </c>
      <c r="D89" s="1">
        <f t="shared" si="63"/>
        <v>9.404254356406998</v>
      </c>
      <c r="E89">
        <v>3.4</v>
      </c>
      <c r="F89" s="1">
        <f t="shared" si="64"/>
        <v>14.60958589419974</v>
      </c>
      <c r="G89">
        <v>3.4</v>
      </c>
      <c r="H89" s="1">
        <f t="shared" si="65"/>
        <v>19.70888124678821</v>
      </c>
      <c r="I89">
        <v>3.4</v>
      </c>
      <c r="J89" s="1">
        <f t="shared" si="52"/>
        <v>24.767720928660353</v>
      </c>
      <c r="K89">
        <v>6.8</v>
      </c>
      <c r="L89" s="1">
        <f t="shared" si="66"/>
        <v>29.21917178839948</v>
      </c>
      <c r="M89">
        <v>6.8</v>
      </c>
      <c r="N89" s="1">
        <f t="shared" si="67"/>
        <v>34.333074432680796</v>
      </c>
      <c r="O89">
        <v>6.8</v>
      </c>
      <c r="P89" s="1">
        <f t="shared" si="68"/>
        <v>39.41776249357642</v>
      </c>
      <c r="Q89">
        <v>10.2</v>
      </c>
      <c r="R89" s="1">
        <f t="shared" si="69"/>
        <v>43.82875768259922</v>
      </c>
      <c r="S89">
        <v>13.6</v>
      </c>
      <c r="T89" s="1">
        <f t="shared" si="70"/>
        <v>48.1148625686492</v>
      </c>
      <c r="V89">
        <v>-6</v>
      </c>
      <c r="W89" s="2">
        <f t="shared" si="71"/>
        <v>-3.4641016151377544</v>
      </c>
      <c r="X89" s="2">
        <f t="shared" si="72"/>
        <v>-10.39230484541326</v>
      </c>
      <c r="Y89" s="2">
        <f t="shared" si="61"/>
        <v>3.4641016151377544</v>
      </c>
      <c r="Z89" s="2">
        <f t="shared" si="61"/>
        <v>10.39230484541326</v>
      </c>
    </row>
    <row r="90" spans="1:26" ht="12.75">
      <c r="A90">
        <v>3.5</v>
      </c>
      <c r="B90" s="1">
        <f t="shared" si="62"/>
        <v>3.570714214271425</v>
      </c>
      <c r="C90">
        <v>3.5</v>
      </c>
      <c r="D90" s="1">
        <f t="shared" si="63"/>
        <v>9.367496997597597</v>
      </c>
      <c r="E90">
        <v>3.5</v>
      </c>
      <c r="F90" s="1">
        <f t="shared" si="64"/>
        <v>14.585952145814822</v>
      </c>
      <c r="G90">
        <v>3.5</v>
      </c>
      <c r="H90" s="1">
        <f t="shared" si="65"/>
        <v>19.691368667515217</v>
      </c>
      <c r="I90">
        <v>3.5</v>
      </c>
      <c r="J90" s="1">
        <f t="shared" si="52"/>
        <v>24.753787588973125</v>
      </c>
      <c r="K90">
        <v>7</v>
      </c>
      <c r="L90" s="1">
        <f t="shared" si="66"/>
        <v>29.171904291629644</v>
      </c>
      <c r="M90">
        <v>7</v>
      </c>
      <c r="N90" s="1">
        <f t="shared" si="67"/>
        <v>34.292856398964496</v>
      </c>
      <c r="O90">
        <v>7</v>
      </c>
      <c r="P90" s="1">
        <f t="shared" si="68"/>
        <v>39.382737335030434</v>
      </c>
      <c r="Q90">
        <v>10.5</v>
      </c>
      <c r="R90" s="1">
        <f t="shared" si="69"/>
        <v>43.75785643744447</v>
      </c>
      <c r="S90">
        <v>14</v>
      </c>
      <c r="T90" s="1">
        <f t="shared" si="70"/>
        <v>48</v>
      </c>
      <c r="V90">
        <v>-5</v>
      </c>
      <c r="W90" s="2">
        <f t="shared" si="71"/>
        <v>-2.8867513459481287</v>
      </c>
      <c r="X90" s="2">
        <f t="shared" si="72"/>
        <v>-8.660254037844384</v>
      </c>
      <c r="Y90" s="2">
        <f t="shared" si="61"/>
        <v>2.8867513459481287</v>
      </c>
      <c r="Z90" s="2">
        <f t="shared" si="61"/>
        <v>8.660254037844384</v>
      </c>
    </row>
    <row r="91" spans="1:26" ht="12.75">
      <c r="A91">
        <v>3.6</v>
      </c>
      <c r="B91" s="1">
        <f t="shared" si="62"/>
        <v>3.4698703145794942</v>
      </c>
      <c r="C91">
        <v>3.6</v>
      </c>
      <c r="D91" s="1">
        <f t="shared" si="63"/>
        <v>9.32952303175248</v>
      </c>
      <c r="E91">
        <v>3.6</v>
      </c>
      <c r="F91" s="1">
        <f t="shared" si="64"/>
        <v>14.561593319413916</v>
      </c>
      <c r="G91">
        <v>3.6</v>
      </c>
      <c r="H91" s="1">
        <f t="shared" si="65"/>
        <v>19.673332203772702</v>
      </c>
      <c r="I91">
        <v>3.6</v>
      </c>
      <c r="J91" s="1">
        <f t="shared" si="52"/>
        <v>24.739442192579848</v>
      </c>
      <c r="K91">
        <v>7.2</v>
      </c>
      <c r="L91" s="1">
        <f t="shared" si="66"/>
        <v>29.123186638827832</v>
      </c>
      <c r="M91">
        <v>7.2</v>
      </c>
      <c r="N91" s="1">
        <f t="shared" si="67"/>
        <v>34.251423328089594</v>
      </c>
      <c r="O91">
        <v>7.2</v>
      </c>
      <c r="P91" s="1">
        <f t="shared" si="68"/>
        <v>39.346664407545404</v>
      </c>
      <c r="Q91">
        <v>10.8</v>
      </c>
      <c r="R91" s="1">
        <f t="shared" si="69"/>
        <v>43.68477995824175</v>
      </c>
      <c r="S91">
        <v>14.4</v>
      </c>
      <c r="T91" s="1">
        <f t="shared" si="70"/>
        <v>47.88152044369519</v>
      </c>
      <c r="V91">
        <v>-4</v>
      </c>
      <c r="W91" s="2">
        <f t="shared" si="71"/>
        <v>-2.309401076758503</v>
      </c>
      <c r="X91" s="2">
        <f t="shared" si="72"/>
        <v>-6.928203230275507</v>
      </c>
      <c r="Y91" s="2">
        <f t="shared" si="61"/>
        <v>2.309401076758503</v>
      </c>
      <c r="Z91" s="2">
        <f t="shared" si="61"/>
        <v>6.928203230275507</v>
      </c>
    </row>
    <row r="92" spans="1:26" ht="12.75">
      <c r="A92">
        <v>3.7</v>
      </c>
      <c r="B92" s="1">
        <f t="shared" si="62"/>
        <v>3.363034344160047</v>
      </c>
      <c r="C92">
        <v>3.7</v>
      </c>
      <c r="D92" s="1">
        <f t="shared" si="63"/>
        <v>9.290317540321213</v>
      </c>
      <c r="E92">
        <v>3.7</v>
      </c>
      <c r="F92" s="1">
        <f t="shared" si="64"/>
        <v>14.536505769957236</v>
      </c>
      <c r="G92">
        <v>3.7</v>
      </c>
      <c r="H92" s="1">
        <f t="shared" si="65"/>
        <v>19.65477041331188</v>
      </c>
      <c r="I92">
        <v>3.7</v>
      </c>
      <c r="J92" s="1">
        <f t="shared" si="52"/>
        <v>24.724684022247885</v>
      </c>
      <c r="K92">
        <v>7.4</v>
      </c>
      <c r="L92" s="1">
        <f t="shared" si="66"/>
        <v>29.07301153991447</v>
      </c>
      <c r="M92">
        <v>7.4</v>
      </c>
      <c r="N92" s="1">
        <f t="shared" si="67"/>
        <v>34.20877080516048</v>
      </c>
      <c r="O92">
        <v>7.4</v>
      </c>
      <c r="P92" s="1">
        <f t="shared" si="68"/>
        <v>39.30954082662376</v>
      </c>
      <c r="Q92">
        <v>11.1</v>
      </c>
      <c r="R92" s="1">
        <f t="shared" si="69"/>
        <v>43.609517309871705</v>
      </c>
      <c r="S92">
        <v>14.8</v>
      </c>
      <c r="T92" s="1">
        <f t="shared" si="70"/>
        <v>47.75939698111776</v>
      </c>
      <c r="V92">
        <v>-3</v>
      </c>
      <c r="W92" s="2">
        <f t="shared" si="71"/>
        <v>-1.7320508075688772</v>
      </c>
      <c r="X92" s="2">
        <f t="shared" si="72"/>
        <v>-5.19615242270663</v>
      </c>
      <c r="Y92" s="2">
        <f t="shared" si="61"/>
        <v>1.7320508075688772</v>
      </c>
      <c r="Z92" s="2">
        <f t="shared" si="61"/>
        <v>5.19615242270663</v>
      </c>
    </row>
    <row r="93" spans="1:26" ht="12.75">
      <c r="A93">
        <v>3.8</v>
      </c>
      <c r="B93" s="1">
        <f t="shared" si="62"/>
        <v>3.249615361854384</v>
      </c>
      <c r="C93">
        <v>3.8</v>
      </c>
      <c r="D93" s="1">
        <f t="shared" si="63"/>
        <v>9.249864863877741</v>
      </c>
      <c r="E93">
        <v>3.8</v>
      </c>
      <c r="F93" s="1">
        <f t="shared" si="64"/>
        <v>14.510685717773644</v>
      </c>
      <c r="G93">
        <v>3.8</v>
      </c>
      <c r="H93" s="1">
        <f t="shared" si="65"/>
        <v>19.635681806344287</v>
      </c>
      <c r="I93">
        <v>3.8</v>
      </c>
      <c r="J93" s="1">
        <f t="shared" si="52"/>
        <v>24.7095123383688</v>
      </c>
      <c r="K93">
        <v>7.6</v>
      </c>
      <c r="L93" s="1">
        <f t="shared" si="66"/>
        <v>29.021371435547287</v>
      </c>
      <c r="M93">
        <v>7.6</v>
      </c>
      <c r="N93" s="1">
        <f t="shared" si="67"/>
        <v>34.16489426297117</v>
      </c>
      <c r="O93">
        <v>7.6</v>
      </c>
      <c r="P93" s="1">
        <f t="shared" si="68"/>
        <v>39.271363612688575</v>
      </c>
      <c r="Q93">
        <v>11.4</v>
      </c>
      <c r="R93" s="1">
        <f t="shared" si="69"/>
        <v>43.53205715332093</v>
      </c>
      <c r="S93">
        <v>15.2</v>
      </c>
      <c r="T93" s="1">
        <f t="shared" si="70"/>
        <v>47.633601585435464</v>
      </c>
      <c r="V93">
        <v>-2</v>
      </c>
      <c r="W93" s="2">
        <f t="shared" si="71"/>
        <v>-1.1547005383792515</v>
      </c>
      <c r="X93" s="2">
        <f t="shared" si="72"/>
        <v>-3.4641016151377535</v>
      </c>
      <c r="Y93" s="2">
        <f t="shared" si="61"/>
        <v>1.1547005383792515</v>
      </c>
      <c r="Z93" s="2">
        <f t="shared" si="61"/>
        <v>3.4641016151377535</v>
      </c>
    </row>
    <row r="94" spans="1:26" ht="12.75">
      <c r="A94">
        <v>3.9</v>
      </c>
      <c r="B94" s="1">
        <f t="shared" si="62"/>
        <v>3.1288975694324033</v>
      </c>
      <c r="C94">
        <v>3.9</v>
      </c>
      <c r="D94" s="1">
        <f t="shared" si="63"/>
        <v>9.208148565265441</v>
      </c>
      <c r="E94">
        <v>3.9</v>
      </c>
      <c r="F94" s="1">
        <f t="shared" si="64"/>
        <v>14.484129245487972</v>
      </c>
      <c r="G94">
        <v>3.9</v>
      </c>
      <c r="H94" s="1">
        <f t="shared" si="65"/>
        <v>19.61606484491729</v>
      </c>
      <c r="I94">
        <v>3.9</v>
      </c>
      <c r="J94" s="1">
        <f t="shared" si="52"/>
        <v>24.693926378767713</v>
      </c>
      <c r="K94">
        <v>7.8</v>
      </c>
      <c r="L94" s="1">
        <f t="shared" si="66"/>
        <v>28.968258490975945</v>
      </c>
      <c r="M94">
        <v>7.8</v>
      </c>
      <c r="N94" s="1">
        <f t="shared" si="67"/>
        <v>34.1197889794178</v>
      </c>
      <c r="O94">
        <v>7.8</v>
      </c>
      <c r="P94" s="1">
        <f t="shared" si="68"/>
        <v>39.23212968983458</v>
      </c>
      <c r="Q94">
        <v>11.7</v>
      </c>
      <c r="R94" s="1">
        <f t="shared" si="69"/>
        <v>43.45238773646392</v>
      </c>
      <c r="S94">
        <v>15.6</v>
      </c>
      <c r="T94" s="1">
        <f t="shared" si="70"/>
        <v>47.50410508577127</v>
      </c>
      <c r="V94">
        <v>-1</v>
      </c>
      <c r="W94" s="2">
        <f t="shared" si="71"/>
        <v>-0.5773502691896257</v>
      </c>
      <c r="X94" s="2">
        <f t="shared" si="72"/>
        <v>-1.7320508075688767</v>
      </c>
      <c r="Y94" s="2">
        <f t="shared" si="61"/>
        <v>0.5773502691896257</v>
      </c>
      <c r="Z94" s="2">
        <f t="shared" si="61"/>
        <v>1.7320508075688767</v>
      </c>
    </row>
    <row r="95" spans="1:26" ht="12.75">
      <c r="A95">
        <v>4</v>
      </c>
      <c r="B95" s="1">
        <f t="shared" si="62"/>
        <v>3</v>
      </c>
      <c r="C95">
        <v>4</v>
      </c>
      <c r="D95" s="1">
        <f t="shared" si="63"/>
        <v>9.16515138991168</v>
      </c>
      <c r="E95">
        <v>4</v>
      </c>
      <c r="F95" s="1">
        <f t="shared" si="64"/>
        <v>14.45683229480096</v>
      </c>
      <c r="G95">
        <v>4</v>
      </c>
      <c r="H95" s="1">
        <f t="shared" si="65"/>
        <v>19.595917942265423</v>
      </c>
      <c r="I95">
        <v>4</v>
      </c>
      <c r="J95" s="1">
        <f t="shared" si="52"/>
        <v>24.677925358506133</v>
      </c>
      <c r="K95">
        <v>8</v>
      </c>
      <c r="L95" s="1">
        <f t="shared" si="66"/>
        <v>28.91366458960192</v>
      </c>
      <c r="M95">
        <v>8</v>
      </c>
      <c r="N95" s="1">
        <f t="shared" si="67"/>
        <v>34.07345007480164</v>
      </c>
      <c r="O95">
        <v>8</v>
      </c>
      <c r="P95" s="1">
        <f t="shared" si="68"/>
        <v>39.191835884530846</v>
      </c>
      <c r="Q95">
        <v>12</v>
      </c>
      <c r="R95" s="1">
        <f t="shared" si="69"/>
        <v>43.37049688440288</v>
      </c>
      <c r="S95">
        <v>16</v>
      </c>
      <c r="T95" s="1">
        <f t="shared" si="70"/>
        <v>47.37087712930804</v>
      </c>
      <c r="V95">
        <v>0</v>
      </c>
      <c r="W95" s="2">
        <f t="shared" si="71"/>
        <v>0</v>
      </c>
      <c r="X95" s="2">
        <f t="shared" si="72"/>
        <v>0</v>
      </c>
      <c r="Y95" s="2">
        <f aca="true" t="shared" si="73" ref="Y95:Z114">-W95</f>
        <v>0</v>
      </c>
      <c r="Z95" s="2">
        <f t="shared" si="73"/>
        <v>0</v>
      </c>
    </row>
    <row r="96" spans="1:26" ht="12.75">
      <c r="A96">
        <v>4.1</v>
      </c>
      <c r="B96" s="1">
        <f t="shared" si="62"/>
        <v>2.861817604250837</v>
      </c>
      <c r="C96">
        <v>4.1</v>
      </c>
      <c r="D96" s="1">
        <f t="shared" si="63"/>
        <v>9.120855223058856</v>
      </c>
      <c r="E96">
        <v>4.1</v>
      </c>
      <c r="F96" s="1">
        <f t="shared" si="64"/>
        <v>14.428790663115187</v>
      </c>
      <c r="G96">
        <v>4.1</v>
      </c>
      <c r="H96" s="1">
        <f t="shared" si="65"/>
        <v>19.575239462136857</v>
      </c>
      <c r="I96">
        <v>4.1</v>
      </c>
      <c r="J96" s="1">
        <f t="shared" si="52"/>
        <v>24.661508469678008</v>
      </c>
      <c r="K96">
        <v>8.2</v>
      </c>
      <c r="L96" s="1">
        <f t="shared" si="66"/>
        <v>28.857581326230374</v>
      </c>
      <c r="M96">
        <v>8.2</v>
      </c>
      <c r="N96" s="1">
        <f t="shared" si="67"/>
        <v>34.02587250901878</v>
      </c>
      <c r="O96">
        <v>8.2</v>
      </c>
      <c r="P96" s="1">
        <f t="shared" si="68"/>
        <v>39.15047892427371</v>
      </c>
      <c r="Q96">
        <v>12.3</v>
      </c>
      <c r="R96" s="1">
        <f t="shared" si="69"/>
        <v>43.28637198934556</v>
      </c>
      <c r="S96">
        <v>16.4</v>
      </c>
      <c r="T96" s="1">
        <f t="shared" si="70"/>
        <v>47.23388614120164</v>
      </c>
      <c r="V96">
        <v>1</v>
      </c>
      <c r="W96" s="2">
        <f t="shared" si="71"/>
        <v>0.5773502691896257</v>
      </c>
      <c r="X96" s="2">
        <f t="shared" si="72"/>
        <v>1.7320508075688767</v>
      </c>
      <c r="Y96" s="2">
        <f t="shared" si="73"/>
        <v>-0.5773502691896257</v>
      </c>
      <c r="Z96" s="2">
        <f t="shared" si="73"/>
        <v>-1.7320508075688767</v>
      </c>
    </row>
    <row r="97" spans="1:26" ht="12.75">
      <c r="A97">
        <v>4.2</v>
      </c>
      <c r="B97" s="1">
        <f t="shared" si="62"/>
        <v>2.7129319932501073</v>
      </c>
      <c r="C97">
        <v>4.2</v>
      </c>
      <c r="D97" s="1">
        <f t="shared" si="63"/>
        <v>9.075241043630742</v>
      </c>
      <c r="E97">
        <v>4.2</v>
      </c>
      <c r="F97" s="1">
        <f t="shared" si="64"/>
        <v>14.4</v>
      </c>
      <c r="G97">
        <v>4.2</v>
      </c>
      <c r="H97" s="1">
        <f t="shared" si="65"/>
        <v>19.554027718094297</v>
      </c>
      <c r="I97">
        <v>4.2</v>
      </c>
      <c r="J97" s="1">
        <f t="shared" si="52"/>
        <v>24.64467488119898</v>
      </c>
      <c r="K97">
        <v>8.4</v>
      </c>
      <c r="L97" s="1">
        <f t="shared" si="66"/>
        <v>28.8</v>
      </c>
      <c r="M97">
        <v>8.4</v>
      </c>
      <c r="N97" s="1">
        <f t="shared" si="67"/>
        <v>33.97705107863247</v>
      </c>
      <c r="O97">
        <v>8.4</v>
      </c>
      <c r="P97" s="1">
        <f t="shared" si="68"/>
        <v>39.10805543618859</v>
      </c>
      <c r="Q97">
        <v>12.6</v>
      </c>
      <c r="R97" s="1">
        <f t="shared" si="69"/>
        <v>43.2</v>
      </c>
      <c r="S97">
        <v>16.8</v>
      </c>
      <c r="T97" s="1">
        <f t="shared" si="70"/>
        <v>47.0930992821666</v>
      </c>
      <c r="V97">
        <v>2</v>
      </c>
      <c r="W97" s="2">
        <f t="shared" si="71"/>
        <v>1.1547005383792515</v>
      </c>
      <c r="X97" s="2">
        <f t="shared" si="72"/>
        <v>3.4641016151377535</v>
      </c>
      <c r="Y97" s="2">
        <f t="shared" si="73"/>
        <v>-1.1547005383792515</v>
      </c>
      <c r="Z97" s="2">
        <f t="shared" si="73"/>
        <v>-3.4641016151377535</v>
      </c>
    </row>
    <row r="98" spans="1:26" ht="12.75">
      <c r="A98">
        <v>4.3</v>
      </c>
      <c r="B98" s="1">
        <f t="shared" si="62"/>
        <v>2.551470164434615</v>
      </c>
      <c r="C98">
        <v>4.3</v>
      </c>
      <c r="D98" s="1">
        <f t="shared" si="63"/>
        <v>9.028288874421332</v>
      </c>
      <c r="E98">
        <v>4.3</v>
      </c>
      <c r="F98" s="1">
        <f t="shared" si="64"/>
        <v>14.370455803487932</v>
      </c>
      <c r="G98">
        <v>4.3</v>
      </c>
      <c r="H98" s="1">
        <f t="shared" si="65"/>
        <v>19.532280972789636</v>
      </c>
      <c r="I98">
        <v>4.3</v>
      </c>
      <c r="J98" s="1">
        <f t="shared" si="52"/>
        <v>24.627423738588654</v>
      </c>
      <c r="K98">
        <v>8.6</v>
      </c>
      <c r="L98" s="1">
        <f t="shared" si="66"/>
        <v>28.740911606975864</v>
      </c>
      <c r="M98">
        <v>8.6</v>
      </c>
      <c r="N98" s="1">
        <f t="shared" si="67"/>
        <v>33.92698041382404</v>
      </c>
      <c r="O98">
        <v>8.6</v>
      </c>
      <c r="P98" s="1">
        <f t="shared" si="68"/>
        <v>39.06456194557927</v>
      </c>
      <c r="Q98">
        <v>12.9</v>
      </c>
      <c r="R98" s="1">
        <f t="shared" si="69"/>
        <v>43.1113674104638</v>
      </c>
      <c r="S98">
        <v>17.2</v>
      </c>
      <c r="T98" s="1">
        <f t="shared" si="70"/>
        <v>46.94848240358787</v>
      </c>
      <c r="V98">
        <v>3</v>
      </c>
      <c r="W98" s="2">
        <f t="shared" si="71"/>
        <v>1.7320508075688772</v>
      </c>
      <c r="X98" s="2">
        <f t="shared" si="72"/>
        <v>5.19615242270663</v>
      </c>
      <c r="Y98" s="2">
        <f t="shared" si="73"/>
        <v>-1.7320508075688772</v>
      </c>
      <c r="Z98" s="2">
        <f t="shared" si="73"/>
        <v>-5.19615242270663</v>
      </c>
    </row>
    <row r="99" spans="1:26" ht="12.75">
      <c r="A99">
        <v>4.4</v>
      </c>
      <c r="B99" s="1">
        <f t="shared" si="62"/>
        <v>2.374868417407583</v>
      </c>
      <c r="C99">
        <v>4.4</v>
      </c>
      <c r="D99" s="1">
        <f t="shared" si="63"/>
        <v>8.97997772825746</v>
      </c>
      <c r="E99">
        <v>4.4</v>
      </c>
      <c r="F99" s="1">
        <f t="shared" si="64"/>
        <v>14.340153416194681</v>
      </c>
      <c r="G99">
        <v>4.4</v>
      </c>
      <c r="H99" s="1">
        <f t="shared" si="65"/>
        <v>19.509997437211517</v>
      </c>
      <c r="I99">
        <v>4.4</v>
      </c>
      <c r="J99" s="1">
        <f t="shared" si="52"/>
        <v>24.609754163745723</v>
      </c>
      <c r="K99">
        <v>8.8</v>
      </c>
      <c r="L99" s="1">
        <f t="shared" si="66"/>
        <v>28.680306832389363</v>
      </c>
      <c r="M99">
        <v>8.8</v>
      </c>
      <c r="N99" s="1">
        <f t="shared" si="67"/>
        <v>33.87565497521782</v>
      </c>
      <c r="O99">
        <v>8.8</v>
      </c>
      <c r="P99" s="1">
        <f t="shared" si="68"/>
        <v>39.019994874423034</v>
      </c>
      <c r="Q99">
        <v>13.2</v>
      </c>
      <c r="R99" s="1">
        <f t="shared" si="69"/>
        <v>43.020460248584044</v>
      </c>
      <c r="S99">
        <v>17.6</v>
      </c>
      <c r="T99" s="1">
        <f t="shared" si="70"/>
        <v>46.8</v>
      </c>
      <c r="V99">
        <v>4</v>
      </c>
      <c r="W99" s="2">
        <f t="shared" si="71"/>
        <v>2.309401076758503</v>
      </c>
      <c r="X99" s="2">
        <f t="shared" si="72"/>
        <v>6.928203230275507</v>
      </c>
      <c r="Y99" s="2">
        <f t="shared" si="73"/>
        <v>-2.309401076758503</v>
      </c>
      <c r="Z99" s="2">
        <f t="shared" si="73"/>
        <v>-6.928203230275507</v>
      </c>
    </row>
    <row r="100" spans="1:26" ht="12.75">
      <c r="A100">
        <v>4.5</v>
      </c>
      <c r="B100" s="1">
        <f t="shared" si="62"/>
        <v>2.179449471770337</v>
      </c>
      <c r="C100">
        <v>4.5</v>
      </c>
      <c r="D100" s="1">
        <f t="shared" si="63"/>
        <v>8.930285549745875</v>
      </c>
      <c r="E100">
        <v>4.5</v>
      </c>
      <c r="F100" s="1">
        <f t="shared" si="64"/>
        <v>14.309088021254185</v>
      </c>
      <c r="G100">
        <v>4.5</v>
      </c>
      <c r="H100" s="1">
        <f t="shared" si="65"/>
        <v>19.487175269905077</v>
      </c>
      <c r="I100">
        <v>4.5</v>
      </c>
      <c r="J100" s="1">
        <f t="shared" si="52"/>
        <v>24.591665254715874</v>
      </c>
      <c r="K100">
        <v>9</v>
      </c>
      <c r="L100" s="1">
        <f t="shared" si="66"/>
        <v>28.61817604250837</v>
      </c>
      <c r="M100">
        <v>9</v>
      </c>
      <c r="N100" s="1">
        <f t="shared" si="67"/>
        <v>33.823069050575526</v>
      </c>
      <c r="O100">
        <v>9</v>
      </c>
      <c r="P100" s="1">
        <f t="shared" si="68"/>
        <v>38.97435053981015</v>
      </c>
      <c r="Q100">
        <v>13.5</v>
      </c>
      <c r="R100" s="1">
        <f t="shared" si="69"/>
        <v>42.92726406376256</v>
      </c>
      <c r="S100">
        <v>18</v>
      </c>
      <c r="T100" s="1">
        <f t="shared" si="70"/>
        <v>46.647615158762406</v>
      </c>
      <c r="V100">
        <v>5</v>
      </c>
      <c r="W100" s="2">
        <f t="shared" si="71"/>
        <v>2.8867513459481287</v>
      </c>
      <c r="X100" s="2">
        <f t="shared" si="72"/>
        <v>8.660254037844384</v>
      </c>
      <c r="Y100" s="2">
        <f t="shared" si="73"/>
        <v>-2.8867513459481287</v>
      </c>
      <c r="Z100" s="2">
        <f t="shared" si="73"/>
        <v>-8.660254037844384</v>
      </c>
    </row>
    <row r="101" spans="1:26" ht="12.75">
      <c r="A101">
        <v>4.6</v>
      </c>
      <c r="B101" s="1">
        <f t="shared" si="62"/>
        <v>1.9595917942265433</v>
      </c>
      <c r="C101">
        <v>4.6</v>
      </c>
      <c r="D101" s="1">
        <f t="shared" si="63"/>
        <v>8.879189152169246</v>
      </c>
      <c r="E101">
        <v>4.6</v>
      </c>
      <c r="F101" s="1">
        <f t="shared" si="64"/>
        <v>14.277254638059798</v>
      </c>
      <c r="G101">
        <v>4.6</v>
      </c>
      <c r="H101" s="1">
        <f t="shared" si="65"/>
        <v>19.463812576162976</v>
      </c>
      <c r="I101">
        <v>4.6</v>
      </c>
      <c r="J101" s="1">
        <f t="shared" si="52"/>
        <v>24.573156085452272</v>
      </c>
      <c r="K101">
        <v>9.2</v>
      </c>
      <c r="L101" s="1">
        <f t="shared" si="66"/>
        <v>28.554509276119596</v>
      </c>
      <c r="M101">
        <v>9.2</v>
      </c>
      <c r="N101" s="1">
        <f t="shared" si="67"/>
        <v>33.769216751355074</v>
      </c>
      <c r="O101">
        <v>9.2</v>
      </c>
      <c r="P101" s="1">
        <f t="shared" si="68"/>
        <v>38.92762515232595</v>
      </c>
      <c r="Q101">
        <v>13.8</v>
      </c>
      <c r="R101" s="1">
        <f t="shared" si="69"/>
        <v>42.83176391417939</v>
      </c>
      <c r="S101">
        <v>18.4</v>
      </c>
      <c r="T101" s="1">
        <f t="shared" si="70"/>
        <v>46.49128950674524</v>
      </c>
      <c r="V101">
        <v>6</v>
      </c>
      <c r="W101" s="2">
        <f t="shared" si="71"/>
        <v>3.4641016151377544</v>
      </c>
      <c r="X101" s="2">
        <f t="shared" si="72"/>
        <v>10.39230484541326</v>
      </c>
      <c r="Y101" s="2">
        <f t="shared" si="73"/>
        <v>-3.4641016151377544</v>
      </c>
      <c r="Z101" s="2">
        <f t="shared" si="73"/>
        <v>-10.39230484541326</v>
      </c>
    </row>
    <row r="102" spans="1:26" ht="12.75">
      <c r="A102">
        <v>4.7</v>
      </c>
      <c r="B102" s="1">
        <f t="shared" si="62"/>
        <v>1.7058722109231972</v>
      </c>
      <c r="C102">
        <v>4.7</v>
      </c>
      <c r="D102" s="1">
        <f t="shared" si="63"/>
        <v>8.826664149042944</v>
      </c>
      <c r="E102">
        <v>4.7</v>
      </c>
      <c r="F102" s="1">
        <f t="shared" si="64"/>
        <v>14.244648117801997</v>
      </c>
      <c r="G102">
        <v>4.7</v>
      </c>
      <c r="H102" s="1">
        <f t="shared" si="65"/>
        <v>19.439907407186897</v>
      </c>
      <c r="I102">
        <v>4.7</v>
      </c>
      <c r="J102" s="1">
        <f t="shared" si="52"/>
        <v>24.55422570556848</v>
      </c>
      <c r="K102">
        <v>9.4</v>
      </c>
      <c r="L102" s="1">
        <f t="shared" si="66"/>
        <v>28.489296235603994</v>
      </c>
      <c r="M102">
        <v>9.4</v>
      </c>
      <c r="N102" s="1">
        <f t="shared" si="67"/>
        <v>33.71409200912876</v>
      </c>
      <c r="O102">
        <v>9.4</v>
      </c>
      <c r="P102" s="1">
        <f t="shared" si="68"/>
        <v>38.879814814373795</v>
      </c>
      <c r="Q102">
        <v>14.1</v>
      </c>
      <c r="R102" s="1">
        <f t="shared" si="69"/>
        <v>42.733944353405995</v>
      </c>
      <c r="S102">
        <v>18.8</v>
      </c>
      <c r="T102" s="1">
        <f t="shared" si="70"/>
        <v>46.330983153824825</v>
      </c>
      <c r="V102">
        <v>7</v>
      </c>
      <c r="W102" s="2">
        <f t="shared" si="71"/>
        <v>4.04145188432738</v>
      </c>
      <c r="X102" s="2">
        <f t="shared" si="72"/>
        <v>12.124355652982137</v>
      </c>
      <c r="Y102" s="2">
        <f t="shared" si="73"/>
        <v>-4.04145188432738</v>
      </c>
      <c r="Z102" s="2">
        <f t="shared" si="73"/>
        <v>-12.124355652982137</v>
      </c>
    </row>
    <row r="103" spans="1:26" ht="12.75">
      <c r="A103">
        <v>4.8</v>
      </c>
      <c r="B103" s="1">
        <f t="shared" si="62"/>
        <v>1.4000000000000004</v>
      </c>
      <c r="C103">
        <v>4.8</v>
      </c>
      <c r="D103" s="1">
        <f t="shared" si="63"/>
        <v>8.772684879784524</v>
      </c>
      <c r="E103">
        <v>4.8</v>
      </c>
      <c r="F103" s="1">
        <f t="shared" si="64"/>
        <v>14.211263138792413</v>
      </c>
      <c r="G103">
        <v>4.8</v>
      </c>
      <c r="H103" s="1">
        <f t="shared" si="65"/>
        <v>19.415457759218555</v>
      </c>
      <c r="I103">
        <v>4.8</v>
      </c>
      <c r="J103" s="1">
        <f t="shared" si="52"/>
        <v>24.53487314008369</v>
      </c>
      <c r="K103">
        <v>9.6</v>
      </c>
      <c r="L103" s="1">
        <f t="shared" si="66"/>
        <v>28.422526277584826</v>
      </c>
      <c r="M103">
        <v>9.6</v>
      </c>
      <c r="N103" s="1">
        <f t="shared" si="67"/>
        <v>33.65768857185532</v>
      </c>
      <c r="O103">
        <v>9.6</v>
      </c>
      <c r="P103" s="1">
        <f t="shared" si="68"/>
        <v>38.83091551843711</v>
      </c>
      <c r="Q103">
        <v>14.4</v>
      </c>
      <c r="R103" s="1">
        <f t="shared" si="69"/>
        <v>42.63378941637724</v>
      </c>
      <c r="S103">
        <v>19.2</v>
      </c>
      <c r="T103" s="1">
        <f t="shared" si="70"/>
        <v>46.166654632970754</v>
      </c>
      <c r="V103">
        <v>8</v>
      </c>
      <c r="W103" s="2">
        <f t="shared" si="71"/>
        <v>4.618802153517006</v>
      </c>
      <c r="X103" s="2">
        <f t="shared" si="72"/>
        <v>13.856406460551014</v>
      </c>
      <c r="Y103" s="2">
        <f t="shared" si="73"/>
        <v>-4.618802153517006</v>
      </c>
      <c r="Z103" s="2">
        <f t="shared" si="73"/>
        <v>-13.856406460551014</v>
      </c>
    </row>
    <row r="104" spans="1:26" ht="12.75">
      <c r="A104">
        <v>4.9</v>
      </c>
      <c r="B104" s="1">
        <f t="shared" si="62"/>
        <v>0.9949874371066174</v>
      </c>
      <c r="C104">
        <v>4.9</v>
      </c>
      <c r="D104" s="1">
        <f t="shared" si="63"/>
        <v>8.717224328879004</v>
      </c>
      <c r="E104">
        <v>4.9</v>
      </c>
      <c r="F104" s="1">
        <f t="shared" si="64"/>
        <v>14.177094201563309</v>
      </c>
      <c r="G104">
        <v>4.9</v>
      </c>
      <c r="H104" s="1">
        <f t="shared" si="65"/>
        <v>19.390461572639264</v>
      </c>
      <c r="I104">
        <v>4.9</v>
      </c>
      <c r="J104" s="1">
        <f t="shared" si="52"/>
        <v>24.51509738916001</v>
      </c>
      <c r="K104">
        <v>9.8</v>
      </c>
      <c r="L104" s="1">
        <f t="shared" si="66"/>
        <v>28.354188403126617</v>
      </c>
      <c r="M104">
        <v>9.8</v>
      </c>
      <c r="N104" s="1">
        <f t="shared" si="67"/>
        <v>33.6</v>
      </c>
      <c r="O104">
        <v>9.8</v>
      </c>
      <c r="P104" s="1">
        <f t="shared" si="68"/>
        <v>38.78092314527853</v>
      </c>
      <c r="Q104">
        <v>14.7</v>
      </c>
      <c r="R104" s="1">
        <f t="shared" si="69"/>
        <v>42.53128260468993</v>
      </c>
      <c r="S104">
        <v>19.6</v>
      </c>
      <c r="T104" s="1">
        <f t="shared" si="70"/>
        <v>45.99826083668817</v>
      </c>
      <c r="V104">
        <v>9</v>
      </c>
      <c r="W104" s="2">
        <f t="shared" si="71"/>
        <v>5.196152422706632</v>
      </c>
      <c r="X104" s="2">
        <f t="shared" si="72"/>
        <v>15.58845726811989</v>
      </c>
      <c r="Y104" s="2">
        <f t="shared" si="73"/>
        <v>-5.196152422706632</v>
      </c>
      <c r="Z104" s="2">
        <f t="shared" si="73"/>
        <v>-15.58845726811989</v>
      </c>
    </row>
    <row r="105" spans="1:26" ht="12.75">
      <c r="A105">
        <v>5</v>
      </c>
      <c r="B105" s="1">
        <f aca="true" t="shared" si="74" ref="B105:B136">-SQRT(25-(A105*A105))</f>
        <v>0</v>
      </c>
      <c r="C105">
        <v>5</v>
      </c>
      <c r="D105" s="1">
        <f t="shared" si="63"/>
        <v>8.660254037844387</v>
      </c>
      <c r="E105">
        <v>5</v>
      </c>
      <c r="F105" s="1">
        <f t="shared" si="64"/>
        <v>14.142135623730951</v>
      </c>
      <c r="G105">
        <v>5</v>
      </c>
      <c r="H105" s="1">
        <f t="shared" si="65"/>
        <v>19.364916731037084</v>
      </c>
      <c r="I105">
        <v>5</v>
      </c>
      <c r="J105" s="1">
        <f t="shared" si="52"/>
        <v>24.49489742783178</v>
      </c>
      <c r="K105">
        <v>10</v>
      </c>
      <c r="L105" s="1">
        <f t="shared" si="66"/>
        <v>28.284271247461902</v>
      </c>
      <c r="M105">
        <v>10</v>
      </c>
      <c r="N105" s="1">
        <f t="shared" si="67"/>
        <v>33.54101966249684</v>
      </c>
      <c r="O105">
        <v>10</v>
      </c>
      <c r="P105" s="1">
        <f t="shared" si="68"/>
        <v>38.72983346207417</v>
      </c>
      <c r="Q105">
        <v>15</v>
      </c>
      <c r="R105" s="1">
        <f t="shared" si="69"/>
        <v>42.42640687119285</v>
      </c>
      <c r="S105">
        <v>20</v>
      </c>
      <c r="T105" s="1">
        <f t="shared" si="70"/>
        <v>45.8257569495584</v>
      </c>
      <c r="V105">
        <v>10</v>
      </c>
      <c r="W105" s="2">
        <f t="shared" si="71"/>
        <v>5.773502691896257</v>
      </c>
      <c r="X105" s="2">
        <f t="shared" si="72"/>
        <v>17.320508075688767</v>
      </c>
      <c r="Y105" s="2">
        <f t="shared" si="73"/>
        <v>-5.773502691896257</v>
      </c>
      <c r="Z105" s="2">
        <f t="shared" si="73"/>
        <v>-17.320508075688767</v>
      </c>
    </row>
    <row r="106" spans="1:26" ht="12.75">
      <c r="A106">
        <v>4.9</v>
      </c>
      <c r="B106" s="1">
        <f t="shared" si="74"/>
        <v>-0.9949874371066174</v>
      </c>
      <c r="C106">
        <v>5.1</v>
      </c>
      <c r="D106" s="1">
        <f t="shared" si="63"/>
        <v>8.601744009211156</v>
      </c>
      <c r="E106">
        <v>5.1</v>
      </c>
      <c r="F106" s="1">
        <f t="shared" si="64"/>
        <v>14.106381534610497</v>
      </c>
      <c r="G106">
        <v>5.1</v>
      </c>
      <c r="H106" s="1">
        <f t="shared" si="65"/>
        <v>19.338821060240463</v>
      </c>
      <c r="I106">
        <v>5.1</v>
      </c>
      <c r="J106" s="1">
        <f t="shared" si="52"/>
        <v>24.474272205726567</v>
      </c>
      <c r="K106">
        <v>10.2</v>
      </c>
      <c r="L106" s="1">
        <f t="shared" si="66"/>
        <v>28.212763069220994</v>
      </c>
      <c r="M106">
        <v>10.2</v>
      </c>
      <c r="N106" s="1">
        <f t="shared" si="67"/>
        <v>33.48074073254652</v>
      </c>
      <c r="O106">
        <v>10.2</v>
      </c>
      <c r="P106" s="1">
        <f t="shared" si="68"/>
        <v>38.677642120480925</v>
      </c>
      <c r="Q106">
        <v>15.3</v>
      </c>
      <c r="R106" s="1">
        <f t="shared" si="69"/>
        <v>42.31914460383149</v>
      </c>
      <c r="S106">
        <v>20.4</v>
      </c>
      <c r="T106" s="1">
        <f t="shared" si="70"/>
        <v>45.64909637659874</v>
      </c>
      <c r="V106">
        <v>11</v>
      </c>
      <c r="W106" s="2">
        <f t="shared" si="71"/>
        <v>6.350852961085883</v>
      </c>
      <c r="X106" s="2">
        <f t="shared" si="72"/>
        <v>19.052558883257646</v>
      </c>
      <c r="Y106" s="2">
        <f t="shared" si="73"/>
        <v>-6.350852961085883</v>
      </c>
      <c r="Z106" s="2">
        <f t="shared" si="73"/>
        <v>-19.052558883257646</v>
      </c>
    </row>
    <row r="107" spans="1:26" ht="12.75">
      <c r="A107">
        <v>4.8</v>
      </c>
      <c r="B107" s="1">
        <f t="shared" si="74"/>
        <v>-1.4000000000000004</v>
      </c>
      <c r="C107">
        <v>5.2</v>
      </c>
      <c r="D107" s="1">
        <f t="shared" si="63"/>
        <v>8.541662601625049</v>
      </c>
      <c r="E107">
        <v>5.2</v>
      </c>
      <c r="F107" s="1">
        <f t="shared" si="64"/>
        <v>14.069825869569247</v>
      </c>
      <c r="G107">
        <v>5.2</v>
      </c>
      <c r="H107" s="1">
        <f t="shared" si="65"/>
        <v>19.312172327317295</v>
      </c>
      <c r="I107">
        <v>5.2</v>
      </c>
      <c r="J107" s="1">
        <f t="shared" si="52"/>
        <v>24.453220646777797</v>
      </c>
      <c r="K107">
        <v>10.4</v>
      </c>
      <c r="L107" s="1">
        <f t="shared" si="66"/>
        <v>28.139651739138493</v>
      </c>
      <c r="M107">
        <v>10.4</v>
      </c>
      <c r="N107" s="1">
        <f t="shared" si="67"/>
        <v>33.41915618324317</v>
      </c>
      <c r="O107">
        <v>10.4</v>
      </c>
      <c r="P107" s="1">
        <f t="shared" si="68"/>
        <v>38.62434465463459</v>
      </c>
      <c r="Q107">
        <v>15.6</v>
      </c>
      <c r="R107" s="1">
        <f t="shared" si="69"/>
        <v>42.20947760870774</v>
      </c>
      <c r="S107">
        <v>20.8</v>
      </c>
      <c r="T107" s="1">
        <f t="shared" si="70"/>
        <v>45.46823066713725</v>
      </c>
      <c r="V107">
        <v>12</v>
      </c>
      <c r="W107" s="2">
        <f t="shared" si="71"/>
        <v>6.928203230275509</v>
      </c>
      <c r="X107" s="2">
        <f t="shared" si="72"/>
        <v>20.78460969082652</v>
      </c>
      <c r="Y107" s="2">
        <f t="shared" si="73"/>
        <v>-6.928203230275509</v>
      </c>
      <c r="Z107" s="2">
        <f t="shared" si="73"/>
        <v>-20.78460969082652</v>
      </c>
    </row>
    <row r="108" spans="1:26" ht="12.75">
      <c r="A108">
        <v>4.7</v>
      </c>
      <c r="B108" s="1">
        <f t="shared" si="74"/>
        <v>-1.7058722109231972</v>
      </c>
      <c r="C108">
        <v>5.3</v>
      </c>
      <c r="D108" s="1">
        <f t="shared" si="63"/>
        <v>8.479976415061541</v>
      </c>
      <c r="E108">
        <v>5.3</v>
      </c>
      <c r="F108" s="1">
        <f t="shared" si="64"/>
        <v>14.03246236410417</v>
      </c>
      <c r="G108">
        <v>5.3</v>
      </c>
      <c r="H108" s="1">
        <f t="shared" si="65"/>
        <v>19.284968239538276</v>
      </c>
      <c r="I108">
        <v>5.3</v>
      </c>
      <c r="J108" s="1">
        <f t="shared" si="52"/>
        <v>24.431741648928757</v>
      </c>
      <c r="K108">
        <v>10.6</v>
      </c>
      <c r="L108" s="1">
        <f t="shared" si="66"/>
        <v>28.06492472820834</v>
      </c>
      <c r="M108">
        <v>10.6</v>
      </c>
      <c r="N108" s="1">
        <f t="shared" si="67"/>
        <v>33.356258783023016</v>
      </c>
      <c r="O108">
        <v>10.6</v>
      </c>
      <c r="P108" s="1">
        <f t="shared" si="68"/>
        <v>38.56993647907655</v>
      </c>
      <c r="Q108">
        <v>15.9</v>
      </c>
      <c r="R108" s="1">
        <f t="shared" si="69"/>
        <v>42.09738709231251</v>
      </c>
      <c r="S108">
        <v>21.2</v>
      </c>
      <c r="T108" s="1">
        <f t="shared" si="70"/>
        <v>45.2831094338717</v>
      </c>
      <c r="V108">
        <v>13</v>
      </c>
      <c r="W108" s="2">
        <f t="shared" si="71"/>
        <v>7.505553499465135</v>
      </c>
      <c r="X108" s="2">
        <f t="shared" si="72"/>
        <v>22.516660498395396</v>
      </c>
      <c r="Y108" s="2">
        <f t="shared" si="73"/>
        <v>-7.505553499465135</v>
      </c>
      <c r="Z108" s="2">
        <f t="shared" si="73"/>
        <v>-22.516660498395396</v>
      </c>
    </row>
    <row r="109" spans="1:26" ht="12.75">
      <c r="A109">
        <v>4.6</v>
      </c>
      <c r="B109" s="1">
        <f t="shared" si="74"/>
        <v>-1.9595917942265433</v>
      </c>
      <c r="C109">
        <v>5.4</v>
      </c>
      <c r="D109" s="1">
        <f t="shared" si="63"/>
        <v>8.416650165000325</v>
      </c>
      <c r="E109">
        <v>5.4</v>
      </c>
      <c r="F109" s="1">
        <f t="shared" si="64"/>
        <v>13.994284547628721</v>
      </c>
      <c r="G109">
        <v>5.4</v>
      </c>
      <c r="H109" s="1">
        <f t="shared" si="65"/>
        <v>19.257206443303243</v>
      </c>
      <c r="I109">
        <v>5.4</v>
      </c>
      <c r="J109" s="1">
        <f t="shared" si="52"/>
        <v>24.40983408382777</v>
      </c>
      <c r="K109">
        <v>10.8</v>
      </c>
      <c r="L109" s="1">
        <f t="shared" si="66"/>
        <v>27.988569095257443</v>
      </c>
      <c r="M109">
        <v>10.8</v>
      </c>
      <c r="N109" s="1">
        <f t="shared" si="67"/>
        <v>33.29204109092742</v>
      </c>
      <c r="O109">
        <v>10.8</v>
      </c>
      <c r="P109" s="1">
        <f t="shared" si="68"/>
        <v>38.514412886606486</v>
      </c>
      <c r="Q109">
        <v>16.2</v>
      </c>
      <c r="R109" s="1">
        <f t="shared" si="69"/>
        <v>41.98285364288616</v>
      </c>
      <c r="S109">
        <v>21.6</v>
      </c>
      <c r="T109" s="1">
        <f t="shared" si="70"/>
        <v>45.09368026675135</v>
      </c>
      <c r="V109">
        <v>14</v>
      </c>
      <c r="W109" s="2">
        <f t="shared" si="71"/>
        <v>8.08290376865476</v>
      </c>
      <c r="X109" s="2">
        <f t="shared" si="72"/>
        <v>24.248711305964274</v>
      </c>
      <c r="Y109" s="2">
        <f t="shared" si="73"/>
        <v>-8.08290376865476</v>
      </c>
      <c r="Z109" s="2">
        <f t="shared" si="73"/>
        <v>-24.248711305964274</v>
      </c>
    </row>
    <row r="110" spans="1:26" ht="12.75">
      <c r="A110">
        <v>4.5</v>
      </c>
      <c r="B110" s="1">
        <f t="shared" si="74"/>
        <v>-2.179449471770337</v>
      </c>
      <c r="C110">
        <v>5.5</v>
      </c>
      <c r="D110" s="1">
        <f t="shared" si="63"/>
        <v>8.351646544245034</v>
      </c>
      <c r="E110">
        <v>5.5</v>
      </c>
      <c r="F110" s="1">
        <f t="shared" si="64"/>
        <v>13.955285736952863</v>
      </c>
      <c r="G110">
        <v>5.5</v>
      </c>
      <c r="H110" s="1">
        <f t="shared" si="65"/>
        <v>19.22888452302941</v>
      </c>
      <c r="I110">
        <v>5.5</v>
      </c>
      <c r="J110" s="1">
        <f t="shared" si="52"/>
        <v>24.387496796514398</v>
      </c>
      <c r="K110">
        <v>11</v>
      </c>
      <c r="L110" s="1">
        <f t="shared" si="66"/>
        <v>27.910571473905726</v>
      </c>
      <c r="M110">
        <v>11</v>
      </c>
      <c r="N110" s="1">
        <f t="shared" si="67"/>
        <v>33.2264954516723</v>
      </c>
      <c r="O110">
        <v>11</v>
      </c>
      <c r="P110" s="1">
        <f t="shared" si="68"/>
        <v>38.45776904605882</v>
      </c>
      <c r="Q110">
        <v>16.5</v>
      </c>
      <c r="R110" s="1">
        <f t="shared" si="69"/>
        <v>41.865857210858586</v>
      </c>
      <c r="S110">
        <v>22</v>
      </c>
      <c r="T110" s="1">
        <f t="shared" si="70"/>
        <v>44.8998886412873</v>
      </c>
      <c r="V110">
        <v>15</v>
      </c>
      <c r="W110" s="2">
        <f t="shared" si="71"/>
        <v>8.660254037844386</v>
      </c>
      <c r="X110" s="2">
        <f t="shared" si="72"/>
        <v>25.980762113533153</v>
      </c>
      <c r="Y110" s="2">
        <f t="shared" si="73"/>
        <v>-8.660254037844386</v>
      </c>
      <c r="Z110" s="2">
        <f t="shared" si="73"/>
        <v>-25.980762113533153</v>
      </c>
    </row>
    <row r="111" spans="1:26" ht="12.75">
      <c r="A111">
        <v>4.4</v>
      </c>
      <c r="B111" s="1">
        <f t="shared" si="74"/>
        <v>-2.374868417407583</v>
      </c>
      <c r="C111">
        <v>5.6</v>
      </c>
      <c r="D111" s="1">
        <f t="shared" si="63"/>
        <v>8.284926070883191</v>
      </c>
      <c r="E111">
        <v>5.6</v>
      </c>
      <c r="F111" s="1">
        <f t="shared" si="64"/>
        <v>13.915459029439166</v>
      </c>
      <c r="G111">
        <v>5.6</v>
      </c>
      <c r="H111" s="1">
        <f t="shared" si="65"/>
        <v>19.2</v>
      </c>
      <c r="I111">
        <v>5.6</v>
      </c>
      <c r="J111" s="1">
        <f t="shared" si="52"/>
        <v>24.364728605096342</v>
      </c>
      <c r="K111">
        <v>11.2</v>
      </c>
      <c r="L111" s="1">
        <f t="shared" si="66"/>
        <v>27.830918058878332</v>
      </c>
      <c r="M111">
        <v>11.2</v>
      </c>
      <c r="N111" s="1">
        <f t="shared" si="67"/>
        <v>33.15961399051563</v>
      </c>
      <c r="O111">
        <v>11.2</v>
      </c>
      <c r="P111" s="1">
        <f t="shared" si="68"/>
        <v>38.4</v>
      </c>
      <c r="Q111">
        <v>16.8</v>
      </c>
      <c r="R111" s="1">
        <f t="shared" si="69"/>
        <v>41.746377088317494</v>
      </c>
      <c r="S111">
        <v>22.4</v>
      </c>
      <c r="T111" s="1">
        <f t="shared" si="70"/>
        <v>44.70167782086037</v>
      </c>
      <c r="V111">
        <v>16</v>
      </c>
      <c r="W111" s="2">
        <f t="shared" si="71"/>
        <v>9.237604307034012</v>
      </c>
      <c r="X111" s="2">
        <f t="shared" si="72"/>
        <v>27.712812921102028</v>
      </c>
      <c r="Y111" s="2">
        <f t="shared" si="73"/>
        <v>-9.237604307034012</v>
      </c>
      <c r="Z111" s="2">
        <f t="shared" si="73"/>
        <v>-27.712812921102028</v>
      </c>
    </row>
    <row r="112" spans="1:26" ht="12.75">
      <c r="A112">
        <v>4.3</v>
      </c>
      <c r="B112" s="1">
        <f t="shared" si="74"/>
        <v>-2.551470164434615</v>
      </c>
      <c r="C112">
        <v>5.7</v>
      </c>
      <c r="D112" s="1">
        <f t="shared" si="63"/>
        <v>8.216446920658587</v>
      </c>
      <c r="E112">
        <v>5.7</v>
      </c>
      <c r="F112" s="1">
        <f t="shared" si="64"/>
        <v>13.874797295816613</v>
      </c>
      <c r="G112">
        <v>5.7</v>
      </c>
      <c r="H112" s="1">
        <f t="shared" si="65"/>
        <v>19.17055033117203</v>
      </c>
      <c r="I112">
        <v>5.7</v>
      </c>
      <c r="J112" s="1">
        <f t="shared" si="52"/>
        <v>24.341528300416964</v>
      </c>
      <c r="K112">
        <v>11.4</v>
      </c>
      <c r="L112" s="1">
        <f t="shared" si="66"/>
        <v>27.749594591633226</v>
      </c>
      <c r="M112">
        <v>11.4</v>
      </c>
      <c r="N112" s="1">
        <f t="shared" si="67"/>
        <v>33.0913886079143</v>
      </c>
      <c r="O112">
        <v>11.4</v>
      </c>
      <c r="P112" s="1">
        <f t="shared" si="68"/>
        <v>38.34110066234406</v>
      </c>
      <c r="Q112">
        <v>17.1</v>
      </c>
      <c r="R112" s="1">
        <f t="shared" si="69"/>
        <v>41.62439188744984</v>
      </c>
      <c r="S112">
        <v>22.8</v>
      </c>
      <c r="T112" s="1">
        <f t="shared" si="70"/>
        <v>44.498988752554816</v>
      </c>
      <c r="V112">
        <v>17</v>
      </c>
      <c r="W112" s="2">
        <f t="shared" si="71"/>
        <v>9.814954576223638</v>
      </c>
      <c r="X112" s="2">
        <f t="shared" si="72"/>
        <v>29.444863728670903</v>
      </c>
      <c r="Y112" s="2">
        <f t="shared" si="73"/>
        <v>-9.814954576223638</v>
      </c>
      <c r="Z112" s="2">
        <f t="shared" si="73"/>
        <v>-29.444863728670903</v>
      </c>
    </row>
    <row r="113" spans="1:26" ht="12.75">
      <c r="A113">
        <v>4.2</v>
      </c>
      <c r="B113" s="1">
        <f t="shared" si="74"/>
        <v>-2.7129319932501073</v>
      </c>
      <c r="C113">
        <v>5.8</v>
      </c>
      <c r="D113" s="1">
        <f t="shared" si="63"/>
        <v>8.14616474176652</v>
      </c>
      <c r="E113">
        <v>5.8</v>
      </c>
      <c r="F113" s="1">
        <f t="shared" si="64"/>
        <v>13.833293172632466</v>
      </c>
      <c r="G113">
        <v>5.8</v>
      </c>
      <c r="H113" s="1">
        <f t="shared" si="65"/>
        <v>19.140532907941722</v>
      </c>
      <c r="I113">
        <v>5.8</v>
      </c>
      <c r="J113" s="1">
        <f t="shared" si="52"/>
        <v>24.31789464571306</v>
      </c>
      <c r="K113">
        <v>11.6</v>
      </c>
      <c r="L113" s="1">
        <f t="shared" si="66"/>
        <v>27.666586345264932</v>
      </c>
      <c r="M113">
        <v>11.6</v>
      </c>
      <c r="N113" s="1">
        <f t="shared" si="67"/>
        <v>33.02181097396083</v>
      </c>
      <c r="O113">
        <v>11.6</v>
      </c>
      <c r="P113" s="1">
        <f t="shared" si="68"/>
        <v>38.281065815883444</v>
      </c>
      <c r="Q113">
        <v>17.4</v>
      </c>
      <c r="R113" s="1">
        <f t="shared" si="69"/>
        <v>41.4998795178974</v>
      </c>
      <c r="S113">
        <v>23.2</v>
      </c>
      <c r="T113" s="1">
        <f t="shared" si="70"/>
        <v>44.291759956000845</v>
      </c>
      <c r="V113">
        <v>18</v>
      </c>
      <c r="W113" s="2">
        <f t="shared" si="71"/>
        <v>10.392304845413264</v>
      </c>
      <c r="X113" s="2">
        <f t="shared" si="72"/>
        <v>31.17691453623978</v>
      </c>
      <c r="Y113" s="2">
        <f t="shared" si="73"/>
        <v>-10.392304845413264</v>
      </c>
      <c r="Z113" s="2">
        <f t="shared" si="73"/>
        <v>-31.17691453623978</v>
      </c>
    </row>
    <row r="114" spans="1:26" ht="12.75">
      <c r="A114">
        <v>4.1</v>
      </c>
      <c r="B114" s="1">
        <f t="shared" si="74"/>
        <v>-2.861817604250837</v>
      </c>
      <c r="C114">
        <v>5.9</v>
      </c>
      <c r="D114" s="1">
        <f t="shared" si="63"/>
        <v>8.07403244977378</v>
      </c>
      <c r="E114">
        <v>5.9</v>
      </c>
      <c r="F114" s="1">
        <f t="shared" si="64"/>
        <v>13.790939054321138</v>
      </c>
      <c r="G114">
        <v>5.9</v>
      </c>
      <c r="H114" s="1">
        <f t="shared" si="65"/>
        <v>19.109945054866067</v>
      </c>
      <c r="I114">
        <v>5.9</v>
      </c>
      <c r="J114" s="1">
        <f t="shared" si="52"/>
        <v>24.293826376262757</v>
      </c>
      <c r="K114">
        <v>11.8</v>
      </c>
      <c r="L114" s="1">
        <f t="shared" si="66"/>
        <v>27.581878108642275</v>
      </c>
      <c r="M114">
        <v>11.8</v>
      </c>
      <c r="N114" s="1">
        <f t="shared" si="67"/>
        <v>32.95087252259035</v>
      </c>
      <c r="O114">
        <v>11.8</v>
      </c>
      <c r="P114" s="1">
        <f t="shared" si="68"/>
        <v>38.219890109732134</v>
      </c>
      <c r="Q114">
        <v>17.7</v>
      </c>
      <c r="R114" s="1">
        <f t="shared" si="69"/>
        <v>41.372817162963415</v>
      </c>
      <c r="S114">
        <v>23.6</v>
      </c>
      <c r="T114" s="1">
        <f t="shared" si="70"/>
        <v>44.07992740465892</v>
      </c>
      <c r="V114">
        <v>19</v>
      </c>
      <c r="W114" s="2">
        <f t="shared" si="71"/>
        <v>10.969655114602888</v>
      </c>
      <c r="X114" s="2">
        <f t="shared" si="72"/>
        <v>32.90896534380866</v>
      </c>
      <c r="Y114" s="2">
        <f t="shared" si="73"/>
        <v>-10.969655114602888</v>
      </c>
      <c r="Z114" s="2">
        <f t="shared" si="73"/>
        <v>-32.90896534380866</v>
      </c>
    </row>
    <row r="115" spans="1:26" ht="12.75">
      <c r="A115">
        <v>4</v>
      </c>
      <c r="B115" s="1">
        <f t="shared" si="74"/>
        <v>-3</v>
      </c>
      <c r="C115">
        <v>6</v>
      </c>
      <c r="D115" s="1">
        <f t="shared" si="63"/>
        <v>8</v>
      </c>
      <c r="E115">
        <v>6</v>
      </c>
      <c r="F115" s="1">
        <f t="shared" si="64"/>
        <v>13.74772708486752</v>
      </c>
      <c r="G115">
        <v>6</v>
      </c>
      <c r="H115" s="1">
        <f t="shared" si="65"/>
        <v>19.078784028338912</v>
      </c>
      <c r="I115">
        <v>6</v>
      </c>
      <c r="J115" s="1">
        <f t="shared" si="52"/>
        <v>24.269322199023193</v>
      </c>
      <c r="K115">
        <v>12</v>
      </c>
      <c r="L115" s="1">
        <f t="shared" si="66"/>
        <v>27.49545416973504</v>
      </c>
      <c r="M115">
        <v>12</v>
      </c>
      <c r="N115" s="1">
        <f t="shared" si="67"/>
        <v>32.87856444554719</v>
      </c>
      <c r="O115">
        <v>12</v>
      </c>
      <c r="P115" s="1">
        <f t="shared" si="68"/>
        <v>38.157568056677825</v>
      </c>
      <c r="Q115">
        <v>18</v>
      </c>
      <c r="R115" s="1">
        <f t="shared" si="69"/>
        <v>41.24318125460256</v>
      </c>
      <c r="S115">
        <v>24</v>
      </c>
      <c r="T115" s="1">
        <f t="shared" si="70"/>
        <v>43.86342439892262</v>
      </c>
      <c r="V115">
        <v>20</v>
      </c>
      <c r="W115" s="2">
        <f t="shared" si="71"/>
        <v>11.547005383792515</v>
      </c>
      <c r="X115" s="2">
        <f t="shared" si="72"/>
        <v>34.641016151377535</v>
      </c>
      <c r="Y115" s="2">
        <f aca="true" t="shared" si="75" ref="Y115:Z135">-W115</f>
        <v>-11.547005383792515</v>
      </c>
      <c r="Z115" s="2">
        <f t="shared" si="75"/>
        <v>-34.641016151377535</v>
      </c>
    </row>
    <row r="116" spans="1:26" ht="12.75">
      <c r="A116">
        <v>3.9</v>
      </c>
      <c r="B116" s="1">
        <f t="shared" si="74"/>
        <v>-3.1288975694324033</v>
      </c>
      <c r="C116">
        <v>6.1</v>
      </c>
      <c r="D116" s="1">
        <f t="shared" si="63"/>
        <v>7.924014134263013</v>
      </c>
      <c r="E116">
        <v>6.1</v>
      </c>
      <c r="F116" s="1">
        <f t="shared" si="64"/>
        <v>13.703649149040558</v>
      </c>
      <c r="G116">
        <v>6.1</v>
      </c>
      <c r="H116" s="1">
        <f t="shared" si="65"/>
        <v>19.04704701521997</v>
      </c>
      <c r="I116">
        <v>6.1</v>
      </c>
      <c r="J116" s="1">
        <f t="shared" si="52"/>
        <v>24.24438079225782</v>
      </c>
      <c r="K116">
        <v>12.2</v>
      </c>
      <c r="L116" s="1">
        <f t="shared" si="66"/>
        <v>27.407298298081116</v>
      </c>
      <c r="M116">
        <v>12.2</v>
      </c>
      <c r="N116" s="1">
        <f t="shared" si="67"/>
        <v>32.80487768610028</v>
      </c>
      <c r="O116">
        <v>12.2</v>
      </c>
      <c r="P116" s="1">
        <f t="shared" si="68"/>
        <v>38.09409403043994</v>
      </c>
      <c r="Q116">
        <v>18.3</v>
      </c>
      <c r="R116" s="1">
        <f t="shared" si="69"/>
        <v>41.110947447121674</v>
      </c>
      <c r="S116">
        <v>24.4</v>
      </c>
      <c r="T116" s="1">
        <f t="shared" si="70"/>
        <v>43.64218143035474</v>
      </c>
      <c r="V116">
        <v>21</v>
      </c>
      <c r="W116" s="2">
        <f t="shared" si="71"/>
        <v>12.12435565298214</v>
      </c>
      <c r="X116" s="2">
        <f t="shared" si="72"/>
        <v>36.37306695894641</v>
      </c>
      <c r="Y116" s="2">
        <f t="shared" si="75"/>
        <v>-12.12435565298214</v>
      </c>
      <c r="Z116" s="2">
        <f t="shared" si="75"/>
        <v>-36.37306695894641</v>
      </c>
    </row>
    <row r="117" spans="1:26" ht="12.75">
      <c r="A117">
        <v>3.8</v>
      </c>
      <c r="B117" s="1">
        <f t="shared" si="74"/>
        <v>-3.249615361854384</v>
      </c>
      <c r="C117">
        <v>6.2</v>
      </c>
      <c r="D117" s="1">
        <f t="shared" si="63"/>
        <v>7.846018098373212</v>
      </c>
      <c r="E117">
        <v>6.2</v>
      </c>
      <c r="F117" s="1">
        <f t="shared" si="64"/>
        <v>13.658696863171098</v>
      </c>
      <c r="G117">
        <v>6.2</v>
      </c>
      <c r="H117" s="1">
        <f t="shared" si="65"/>
        <v>19.014731131414926</v>
      </c>
      <c r="I117">
        <v>6.2</v>
      </c>
      <c r="J117" s="1">
        <f t="shared" si="52"/>
        <v>24.219000805152966</v>
      </c>
      <c r="K117">
        <v>12.4</v>
      </c>
      <c r="L117" s="1">
        <f t="shared" si="66"/>
        <v>27.317393726342196</v>
      </c>
      <c r="M117">
        <v>12.4</v>
      </c>
      <c r="N117" s="1">
        <f t="shared" si="67"/>
        <v>32.72980293249564</v>
      </c>
      <c r="O117">
        <v>12.4</v>
      </c>
      <c r="P117" s="1">
        <f t="shared" si="68"/>
        <v>38.02946226282985</v>
      </c>
      <c r="Q117">
        <v>18.6</v>
      </c>
      <c r="R117" s="1">
        <f t="shared" si="69"/>
        <v>40.9760905895133</v>
      </c>
      <c r="S117">
        <v>24.8</v>
      </c>
      <c r="T117" s="1">
        <f t="shared" si="70"/>
        <v>43.41612603630131</v>
      </c>
      <c r="V117">
        <v>22</v>
      </c>
      <c r="W117" s="2">
        <f t="shared" si="71"/>
        <v>12.701705922171765</v>
      </c>
      <c r="X117" s="2">
        <f t="shared" si="72"/>
        <v>38.10511776651529</v>
      </c>
      <c r="Y117" s="2">
        <f t="shared" si="75"/>
        <v>-12.701705922171765</v>
      </c>
      <c r="Z117" s="2">
        <f t="shared" si="75"/>
        <v>-38.10511776651529</v>
      </c>
    </row>
    <row r="118" spans="1:26" ht="12.75">
      <c r="A118">
        <v>3.7</v>
      </c>
      <c r="B118" s="1">
        <f t="shared" si="74"/>
        <v>-3.363034344160047</v>
      </c>
      <c r="C118">
        <v>6.3</v>
      </c>
      <c r="D118" s="1">
        <f t="shared" si="63"/>
        <v>7.765951326141569</v>
      </c>
      <c r="E118">
        <v>6.3</v>
      </c>
      <c r="F118" s="1">
        <f t="shared" si="64"/>
        <v>13.612861565446114</v>
      </c>
      <c r="G118">
        <v>6.3</v>
      </c>
      <c r="H118" s="1">
        <f t="shared" si="65"/>
        <v>18.98183342040489</v>
      </c>
      <c r="I118">
        <v>6.3</v>
      </c>
      <c r="J118" s="1">
        <f t="shared" si="52"/>
        <v>24.19318085742344</v>
      </c>
      <c r="K118">
        <v>12.6</v>
      </c>
      <c r="L118" s="1">
        <f t="shared" si="66"/>
        <v>27.225723130892227</v>
      </c>
      <c r="M118">
        <v>12.6</v>
      </c>
      <c r="N118" s="1">
        <f t="shared" si="67"/>
        <v>32.65333061113368</v>
      </c>
      <c r="O118">
        <v>12.6</v>
      </c>
      <c r="P118" s="1">
        <f t="shared" si="68"/>
        <v>37.96366684080978</v>
      </c>
      <c r="Q118">
        <v>18.9</v>
      </c>
      <c r="R118" s="1">
        <f t="shared" si="69"/>
        <v>40.83858469633834</v>
      </c>
      <c r="S118">
        <v>25.2</v>
      </c>
      <c r="T118" s="1">
        <f t="shared" si="70"/>
        <v>43.18518264405049</v>
      </c>
      <c r="V118">
        <v>23</v>
      </c>
      <c r="W118" s="2">
        <f t="shared" si="71"/>
        <v>13.279056191361391</v>
      </c>
      <c r="X118" s="2">
        <f t="shared" si="72"/>
        <v>39.83716857408417</v>
      </c>
      <c r="Y118" s="2">
        <f t="shared" si="75"/>
        <v>-13.279056191361391</v>
      </c>
      <c r="Z118" s="2">
        <f t="shared" si="75"/>
        <v>-39.83716857408417</v>
      </c>
    </row>
    <row r="119" spans="1:26" ht="12.75">
      <c r="A119">
        <v>3.6</v>
      </c>
      <c r="B119" s="1">
        <f t="shared" si="74"/>
        <v>-3.4698703145794942</v>
      </c>
      <c r="C119">
        <v>6.4</v>
      </c>
      <c r="D119" s="1">
        <f aca="true" t="shared" si="76" ref="D119:D154">SQRT(100-(C119*C119))</f>
        <v>7.683749084919418</v>
      </c>
      <c r="E119">
        <v>6.4</v>
      </c>
      <c r="F119" s="1">
        <f aca="true" t="shared" si="77" ref="F119:F150">SQRT(225-(E119*E119))</f>
        <v>13.566134305689296</v>
      </c>
      <c r="G119">
        <v>6.4</v>
      </c>
      <c r="H119" s="1">
        <f aca="true" t="shared" si="78" ref="H119:H150">SQRT(400-(G119*G119))</f>
        <v>18.948350851723216</v>
      </c>
      <c r="I119">
        <v>6.4</v>
      </c>
      <c r="J119" s="1">
        <f aca="true" t="shared" si="79" ref="J119:J182">SQRT(625-(I119*I119))</f>
        <v>24.166919538906896</v>
      </c>
      <c r="K119">
        <v>12.8</v>
      </c>
      <c r="L119" s="1">
        <f aca="true" t="shared" si="80" ref="L119:L150">SQRT(900-(K119*K119))</f>
        <v>27.132268611378592</v>
      </c>
      <c r="M119">
        <v>12.8</v>
      </c>
      <c r="N119" s="1">
        <f aca="true" t="shared" si="81" ref="N119:N150">SQRT(1225-(M119*M119))</f>
        <v>32.57545087945829</v>
      </c>
      <c r="O119">
        <v>12.8</v>
      </c>
      <c r="P119" s="1">
        <f aca="true" t="shared" si="82" ref="P119:P150">SQRT(1600-(O119*O119))</f>
        <v>37.89670170344643</v>
      </c>
      <c r="Q119">
        <v>19.2</v>
      </c>
      <c r="R119" s="1">
        <f aca="true" t="shared" si="83" ref="R119:R150">SQRT(2025-(Q119*Q119))</f>
        <v>40.69840291706789</v>
      </c>
      <c r="S119">
        <v>25.6</v>
      </c>
      <c r="T119" s="1">
        <f aca="true" t="shared" si="84" ref="T119:T150">SQRT(2500-(S119*S119))</f>
        <v>42.94927240361587</v>
      </c>
      <c r="V119">
        <v>24</v>
      </c>
      <c r="W119" s="2">
        <f aca="true" t="shared" si="85" ref="W119:W135">V119*TAN(30*PI()/180)</f>
        <v>13.856406460551018</v>
      </c>
      <c r="X119" s="2">
        <f aca="true" t="shared" si="86" ref="X119:X135">V119*TAN(60*PI()/180)</f>
        <v>41.56921938165304</v>
      </c>
      <c r="Y119" s="2">
        <f t="shared" si="75"/>
        <v>-13.856406460551018</v>
      </c>
      <c r="Z119" s="2">
        <f t="shared" si="75"/>
        <v>-41.56921938165304</v>
      </c>
    </row>
    <row r="120" spans="1:26" ht="12.75">
      <c r="A120">
        <v>3.5</v>
      </c>
      <c r="B120" s="1">
        <f t="shared" si="74"/>
        <v>-3.570714214271425</v>
      </c>
      <c r="C120">
        <v>6.5</v>
      </c>
      <c r="D120" s="1">
        <f t="shared" si="76"/>
        <v>7.599342076785332</v>
      </c>
      <c r="E120">
        <v>6.5</v>
      </c>
      <c r="F120" s="1">
        <f t="shared" si="77"/>
        <v>13.518505834595775</v>
      </c>
      <c r="G120">
        <v>6.5</v>
      </c>
      <c r="H120" s="1">
        <f t="shared" si="78"/>
        <v>18.91428031937774</v>
      </c>
      <c r="I120">
        <v>6.5</v>
      </c>
      <c r="J120" s="1">
        <f t="shared" si="79"/>
        <v>24.14021540914662</v>
      </c>
      <c r="K120">
        <v>13</v>
      </c>
      <c r="L120" s="1">
        <f t="shared" si="80"/>
        <v>27.03701166919155</v>
      </c>
      <c r="M120">
        <v>13</v>
      </c>
      <c r="N120" s="1">
        <f t="shared" si="81"/>
        <v>32.49615361854384</v>
      </c>
      <c r="O120">
        <v>13</v>
      </c>
      <c r="P120" s="1">
        <f t="shared" si="82"/>
        <v>37.82856063875548</v>
      </c>
      <c r="Q120">
        <v>19.5</v>
      </c>
      <c r="R120" s="1">
        <f t="shared" si="83"/>
        <v>40.55551750378732</v>
      </c>
      <c r="S120">
        <v>26</v>
      </c>
      <c r="T120" s="1">
        <f t="shared" si="84"/>
        <v>42.708313008125245</v>
      </c>
      <c r="V120">
        <v>25</v>
      </c>
      <c r="W120" s="2">
        <f t="shared" si="85"/>
        <v>14.433756729740644</v>
      </c>
      <c r="X120" s="2">
        <f t="shared" si="86"/>
        <v>43.30127018922192</v>
      </c>
      <c r="Y120" s="2">
        <f t="shared" si="75"/>
        <v>-14.433756729740644</v>
      </c>
      <c r="Z120" s="2">
        <f t="shared" si="75"/>
        <v>-43.30127018922192</v>
      </c>
    </row>
    <row r="121" spans="1:26" ht="12.75">
      <c r="A121">
        <v>3.4</v>
      </c>
      <c r="B121" s="1">
        <f t="shared" si="74"/>
        <v>-3.6660605559646724</v>
      </c>
      <c r="C121">
        <v>6.6</v>
      </c>
      <c r="D121" s="1">
        <f t="shared" si="76"/>
        <v>7.51265598839718</v>
      </c>
      <c r="E121">
        <v>6.6</v>
      </c>
      <c r="F121" s="1">
        <f t="shared" si="77"/>
        <v>13.46996659238619</v>
      </c>
      <c r="G121">
        <v>6.6</v>
      </c>
      <c r="H121" s="1">
        <f t="shared" si="78"/>
        <v>18.879618640216226</v>
      </c>
      <c r="I121">
        <v>6.6</v>
      </c>
      <c r="J121" s="1">
        <f t="shared" si="79"/>
        <v>24.113066996962456</v>
      </c>
      <c r="K121">
        <v>13.2</v>
      </c>
      <c r="L121" s="1">
        <f t="shared" si="80"/>
        <v>26.93993318477238</v>
      </c>
      <c r="M121">
        <v>13.2</v>
      </c>
      <c r="N121" s="1">
        <f t="shared" si="81"/>
        <v>32.4154284253656</v>
      </c>
      <c r="O121">
        <v>13.2</v>
      </c>
      <c r="P121" s="1">
        <f t="shared" si="82"/>
        <v>37.75923728043245</v>
      </c>
      <c r="Q121">
        <v>19.8</v>
      </c>
      <c r="R121" s="1">
        <f t="shared" si="83"/>
        <v>40.409899777158564</v>
      </c>
      <c r="S121">
        <v>26.4</v>
      </c>
      <c r="T121" s="1">
        <f t="shared" si="84"/>
        <v>42.46221850068599</v>
      </c>
      <c r="V121">
        <v>26</v>
      </c>
      <c r="W121" s="2">
        <f t="shared" si="85"/>
        <v>15.01110699893027</v>
      </c>
      <c r="X121" s="2">
        <f t="shared" si="86"/>
        <v>45.03332099679079</v>
      </c>
      <c r="Y121" s="2">
        <f t="shared" si="75"/>
        <v>-15.01110699893027</v>
      </c>
      <c r="Z121" s="2">
        <f t="shared" si="75"/>
        <v>-45.03332099679079</v>
      </c>
    </row>
    <row r="122" spans="1:26" ht="12.75">
      <c r="A122">
        <v>3.3</v>
      </c>
      <c r="B122" s="1">
        <f t="shared" si="74"/>
        <v>-3.75632799419859</v>
      </c>
      <c r="C122">
        <v>6.7</v>
      </c>
      <c r="D122" s="1">
        <f t="shared" si="76"/>
        <v>7.423610981186986</v>
      </c>
      <c r="E122">
        <v>6.7</v>
      </c>
      <c r="F122" s="1">
        <f t="shared" si="77"/>
        <v>13.42050669684271</v>
      </c>
      <c r="G122">
        <v>6.7</v>
      </c>
      <c r="H122" s="1">
        <f t="shared" si="78"/>
        <v>18.844362552232962</v>
      </c>
      <c r="I122">
        <v>6.7</v>
      </c>
      <c r="J122" s="1">
        <f t="shared" si="79"/>
        <v>24.08547280000955</v>
      </c>
      <c r="K122">
        <v>13.4</v>
      </c>
      <c r="L122" s="1">
        <f t="shared" si="80"/>
        <v>26.84101339368542</v>
      </c>
      <c r="M122">
        <v>13.4</v>
      </c>
      <c r="N122" s="1">
        <f t="shared" si="81"/>
        <v>32.33326460473795</v>
      </c>
      <c r="O122">
        <v>13.4</v>
      </c>
      <c r="P122" s="1">
        <f t="shared" si="82"/>
        <v>37.688725104465924</v>
      </c>
      <c r="Q122">
        <v>20.1</v>
      </c>
      <c r="R122" s="1">
        <f t="shared" si="83"/>
        <v>40.26152009052813</v>
      </c>
      <c r="S122">
        <v>26.8</v>
      </c>
      <c r="T122" s="1">
        <f t="shared" si="84"/>
        <v>42.21089906647334</v>
      </c>
      <c r="V122">
        <v>27</v>
      </c>
      <c r="W122" s="2">
        <f t="shared" si="85"/>
        <v>15.588457268119894</v>
      </c>
      <c r="X122" s="2">
        <f t="shared" si="86"/>
        <v>46.765371804359674</v>
      </c>
      <c r="Y122" s="2">
        <f t="shared" si="75"/>
        <v>-15.588457268119894</v>
      </c>
      <c r="Z122" s="2">
        <f t="shared" si="75"/>
        <v>-46.765371804359674</v>
      </c>
    </row>
    <row r="123" spans="1:26" ht="12.75">
      <c r="A123">
        <v>3.2</v>
      </c>
      <c r="B123" s="1">
        <f t="shared" si="74"/>
        <v>-3.841874542459709</v>
      </c>
      <c r="C123">
        <v>6.8</v>
      </c>
      <c r="D123" s="1">
        <f t="shared" si="76"/>
        <v>7.332121111929345</v>
      </c>
      <c r="E123">
        <v>6.8</v>
      </c>
      <c r="F123" s="1">
        <f t="shared" si="77"/>
        <v>13.370115930686614</v>
      </c>
      <c r="G123">
        <v>6.8</v>
      </c>
      <c r="H123" s="1">
        <f t="shared" si="78"/>
        <v>18.808508712813996</v>
      </c>
      <c r="I123">
        <v>6.8</v>
      </c>
      <c r="J123" s="1">
        <f t="shared" si="79"/>
        <v>24.0574312843246</v>
      </c>
      <c r="K123">
        <v>13.6</v>
      </c>
      <c r="L123" s="1">
        <f t="shared" si="80"/>
        <v>26.74023186137323</v>
      </c>
      <c r="M123">
        <v>13.6</v>
      </c>
      <c r="N123" s="1">
        <f t="shared" si="81"/>
        <v>32.24965116090405</v>
      </c>
      <c r="O123">
        <v>13.6</v>
      </c>
      <c r="P123" s="1">
        <f t="shared" si="82"/>
        <v>37.61701742562799</v>
      </c>
      <c r="Q123">
        <v>20.4</v>
      </c>
      <c r="R123" s="1">
        <f t="shared" si="83"/>
        <v>40.11034779205985</v>
      </c>
      <c r="S123">
        <v>27.2</v>
      </c>
      <c r="T123" s="1">
        <f t="shared" si="84"/>
        <v>41.95426080864731</v>
      </c>
      <c r="V123">
        <v>28</v>
      </c>
      <c r="W123" s="2">
        <f t="shared" si="85"/>
        <v>16.16580753730952</v>
      </c>
      <c r="X123" s="2">
        <f t="shared" si="86"/>
        <v>48.49742261192855</v>
      </c>
      <c r="Y123" s="2">
        <f t="shared" si="75"/>
        <v>-16.16580753730952</v>
      </c>
      <c r="Z123" s="2">
        <f t="shared" si="75"/>
        <v>-48.49742261192855</v>
      </c>
    </row>
    <row r="124" spans="1:26" ht="12.75">
      <c r="A124">
        <v>3.1</v>
      </c>
      <c r="B124" s="1">
        <f t="shared" si="74"/>
        <v>-3.923009049186606</v>
      </c>
      <c r="C124">
        <v>6.9</v>
      </c>
      <c r="D124" s="1">
        <f t="shared" si="76"/>
        <v>7.238093671679028</v>
      </c>
      <c r="E124">
        <v>6.9</v>
      </c>
      <c r="F124" s="1">
        <f t="shared" si="77"/>
        <v>13.318783728253868</v>
      </c>
      <c r="G124">
        <v>6.9</v>
      </c>
      <c r="H124" s="1">
        <f t="shared" si="78"/>
        <v>18.772053696918725</v>
      </c>
      <c r="I124">
        <v>6.9</v>
      </c>
      <c r="J124" s="1">
        <f t="shared" si="79"/>
        <v>24.028940883859196</v>
      </c>
      <c r="K124">
        <v>13.8</v>
      </c>
      <c r="L124" s="1">
        <f t="shared" si="80"/>
        <v>26.637567456507735</v>
      </c>
      <c r="M124">
        <v>13.8</v>
      </c>
      <c r="N124" s="1">
        <f t="shared" si="81"/>
        <v>32.1645767887594</v>
      </c>
      <c r="O124">
        <v>13.8</v>
      </c>
      <c r="P124" s="1">
        <f t="shared" si="82"/>
        <v>37.54410739383745</v>
      </c>
      <c r="Q124">
        <v>20.7</v>
      </c>
      <c r="R124" s="1">
        <f t="shared" si="83"/>
        <v>39.9563511847616</v>
      </c>
      <c r="S124">
        <v>27.6</v>
      </c>
      <c r="T124" s="1">
        <f t="shared" si="84"/>
        <v>41.69220550654522</v>
      </c>
      <c r="V124">
        <v>29</v>
      </c>
      <c r="W124" s="2">
        <f t="shared" si="85"/>
        <v>16.743157806499145</v>
      </c>
      <c r="X124" s="2">
        <f t="shared" si="86"/>
        <v>50.229473419497424</v>
      </c>
      <c r="Y124" s="2">
        <f t="shared" si="75"/>
        <v>-16.743157806499145</v>
      </c>
      <c r="Z124" s="2">
        <f t="shared" si="75"/>
        <v>-50.229473419497424</v>
      </c>
    </row>
    <row r="125" spans="1:26" ht="12.75">
      <c r="A125">
        <v>3</v>
      </c>
      <c r="B125" s="1">
        <f t="shared" si="74"/>
        <v>-4</v>
      </c>
      <c r="C125">
        <v>7</v>
      </c>
      <c r="D125" s="1">
        <f t="shared" si="76"/>
        <v>7.14142842854285</v>
      </c>
      <c r="E125">
        <v>7</v>
      </c>
      <c r="F125" s="1">
        <f t="shared" si="77"/>
        <v>13.2664991614216</v>
      </c>
      <c r="G125">
        <v>7</v>
      </c>
      <c r="H125" s="1">
        <f t="shared" si="78"/>
        <v>18.734993995195193</v>
      </c>
      <c r="I125">
        <v>7</v>
      </c>
      <c r="J125" s="1">
        <f t="shared" si="79"/>
        <v>24</v>
      </c>
      <c r="K125">
        <v>14</v>
      </c>
      <c r="L125" s="1">
        <f t="shared" si="80"/>
        <v>26.5329983228432</v>
      </c>
      <c r="M125">
        <v>14</v>
      </c>
      <c r="N125" s="1">
        <f t="shared" si="81"/>
        <v>32.07802986469088</v>
      </c>
      <c r="O125">
        <v>14</v>
      </c>
      <c r="P125" s="1">
        <f t="shared" si="82"/>
        <v>37.469987990390386</v>
      </c>
      <c r="Q125">
        <v>21</v>
      </c>
      <c r="R125" s="1">
        <f t="shared" si="83"/>
        <v>39.7994974842648</v>
      </c>
      <c r="S125">
        <v>28</v>
      </c>
      <c r="T125" s="1">
        <f t="shared" si="84"/>
        <v>41.42463035441596</v>
      </c>
      <c r="V125">
        <v>30</v>
      </c>
      <c r="W125" s="2">
        <f t="shared" si="85"/>
        <v>17.32050807568877</v>
      </c>
      <c r="X125" s="2">
        <f t="shared" si="86"/>
        <v>51.961524227066306</v>
      </c>
      <c r="Y125" s="2">
        <f t="shared" si="75"/>
        <v>-17.32050807568877</v>
      </c>
      <c r="Z125" s="2">
        <f t="shared" si="75"/>
        <v>-51.961524227066306</v>
      </c>
    </row>
    <row r="126" spans="1:26" ht="12.75">
      <c r="A126">
        <v>2.9</v>
      </c>
      <c r="B126" s="1">
        <f t="shared" si="74"/>
        <v>-4.07308237088326</v>
      </c>
      <c r="C126">
        <v>7.1</v>
      </c>
      <c r="D126" s="1">
        <f t="shared" si="76"/>
        <v>7.042016756583302</v>
      </c>
      <c r="E126">
        <v>7.1</v>
      </c>
      <c r="F126" s="1">
        <f t="shared" si="77"/>
        <v>13.21325092473461</v>
      </c>
      <c r="G126">
        <v>7.1</v>
      </c>
      <c r="H126" s="1">
        <f t="shared" si="78"/>
        <v>18.697326012026426</v>
      </c>
      <c r="I126">
        <v>7.1</v>
      </c>
      <c r="J126" s="1">
        <f t="shared" si="79"/>
        <v>23.970607001075297</v>
      </c>
      <c r="K126">
        <v>14.2</v>
      </c>
      <c r="L126" s="1">
        <f t="shared" si="80"/>
        <v>26.42650184946922</v>
      </c>
      <c r="M126">
        <v>14.2</v>
      </c>
      <c r="N126" s="1">
        <f t="shared" si="81"/>
        <v>31.98999843701153</v>
      </c>
      <c r="O126">
        <v>14.2</v>
      </c>
      <c r="P126" s="1">
        <f t="shared" si="82"/>
        <v>37.39465202405285</v>
      </c>
      <c r="Q126">
        <v>21.3</v>
      </c>
      <c r="R126" s="1">
        <f t="shared" si="83"/>
        <v>39.63975277420383</v>
      </c>
      <c r="S126">
        <v>28.4</v>
      </c>
      <c r="T126" s="1">
        <f t="shared" si="84"/>
        <v>41.15142767875739</v>
      </c>
      <c r="V126">
        <v>31</v>
      </c>
      <c r="W126" s="2">
        <f t="shared" si="85"/>
        <v>17.897858344878397</v>
      </c>
      <c r="X126" s="2">
        <f t="shared" si="86"/>
        <v>53.69357503463518</v>
      </c>
      <c r="Y126" s="2">
        <f t="shared" si="75"/>
        <v>-17.897858344878397</v>
      </c>
      <c r="Z126" s="2">
        <f t="shared" si="75"/>
        <v>-53.69357503463518</v>
      </c>
    </row>
    <row r="127" spans="1:26" ht="12.75">
      <c r="A127">
        <v>2.8</v>
      </c>
      <c r="B127" s="1">
        <f t="shared" si="74"/>
        <v>-4.142463035441596</v>
      </c>
      <c r="C127">
        <v>7.2</v>
      </c>
      <c r="D127" s="1">
        <f t="shared" si="76"/>
        <v>6.9397406291589885</v>
      </c>
      <c r="E127">
        <v>7.2</v>
      </c>
      <c r="F127" s="1">
        <f t="shared" si="77"/>
        <v>13.159027319676785</v>
      </c>
      <c r="G127">
        <v>7.2</v>
      </c>
      <c r="H127" s="1">
        <f t="shared" si="78"/>
        <v>18.65904606350496</v>
      </c>
      <c r="I127">
        <v>7.2</v>
      </c>
      <c r="J127" s="1">
        <f t="shared" si="79"/>
        <v>23.940760221847594</v>
      </c>
      <c r="K127">
        <v>14.4</v>
      </c>
      <c r="L127" s="1">
        <f t="shared" si="80"/>
        <v>26.31805463935357</v>
      </c>
      <c r="M127">
        <v>14.4</v>
      </c>
      <c r="N127" s="1">
        <f t="shared" si="81"/>
        <v>31.90047021597017</v>
      </c>
      <c r="O127">
        <v>14.4</v>
      </c>
      <c r="P127" s="1">
        <f t="shared" si="82"/>
        <v>37.31809212700992</v>
      </c>
      <c r="Q127">
        <v>21.6</v>
      </c>
      <c r="R127" s="1">
        <f t="shared" si="83"/>
        <v>39.47708195903036</v>
      </c>
      <c r="S127">
        <v>28.8</v>
      </c>
      <c r="T127" s="1">
        <f t="shared" si="84"/>
        <v>40.8724846320847</v>
      </c>
      <c r="V127">
        <v>32</v>
      </c>
      <c r="W127" s="2">
        <f t="shared" si="85"/>
        <v>18.475208614068023</v>
      </c>
      <c r="X127" s="2">
        <f t="shared" si="86"/>
        <v>55.425625842204056</v>
      </c>
      <c r="Y127" s="2">
        <f t="shared" si="75"/>
        <v>-18.475208614068023</v>
      </c>
      <c r="Z127" s="2">
        <f t="shared" si="75"/>
        <v>-55.425625842204056</v>
      </c>
    </row>
    <row r="128" spans="1:26" ht="12.75">
      <c r="A128">
        <v>2.7</v>
      </c>
      <c r="B128" s="1">
        <f t="shared" si="74"/>
        <v>-4.208325082500163</v>
      </c>
      <c r="C128">
        <v>7.3</v>
      </c>
      <c r="D128" s="1">
        <f t="shared" si="76"/>
        <v>6.834471449936711</v>
      </c>
      <c r="E128">
        <v>7.3</v>
      </c>
      <c r="F128" s="1">
        <f t="shared" si="77"/>
        <v>13.103816238027761</v>
      </c>
      <c r="G128">
        <v>7.3</v>
      </c>
      <c r="H128" s="1">
        <f t="shared" si="78"/>
        <v>18.62015037533263</v>
      </c>
      <c r="I128">
        <v>7.3</v>
      </c>
      <c r="J128" s="1">
        <f t="shared" si="79"/>
        <v>23.910457962991842</v>
      </c>
      <c r="K128">
        <v>14.6</v>
      </c>
      <c r="L128" s="1">
        <f t="shared" si="80"/>
        <v>26.207632476055522</v>
      </c>
      <c r="M128">
        <v>14.6</v>
      </c>
      <c r="N128" s="1">
        <f t="shared" si="81"/>
        <v>31.80943256331367</v>
      </c>
      <c r="O128">
        <v>14.6</v>
      </c>
      <c r="P128" s="1">
        <f t="shared" si="82"/>
        <v>37.24030075066526</v>
      </c>
      <c r="Q128">
        <v>21.9</v>
      </c>
      <c r="R128" s="1">
        <f t="shared" si="83"/>
        <v>39.311448714083284</v>
      </c>
      <c r="S128">
        <v>29.2</v>
      </c>
      <c r="T128" s="1">
        <f t="shared" si="84"/>
        <v>40.587682860690634</v>
      </c>
      <c r="V128">
        <v>33</v>
      </c>
      <c r="W128" s="2">
        <f t="shared" si="85"/>
        <v>19.05255888325765</v>
      </c>
      <c r="X128" s="2">
        <f t="shared" si="86"/>
        <v>57.15767664977293</v>
      </c>
      <c r="Y128" s="2">
        <f t="shared" si="75"/>
        <v>-19.05255888325765</v>
      </c>
      <c r="Z128" s="2">
        <f t="shared" si="75"/>
        <v>-57.15767664977293</v>
      </c>
    </row>
    <row r="129" spans="1:26" ht="12.75">
      <c r="A129">
        <v>2.6</v>
      </c>
      <c r="B129" s="1">
        <f t="shared" si="74"/>
        <v>-4.2708313008125245</v>
      </c>
      <c r="C129">
        <v>7.4</v>
      </c>
      <c r="D129" s="1">
        <f t="shared" si="76"/>
        <v>6.726068688320094</v>
      </c>
      <c r="E129">
        <v>7.4</v>
      </c>
      <c r="F129" s="1">
        <f t="shared" si="77"/>
        <v>13.047605144240073</v>
      </c>
      <c r="G129">
        <v>7.4</v>
      </c>
      <c r="H129" s="1">
        <f t="shared" si="78"/>
        <v>18.580635080642427</v>
      </c>
      <c r="I129">
        <v>7.4</v>
      </c>
      <c r="J129" s="1">
        <f t="shared" si="79"/>
        <v>23.87969849055888</v>
      </c>
      <c r="K129">
        <v>14.8</v>
      </c>
      <c r="L129" s="1">
        <f t="shared" si="80"/>
        <v>26.095210288480146</v>
      </c>
      <c r="M129">
        <v>14.8</v>
      </c>
      <c r="N129" s="1">
        <f t="shared" si="81"/>
        <v>31.71687248137811</v>
      </c>
      <c r="O129">
        <v>14.8</v>
      </c>
      <c r="P129" s="1">
        <f t="shared" si="82"/>
        <v>37.161270161284854</v>
      </c>
      <c r="Q129">
        <v>22.2</v>
      </c>
      <c r="R129" s="1">
        <f t="shared" si="83"/>
        <v>39.14281543272022</v>
      </c>
      <c r="S129">
        <v>29.6</v>
      </c>
      <c r="T129" s="1">
        <f t="shared" si="84"/>
        <v>40.296898143653685</v>
      </c>
      <c r="V129">
        <v>34</v>
      </c>
      <c r="W129" s="2">
        <f t="shared" si="85"/>
        <v>19.629909152447276</v>
      </c>
      <c r="X129" s="2">
        <f t="shared" si="86"/>
        <v>58.889727457341806</v>
      </c>
      <c r="Y129" s="2">
        <f t="shared" si="75"/>
        <v>-19.629909152447276</v>
      </c>
      <c r="Z129" s="2">
        <f t="shared" si="75"/>
        <v>-58.889727457341806</v>
      </c>
    </row>
    <row r="130" spans="1:26" ht="12.75">
      <c r="A130">
        <v>2.5</v>
      </c>
      <c r="B130" s="1">
        <f t="shared" si="74"/>
        <v>-4.330127018922194</v>
      </c>
      <c r="C130">
        <v>7.5</v>
      </c>
      <c r="D130" s="1">
        <f t="shared" si="76"/>
        <v>6.614378277661476</v>
      </c>
      <c r="E130">
        <v>7.5</v>
      </c>
      <c r="F130" s="1">
        <f t="shared" si="77"/>
        <v>12.99038105676658</v>
      </c>
      <c r="G130">
        <v>7.5</v>
      </c>
      <c r="H130" s="1">
        <f t="shared" si="78"/>
        <v>18.540496217739157</v>
      </c>
      <c r="I130">
        <v>7.5</v>
      </c>
      <c r="J130" s="1">
        <f t="shared" si="79"/>
        <v>23.84848003542364</v>
      </c>
      <c r="K130">
        <v>15</v>
      </c>
      <c r="L130" s="1">
        <f t="shared" si="80"/>
        <v>25.98076211353316</v>
      </c>
      <c r="M130">
        <v>15</v>
      </c>
      <c r="N130" s="1">
        <f t="shared" si="81"/>
        <v>31.622776601683793</v>
      </c>
      <c r="O130">
        <v>15</v>
      </c>
      <c r="P130" s="1">
        <f t="shared" si="82"/>
        <v>37.080992435478315</v>
      </c>
      <c r="Q130">
        <v>22.5</v>
      </c>
      <c r="R130" s="1">
        <f t="shared" si="83"/>
        <v>38.97114317029974</v>
      </c>
      <c r="S130">
        <v>30</v>
      </c>
      <c r="T130" s="1">
        <f t="shared" si="84"/>
        <v>40</v>
      </c>
      <c r="V130">
        <v>35</v>
      </c>
      <c r="W130" s="2">
        <f t="shared" si="85"/>
        <v>20.207259421636902</v>
      </c>
      <c r="X130" s="2">
        <f t="shared" si="86"/>
        <v>60.62177826491069</v>
      </c>
      <c r="Y130" s="2">
        <f t="shared" si="75"/>
        <v>-20.207259421636902</v>
      </c>
      <c r="Z130" s="2">
        <f t="shared" si="75"/>
        <v>-60.62177826491069</v>
      </c>
    </row>
    <row r="131" spans="1:26" ht="12.75">
      <c r="A131">
        <v>2.4</v>
      </c>
      <c r="B131" s="1">
        <f t="shared" si="74"/>
        <v>-4.386342439892262</v>
      </c>
      <c r="C131">
        <v>7.6</v>
      </c>
      <c r="D131" s="1">
        <f t="shared" si="76"/>
        <v>6.499230723708768</v>
      </c>
      <c r="E131">
        <v>7.6</v>
      </c>
      <c r="F131" s="1">
        <f t="shared" si="77"/>
        <v>12.93213052826177</v>
      </c>
      <c r="G131">
        <v>7.6</v>
      </c>
      <c r="H131" s="1">
        <f t="shared" si="78"/>
        <v>18.499729727755483</v>
      </c>
      <c r="I131">
        <v>7.6</v>
      </c>
      <c r="J131" s="1">
        <f t="shared" si="79"/>
        <v>23.816800792717732</v>
      </c>
      <c r="K131">
        <v>15.2</v>
      </c>
      <c r="L131" s="1">
        <f t="shared" si="80"/>
        <v>25.86426105652354</v>
      </c>
      <c r="M131">
        <v>15.2</v>
      </c>
      <c r="N131" s="1">
        <f t="shared" si="81"/>
        <v>31.527131173007163</v>
      </c>
      <c r="O131">
        <v>15.2</v>
      </c>
      <c r="P131" s="1">
        <f t="shared" si="82"/>
        <v>36.999459455510966</v>
      </c>
      <c r="Q131">
        <v>22.8</v>
      </c>
      <c r="R131" s="1">
        <f t="shared" si="83"/>
        <v>38.796391584785304</v>
      </c>
      <c r="S131">
        <v>30.4</v>
      </c>
      <c r="T131" s="1">
        <f t="shared" si="84"/>
        <v>39.69685126052191</v>
      </c>
      <c r="V131">
        <v>36</v>
      </c>
      <c r="W131" s="2">
        <f t="shared" si="85"/>
        <v>20.784609690826528</v>
      </c>
      <c r="X131" s="2">
        <f t="shared" si="86"/>
        <v>62.35382907247956</v>
      </c>
      <c r="Y131" s="2">
        <f t="shared" si="75"/>
        <v>-20.784609690826528</v>
      </c>
      <c r="Z131" s="2">
        <f t="shared" si="75"/>
        <v>-62.35382907247956</v>
      </c>
    </row>
    <row r="132" spans="1:26" ht="12.75">
      <c r="A132">
        <v>2.3</v>
      </c>
      <c r="B132" s="1">
        <f t="shared" si="74"/>
        <v>-4.439594576084623</v>
      </c>
      <c r="C132">
        <v>7.7</v>
      </c>
      <c r="D132" s="1">
        <f t="shared" si="76"/>
        <v>6.380438856379707</v>
      </c>
      <c r="E132">
        <v>7.7</v>
      </c>
      <c r="F132" s="1">
        <f t="shared" si="77"/>
        <v>12.872839624573903</v>
      </c>
      <c r="G132">
        <v>7.7</v>
      </c>
      <c r="H132" s="1">
        <f t="shared" si="78"/>
        <v>18.458331452219618</v>
      </c>
      <c r="I132">
        <v>7.7</v>
      </c>
      <c r="J132" s="1">
        <f t="shared" si="79"/>
        <v>23.784658921245853</v>
      </c>
      <c r="K132">
        <v>15.4</v>
      </c>
      <c r="L132" s="1">
        <f t="shared" si="80"/>
        <v>25.745679249147805</v>
      </c>
      <c r="M132">
        <v>15.4</v>
      </c>
      <c r="N132" s="1">
        <f t="shared" si="81"/>
        <v>31.429922048901105</v>
      </c>
      <c r="O132">
        <v>15.4</v>
      </c>
      <c r="P132" s="1">
        <f t="shared" si="82"/>
        <v>36.916662904439235</v>
      </c>
      <c r="Q132">
        <v>23.1</v>
      </c>
      <c r="R132" s="1">
        <f t="shared" si="83"/>
        <v>38.61851887372171</v>
      </c>
      <c r="S132">
        <v>30.8</v>
      </c>
      <c r="T132" s="1">
        <f t="shared" si="84"/>
        <v>39.38730760029175</v>
      </c>
      <c r="V132">
        <v>37</v>
      </c>
      <c r="W132" s="2">
        <f t="shared" si="85"/>
        <v>21.36195996001615</v>
      </c>
      <c r="X132" s="2">
        <f t="shared" si="86"/>
        <v>64.08587988004844</v>
      </c>
      <c r="Y132" s="2">
        <f t="shared" si="75"/>
        <v>-21.36195996001615</v>
      </c>
      <c r="Z132" s="2">
        <f t="shared" si="75"/>
        <v>-64.08587988004844</v>
      </c>
    </row>
    <row r="133" spans="1:26" ht="12.75">
      <c r="A133">
        <v>2.2</v>
      </c>
      <c r="B133" s="1">
        <f t="shared" si="74"/>
        <v>-4.48998886412873</v>
      </c>
      <c r="C133">
        <v>7.8</v>
      </c>
      <c r="D133" s="1">
        <f t="shared" si="76"/>
        <v>6.2577951388648065</v>
      </c>
      <c r="E133">
        <v>7.8</v>
      </c>
      <c r="F133" s="1">
        <f t="shared" si="77"/>
        <v>12.812493902437573</v>
      </c>
      <c r="G133">
        <v>7.8</v>
      </c>
      <c r="H133" s="1">
        <f t="shared" si="78"/>
        <v>18.416297130530882</v>
      </c>
      <c r="I133">
        <v>7.8</v>
      </c>
      <c r="J133" s="1">
        <f t="shared" si="79"/>
        <v>23.752052542885636</v>
      </c>
      <c r="K133">
        <v>15.6</v>
      </c>
      <c r="L133" s="1">
        <f t="shared" si="80"/>
        <v>25.624987804875147</v>
      </c>
      <c r="M133">
        <v>15.6</v>
      </c>
      <c r="N133" s="1">
        <f t="shared" si="81"/>
        <v>31.331134674633155</v>
      </c>
      <c r="O133">
        <v>15.6</v>
      </c>
      <c r="P133" s="1">
        <f t="shared" si="82"/>
        <v>36.832594261061764</v>
      </c>
      <c r="Q133">
        <v>23.4</v>
      </c>
      <c r="R133" s="1">
        <f t="shared" si="83"/>
        <v>38.43748170731272</v>
      </c>
      <c r="S133">
        <v>31.2</v>
      </c>
      <c r="T133" s="1">
        <f t="shared" si="84"/>
        <v>39.07121702737195</v>
      </c>
      <c r="V133">
        <v>38</v>
      </c>
      <c r="W133" s="2">
        <f t="shared" si="85"/>
        <v>21.939310229205777</v>
      </c>
      <c r="X133" s="2">
        <f t="shared" si="86"/>
        <v>65.81793068761732</v>
      </c>
      <c r="Y133" s="2">
        <f t="shared" si="75"/>
        <v>-21.939310229205777</v>
      </c>
      <c r="Z133" s="2">
        <f t="shared" si="75"/>
        <v>-65.81793068761732</v>
      </c>
    </row>
    <row r="134" spans="1:26" ht="12.75">
      <c r="A134">
        <v>2.1</v>
      </c>
      <c r="B134" s="1">
        <f t="shared" si="74"/>
        <v>-4.537620521815371</v>
      </c>
      <c r="C134">
        <v>7.9</v>
      </c>
      <c r="D134" s="1">
        <f t="shared" si="76"/>
        <v>6.131068422387732</v>
      </c>
      <c r="E134">
        <v>7.9</v>
      </c>
      <c r="F134" s="1">
        <f t="shared" si="77"/>
        <v>12.751078385768006</v>
      </c>
      <c r="G134">
        <v>7.9</v>
      </c>
      <c r="H134" s="1">
        <f t="shared" si="78"/>
        <v>18.373622397339073</v>
      </c>
      <c r="I134">
        <v>7.9</v>
      </c>
      <c r="J134" s="1">
        <f t="shared" si="79"/>
        <v>23.718979741970355</v>
      </c>
      <c r="K134">
        <v>15.8</v>
      </c>
      <c r="L134" s="1">
        <f t="shared" si="80"/>
        <v>25.50215677153601</v>
      </c>
      <c r="M134">
        <v>15.8</v>
      </c>
      <c r="N134" s="1">
        <f t="shared" si="81"/>
        <v>31.230754073509015</v>
      </c>
      <c r="O134">
        <v>15.8</v>
      </c>
      <c r="P134" s="1">
        <f t="shared" si="82"/>
        <v>36.747244794678146</v>
      </c>
      <c r="Q134">
        <v>23.7</v>
      </c>
      <c r="R134" s="1">
        <f t="shared" si="83"/>
        <v>38.25323515730401</v>
      </c>
      <c r="S134">
        <v>31.6</v>
      </c>
      <c r="T134" s="1">
        <f t="shared" si="84"/>
        <v>38.748419322599474</v>
      </c>
      <c r="V134">
        <v>39</v>
      </c>
      <c r="W134" s="2">
        <f t="shared" si="85"/>
        <v>22.516660498395403</v>
      </c>
      <c r="X134" s="2">
        <f t="shared" si="86"/>
        <v>67.54998149518619</v>
      </c>
      <c r="Y134" s="2">
        <f t="shared" si="75"/>
        <v>-22.516660498395403</v>
      </c>
      <c r="Z134" s="2">
        <f t="shared" si="75"/>
        <v>-67.54998149518619</v>
      </c>
    </row>
    <row r="135" spans="1:26" ht="12.75">
      <c r="A135">
        <v>2</v>
      </c>
      <c r="B135" s="1">
        <f t="shared" si="74"/>
        <v>-4.58257569495584</v>
      </c>
      <c r="C135">
        <v>8</v>
      </c>
      <c r="D135" s="1">
        <f t="shared" si="76"/>
        <v>6</v>
      </c>
      <c r="E135">
        <v>8</v>
      </c>
      <c r="F135" s="1">
        <f t="shared" si="77"/>
        <v>12.68857754044952</v>
      </c>
      <c r="G135">
        <v>8</v>
      </c>
      <c r="H135" s="1">
        <f t="shared" si="78"/>
        <v>18.33030277982336</v>
      </c>
      <c r="I135">
        <v>8</v>
      </c>
      <c r="J135" s="1">
        <f t="shared" si="79"/>
        <v>23.68543856465402</v>
      </c>
      <c r="K135">
        <v>16</v>
      </c>
      <c r="L135" s="1">
        <f t="shared" si="80"/>
        <v>25.37715508089904</v>
      </c>
      <c r="M135">
        <v>16</v>
      </c>
      <c r="N135" s="1">
        <f t="shared" si="81"/>
        <v>31.12876483254676</v>
      </c>
      <c r="O135">
        <v>16</v>
      </c>
      <c r="P135" s="1">
        <f t="shared" si="82"/>
        <v>36.66060555964672</v>
      </c>
      <c r="Q135">
        <v>24</v>
      </c>
      <c r="R135" s="1">
        <f t="shared" si="83"/>
        <v>38.06573262134856</v>
      </c>
      <c r="S135">
        <v>32</v>
      </c>
      <c r="T135" s="1">
        <f t="shared" si="84"/>
        <v>38.41874542459709</v>
      </c>
      <c r="V135">
        <v>40</v>
      </c>
      <c r="W135" s="2">
        <f t="shared" si="85"/>
        <v>23.09401076758503</v>
      </c>
      <c r="X135" s="2">
        <f t="shared" si="86"/>
        <v>69.28203230275507</v>
      </c>
      <c r="Y135" s="2">
        <f t="shared" si="75"/>
        <v>-23.09401076758503</v>
      </c>
      <c r="Z135" s="2">
        <f t="shared" si="75"/>
        <v>-69.28203230275507</v>
      </c>
    </row>
    <row r="136" spans="1:20" ht="12.75">
      <c r="A136">
        <v>1.9</v>
      </c>
      <c r="B136" s="1">
        <f t="shared" si="74"/>
        <v>-4.624932431938871</v>
      </c>
      <c r="C136">
        <v>8.1</v>
      </c>
      <c r="D136" s="1">
        <f t="shared" si="76"/>
        <v>5.8642987645583</v>
      </c>
      <c r="E136">
        <v>8.1</v>
      </c>
      <c r="F136" s="1">
        <f t="shared" si="77"/>
        <v>12.624975247500487</v>
      </c>
      <c r="G136">
        <v>8.1</v>
      </c>
      <c r="H136" s="1">
        <f t="shared" si="78"/>
        <v>18.28633369486623</v>
      </c>
      <c r="I136">
        <v>8.1</v>
      </c>
      <c r="J136" s="1">
        <f t="shared" si="79"/>
        <v>23.651427018258328</v>
      </c>
      <c r="K136">
        <v>16.2</v>
      </c>
      <c r="L136" s="1">
        <f t="shared" si="80"/>
        <v>25.249950495000974</v>
      </c>
      <c r="M136">
        <v>16.2</v>
      </c>
      <c r="N136" s="1">
        <f t="shared" si="81"/>
        <v>31.025151087464504</v>
      </c>
      <c r="O136">
        <v>16.2</v>
      </c>
      <c r="P136" s="1">
        <f t="shared" si="82"/>
        <v>36.57266738973246</v>
      </c>
      <c r="Q136">
        <v>24.3</v>
      </c>
      <c r="R136" s="1">
        <f t="shared" si="83"/>
        <v>37.87492574250146</v>
      </c>
      <c r="S136">
        <v>32.4</v>
      </c>
      <c r="T136" s="1">
        <f t="shared" si="84"/>
        <v>38.08201675331809</v>
      </c>
    </row>
    <row r="137" spans="1:20" ht="12.75">
      <c r="A137">
        <v>1.8</v>
      </c>
      <c r="B137" s="1">
        <f aca="true" t="shared" si="87" ref="B137:B168">-SQRT(25-(A137*A137))</f>
        <v>-4.66476151587624</v>
      </c>
      <c r="C137">
        <v>8.2</v>
      </c>
      <c r="D137" s="1">
        <f t="shared" si="76"/>
        <v>5.723635208501674</v>
      </c>
      <c r="E137">
        <v>8.2</v>
      </c>
      <c r="F137" s="1">
        <f t="shared" si="77"/>
        <v>12.560254774486065</v>
      </c>
      <c r="G137">
        <v>8.2</v>
      </c>
      <c r="H137" s="1">
        <f t="shared" si="78"/>
        <v>18.24171044611771</v>
      </c>
      <c r="I137">
        <v>8.2</v>
      </c>
      <c r="J137" s="1">
        <f t="shared" si="79"/>
        <v>23.61694307060082</v>
      </c>
      <c r="K137">
        <v>16.4</v>
      </c>
      <c r="L137" s="1">
        <f t="shared" si="80"/>
        <v>25.12050954897213</v>
      </c>
      <c r="M137">
        <v>16.4</v>
      </c>
      <c r="N137" s="1">
        <f t="shared" si="81"/>
        <v>30.91989650694193</v>
      </c>
      <c r="O137">
        <v>16.4</v>
      </c>
      <c r="P137" s="1">
        <f t="shared" si="82"/>
        <v>36.48342089223542</v>
      </c>
      <c r="Q137">
        <v>24.6</v>
      </c>
      <c r="R137" s="1">
        <f t="shared" si="83"/>
        <v>37.68076432345819</v>
      </c>
      <c r="S137">
        <v>32.8</v>
      </c>
      <c r="T137" s="1">
        <f t="shared" si="84"/>
        <v>37.738044464439334</v>
      </c>
    </row>
    <row r="138" spans="1:20" ht="12.75">
      <c r="A138">
        <v>1.7</v>
      </c>
      <c r="B138" s="1">
        <f t="shared" si="87"/>
        <v>-4.702127178203499</v>
      </c>
      <c r="C138">
        <v>8.3</v>
      </c>
      <c r="D138" s="1">
        <f t="shared" si="76"/>
        <v>5.577633906953735</v>
      </c>
      <c r="E138">
        <v>8.3</v>
      </c>
      <c r="F138" s="1">
        <f t="shared" si="77"/>
        <v>12.494398745037714</v>
      </c>
      <c r="G138">
        <v>8.3</v>
      </c>
      <c r="H138" s="1">
        <f t="shared" si="78"/>
        <v>18.196428220944902</v>
      </c>
      <c r="I138">
        <v>8.3</v>
      </c>
      <c r="J138" s="1">
        <f t="shared" si="79"/>
        <v>23.5819846493038</v>
      </c>
      <c r="K138">
        <v>16.6</v>
      </c>
      <c r="L138" s="1">
        <f t="shared" si="80"/>
        <v>24.988797490075427</v>
      </c>
      <c r="M138">
        <v>16.6</v>
      </c>
      <c r="N138" s="1">
        <f t="shared" si="81"/>
        <v>30.81298427611321</v>
      </c>
      <c r="O138">
        <v>16.6</v>
      </c>
      <c r="P138" s="1">
        <f t="shared" si="82"/>
        <v>36.392856441889805</v>
      </c>
      <c r="Q138">
        <v>24.9</v>
      </c>
      <c r="R138" s="1">
        <f t="shared" si="83"/>
        <v>37.48319623511315</v>
      </c>
      <c r="S138">
        <v>33.2</v>
      </c>
      <c r="T138" s="1">
        <f t="shared" si="84"/>
        <v>37.386628625753346</v>
      </c>
    </row>
    <row r="139" spans="1:20" ht="12.75">
      <c r="A139">
        <v>1.6</v>
      </c>
      <c r="B139" s="1">
        <f t="shared" si="87"/>
        <v>-4.737087712930804</v>
      </c>
      <c r="C139">
        <v>8.4</v>
      </c>
      <c r="D139" s="1">
        <f t="shared" si="76"/>
        <v>5.4258639865002145</v>
      </c>
      <c r="E139">
        <v>8.4</v>
      </c>
      <c r="F139" s="1">
        <f t="shared" si="77"/>
        <v>12.427389106324787</v>
      </c>
      <c r="G139">
        <v>8.4</v>
      </c>
      <c r="H139" s="1">
        <f t="shared" si="78"/>
        <v>18.150482087261484</v>
      </c>
      <c r="I139">
        <v>8.4</v>
      </c>
      <c r="J139" s="1">
        <f t="shared" si="79"/>
        <v>23.5465496410833</v>
      </c>
      <c r="K139">
        <v>16.8</v>
      </c>
      <c r="L139" s="1">
        <f t="shared" si="80"/>
        <v>24.854778212649574</v>
      </c>
      <c r="M139">
        <v>16.8</v>
      </c>
      <c r="N139" s="1">
        <f t="shared" si="81"/>
        <v>30.704397079245833</v>
      </c>
      <c r="O139">
        <v>16.8</v>
      </c>
      <c r="P139" s="1">
        <f t="shared" si="82"/>
        <v>36.30096417452297</v>
      </c>
      <c r="Q139">
        <v>25.2</v>
      </c>
      <c r="R139" s="1">
        <f t="shared" si="83"/>
        <v>37.282167318974366</v>
      </c>
      <c r="S139">
        <v>33.6</v>
      </c>
      <c r="T139" s="1">
        <f t="shared" si="84"/>
        <v>37.02755730533679</v>
      </c>
    </row>
    <row r="140" spans="1:20" ht="12.75">
      <c r="A140">
        <v>1.5</v>
      </c>
      <c r="B140" s="1">
        <f t="shared" si="87"/>
        <v>-4.769696007084728</v>
      </c>
      <c r="C140">
        <v>8.5</v>
      </c>
      <c r="D140" s="1">
        <f t="shared" si="76"/>
        <v>5.267826876426369</v>
      </c>
      <c r="E140">
        <v>8.5</v>
      </c>
      <c r="F140" s="1">
        <f t="shared" si="77"/>
        <v>12.359207094308275</v>
      </c>
      <c r="G140">
        <v>8.5</v>
      </c>
      <c r="H140" s="1">
        <f t="shared" si="78"/>
        <v>18.103866990231673</v>
      </c>
      <c r="I140">
        <v>8.5</v>
      </c>
      <c r="J140" s="1">
        <f t="shared" si="79"/>
        <v>23.510635891017493</v>
      </c>
      <c r="K140">
        <v>17</v>
      </c>
      <c r="L140" s="1">
        <f t="shared" si="80"/>
        <v>24.71841418861655</v>
      </c>
      <c r="M140">
        <v>17</v>
      </c>
      <c r="N140" s="1">
        <f t="shared" si="81"/>
        <v>30.59411708155671</v>
      </c>
      <c r="O140">
        <v>17</v>
      </c>
      <c r="P140" s="1">
        <f t="shared" si="82"/>
        <v>36.207733980463345</v>
      </c>
      <c r="Q140">
        <v>25.5</v>
      </c>
      <c r="R140" s="1">
        <f t="shared" si="83"/>
        <v>37.077621282924824</v>
      </c>
      <c r="S140">
        <v>34</v>
      </c>
      <c r="T140" s="1">
        <f t="shared" si="84"/>
        <v>36.66060555964672</v>
      </c>
    </row>
    <row r="141" spans="1:20" ht="12.75">
      <c r="A141">
        <v>1.4</v>
      </c>
      <c r="B141" s="1">
        <f t="shared" si="87"/>
        <v>-4.8</v>
      </c>
      <c r="C141">
        <v>8.6</v>
      </c>
      <c r="D141" s="1">
        <f t="shared" si="76"/>
        <v>5.10294032886923</v>
      </c>
      <c r="E141">
        <v>8.6</v>
      </c>
      <c r="F141" s="1">
        <f t="shared" si="77"/>
        <v>12.289833196589774</v>
      </c>
      <c r="G141">
        <v>8.6</v>
      </c>
      <c r="H141" s="1">
        <f t="shared" si="78"/>
        <v>18.056577748842663</v>
      </c>
      <c r="I141">
        <v>8.6</v>
      </c>
      <c r="J141" s="1">
        <f t="shared" si="79"/>
        <v>23.474241201793934</v>
      </c>
      <c r="K141">
        <v>17.2</v>
      </c>
      <c r="L141" s="1">
        <f t="shared" si="80"/>
        <v>24.579666393179547</v>
      </c>
      <c r="M141">
        <v>17.2</v>
      </c>
      <c r="N141" s="1">
        <f t="shared" si="81"/>
        <v>30.482125910113293</v>
      </c>
      <c r="O141">
        <v>17.2</v>
      </c>
      <c r="P141" s="1">
        <f t="shared" si="82"/>
        <v>36.11315549768533</v>
      </c>
      <c r="Q141">
        <v>25.8</v>
      </c>
      <c r="R141" s="1">
        <f t="shared" si="83"/>
        <v>36.86949958976932</v>
      </c>
      <c r="S141">
        <v>34.4</v>
      </c>
      <c r="T141" s="1">
        <f t="shared" si="84"/>
        <v>36.285534307765126</v>
      </c>
    </row>
    <row r="142" spans="1:20" ht="12.75">
      <c r="A142">
        <v>1.3</v>
      </c>
      <c r="B142" s="1">
        <f t="shared" si="87"/>
        <v>-4.828043081829324</v>
      </c>
      <c r="C142">
        <v>8.7</v>
      </c>
      <c r="D142" s="1">
        <f t="shared" si="76"/>
        <v>4.930517214248422</v>
      </c>
      <c r="E142">
        <v>8.7</v>
      </c>
      <c r="F142" s="1">
        <f t="shared" si="77"/>
        <v>12.21924711264978</v>
      </c>
      <c r="G142">
        <v>8.7</v>
      </c>
      <c r="H142" s="1">
        <f t="shared" si="78"/>
        <v>18.008609052339384</v>
      </c>
      <c r="I142">
        <v>8.7</v>
      </c>
      <c r="J142" s="1">
        <f t="shared" si="79"/>
        <v>23.437363332934872</v>
      </c>
      <c r="K142">
        <v>17.4</v>
      </c>
      <c r="L142" s="1">
        <f t="shared" si="80"/>
        <v>24.43849422529956</v>
      </c>
      <c r="M142">
        <v>17.4</v>
      </c>
      <c r="N142" s="1">
        <f t="shared" si="81"/>
        <v>30.368404633763692</v>
      </c>
      <c r="O142">
        <v>17.4</v>
      </c>
      <c r="P142" s="1">
        <f t="shared" si="82"/>
        <v>36.01721810467877</v>
      </c>
      <c r="Q142">
        <v>26.1</v>
      </c>
      <c r="R142" s="1">
        <f t="shared" si="83"/>
        <v>36.65774133794934</v>
      </c>
      <c r="S142">
        <v>34.8</v>
      </c>
      <c r="T142" s="1">
        <f t="shared" si="84"/>
        <v>35.902089075707</v>
      </c>
    </row>
    <row r="143" spans="1:20" ht="12.75">
      <c r="A143">
        <v>1.2</v>
      </c>
      <c r="B143" s="1">
        <f t="shared" si="87"/>
        <v>-4.853864439804639</v>
      </c>
      <c r="C143">
        <v>8.8</v>
      </c>
      <c r="D143" s="1">
        <f t="shared" si="76"/>
        <v>4.749736834815166</v>
      </c>
      <c r="E143">
        <v>8.8</v>
      </c>
      <c r="F143" s="1">
        <f t="shared" si="77"/>
        <v>12.147427711248172</v>
      </c>
      <c r="G143">
        <v>8.8</v>
      </c>
      <c r="H143" s="1">
        <f t="shared" si="78"/>
        <v>17.95995545651492</v>
      </c>
      <c r="I143">
        <v>8.8</v>
      </c>
      <c r="J143" s="1">
        <f t="shared" si="79"/>
        <v>23.4</v>
      </c>
      <c r="K143">
        <v>17.6</v>
      </c>
      <c r="L143" s="1">
        <f t="shared" si="80"/>
        <v>24.294855422496344</v>
      </c>
      <c r="M143">
        <v>17.6</v>
      </c>
      <c r="N143" s="1">
        <f t="shared" si="81"/>
        <v>30.252933742035665</v>
      </c>
      <c r="O143">
        <v>17.6</v>
      </c>
      <c r="P143" s="1">
        <f t="shared" si="82"/>
        <v>35.91991091302984</v>
      </c>
      <c r="Q143">
        <v>26.4</v>
      </c>
      <c r="R143" s="1">
        <f t="shared" si="83"/>
        <v>36.44228313374452</v>
      </c>
      <c r="S143">
        <v>35.2</v>
      </c>
      <c r="T143" s="1">
        <f t="shared" si="84"/>
        <v>35.5099985919459</v>
      </c>
    </row>
    <row r="144" spans="1:20" ht="12.75">
      <c r="A144">
        <v>1.1</v>
      </c>
      <c r="B144" s="1">
        <f t="shared" si="87"/>
        <v>-4.877499359302879</v>
      </c>
      <c r="C144">
        <v>8.9</v>
      </c>
      <c r="D144" s="1">
        <f t="shared" si="76"/>
        <v>4.559605246071198</v>
      </c>
      <c r="E144">
        <v>8.9</v>
      </c>
      <c r="F144" s="1">
        <f t="shared" si="77"/>
        <v>12.074352984735869</v>
      </c>
      <c r="G144">
        <v>8.9</v>
      </c>
      <c r="H144" s="1">
        <f t="shared" si="78"/>
        <v>17.910611379849655</v>
      </c>
      <c r="I144">
        <v>8.9</v>
      </c>
      <c r="J144" s="1">
        <f t="shared" si="79"/>
        <v>23.36214887376587</v>
      </c>
      <c r="K144">
        <v>17.8</v>
      </c>
      <c r="L144" s="1">
        <f t="shared" si="80"/>
        <v>24.148705969471738</v>
      </c>
      <c r="M144">
        <v>17.8</v>
      </c>
      <c r="N144" s="1">
        <f t="shared" si="81"/>
        <v>30.13569312293978</v>
      </c>
      <c r="O144">
        <v>17.8</v>
      </c>
      <c r="P144" s="1">
        <f t="shared" si="82"/>
        <v>35.82122275969931</v>
      </c>
      <c r="Q144">
        <v>26.7</v>
      </c>
      <c r="R144" s="1">
        <f t="shared" si="83"/>
        <v>36.22305895420761</v>
      </c>
      <c r="S144">
        <v>35.6</v>
      </c>
      <c r="T144" s="1">
        <f t="shared" si="84"/>
        <v>35.1089732119867</v>
      </c>
    </row>
    <row r="145" spans="1:20" ht="12.75">
      <c r="A145">
        <v>1</v>
      </c>
      <c r="B145" s="1">
        <f t="shared" si="87"/>
        <v>-4.898979485566356</v>
      </c>
      <c r="C145">
        <v>9</v>
      </c>
      <c r="D145" s="1">
        <f t="shared" si="76"/>
        <v>4.358898943540674</v>
      </c>
      <c r="E145">
        <v>9</v>
      </c>
      <c r="F145" s="1">
        <f t="shared" si="77"/>
        <v>12</v>
      </c>
      <c r="G145">
        <v>9</v>
      </c>
      <c r="H145" s="1">
        <f t="shared" si="78"/>
        <v>17.86057109949175</v>
      </c>
      <c r="I145">
        <v>9</v>
      </c>
      <c r="J145" s="1">
        <f t="shared" si="79"/>
        <v>23.323807579381203</v>
      </c>
      <c r="K145">
        <v>18</v>
      </c>
      <c r="L145" s="1">
        <f t="shared" si="80"/>
        <v>24</v>
      </c>
      <c r="M145">
        <v>18</v>
      </c>
      <c r="N145" s="1">
        <f t="shared" si="81"/>
        <v>30.01666203960727</v>
      </c>
      <c r="O145">
        <v>18</v>
      </c>
      <c r="P145" s="1">
        <f t="shared" si="82"/>
        <v>35.7211421989835</v>
      </c>
      <c r="Q145">
        <v>27</v>
      </c>
      <c r="R145" s="1">
        <f t="shared" si="83"/>
        <v>36</v>
      </c>
      <c r="S145">
        <v>36</v>
      </c>
      <c r="T145" s="1">
        <f t="shared" si="84"/>
        <v>34.698703145794944</v>
      </c>
    </row>
    <row r="146" spans="1:20" ht="12.75">
      <c r="A146">
        <v>0.8999999999999995</v>
      </c>
      <c r="B146" s="1">
        <f t="shared" si="87"/>
        <v>-4.9183330509431755</v>
      </c>
      <c r="C146">
        <v>9.1</v>
      </c>
      <c r="D146" s="1">
        <f t="shared" si="76"/>
        <v>4.146082488325577</v>
      </c>
      <c r="E146">
        <v>9.1</v>
      </c>
      <c r="F146" s="1">
        <f t="shared" si="77"/>
        <v>11.924344845734712</v>
      </c>
      <c r="G146">
        <v>9.1</v>
      </c>
      <c r="H146" s="1">
        <f t="shared" si="78"/>
        <v>17.809828747071094</v>
      </c>
      <c r="I146">
        <v>9.1</v>
      </c>
      <c r="J146" s="1">
        <f t="shared" si="79"/>
        <v>23.284973695497275</v>
      </c>
      <c r="K146">
        <v>18.2</v>
      </c>
      <c r="L146" s="1">
        <f t="shared" si="80"/>
        <v>23.848689691469424</v>
      </c>
      <c r="M146">
        <v>18.2</v>
      </c>
      <c r="N146" s="1">
        <f t="shared" si="81"/>
        <v>29.89581910568767</v>
      </c>
      <c r="O146">
        <v>18.2</v>
      </c>
      <c r="P146" s="1">
        <f t="shared" si="82"/>
        <v>35.61965749414219</v>
      </c>
      <c r="Q146">
        <v>27.3</v>
      </c>
      <c r="R146" s="1">
        <f t="shared" si="83"/>
        <v>35.77303453720414</v>
      </c>
      <c r="S146">
        <v>36.4</v>
      </c>
      <c r="T146" s="1">
        <f t="shared" si="84"/>
        <v>34.27885645700568</v>
      </c>
    </row>
    <row r="147" spans="1:20" ht="12.75">
      <c r="A147">
        <v>0.8</v>
      </c>
      <c r="B147" s="1">
        <f t="shared" si="87"/>
        <v>-4.935585071701226</v>
      </c>
      <c r="C147">
        <v>9.2</v>
      </c>
      <c r="D147" s="1">
        <f t="shared" si="76"/>
        <v>3.9191835884530866</v>
      </c>
      <c r="E147">
        <v>9.2</v>
      </c>
      <c r="F147" s="1">
        <f t="shared" si="77"/>
        <v>11.84736257569591</v>
      </c>
      <c r="G147">
        <v>9.2</v>
      </c>
      <c r="H147" s="1">
        <f t="shared" si="78"/>
        <v>17.758378304338493</v>
      </c>
      <c r="I147">
        <v>9.2</v>
      </c>
      <c r="J147" s="1">
        <f t="shared" si="79"/>
        <v>23.24564475337262</v>
      </c>
      <c r="K147">
        <v>18.4</v>
      </c>
      <c r="L147" s="1">
        <f t="shared" si="80"/>
        <v>23.69472515139182</v>
      </c>
      <c r="M147">
        <v>18.4</v>
      </c>
      <c r="N147" s="1">
        <f t="shared" si="81"/>
        <v>29.773142259425693</v>
      </c>
      <c r="O147">
        <v>18.4</v>
      </c>
      <c r="P147" s="1">
        <f t="shared" si="82"/>
        <v>35.516756608676985</v>
      </c>
      <c r="Q147">
        <v>27.6</v>
      </c>
      <c r="R147" s="1">
        <f t="shared" si="83"/>
        <v>35.542087727087726</v>
      </c>
      <c r="S147">
        <v>36.8</v>
      </c>
      <c r="T147" s="1">
        <f t="shared" si="84"/>
        <v>33.84907679686405</v>
      </c>
    </row>
    <row r="148" spans="1:20" ht="12.75">
      <c r="A148">
        <v>0.7</v>
      </c>
      <c r="B148" s="1">
        <f t="shared" si="87"/>
        <v>-4.950757517794625</v>
      </c>
      <c r="C148">
        <v>9.3</v>
      </c>
      <c r="D148" s="1">
        <f t="shared" si="76"/>
        <v>3.67559518989782</v>
      </c>
      <c r="E148">
        <v>9.3</v>
      </c>
      <c r="F148" s="1">
        <f t="shared" si="77"/>
        <v>11.769027147559818</v>
      </c>
      <c r="G148">
        <v>9.3</v>
      </c>
      <c r="H148" s="1">
        <f t="shared" si="78"/>
        <v>17.706213598621247</v>
      </c>
      <c r="I148">
        <v>9.3</v>
      </c>
      <c r="J148" s="1">
        <f t="shared" si="79"/>
        <v>23.205818235951085</v>
      </c>
      <c r="K148">
        <v>18.6</v>
      </c>
      <c r="L148" s="1">
        <f t="shared" si="80"/>
        <v>23.538054295119636</v>
      </c>
      <c r="M148">
        <v>18.6</v>
      </c>
      <c r="N148" s="1">
        <f t="shared" si="81"/>
        <v>29.648608736330274</v>
      </c>
      <c r="O148">
        <v>18.6</v>
      </c>
      <c r="P148" s="1">
        <f t="shared" si="82"/>
        <v>35.41242719724249</v>
      </c>
      <c r="Q148">
        <v>27.9</v>
      </c>
      <c r="R148" s="1">
        <f t="shared" si="83"/>
        <v>35.30708144267946</v>
      </c>
      <c r="S148">
        <v>37.2</v>
      </c>
      <c r="T148" s="1">
        <f t="shared" si="84"/>
        <v>33.408980828513755</v>
      </c>
    </row>
    <row r="149" spans="1:20" ht="12.75">
      <c r="A149">
        <v>0.6</v>
      </c>
      <c r="B149" s="1">
        <f t="shared" si="87"/>
        <v>-4.963869458396343</v>
      </c>
      <c r="C149">
        <v>9.4</v>
      </c>
      <c r="D149" s="1">
        <f t="shared" si="76"/>
        <v>3.4117444218463944</v>
      </c>
      <c r="E149">
        <v>9.4</v>
      </c>
      <c r="F149" s="1">
        <f t="shared" si="77"/>
        <v>11.689311356961966</v>
      </c>
      <c r="G149">
        <v>9.4</v>
      </c>
      <c r="H149" s="1">
        <f t="shared" si="78"/>
        <v>17.65332829808589</v>
      </c>
      <c r="I149">
        <v>9.4</v>
      </c>
      <c r="J149" s="1">
        <f t="shared" si="79"/>
        <v>23.165491576912412</v>
      </c>
      <c r="K149">
        <v>18.8</v>
      </c>
      <c r="L149" s="1">
        <f t="shared" si="80"/>
        <v>23.37862271392393</v>
      </c>
      <c r="M149">
        <v>18.8</v>
      </c>
      <c r="N149" s="1">
        <f t="shared" si="81"/>
        <v>29.522195040342105</v>
      </c>
      <c r="O149">
        <v>18.8</v>
      </c>
      <c r="P149" s="1">
        <f t="shared" si="82"/>
        <v>35.30665659617178</v>
      </c>
      <c r="Q149">
        <v>28.2</v>
      </c>
      <c r="R149" s="1">
        <f t="shared" si="83"/>
        <v>35.0679340708859</v>
      </c>
      <c r="S149">
        <v>37.6</v>
      </c>
      <c r="T149" s="1">
        <f t="shared" si="84"/>
        <v>32.95815528818322</v>
      </c>
    </row>
    <row r="150" spans="1:20" ht="12.75">
      <c r="A150">
        <v>0.5</v>
      </c>
      <c r="B150" s="1">
        <f t="shared" si="87"/>
        <v>-4.9749371855331</v>
      </c>
      <c r="C150">
        <v>9.5</v>
      </c>
      <c r="D150" s="1">
        <f t="shared" si="76"/>
        <v>3.122498999199199</v>
      </c>
      <c r="E150">
        <v>9.5</v>
      </c>
      <c r="F150" s="1">
        <f t="shared" si="77"/>
        <v>11.6081867662439</v>
      </c>
      <c r="G150">
        <v>9.5</v>
      </c>
      <c r="H150" s="1">
        <f t="shared" si="78"/>
        <v>17.599715906798043</v>
      </c>
      <c r="I150">
        <v>9.5</v>
      </c>
      <c r="J150" s="1">
        <f t="shared" si="79"/>
        <v>23.124662159694356</v>
      </c>
      <c r="K150">
        <v>19</v>
      </c>
      <c r="L150" s="1">
        <f t="shared" si="80"/>
        <v>23.2163735324878</v>
      </c>
      <c r="M150">
        <v>19</v>
      </c>
      <c r="N150" s="1">
        <f t="shared" si="81"/>
        <v>29.393876913398138</v>
      </c>
      <c r="O150">
        <v>19</v>
      </c>
      <c r="P150" s="1">
        <f t="shared" si="82"/>
        <v>35.199431813596085</v>
      </c>
      <c r="Q150">
        <v>28.5</v>
      </c>
      <c r="R150" s="1">
        <f t="shared" si="83"/>
        <v>34.8245602987317</v>
      </c>
      <c r="S150">
        <v>38</v>
      </c>
      <c r="T150" s="1">
        <f t="shared" si="84"/>
        <v>32.49615361854384</v>
      </c>
    </row>
    <row r="151" spans="1:20" ht="12.75">
      <c r="A151">
        <v>0.39999999999999947</v>
      </c>
      <c r="B151" s="1">
        <f t="shared" si="87"/>
        <v>-4.983974317750845</v>
      </c>
      <c r="C151">
        <v>9.6</v>
      </c>
      <c r="D151" s="1">
        <f t="shared" si="76"/>
        <v>2.8000000000000007</v>
      </c>
      <c r="E151">
        <v>9.6</v>
      </c>
      <c r="F151" s="1">
        <f aca="true" t="shared" si="88" ref="F151:F182">SQRT(225-(E151*E151))</f>
        <v>11.525623627379128</v>
      </c>
      <c r="G151">
        <v>9.6</v>
      </c>
      <c r="H151" s="1">
        <f aca="true" t="shared" si="89" ref="H151:H182">SQRT(400-(G151*G151))</f>
        <v>17.54536975956905</v>
      </c>
      <c r="I151">
        <v>9.6</v>
      </c>
      <c r="J151" s="1">
        <f t="shared" si="79"/>
        <v>23.083327316485377</v>
      </c>
      <c r="K151">
        <v>19.2</v>
      </c>
      <c r="L151" s="1">
        <f aca="true" t="shared" si="90" ref="L151:L182">SQRT(900-(K151*K151))</f>
        <v>23.051247254758255</v>
      </c>
      <c r="M151">
        <v>19.2</v>
      </c>
      <c r="N151" s="1">
        <f aca="true" t="shared" si="91" ref="N151:N182">SQRT(1225-(M151*M151))</f>
        <v>29.263629303283626</v>
      </c>
      <c r="O151">
        <v>19.2</v>
      </c>
      <c r="P151" s="1">
        <f aca="true" t="shared" si="92" ref="P151:P182">SQRT(1600-(O151*O151))</f>
        <v>35.0907395191381</v>
      </c>
      <c r="Q151">
        <v>28.8</v>
      </c>
      <c r="R151" s="1">
        <f aca="true" t="shared" si="93" ref="R151:R182">SQRT(2025-(Q151*Q151))</f>
        <v>34.576870882137385</v>
      </c>
      <c r="S151">
        <v>38.4</v>
      </c>
      <c r="T151" s="1">
        <f aca="true" t="shared" si="94" ref="T151:T179">SQRT(2500-(S151*S151))</f>
        <v>32.02249209540069</v>
      </c>
    </row>
    <row r="152" spans="1:20" ht="12.75">
      <c r="A152">
        <v>0.3</v>
      </c>
      <c r="B152" s="1">
        <f t="shared" si="87"/>
        <v>-4.990991885387112</v>
      </c>
      <c r="C152">
        <v>9.7</v>
      </c>
      <c r="D152" s="1">
        <f t="shared" si="76"/>
        <v>2.431049156228646</v>
      </c>
      <c r="E152">
        <v>9.7</v>
      </c>
      <c r="F152" s="1">
        <f t="shared" si="88"/>
        <v>11.441590798486024</v>
      </c>
      <c r="G152">
        <v>9.7</v>
      </c>
      <c r="H152" s="1">
        <f t="shared" si="89"/>
        <v>17.49028301657809</v>
      </c>
      <c r="I152">
        <v>9.7</v>
      </c>
      <c r="J152" s="1">
        <f t="shared" si="79"/>
        <v>23.041484327186907</v>
      </c>
      <c r="K152">
        <v>19.4</v>
      </c>
      <c r="L152" s="1">
        <f t="shared" si="90"/>
        <v>22.883181596972047</v>
      </c>
      <c r="M152">
        <v>19.4</v>
      </c>
      <c r="N152" s="1">
        <f t="shared" si="91"/>
        <v>29.131426329653</v>
      </c>
      <c r="O152">
        <v>19.4</v>
      </c>
      <c r="P152" s="1">
        <f t="shared" si="92"/>
        <v>34.98056603315618</v>
      </c>
      <c r="Q152">
        <v>29.1</v>
      </c>
      <c r="R152" s="1">
        <f t="shared" si="93"/>
        <v>34.32477239545807</v>
      </c>
      <c r="S152">
        <v>38.8</v>
      </c>
      <c r="T152" s="1">
        <f t="shared" si="94"/>
        <v>31.53664535108324</v>
      </c>
    </row>
    <row r="153" spans="1:20" ht="12.75">
      <c r="A153">
        <v>0.1999999999999993</v>
      </c>
      <c r="B153" s="1">
        <f t="shared" si="87"/>
        <v>-4.995998398718719</v>
      </c>
      <c r="C153">
        <v>9.8</v>
      </c>
      <c r="D153" s="1">
        <f t="shared" si="76"/>
        <v>1.9899748742132348</v>
      </c>
      <c r="E153">
        <v>9.8</v>
      </c>
      <c r="F153" s="1">
        <f t="shared" si="88"/>
        <v>11.356055653262711</v>
      </c>
      <c r="G153">
        <v>9.8</v>
      </c>
      <c r="H153" s="1">
        <f t="shared" si="89"/>
        <v>17.434448657758008</v>
      </c>
      <c r="I153">
        <v>9.8</v>
      </c>
      <c r="J153" s="1">
        <f t="shared" si="79"/>
        <v>22.999130418344084</v>
      </c>
      <c r="K153">
        <v>19.6</v>
      </c>
      <c r="L153" s="1">
        <f t="shared" si="90"/>
        <v>22.712111306525422</v>
      </c>
      <c r="M153">
        <v>19.6</v>
      </c>
      <c r="N153" s="1">
        <f t="shared" si="91"/>
        <v>28.997241248091168</v>
      </c>
      <c r="O153">
        <v>19.6</v>
      </c>
      <c r="P153" s="1">
        <f t="shared" si="92"/>
        <v>34.868897315516016</v>
      </c>
      <c r="Q153">
        <v>29.4</v>
      </c>
      <c r="R153" s="1">
        <f t="shared" si="93"/>
        <v>34.06816695978814</v>
      </c>
      <c r="S153">
        <v>39.2</v>
      </c>
      <c r="T153" s="1">
        <f t="shared" si="94"/>
        <v>31.038041175306144</v>
      </c>
    </row>
    <row r="154" spans="1:20" ht="12.75">
      <c r="A154">
        <v>0.09999999999999964</v>
      </c>
      <c r="B154" s="1">
        <f t="shared" si="87"/>
        <v>-4.998999899979995</v>
      </c>
      <c r="C154">
        <v>9.9</v>
      </c>
      <c r="D154" s="1">
        <f t="shared" si="76"/>
        <v>1.4106735979665865</v>
      </c>
      <c r="E154">
        <v>9.9</v>
      </c>
      <c r="F154" s="1">
        <f t="shared" si="88"/>
        <v>11.268983982595769</v>
      </c>
      <c r="G154">
        <v>9.9</v>
      </c>
      <c r="H154" s="1">
        <f t="shared" si="89"/>
        <v>17.377859476932134</v>
      </c>
      <c r="I154">
        <v>9.9</v>
      </c>
      <c r="J154" s="1">
        <f t="shared" si="79"/>
        <v>22.956262762043824</v>
      </c>
      <c r="K154">
        <v>19.8</v>
      </c>
      <c r="L154" s="1">
        <f t="shared" si="90"/>
        <v>22.537967965191537</v>
      </c>
      <c r="M154">
        <v>19.8</v>
      </c>
      <c r="N154" s="1">
        <f t="shared" si="91"/>
        <v>28.861046412075915</v>
      </c>
      <c r="O154">
        <v>19.8</v>
      </c>
      <c r="P154" s="1">
        <f t="shared" si="92"/>
        <v>34.75571895386427</v>
      </c>
      <c r="Q154">
        <v>29.7</v>
      </c>
      <c r="R154" s="1">
        <f t="shared" si="93"/>
        <v>33.80695194778731</v>
      </c>
      <c r="S154">
        <v>39.6</v>
      </c>
      <c r="T154" s="1">
        <f t="shared" si="94"/>
        <v>30.52605444534226</v>
      </c>
    </row>
    <row r="155" spans="1:20" ht="12.75">
      <c r="A155">
        <v>0</v>
      </c>
      <c r="B155" s="1">
        <f t="shared" si="87"/>
        <v>-5</v>
      </c>
      <c r="C155">
        <v>10</v>
      </c>
      <c r="D155" s="1">
        <f aca="true" t="shared" si="95" ref="D155:D186">-SQRT(100-(C155*C155))</f>
        <v>0</v>
      </c>
      <c r="E155">
        <v>10</v>
      </c>
      <c r="F155" s="1">
        <f t="shared" si="88"/>
        <v>11.180339887498949</v>
      </c>
      <c r="G155">
        <v>10</v>
      </c>
      <c r="H155" s="1">
        <f t="shared" si="89"/>
        <v>17.320508075688775</v>
      </c>
      <c r="I155">
        <v>10</v>
      </c>
      <c r="J155" s="1">
        <f t="shared" si="79"/>
        <v>22.9128784747792</v>
      </c>
      <c r="K155">
        <v>20</v>
      </c>
      <c r="L155" s="1">
        <f t="shared" si="90"/>
        <v>22.360679774997898</v>
      </c>
      <c r="M155">
        <v>20</v>
      </c>
      <c r="N155" s="1">
        <f t="shared" si="91"/>
        <v>28.722813232690143</v>
      </c>
      <c r="O155">
        <v>20</v>
      </c>
      <c r="P155" s="1">
        <f t="shared" si="92"/>
        <v>34.64101615137755</v>
      </c>
      <c r="Q155">
        <v>30</v>
      </c>
      <c r="R155" s="1">
        <f t="shared" si="93"/>
        <v>33.54101966249684</v>
      </c>
      <c r="S155">
        <v>40</v>
      </c>
      <c r="T155" s="1">
        <f t="shared" si="94"/>
        <v>30</v>
      </c>
    </row>
    <row r="156" spans="1:20" ht="12.75">
      <c r="A156">
        <v>-0.10000000000000053</v>
      </c>
      <c r="B156" s="1">
        <f t="shared" si="87"/>
        <v>-4.998999899979995</v>
      </c>
      <c r="C156">
        <v>9.9</v>
      </c>
      <c r="D156" s="1">
        <f t="shared" si="95"/>
        <v>-1.4106735979665865</v>
      </c>
      <c r="E156">
        <v>10.1</v>
      </c>
      <c r="F156" s="1">
        <f t="shared" si="88"/>
        <v>11.090085662428402</v>
      </c>
      <c r="G156">
        <v>10.1</v>
      </c>
      <c r="H156" s="1">
        <f t="shared" si="89"/>
        <v>17.262386856978964</v>
      </c>
      <c r="I156">
        <v>10.1</v>
      </c>
      <c r="J156" s="1">
        <f t="shared" si="79"/>
        <v>22.86897461627871</v>
      </c>
      <c r="K156">
        <v>20.2</v>
      </c>
      <c r="L156" s="1">
        <f t="shared" si="90"/>
        <v>22.180171324856804</v>
      </c>
      <c r="M156">
        <v>20.2</v>
      </c>
      <c r="N156" s="1">
        <f t="shared" si="91"/>
        <v>28.582512135919753</v>
      </c>
      <c r="O156">
        <v>20.2</v>
      </c>
      <c r="P156" s="1">
        <f t="shared" si="92"/>
        <v>34.52477371395793</v>
      </c>
      <c r="Q156">
        <v>30.3</v>
      </c>
      <c r="R156" s="1">
        <f t="shared" si="93"/>
        <v>33.2702569872852</v>
      </c>
      <c r="S156">
        <v>40.4</v>
      </c>
      <c r="T156" s="1">
        <f t="shared" si="94"/>
        <v>29.459124223235154</v>
      </c>
    </row>
    <row r="157" spans="1:20" ht="12.75">
      <c r="A157">
        <v>-0.2</v>
      </c>
      <c r="B157" s="1">
        <f t="shared" si="87"/>
        <v>-4.995998398718719</v>
      </c>
      <c r="C157">
        <v>9.8</v>
      </c>
      <c r="D157" s="1">
        <f t="shared" si="95"/>
        <v>-1.9899748742132348</v>
      </c>
      <c r="E157">
        <v>10.2</v>
      </c>
      <c r="F157" s="1">
        <f t="shared" si="88"/>
        <v>10.998181667894016</v>
      </c>
      <c r="G157">
        <v>10.2</v>
      </c>
      <c r="H157" s="1">
        <f t="shared" si="89"/>
        <v>17.203488018422313</v>
      </c>
      <c r="I157">
        <v>10.2</v>
      </c>
      <c r="J157" s="1">
        <f t="shared" si="79"/>
        <v>22.82454818829937</v>
      </c>
      <c r="K157">
        <v>20.4</v>
      </c>
      <c r="L157" s="1">
        <f t="shared" si="90"/>
        <v>21.996363335788033</v>
      </c>
      <c r="M157">
        <v>20.4</v>
      </c>
      <c r="N157" s="1">
        <f t="shared" si="91"/>
        <v>28.440112517358298</v>
      </c>
      <c r="O157">
        <v>20.4</v>
      </c>
      <c r="P157" s="1">
        <f t="shared" si="92"/>
        <v>34.406976036844625</v>
      </c>
      <c r="Q157">
        <v>30.6</v>
      </c>
      <c r="R157" s="1">
        <f t="shared" si="93"/>
        <v>32.99454500368205</v>
      </c>
      <c r="S157">
        <v>40.8</v>
      </c>
      <c r="T157" s="1">
        <f t="shared" si="94"/>
        <v>28.902595039200204</v>
      </c>
    </row>
    <row r="158" spans="1:20" ht="12.75">
      <c r="A158">
        <v>-0.3000000000000007</v>
      </c>
      <c r="B158" s="1">
        <f t="shared" si="87"/>
        <v>-4.990991885387112</v>
      </c>
      <c r="C158">
        <v>9.7</v>
      </c>
      <c r="D158" s="1">
        <f t="shared" si="95"/>
        <v>-2.431049156228646</v>
      </c>
      <c r="E158">
        <v>10.3</v>
      </c>
      <c r="F158" s="1">
        <f t="shared" si="88"/>
        <v>10.904586191139945</v>
      </c>
      <c r="G158">
        <v>10.3</v>
      </c>
      <c r="H158" s="1">
        <f t="shared" si="89"/>
        <v>17.143803545304642</v>
      </c>
      <c r="I158">
        <v>10.3</v>
      </c>
      <c r="J158" s="1">
        <f t="shared" si="79"/>
        <v>22.77959613338217</v>
      </c>
      <c r="K158">
        <v>20.6</v>
      </c>
      <c r="L158" s="1">
        <f t="shared" si="90"/>
        <v>21.80917238227989</v>
      </c>
      <c r="M158">
        <v>20.6</v>
      </c>
      <c r="N158" s="1">
        <f t="shared" si="91"/>
        <v>28.295582694123826</v>
      </c>
      <c r="O158">
        <v>20.6</v>
      </c>
      <c r="P158" s="1">
        <f t="shared" si="92"/>
        <v>34.287607090609285</v>
      </c>
      <c r="Q158">
        <v>30.9</v>
      </c>
      <c r="R158" s="1">
        <f t="shared" si="93"/>
        <v>32.71375857341984</v>
      </c>
      <c r="S158">
        <v>41.2</v>
      </c>
      <c r="T158" s="1">
        <f t="shared" si="94"/>
        <v>28.32948993540123</v>
      </c>
    </row>
    <row r="159" spans="1:20" ht="12.75">
      <c r="A159">
        <v>-0.4000000000000007</v>
      </c>
      <c r="B159" s="1">
        <f t="shared" si="87"/>
        <v>-4.983974317750845</v>
      </c>
      <c r="C159">
        <v>9.6</v>
      </c>
      <c r="D159" s="1">
        <f t="shared" si="95"/>
        <v>-2.8000000000000007</v>
      </c>
      <c r="E159">
        <v>10.4</v>
      </c>
      <c r="F159" s="1">
        <f t="shared" si="88"/>
        <v>10.809255293497328</v>
      </c>
      <c r="G159">
        <v>10.4</v>
      </c>
      <c r="H159" s="1">
        <f t="shared" si="89"/>
        <v>17.083325203250098</v>
      </c>
      <c r="I159">
        <v>10.4</v>
      </c>
      <c r="J159" s="1">
        <f t="shared" si="79"/>
        <v>22.734115333568624</v>
      </c>
      <c r="K159">
        <v>20.8</v>
      </c>
      <c r="L159" s="1">
        <f t="shared" si="90"/>
        <v>21.618510586994656</v>
      </c>
      <c r="M159">
        <v>20.8</v>
      </c>
      <c r="N159" s="1">
        <f t="shared" si="91"/>
        <v>28.14888985377576</v>
      </c>
      <c r="O159">
        <v>20.8</v>
      </c>
      <c r="P159" s="1">
        <f t="shared" si="92"/>
        <v>34.166650406500196</v>
      </c>
      <c r="Q159">
        <v>31.2</v>
      </c>
      <c r="R159" s="1">
        <f t="shared" si="93"/>
        <v>32.42776588049198</v>
      </c>
      <c r="S159">
        <v>41.6</v>
      </c>
      <c r="T159" s="1">
        <f t="shared" si="94"/>
        <v>27.73878151613729</v>
      </c>
    </row>
    <row r="160" spans="1:20" ht="12.75">
      <c r="A160">
        <v>-0.5000000000000007</v>
      </c>
      <c r="B160" s="1">
        <f t="shared" si="87"/>
        <v>-4.9749371855331</v>
      </c>
      <c r="C160">
        <v>9.5</v>
      </c>
      <c r="D160" s="1">
        <f t="shared" si="95"/>
        <v>-3.122498999199199</v>
      </c>
      <c r="E160">
        <v>10.5</v>
      </c>
      <c r="F160" s="1">
        <f t="shared" si="88"/>
        <v>10.712142642814275</v>
      </c>
      <c r="G160">
        <v>10.5</v>
      </c>
      <c r="H160" s="1">
        <f t="shared" si="89"/>
        <v>17.022044530549202</v>
      </c>
      <c r="I160">
        <v>10.5</v>
      </c>
      <c r="J160" s="1">
        <f t="shared" si="79"/>
        <v>22.688102609076854</v>
      </c>
      <c r="K160">
        <v>21</v>
      </c>
      <c r="L160" s="1">
        <f t="shared" si="90"/>
        <v>21.42428528562855</v>
      </c>
      <c r="M160">
        <v>21</v>
      </c>
      <c r="N160" s="1">
        <f t="shared" si="91"/>
        <v>28</v>
      </c>
      <c r="O160">
        <v>21</v>
      </c>
      <c r="P160" s="1">
        <f t="shared" si="92"/>
        <v>34.044089061098404</v>
      </c>
      <c r="Q160">
        <v>31.5</v>
      </c>
      <c r="R160" s="1">
        <f t="shared" si="93"/>
        <v>32.13642792844283</v>
      </c>
      <c r="S160">
        <v>42</v>
      </c>
      <c r="T160" s="1">
        <f t="shared" si="94"/>
        <v>27.129319932501073</v>
      </c>
    </row>
    <row r="161" spans="1:20" ht="12.75">
      <c r="A161">
        <v>-0.6000000000000008</v>
      </c>
      <c r="B161" s="1">
        <f t="shared" si="87"/>
        <v>-4.963869458396343</v>
      </c>
      <c r="C161">
        <v>9.4</v>
      </c>
      <c r="D161" s="1">
        <f t="shared" si="95"/>
        <v>-3.4117444218463944</v>
      </c>
      <c r="E161">
        <v>10.6</v>
      </c>
      <c r="F161" s="1">
        <f t="shared" si="88"/>
        <v>10.613199329137279</v>
      </c>
      <c r="G161">
        <v>10.6</v>
      </c>
      <c r="H161" s="1">
        <f t="shared" si="89"/>
        <v>16.959952830123083</v>
      </c>
      <c r="I161">
        <v>10.6</v>
      </c>
      <c r="J161" s="1">
        <f t="shared" si="79"/>
        <v>22.64155471693585</v>
      </c>
      <c r="K161">
        <v>21.2</v>
      </c>
      <c r="L161" s="1">
        <f t="shared" si="90"/>
        <v>21.226398658274558</v>
      </c>
      <c r="M161">
        <v>21.2</v>
      </c>
      <c r="N161" s="1">
        <f t="shared" si="91"/>
        <v>27.848877894809334</v>
      </c>
      <c r="O161">
        <v>21.2</v>
      </c>
      <c r="P161" s="1">
        <f t="shared" si="92"/>
        <v>33.919905660246165</v>
      </c>
      <c r="Q161">
        <v>31.8</v>
      </c>
      <c r="R161" s="1">
        <f t="shared" si="93"/>
        <v>31.83959798741184</v>
      </c>
      <c r="S161">
        <v>42.4</v>
      </c>
      <c r="T161" s="1">
        <f t="shared" si="94"/>
        <v>26.499811320083015</v>
      </c>
    </row>
    <row r="162" spans="1:20" ht="12.75">
      <c r="A162">
        <v>-0.7000000000000007</v>
      </c>
      <c r="B162" s="1">
        <f t="shared" si="87"/>
        <v>-4.950757517794625</v>
      </c>
      <c r="C162">
        <v>9.3</v>
      </c>
      <c r="D162" s="1">
        <f t="shared" si="95"/>
        <v>-3.67559518989782</v>
      </c>
      <c r="E162">
        <v>10.7</v>
      </c>
      <c r="F162" s="1">
        <f t="shared" si="88"/>
        <v>10.512373661547615</v>
      </c>
      <c r="G162">
        <v>10.7</v>
      </c>
      <c r="H162" s="1">
        <f t="shared" si="89"/>
        <v>16.897041161102734</v>
      </c>
      <c r="I162">
        <v>10.7</v>
      </c>
      <c r="J162" s="1">
        <f t="shared" si="79"/>
        <v>22.594468349576186</v>
      </c>
      <c r="K162">
        <v>21.4</v>
      </c>
      <c r="L162" s="1">
        <f t="shared" si="90"/>
        <v>21.02474732309523</v>
      </c>
      <c r="M162">
        <v>21.4</v>
      </c>
      <c r="N162" s="1">
        <f t="shared" si="91"/>
        <v>27.69548699698202</v>
      </c>
      <c r="O162">
        <v>21.4</v>
      </c>
      <c r="P162" s="1">
        <f t="shared" si="92"/>
        <v>33.79408232220547</v>
      </c>
      <c r="Q162">
        <v>32.1</v>
      </c>
      <c r="R162" s="1">
        <f t="shared" si="93"/>
        <v>31.537120984642844</v>
      </c>
      <c r="S162">
        <v>42.8</v>
      </c>
      <c r="T162" s="1">
        <f t="shared" si="94"/>
        <v>25.848791074245625</v>
      </c>
    </row>
    <row r="163" spans="1:20" ht="12.75">
      <c r="A163">
        <v>-0.8000000000000007</v>
      </c>
      <c r="B163" s="1">
        <f t="shared" si="87"/>
        <v>-4.935585071701226</v>
      </c>
      <c r="C163">
        <v>9.2</v>
      </c>
      <c r="D163" s="1">
        <f t="shared" si="95"/>
        <v>-3.9191835884530866</v>
      </c>
      <c r="E163">
        <v>10.8</v>
      </c>
      <c r="F163" s="1">
        <f t="shared" si="88"/>
        <v>10.409610943738484</v>
      </c>
      <c r="G163">
        <v>10.8</v>
      </c>
      <c r="H163" s="1">
        <f t="shared" si="89"/>
        <v>16.83330033000065</v>
      </c>
      <c r="I163">
        <v>10.8</v>
      </c>
      <c r="J163" s="1">
        <f t="shared" si="79"/>
        <v>22.546840133375674</v>
      </c>
      <c r="K163">
        <v>21.6</v>
      </c>
      <c r="L163" s="1">
        <f t="shared" si="90"/>
        <v>20.819221887476967</v>
      </c>
      <c r="M163">
        <v>21.6</v>
      </c>
      <c r="N163" s="1">
        <f t="shared" si="91"/>
        <v>27.539789396435115</v>
      </c>
      <c r="O163">
        <v>21.6</v>
      </c>
      <c r="P163" s="1">
        <f t="shared" si="92"/>
        <v>33.6666006600013</v>
      </c>
      <c r="Q163">
        <v>32.4</v>
      </c>
      <c r="R163" s="1">
        <f t="shared" si="93"/>
        <v>31.22883283121545</v>
      </c>
      <c r="S163">
        <v>43.2</v>
      </c>
      <c r="T163" s="1">
        <f t="shared" si="94"/>
        <v>25.174590364095298</v>
      </c>
    </row>
    <row r="164" spans="1:20" ht="12.75">
      <c r="A164">
        <v>-0.9000000000000008</v>
      </c>
      <c r="B164" s="1">
        <f t="shared" si="87"/>
        <v>-4.918333050943175</v>
      </c>
      <c r="C164">
        <v>9.1</v>
      </c>
      <c r="D164" s="1">
        <f t="shared" si="95"/>
        <v>-4.146082488325577</v>
      </c>
      <c r="E164">
        <v>10.9</v>
      </c>
      <c r="F164" s="1">
        <f t="shared" si="88"/>
        <v>10.304853225543777</v>
      </c>
      <c r="G164">
        <v>10.9</v>
      </c>
      <c r="H164" s="1">
        <f t="shared" si="89"/>
        <v>16.768720881450676</v>
      </c>
      <c r="I164">
        <v>10.9</v>
      </c>
      <c r="J164" s="1">
        <f t="shared" si="79"/>
        <v>22.49866662715815</v>
      </c>
      <c r="K164">
        <v>21.8</v>
      </c>
      <c r="L164" s="1">
        <f t="shared" si="90"/>
        <v>20.609706451087554</v>
      </c>
      <c r="M164">
        <v>21.8</v>
      </c>
      <c r="N164" s="1">
        <f t="shared" si="91"/>
        <v>27.38174574419973</v>
      </c>
      <c r="O164">
        <v>21.8</v>
      </c>
      <c r="P164" s="1">
        <f t="shared" si="92"/>
        <v>33.53744176290135</v>
      </c>
      <c r="Q164">
        <v>32.7</v>
      </c>
      <c r="R164" s="1">
        <f t="shared" si="93"/>
        <v>30.91455967663133</v>
      </c>
      <c r="S164">
        <v>43.6</v>
      </c>
      <c r="T164" s="1">
        <f t="shared" si="94"/>
        <v>24.475293665245367</v>
      </c>
    </row>
    <row r="165" spans="1:20" ht="12.75">
      <c r="A165">
        <v>-1</v>
      </c>
      <c r="B165" s="1">
        <f t="shared" si="87"/>
        <v>-4.898979485566356</v>
      </c>
      <c r="C165">
        <v>9</v>
      </c>
      <c r="D165" s="1">
        <f t="shared" si="95"/>
        <v>-4.358898943540674</v>
      </c>
      <c r="E165">
        <v>11</v>
      </c>
      <c r="F165" s="1">
        <f t="shared" si="88"/>
        <v>10.198039027185569</v>
      </c>
      <c r="G165">
        <v>11</v>
      </c>
      <c r="H165" s="1">
        <f t="shared" si="89"/>
        <v>16.703293088490067</v>
      </c>
      <c r="I165">
        <v>11</v>
      </c>
      <c r="J165" s="1">
        <f t="shared" si="79"/>
        <v>22.44994432064365</v>
      </c>
      <c r="K165">
        <v>22</v>
      </c>
      <c r="L165" s="1">
        <f t="shared" si="90"/>
        <v>20.396078054371138</v>
      </c>
      <c r="M165">
        <v>22</v>
      </c>
      <c r="N165" s="1">
        <f t="shared" si="91"/>
        <v>27.2213151776324</v>
      </c>
      <c r="O165">
        <v>22</v>
      </c>
      <c r="P165" s="1">
        <f t="shared" si="92"/>
        <v>33.406586176980134</v>
      </c>
      <c r="Q165">
        <v>33</v>
      </c>
      <c r="R165" s="1">
        <f t="shared" si="93"/>
        <v>30.59411708155671</v>
      </c>
      <c r="S165">
        <v>44</v>
      </c>
      <c r="T165" s="1">
        <f t="shared" si="94"/>
        <v>23.748684174075834</v>
      </c>
    </row>
    <row r="166" spans="1:20" ht="12.75">
      <c r="A166">
        <v>-1.1</v>
      </c>
      <c r="B166" s="1">
        <f t="shared" si="87"/>
        <v>-4.877499359302879</v>
      </c>
      <c r="C166">
        <v>8.9</v>
      </c>
      <c r="D166" s="1">
        <f t="shared" si="95"/>
        <v>-4.559605246071198</v>
      </c>
      <c r="E166">
        <v>11.1</v>
      </c>
      <c r="F166" s="1">
        <f t="shared" si="88"/>
        <v>10.089103032480143</v>
      </c>
      <c r="G166">
        <v>11.1</v>
      </c>
      <c r="H166" s="1">
        <f t="shared" si="89"/>
        <v>16.63700694235595</v>
      </c>
      <c r="I166">
        <v>11.1</v>
      </c>
      <c r="J166" s="1">
        <f t="shared" si="79"/>
        <v>22.400669632848032</v>
      </c>
      <c r="K166">
        <v>22.2</v>
      </c>
      <c r="L166" s="1">
        <f t="shared" si="90"/>
        <v>20.178206064960285</v>
      </c>
      <c r="M166">
        <v>22.2</v>
      </c>
      <c r="N166" s="1">
        <f t="shared" si="91"/>
        <v>27.05845524046042</v>
      </c>
      <c r="O166">
        <v>22.2</v>
      </c>
      <c r="P166" s="1">
        <f t="shared" si="92"/>
        <v>33.2740138847119</v>
      </c>
      <c r="Q166">
        <v>33.3</v>
      </c>
      <c r="R166" s="1">
        <f t="shared" si="93"/>
        <v>30.267309097440428</v>
      </c>
      <c r="S166">
        <v>44.4</v>
      </c>
      <c r="T166" s="1">
        <f t="shared" si="94"/>
        <v>22.992172581119863</v>
      </c>
    </row>
    <row r="167" spans="1:20" ht="12.75">
      <c r="A167">
        <v>-1.2</v>
      </c>
      <c r="B167" s="1">
        <f t="shared" si="87"/>
        <v>-4.853864439804639</v>
      </c>
      <c r="C167">
        <v>8.8</v>
      </c>
      <c r="D167" s="1">
        <f t="shared" si="95"/>
        <v>-4.749736834815166</v>
      </c>
      <c r="E167">
        <v>11.2</v>
      </c>
      <c r="F167" s="1">
        <f t="shared" si="88"/>
        <v>9.977975746613138</v>
      </c>
      <c r="G167">
        <v>11.2</v>
      </c>
      <c r="H167" s="1">
        <f t="shared" si="89"/>
        <v>16.569852141766383</v>
      </c>
      <c r="I167">
        <v>11.2</v>
      </c>
      <c r="J167" s="1">
        <f t="shared" si="79"/>
        <v>22.350838910430184</v>
      </c>
      <c r="K167">
        <v>22.4</v>
      </c>
      <c r="L167" s="1">
        <f t="shared" si="90"/>
        <v>19.955951493226276</v>
      </c>
      <c r="M167">
        <v>22.4</v>
      </c>
      <c r="N167" s="1">
        <f t="shared" si="91"/>
        <v>26.893121797217965</v>
      </c>
      <c r="O167">
        <v>22.4</v>
      </c>
      <c r="P167" s="1">
        <f t="shared" si="92"/>
        <v>33.139704283532765</v>
      </c>
      <c r="Q167">
        <v>33.6</v>
      </c>
      <c r="R167" s="1">
        <f t="shared" si="93"/>
        <v>29.933927239839413</v>
      </c>
      <c r="S167">
        <v>44.8</v>
      </c>
      <c r="T167" s="1">
        <f t="shared" si="94"/>
        <v>22.202702538204672</v>
      </c>
    </row>
    <row r="168" spans="1:20" ht="12.75">
      <c r="A168">
        <v>-1.3</v>
      </c>
      <c r="B168" s="1">
        <f t="shared" si="87"/>
        <v>-4.828043081829324</v>
      </c>
      <c r="C168">
        <v>8.7</v>
      </c>
      <c r="D168" s="1">
        <f t="shared" si="95"/>
        <v>-4.930517214248422</v>
      </c>
      <c r="E168">
        <v>11.3</v>
      </c>
      <c r="F168" s="1">
        <f t="shared" si="88"/>
        <v>9.86458311334037</v>
      </c>
      <c r="G168">
        <v>11.3</v>
      </c>
      <c r="H168" s="1">
        <f t="shared" si="89"/>
        <v>16.501818081653912</v>
      </c>
      <c r="I168">
        <v>11.3</v>
      </c>
      <c r="J168" s="1">
        <f t="shared" si="79"/>
        <v>22.300448425984623</v>
      </c>
      <c r="K168">
        <v>22.6</v>
      </c>
      <c r="L168" s="1">
        <f t="shared" si="90"/>
        <v>19.72916622668074</v>
      </c>
      <c r="M168">
        <v>22.6</v>
      </c>
      <c r="N168" s="1">
        <f t="shared" si="91"/>
        <v>26.725268941584105</v>
      </c>
      <c r="O168">
        <v>22.6</v>
      </c>
      <c r="P168" s="1">
        <f t="shared" si="92"/>
        <v>33.003636163307824</v>
      </c>
      <c r="Q168">
        <v>33.9</v>
      </c>
      <c r="R168" s="1">
        <f t="shared" si="93"/>
        <v>29.593749340021116</v>
      </c>
      <c r="S168">
        <v>45.2</v>
      </c>
      <c r="T168" s="1">
        <f t="shared" si="94"/>
        <v>21.376622745419816</v>
      </c>
    </row>
    <row r="169" spans="1:20" ht="12.75">
      <c r="A169">
        <v>-1.4</v>
      </c>
      <c r="B169" s="1">
        <f aca="true" t="shared" si="96" ref="B169:B204">-SQRT(25-(A169*A169))</f>
        <v>-4.8</v>
      </c>
      <c r="C169">
        <v>8.6</v>
      </c>
      <c r="D169" s="1">
        <f t="shared" si="95"/>
        <v>-5.10294032886923</v>
      </c>
      <c r="E169">
        <v>11.4</v>
      </c>
      <c r="F169" s="1">
        <f t="shared" si="88"/>
        <v>9.748846085563152</v>
      </c>
      <c r="G169">
        <v>11.4</v>
      </c>
      <c r="H169" s="1">
        <f t="shared" si="89"/>
        <v>16.432893841317174</v>
      </c>
      <c r="I169">
        <v>11.4</v>
      </c>
      <c r="J169" s="1">
        <f t="shared" si="79"/>
        <v>22.249494376277408</v>
      </c>
      <c r="K169">
        <v>22.8</v>
      </c>
      <c r="L169" s="1">
        <f t="shared" si="90"/>
        <v>19.497692171126303</v>
      </c>
      <c r="M169">
        <v>22.8</v>
      </c>
      <c r="N169" s="1">
        <f t="shared" si="91"/>
        <v>26.554848898082625</v>
      </c>
      <c r="O169">
        <v>22.8</v>
      </c>
      <c r="P169" s="1">
        <f t="shared" si="92"/>
        <v>32.86578768263435</v>
      </c>
      <c r="Q169">
        <v>34.2</v>
      </c>
      <c r="R169" s="1">
        <f t="shared" si="93"/>
        <v>29.246538256689455</v>
      </c>
      <c r="S169">
        <v>45.6</v>
      </c>
      <c r="T169" s="1">
        <f t="shared" si="94"/>
        <v>20.50950998927083</v>
      </c>
    </row>
    <row r="170" spans="1:20" ht="12.75">
      <c r="A170">
        <v>-1.5</v>
      </c>
      <c r="B170" s="1">
        <f t="shared" si="96"/>
        <v>-4.769696007084728</v>
      </c>
      <c r="C170">
        <v>8.5</v>
      </c>
      <c r="D170" s="1">
        <f t="shared" si="95"/>
        <v>-5.267826876426369</v>
      </c>
      <c r="E170">
        <v>11.5</v>
      </c>
      <c r="F170" s="1">
        <f t="shared" si="88"/>
        <v>9.630680142129112</v>
      </c>
      <c r="G170">
        <v>11.5</v>
      </c>
      <c r="H170" s="1">
        <f t="shared" si="89"/>
        <v>16.36306817195357</v>
      </c>
      <c r="I170">
        <v>11.5</v>
      </c>
      <c r="J170" s="1">
        <f t="shared" si="79"/>
        <v>22.197972880423112</v>
      </c>
      <c r="K170">
        <v>23</v>
      </c>
      <c r="L170" s="1">
        <f t="shared" si="90"/>
        <v>19.261360284258224</v>
      </c>
      <c r="M170">
        <v>23</v>
      </c>
      <c r="N170" s="1">
        <f t="shared" si="91"/>
        <v>26.38181191654584</v>
      </c>
      <c r="O170">
        <v>23</v>
      </c>
      <c r="P170" s="1">
        <f t="shared" si="92"/>
        <v>32.72613634390714</v>
      </c>
      <c r="Q170">
        <v>34.5</v>
      </c>
      <c r="R170" s="1">
        <f t="shared" si="93"/>
        <v>28.892040426387332</v>
      </c>
      <c r="S170">
        <v>46</v>
      </c>
      <c r="T170" s="1">
        <f t="shared" si="94"/>
        <v>19.595917942265423</v>
      </c>
    </row>
    <row r="171" spans="1:20" ht="12.75">
      <c r="A171">
        <v>-1.6</v>
      </c>
      <c r="B171" s="1">
        <f t="shared" si="96"/>
        <v>-4.737087712930804</v>
      </c>
      <c r="C171">
        <v>8.4</v>
      </c>
      <c r="D171" s="1">
        <f t="shared" si="95"/>
        <v>-5.4258639865002145</v>
      </c>
      <c r="E171">
        <v>11.6</v>
      </c>
      <c r="F171" s="1">
        <f t="shared" si="88"/>
        <v>9.509994742374992</v>
      </c>
      <c r="G171">
        <v>11.6</v>
      </c>
      <c r="H171" s="1">
        <f t="shared" si="89"/>
        <v>16.29232948353304</v>
      </c>
      <c r="I171">
        <v>11.6</v>
      </c>
      <c r="J171" s="1">
        <f t="shared" si="79"/>
        <v>22.145879978000423</v>
      </c>
      <c r="K171">
        <v>23.2</v>
      </c>
      <c r="L171" s="1">
        <f t="shared" si="90"/>
        <v>19.019989484749985</v>
      </c>
      <c r="M171">
        <v>23.2</v>
      </c>
      <c r="N171" s="1">
        <f t="shared" si="91"/>
        <v>26.206106158679887</v>
      </c>
      <c r="O171">
        <v>23.2</v>
      </c>
      <c r="P171" s="1">
        <f t="shared" si="92"/>
        <v>32.58465896706608</v>
      </c>
      <c r="Q171">
        <v>34.8</v>
      </c>
      <c r="R171" s="1">
        <f t="shared" si="93"/>
        <v>28.52998422712498</v>
      </c>
      <c r="S171">
        <v>46.4</v>
      </c>
      <c r="T171" s="1">
        <f t="shared" si="94"/>
        <v>18.629009635512027</v>
      </c>
    </row>
    <row r="172" spans="1:20" ht="12.75">
      <c r="A172">
        <v>-1.7</v>
      </c>
      <c r="B172" s="1">
        <f t="shared" si="96"/>
        <v>-4.702127178203499</v>
      </c>
      <c r="C172">
        <v>8.3</v>
      </c>
      <c r="D172" s="1">
        <f t="shared" si="95"/>
        <v>-5.577633906953735</v>
      </c>
      <c r="E172">
        <v>11.7</v>
      </c>
      <c r="F172" s="1">
        <f t="shared" si="88"/>
        <v>9.38669270829721</v>
      </c>
      <c r="G172">
        <v>11.7</v>
      </c>
      <c r="H172" s="1">
        <f t="shared" si="89"/>
        <v>16.220665830970074</v>
      </c>
      <c r="I172">
        <v>11.7</v>
      </c>
      <c r="J172" s="1">
        <f t="shared" si="79"/>
        <v>22.093211627103923</v>
      </c>
      <c r="K172">
        <v>23.4</v>
      </c>
      <c r="L172" s="1">
        <f t="shared" si="90"/>
        <v>18.77338541659442</v>
      </c>
      <c r="M172">
        <v>23.4</v>
      </c>
      <c r="N172" s="1">
        <f t="shared" si="91"/>
        <v>26.027677575995906</v>
      </c>
      <c r="O172">
        <v>23.4</v>
      </c>
      <c r="P172" s="1">
        <f t="shared" si="92"/>
        <v>32.44133166194015</v>
      </c>
      <c r="Q172">
        <v>35.1</v>
      </c>
      <c r="R172" s="1">
        <f t="shared" si="93"/>
        <v>28.16007812489163</v>
      </c>
      <c r="S172">
        <v>46.8</v>
      </c>
      <c r="T172" s="1">
        <f t="shared" si="94"/>
        <v>17.600000000000005</v>
      </c>
    </row>
    <row r="173" spans="1:20" ht="12.75">
      <c r="A173">
        <v>-1.8</v>
      </c>
      <c r="B173" s="1">
        <f t="shared" si="96"/>
        <v>-4.66476151587624</v>
      </c>
      <c r="C173">
        <v>8.2</v>
      </c>
      <c r="D173" s="1">
        <f t="shared" si="95"/>
        <v>-5.723635208501674</v>
      </c>
      <c r="E173">
        <v>11.8</v>
      </c>
      <c r="F173" s="1">
        <f t="shared" si="88"/>
        <v>9.26066952223218</v>
      </c>
      <c r="G173">
        <v>11.8</v>
      </c>
      <c r="H173" s="1">
        <f t="shared" si="89"/>
        <v>16.14806489954756</v>
      </c>
      <c r="I173">
        <v>11.8</v>
      </c>
      <c r="J173" s="1">
        <f t="shared" si="79"/>
        <v>22.03996370232946</v>
      </c>
      <c r="K173">
        <v>23.6</v>
      </c>
      <c r="L173" s="1">
        <f t="shared" si="90"/>
        <v>18.52133904446436</v>
      </c>
      <c r="M173">
        <v>23.6</v>
      </c>
      <c r="N173" s="1">
        <f t="shared" si="91"/>
        <v>25.84646977828887</v>
      </c>
      <c r="O173">
        <v>23.6</v>
      </c>
      <c r="P173" s="1">
        <f t="shared" si="92"/>
        <v>32.29612979909512</v>
      </c>
      <c r="Q173">
        <v>35.4</v>
      </c>
      <c r="R173" s="1">
        <f t="shared" si="93"/>
        <v>27.782008566696543</v>
      </c>
      <c r="S173">
        <v>47.2</v>
      </c>
      <c r="T173" s="1">
        <f t="shared" si="94"/>
        <v>16.49727250184102</v>
      </c>
    </row>
    <row r="174" spans="1:20" ht="12.75">
      <c r="A174">
        <v>-1.9</v>
      </c>
      <c r="B174" s="1">
        <f t="shared" si="96"/>
        <v>-4.624932431938871</v>
      </c>
      <c r="C174">
        <v>8.1</v>
      </c>
      <c r="D174" s="1">
        <f t="shared" si="95"/>
        <v>-5.8642987645583</v>
      </c>
      <c r="E174">
        <v>11.9</v>
      </c>
      <c r="F174" s="1">
        <f t="shared" si="88"/>
        <v>9.131812525451888</v>
      </c>
      <c r="G174">
        <v>11.9</v>
      </c>
      <c r="H174" s="1">
        <f t="shared" si="89"/>
        <v>16.074513989542577</v>
      </c>
      <c r="I174">
        <v>11.9</v>
      </c>
      <c r="J174" s="1">
        <f t="shared" si="79"/>
        <v>21.9861319926903</v>
      </c>
      <c r="K174">
        <v>23.8</v>
      </c>
      <c r="L174" s="1">
        <f t="shared" si="90"/>
        <v>18.263625050903777</v>
      </c>
      <c r="M174">
        <v>23.8</v>
      </c>
      <c r="N174" s="1">
        <f t="shared" si="91"/>
        <v>25.662423891752702</v>
      </c>
      <c r="O174">
        <v>23.8</v>
      </c>
      <c r="P174" s="1">
        <f t="shared" si="92"/>
        <v>32.149027979085155</v>
      </c>
      <c r="Q174">
        <v>35.7</v>
      </c>
      <c r="R174" s="1">
        <f t="shared" si="93"/>
        <v>27.39543757635566</v>
      </c>
      <c r="S174">
        <v>47.6</v>
      </c>
      <c r="T174" s="1">
        <f t="shared" si="94"/>
        <v>15.304901175767185</v>
      </c>
    </row>
    <row r="175" spans="1:20" ht="12.75">
      <c r="A175">
        <v>-2</v>
      </c>
      <c r="B175" s="1">
        <f t="shared" si="96"/>
        <v>-4.58257569495584</v>
      </c>
      <c r="C175">
        <v>8</v>
      </c>
      <c r="D175" s="1">
        <f t="shared" si="95"/>
        <v>-6</v>
      </c>
      <c r="E175">
        <v>12</v>
      </c>
      <c r="F175" s="1">
        <f t="shared" si="88"/>
        <v>9</v>
      </c>
      <c r="G175">
        <v>12</v>
      </c>
      <c r="H175" s="1">
        <f t="shared" si="89"/>
        <v>16</v>
      </c>
      <c r="I175">
        <v>12</v>
      </c>
      <c r="J175" s="1">
        <f t="shared" si="79"/>
        <v>21.93171219946131</v>
      </c>
      <c r="K175">
        <v>24</v>
      </c>
      <c r="L175" s="1">
        <f t="shared" si="90"/>
        <v>18</v>
      </c>
      <c r="M175">
        <v>24</v>
      </c>
      <c r="N175" s="1">
        <f t="shared" si="91"/>
        <v>25.475478405713993</v>
      </c>
      <c r="O175">
        <v>24</v>
      </c>
      <c r="P175" s="1">
        <f t="shared" si="92"/>
        <v>32</v>
      </c>
      <c r="Q175">
        <v>36</v>
      </c>
      <c r="R175" s="1">
        <f t="shared" si="93"/>
        <v>27</v>
      </c>
      <c r="S175">
        <v>48</v>
      </c>
      <c r="T175" s="1">
        <f t="shared" si="94"/>
        <v>14</v>
      </c>
    </row>
    <row r="176" spans="1:20" ht="12.75">
      <c r="A176">
        <v>-2.1</v>
      </c>
      <c r="B176" s="1">
        <f t="shared" si="96"/>
        <v>-4.537620521815371</v>
      </c>
      <c r="C176">
        <v>7.9</v>
      </c>
      <c r="D176" s="1">
        <f t="shared" si="95"/>
        <v>-6.131068422387732</v>
      </c>
      <c r="E176">
        <v>12.1</v>
      </c>
      <c r="F176" s="1">
        <f t="shared" si="88"/>
        <v>8.865100112237876</v>
      </c>
      <c r="G176">
        <v>12.1</v>
      </c>
      <c r="H176" s="1">
        <f t="shared" si="89"/>
        <v>15.924509411595698</v>
      </c>
      <c r="I176">
        <v>12.1</v>
      </c>
      <c r="J176" s="1">
        <f t="shared" si="79"/>
        <v>21.87669993394799</v>
      </c>
      <c r="K176">
        <v>24.2</v>
      </c>
      <c r="L176" s="1">
        <f t="shared" si="90"/>
        <v>17.73020022447575</v>
      </c>
      <c r="M176">
        <v>24.2</v>
      </c>
      <c r="N176" s="1">
        <f t="shared" si="91"/>
        <v>25.285569006846572</v>
      </c>
      <c r="O176">
        <v>24.2</v>
      </c>
      <c r="P176" s="1">
        <f t="shared" si="92"/>
        <v>31.849018823191397</v>
      </c>
      <c r="Q176">
        <v>36.3</v>
      </c>
      <c r="R176" s="1">
        <f t="shared" si="93"/>
        <v>26.59530033671363</v>
      </c>
      <c r="S176">
        <v>48.4</v>
      </c>
      <c r="T176" s="1">
        <f t="shared" si="94"/>
        <v>12.5475097130865</v>
      </c>
    </row>
    <row r="177" spans="1:20" ht="12.75">
      <c r="A177">
        <v>-2.2</v>
      </c>
      <c r="B177" s="1">
        <f t="shared" si="96"/>
        <v>-4.48998886412873</v>
      </c>
      <c r="C177">
        <v>7.8</v>
      </c>
      <c r="D177" s="1">
        <f t="shared" si="95"/>
        <v>-6.2577951388648065</v>
      </c>
      <c r="E177">
        <v>12.2</v>
      </c>
      <c r="F177" s="1">
        <f t="shared" si="88"/>
        <v>8.726969691708574</v>
      </c>
      <c r="G177">
        <v>12.2</v>
      </c>
      <c r="H177" s="1">
        <f t="shared" si="89"/>
        <v>15.848028268526026</v>
      </c>
      <c r="I177">
        <v>12.2</v>
      </c>
      <c r="J177" s="1">
        <f t="shared" si="79"/>
        <v>21.82109071517737</v>
      </c>
      <c r="K177">
        <v>24.4</v>
      </c>
      <c r="L177" s="1">
        <f t="shared" si="90"/>
        <v>17.453939383417147</v>
      </c>
      <c r="M177">
        <v>24.4</v>
      </c>
      <c r="N177" s="1">
        <f t="shared" si="91"/>
        <v>25.092628399591785</v>
      </c>
      <c r="O177">
        <v>24.4</v>
      </c>
      <c r="P177" s="1">
        <f t="shared" si="92"/>
        <v>31.69605653705205</v>
      </c>
      <c r="Q177">
        <v>36.6</v>
      </c>
      <c r="R177" s="1">
        <f t="shared" si="93"/>
        <v>26.18090907512571</v>
      </c>
      <c r="S177">
        <v>48.8</v>
      </c>
      <c r="T177" s="1">
        <f t="shared" si="94"/>
        <v>10.888526071052977</v>
      </c>
    </row>
    <row r="178" spans="1:20" ht="12.75">
      <c r="A178">
        <v>-2.3</v>
      </c>
      <c r="B178" s="1">
        <f t="shared" si="96"/>
        <v>-4.439594576084623</v>
      </c>
      <c r="C178">
        <v>7.7</v>
      </c>
      <c r="D178" s="1">
        <f t="shared" si="95"/>
        <v>-6.380438856379707</v>
      </c>
      <c r="E178">
        <v>12.3</v>
      </c>
      <c r="F178" s="1">
        <f t="shared" si="88"/>
        <v>8.585452812752509</v>
      </c>
      <c r="G178">
        <v>12.3</v>
      </c>
      <c r="H178" s="1">
        <f t="shared" si="89"/>
        <v>15.770542159355207</v>
      </c>
      <c r="I178">
        <v>12.3</v>
      </c>
      <c r="J178" s="1">
        <f t="shared" si="79"/>
        <v>21.764879967507287</v>
      </c>
      <c r="K178">
        <v>24.6</v>
      </c>
      <c r="L178" s="1">
        <f t="shared" si="90"/>
        <v>17.170905625505018</v>
      </c>
      <c r="M178">
        <v>24.6</v>
      </c>
      <c r="N178" s="1">
        <f t="shared" si="91"/>
        <v>24.896586111352697</v>
      </c>
      <c r="O178">
        <v>24.6</v>
      </c>
      <c r="P178" s="1">
        <f t="shared" si="92"/>
        <v>31.541084318710414</v>
      </c>
      <c r="Q178">
        <v>36.9</v>
      </c>
      <c r="R178" s="1">
        <f t="shared" si="93"/>
        <v>25.756358438257536</v>
      </c>
      <c r="S178">
        <v>49.2</v>
      </c>
      <c r="T178" s="1">
        <f t="shared" si="94"/>
        <v>8.908422980528016</v>
      </c>
    </row>
    <row r="179" spans="1:20" ht="12.75">
      <c r="A179">
        <v>-2.4</v>
      </c>
      <c r="B179" s="1">
        <f t="shared" si="96"/>
        <v>-4.386342439892262</v>
      </c>
      <c r="C179">
        <v>7.6</v>
      </c>
      <c r="D179" s="1">
        <f t="shared" si="95"/>
        <v>-6.499230723708768</v>
      </c>
      <c r="E179">
        <v>12.4</v>
      </c>
      <c r="F179" s="1">
        <f t="shared" si="88"/>
        <v>8.440379138403676</v>
      </c>
      <c r="G179">
        <v>12.4</v>
      </c>
      <c r="H179" s="1">
        <f t="shared" si="89"/>
        <v>15.692036196746423</v>
      </c>
      <c r="I179">
        <v>12.4</v>
      </c>
      <c r="J179" s="1">
        <f t="shared" si="79"/>
        <v>21.708063018150654</v>
      </c>
      <c r="K179">
        <v>24.8</v>
      </c>
      <c r="L179" s="1">
        <f t="shared" si="90"/>
        <v>16.880758276807352</v>
      </c>
      <c r="M179">
        <v>24.8</v>
      </c>
      <c r="N179" s="1">
        <f t="shared" si="91"/>
        <v>24.6973682808513</v>
      </c>
      <c r="O179">
        <v>24.8</v>
      </c>
      <c r="P179" s="1">
        <f t="shared" si="92"/>
        <v>31.384072393492847</v>
      </c>
      <c r="Q179">
        <v>37.2</v>
      </c>
      <c r="R179" s="1">
        <f t="shared" si="93"/>
        <v>25.32113741521103</v>
      </c>
      <c r="S179">
        <v>49.6</v>
      </c>
      <c r="T179" s="1">
        <f t="shared" si="94"/>
        <v>6.311893535223776</v>
      </c>
    </row>
    <row r="180" spans="1:20" ht="12.75">
      <c r="A180">
        <v>-2.5</v>
      </c>
      <c r="B180" s="1">
        <f t="shared" si="96"/>
        <v>-4.330127018922194</v>
      </c>
      <c r="C180">
        <v>7.5</v>
      </c>
      <c r="D180" s="1">
        <f t="shared" si="95"/>
        <v>-6.614378277661476</v>
      </c>
      <c r="E180">
        <v>12.5</v>
      </c>
      <c r="F180" s="1">
        <f t="shared" si="88"/>
        <v>8.2915619758885</v>
      </c>
      <c r="G180">
        <v>12.5</v>
      </c>
      <c r="H180" s="1">
        <f t="shared" si="89"/>
        <v>15.612494995995995</v>
      </c>
      <c r="I180">
        <v>12.5</v>
      </c>
      <c r="J180" s="1">
        <f t="shared" si="79"/>
        <v>21.650635094610966</v>
      </c>
      <c r="K180">
        <v>25</v>
      </c>
      <c r="L180" s="1">
        <f t="shared" si="90"/>
        <v>16.583123951777</v>
      </c>
      <c r="M180">
        <v>25</v>
      </c>
      <c r="N180" s="1">
        <f t="shared" si="91"/>
        <v>24.49489742783178</v>
      </c>
      <c r="O180">
        <v>25</v>
      </c>
      <c r="P180" s="1">
        <f t="shared" si="92"/>
        <v>31.22498999199199</v>
      </c>
      <c r="Q180">
        <v>37.5</v>
      </c>
      <c r="R180" s="1">
        <f t="shared" si="93"/>
        <v>24.8746859276655</v>
      </c>
      <c r="S180">
        <v>50</v>
      </c>
      <c r="T180" s="1">
        <f aca="true" t="shared" si="97" ref="T180:T243">-SQRT(2500-(S180*S180))</f>
        <v>0</v>
      </c>
    </row>
    <row r="181" spans="1:20" ht="12.75">
      <c r="A181">
        <v>-2.6</v>
      </c>
      <c r="B181" s="1">
        <f t="shared" si="96"/>
        <v>-4.2708313008125245</v>
      </c>
      <c r="C181">
        <v>7.4</v>
      </c>
      <c r="D181" s="1">
        <f t="shared" si="95"/>
        <v>-6.726068688320094</v>
      </c>
      <c r="E181">
        <v>12.6</v>
      </c>
      <c r="F181" s="1">
        <f t="shared" si="88"/>
        <v>8.138795979750322</v>
      </c>
      <c r="G181">
        <v>12.6</v>
      </c>
      <c r="H181" s="1">
        <f t="shared" si="89"/>
        <v>15.531902652283138</v>
      </c>
      <c r="I181">
        <v>12.6</v>
      </c>
      <c r="J181" s="1">
        <f t="shared" si="79"/>
        <v>21.592591322025246</v>
      </c>
      <c r="K181">
        <v>25.2</v>
      </c>
      <c r="L181" s="1">
        <f t="shared" si="90"/>
        <v>16.277591959500644</v>
      </c>
      <c r="M181">
        <v>25.2</v>
      </c>
      <c r="N181" s="1">
        <f t="shared" si="91"/>
        <v>24.289092202056462</v>
      </c>
      <c r="O181">
        <v>25.2</v>
      </c>
      <c r="P181" s="1">
        <f t="shared" si="92"/>
        <v>31.063805304566277</v>
      </c>
      <c r="Q181">
        <v>37.8</v>
      </c>
      <c r="R181" s="1">
        <f t="shared" si="93"/>
        <v>24.41638793925097</v>
      </c>
      <c r="S181">
        <v>49.6</v>
      </c>
      <c r="T181" s="1">
        <f t="shared" si="97"/>
        <v>-6.311893535223776</v>
      </c>
    </row>
    <row r="182" spans="1:20" ht="12.75">
      <c r="A182">
        <v>-2.7</v>
      </c>
      <c r="B182" s="1">
        <f t="shared" si="96"/>
        <v>-4.208325082500163</v>
      </c>
      <c r="C182">
        <v>7.3</v>
      </c>
      <c r="D182" s="1">
        <f t="shared" si="95"/>
        <v>-6.834471449936711</v>
      </c>
      <c r="E182">
        <v>12.7</v>
      </c>
      <c r="F182" s="1">
        <f t="shared" si="88"/>
        <v>7.981854421122952</v>
      </c>
      <c r="G182">
        <v>12.7</v>
      </c>
      <c r="H182" s="1">
        <f t="shared" si="89"/>
        <v>15.450242716540087</v>
      </c>
      <c r="I182">
        <v>12.7</v>
      </c>
      <c r="J182" s="1">
        <f t="shared" si="79"/>
        <v>21.533926720410285</v>
      </c>
      <c r="K182">
        <v>25.4</v>
      </c>
      <c r="L182" s="1">
        <f t="shared" si="90"/>
        <v>15.963708842245904</v>
      </c>
      <c r="M182">
        <v>25.4</v>
      </c>
      <c r="N182" s="1">
        <f t="shared" si="91"/>
        <v>24.07986710926786</v>
      </c>
      <c r="O182">
        <v>25.4</v>
      </c>
      <c r="P182" s="1">
        <f t="shared" si="92"/>
        <v>30.900485433080174</v>
      </c>
      <c r="Q182">
        <v>38.1</v>
      </c>
      <c r="R182" s="1">
        <f t="shared" si="93"/>
        <v>23.94556326336885</v>
      </c>
      <c r="S182">
        <v>49.2</v>
      </c>
      <c r="T182" s="1">
        <f t="shared" si="97"/>
        <v>-8.908422980528016</v>
      </c>
    </row>
    <row r="183" spans="1:20" ht="12.75">
      <c r="A183">
        <v>-2.8</v>
      </c>
      <c r="B183" s="1">
        <f t="shared" si="96"/>
        <v>-4.142463035441596</v>
      </c>
      <c r="C183">
        <v>7.2</v>
      </c>
      <c r="D183" s="1">
        <f t="shared" si="95"/>
        <v>-6.9397406291589885</v>
      </c>
      <c r="E183">
        <v>12.8</v>
      </c>
      <c r="F183" s="1">
        <f aca="true" t="shared" si="98" ref="F183:F204">SQRT(225-(E183*E183))</f>
        <v>7.820485918406859</v>
      </c>
      <c r="G183">
        <v>12.8</v>
      </c>
      <c r="H183" s="1">
        <f aca="true" t="shared" si="99" ref="H183:H214">SQRT(400-(G183*G183))</f>
        <v>15.367498169838836</v>
      </c>
      <c r="I183">
        <v>12.8</v>
      </c>
      <c r="J183" s="1">
        <f aca="true" t="shared" si="100" ref="J183:J246">SQRT(625-(I183*I183))</f>
        <v>21.474636201807936</v>
      </c>
      <c r="K183">
        <v>25.6</v>
      </c>
      <c r="L183" s="1">
        <f aca="true" t="shared" si="101" ref="L183:L204">SQRT(900-(K183*K183))</f>
        <v>15.640971836813717</v>
      </c>
      <c r="M183">
        <v>25.6</v>
      </c>
      <c r="N183" s="1">
        <f aca="true" t="shared" si="102" ref="N183:N214">SQRT(1225-(M183*M183))</f>
        <v>23.86713221147442</v>
      </c>
      <c r="O183">
        <v>25.6</v>
      </c>
      <c r="P183" s="1">
        <f aca="true" t="shared" si="103" ref="P183:P214">SQRT(1600-(O183*O183))</f>
        <v>30.73499633967767</v>
      </c>
      <c r="Q183">
        <v>38.4</v>
      </c>
      <c r="R183" s="1">
        <f aca="true" t="shared" si="104" ref="R183:R204">SQRT(2025-(Q183*Q183))</f>
        <v>23.461457755220582</v>
      </c>
      <c r="S183">
        <v>48.8</v>
      </c>
      <c r="T183" s="1">
        <f t="shared" si="97"/>
        <v>-10.888526071052977</v>
      </c>
    </row>
    <row r="184" spans="1:20" ht="12.75">
      <c r="A184">
        <v>-2.9</v>
      </c>
      <c r="B184" s="1">
        <f t="shared" si="96"/>
        <v>-4.07308237088326</v>
      </c>
      <c r="C184">
        <v>7.1</v>
      </c>
      <c r="D184" s="1">
        <f t="shared" si="95"/>
        <v>-7.042016756583302</v>
      </c>
      <c r="E184">
        <v>12.9</v>
      </c>
      <c r="F184" s="1">
        <f t="shared" si="98"/>
        <v>7.654410493303844</v>
      </c>
      <c r="G184">
        <v>12.9</v>
      </c>
      <c r="H184" s="1">
        <f t="shared" si="99"/>
        <v>15.283651396181476</v>
      </c>
      <c r="I184">
        <v>12.9</v>
      </c>
      <c r="J184" s="1">
        <f t="shared" si="100"/>
        <v>21.414714567324964</v>
      </c>
      <c r="K184">
        <v>25.8</v>
      </c>
      <c r="L184" s="1">
        <f t="shared" si="101"/>
        <v>15.308820986607689</v>
      </c>
      <c r="M184">
        <v>25.8</v>
      </c>
      <c r="N184" s="1">
        <f t="shared" si="102"/>
        <v>23.650792798551173</v>
      </c>
      <c r="O184">
        <v>25.8</v>
      </c>
      <c r="P184" s="1">
        <f t="shared" si="103"/>
        <v>30.567302792362952</v>
      </c>
      <c r="Q184">
        <v>38.7</v>
      </c>
      <c r="R184" s="1">
        <f t="shared" si="104"/>
        <v>22.963231479911528</v>
      </c>
      <c r="S184">
        <v>48.4</v>
      </c>
      <c r="T184" s="1">
        <f t="shared" si="97"/>
        <v>-12.5475097130865</v>
      </c>
    </row>
    <row r="185" spans="1:20" ht="12.75">
      <c r="A185">
        <v>-3</v>
      </c>
      <c r="B185" s="1">
        <f t="shared" si="96"/>
        <v>-4</v>
      </c>
      <c r="C185">
        <v>7</v>
      </c>
      <c r="D185" s="1">
        <f t="shared" si="95"/>
        <v>-7.14142842854285</v>
      </c>
      <c r="E185">
        <v>13</v>
      </c>
      <c r="F185" s="1">
        <f t="shared" si="98"/>
        <v>7.483314773547883</v>
      </c>
      <c r="G185">
        <v>13</v>
      </c>
      <c r="H185" s="1">
        <f t="shared" si="99"/>
        <v>15.198684153570664</v>
      </c>
      <c r="I185">
        <v>13</v>
      </c>
      <c r="J185" s="1">
        <f t="shared" si="100"/>
        <v>21.354156504062622</v>
      </c>
      <c r="K185">
        <v>26</v>
      </c>
      <c r="L185" s="1">
        <f t="shared" si="101"/>
        <v>14.966629547095765</v>
      </c>
      <c r="M185">
        <v>26</v>
      </c>
      <c r="N185" s="1">
        <f t="shared" si="102"/>
        <v>23.430749027719962</v>
      </c>
      <c r="O185">
        <v>26</v>
      </c>
      <c r="P185" s="1">
        <f t="shared" si="103"/>
        <v>30.397368307141328</v>
      </c>
      <c r="Q185">
        <v>39</v>
      </c>
      <c r="R185" s="1">
        <f t="shared" si="104"/>
        <v>22.44994432064365</v>
      </c>
      <c r="S185">
        <v>48</v>
      </c>
      <c r="T185" s="1">
        <f t="shared" si="97"/>
        <v>-14</v>
      </c>
    </row>
    <row r="186" spans="1:20" ht="12.75">
      <c r="A186">
        <v>-3.1</v>
      </c>
      <c r="B186" s="1">
        <f t="shared" si="96"/>
        <v>-3.923009049186606</v>
      </c>
      <c r="C186">
        <v>6.9</v>
      </c>
      <c r="D186" s="1">
        <f t="shared" si="95"/>
        <v>-7.238093671679028</v>
      </c>
      <c r="E186">
        <v>13.1</v>
      </c>
      <c r="F186" s="1">
        <f t="shared" si="98"/>
        <v>7.306846104852627</v>
      </c>
      <c r="G186">
        <v>13.1</v>
      </c>
      <c r="H186" s="1">
        <f t="shared" si="99"/>
        <v>15.11257754322538</v>
      </c>
      <c r="I186">
        <v>13.1</v>
      </c>
      <c r="J186" s="1">
        <f t="shared" si="100"/>
        <v>21.29295658193103</v>
      </c>
      <c r="K186">
        <v>26.2</v>
      </c>
      <c r="L186" s="1">
        <f t="shared" si="101"/>
        <v>14.613692209705254</v>
      </c>
      <c r="M186">
        <v>26.2</v>
      </c>
      <c r="N186" s="1">
        <f t="shared" si="102"/>
        <v>23.20689552697646</v>
      </c>
      <c r="O186">
        <v>26.2</v>
      </c>
      <c r="P186" s="1">
        <f t="shared" si="103"/>
        <v>30.22515508645076</v>
      </c>
      <c r="Q186">
        <v>39.3</v>
      </c>
      <c r="R186" s="1">
        <f t="shared" si="104"/>
        <v>21.920538314557884</v>
      </c>
      <c r="S186">
        <v>47.6</v>
      </c>
      <c r="T186" s="1">
        <f t="shared" si="97"/>
        <v>-15.304901175767185</v>
      </c>
    </row>
    <row r="187" spans="1:20" ht="12.75">
      <c r="A187">
        <v>-3.2</v>
      </c>
      <c r="B187" s="1">
        <f t="shared" si="96"/>
        <v>-3.841874542459709</v>
      </c>
      <c r="C187">
        <v>6.8</v>
      </c>
      <c r="D187" s="1">
        <f aca="true" t="shared" si="105" ref="D187:D218">-SQRT(100-(C187*C187))</f>
        <v>-7.332121111929345</v>
      </c>
      <c r="E187">
        <v>13.2</v>
      </c>
      <c r="F187" s="1">
        <f t="shared" si="98"/>
        <v>7.124605252222752</v>
      </c>
      <c r="G187">
        <v>13.2</v>
      </c>
      <c r="H187" s="1">
        <f t="shared" si="99"/>
        <v>15.02531197679436</v>
      </c>
      <c r="I187">
        <v>13.2</v>
      </c>
      <c r="J187" s="1">
        <f t="shared" si="100"/>
        <v>21.231109250342996</v>
      </c>
      <c r="K187">
        <v>26.4</v>
      </c>
      <c r="L187" s="1">
        <f t="shared" si="101"/>
        <v>14.249210504445504</v>
      </c>
      <c r="M187">
        <v>26.4</v>
      </c>
      <c r="N187" s="1">
        <f t="shared" si="102"/>
        <v>22.97912095794789</v>
      </c>
      <c r="O187">
        <v>26.4</v>
      </c>
      <c r="P187" s="1">
        <f t="shared" si="103"/>
        <v>30.05062395358872</v>
      </c>
      <c r="Q187">
        <v>39.6</v>
      </c>
      <c r="R187" s="1">
        <f t="shared" si="104"/>
        <v>21.37381575666825</v>
      </c>
      <c r="S187">
        <v>47.2</v>
      </c>
      <c r="T187" s="1">
        <f t="shared" si="97"/>
        <v>-16.49727250184102</v>
      </c>
    </row>
    <row r="188" spans="1:20" ht="12.75">
      <c r="A188">
        <v>-3.3</v>
      </c>
      <c r="B188" s="1">
        <f t="shared" si="96"/>
        <v>-3.75632799419859</v>
      </c>
      <c r="C188">
        <v>6.7</v>
      </c>
      <c r="D188" s="1">
        <f t="shared" si="105"/>
        <v>-7.423610981186986</v>
      </c>
      <c r="E188">
        <v>13.3</v>
      </c>
      <c r="F188" s="1">
        <f t="shared" si="98"/>
        <v>6.936137253543934</v>
      </c>
      <c r="G188">
        <v>13.3</v>
      </c>
      <c r="H188" s="1">
        <f t="shared" si="99"/>
        <v>14.936867141405523</v>
      </c>
      <c r="I188">
        <v>13.3</v>
      </c>
      <c r="J188" s="1">
        <f t="shared" si="100"/>
        <v>21.16860883478175</v>
      </c>
      <c r="K188">
        <v>26.6</v>
      </c>
      <c r="L188" s="1">
        <f t="shared" si="101"/>
        <v>13.872274507087868</v>
      </c>
      <c r="M188">
        <v>26.6</v>
      </c>
      <c r="N188" s="1">
        <f t="shared" si="102"/>
        <v>22.747307532980688</v>
      </c>
      <c r="O188">
        <v>26.6</v>
      </c>
      <c r="P188" s="1">
        <f t="shared" si="103"/>
        <v>29.873734282811046</v>
      </c>
      <c r="Q188">
        <v>39.9</v>
      </c>
      <c r="R188" s="1">
        <f t="shared" si="104"/>
        <v>20.808411760631806</v>
      </c>
      <c r="S188">
        <v>46.8</v>
      </c>
      <c r="T188" s="1">
        <f t="shared" si="97"/>
        <v>-17.600000000000005</v>
      </c>
    </row>
    <row r="189" spans="1:20" ht="12.75">
      <c r="A189">
        <v>-3.4</v>
      </c>
      <c r="B189" s="1">
        <f t="shared" si="96"/>
        <v>-3.6660605559646724</v>
      </c>
      <c r="C189">
        <v>6.6</v>
      </c>
      <c r="D189" s="1">
        <f t="shared" si="105"/>
        <v>-7.51265598839718</v>
      </c>
      <c r="E189">
        <v>13.4</v>
      </c>
      <c r="F189" s="1">
        <f t="shared" si="98"/>
        <v>6.740919818541086</v>
      </c>
      <c r="G189">
        <v>13.4</v>
      </c>
      <c r="H189" s="1">
        <f t="shared" si="99"/>
        <v>14.847221962373972</v>
      </c>
      <c r="I189">
        <v>13.4</v>
      </c>
      <c r="J189" s="1">
        <f t="shared" si="100"/>
        <v>21.10544953323667</v>
      </c>
      <c r="K189">
        <v>26.8</v>
      </c>
      <c r="L189" s="1">
        <f t="shared" si="101"/>
        <v>13.481839637082173</v>
      </c>
      <c r="M189">
        <v>26.8</v>
      </c>
      <c r="N189" s="1">
        <f t="shared" si="102"/>
        <v>22.51133048044917</v>
      </c>
      <c r="O189">
        <v>26.8</v>
      </c>
      <c r="P189" s="1">
        <f t="shared" si="103"/>
        <v>29.694443924747944</v>
      </c>
      <c r="Q189">
        <v>40.2</v>
      </c>
      <c r="R189" s="1">
        <f t="shared" si="104"/>
        <v>20.222759455623255</v>
      </c>
      <c r="S189">
        <v>46.4</v>
      </c>
      <c r="T189" s="1">
        <f t="shared" si="97"/>
        <v>-18.629009635512027</v>
      </c>
    </row>
    <row r="190" spans="1:20" ht="12.75">
      <c r="A190">
        <v>-3.5</v>
      </c>
      <c r="B190" s="1">
        <f t="shared" si="96"/>
        <v>-3.570714214271425</v>
      </c>
      <c r="C190">
        <v>6.5</v>
      </c>
      <c r="D190" s="1">
        <f t="shared" si="105"/>
        <v>-7.599342076785332</v>
      </c>
      <c r="E190">
        <v>13.5</v>
      </c>
      <c r="F190" s="1">
        <f t="shared" si="98"/>
        <v>6.5383484153110105</v>
      </c>
      <c r="G190">
        <v>13.5</v>
      </c>
      <c r="H190" s="1">
        <f t="shared" si="99"/>
        <v>14.756354563373707</v>
      </c>
      <c r="I190">
        <v>13.5</v>
      </c>
      <c r="J190" s="1">
        <f t="shared" si="100"/>
        <v>21.041625412500814</v>
      </c>
      <c r="K190">
        <v>27</v>
      </c>
      <c r="L190" s="1">
        <f t="shared" si="101"/>
        <v>13.076696830622021</v>
      </c>
      <c r="M190">
        <v>27</v>
      </c>
      <c r="N190" s="1">
        <f t="shared" si="102"/>
        <v>22.271057451320086</v>
      </c>
      <c r="O190">
        <v>27</v>
      </c>
      <c r="P190" s="1">
        <f t="shared" si="103"/>
        <v>29.512709126747414</v>
      </c>
      <c r="Q190">
        <v>40.5</v>
      </c>
      <c r="R190" s="1">
        <f t="shared" si="104"/>
        <v>19.615045245933032</v>
      </c>
      <c r="S190">
        <v>46</v>
      </c>
      <c r="T190" s="1">
        <f t="shared" si="97"/>
        <v>-19.595917942265423</v>
      </c>
    </row>
    <row r="191" spans="1:20" ht="12.75">
      <c r="A191">
        <v>-3.6</v>
      </c>
      <c r="B191" s="1">
        <f t="shared" si="96"/>
        <v>-3.4698703145794942</v>
      </c>
      <c r="C191">
        <v>6.4</v>
      </c>
      <c r="D191" s="1">
        <f t="shared" si="105"/>
        <v>-7.683749084919418</v>
      </c>
      <c r="E191">
        <v>13.6</v>
      </c>
      <c r="F191" s="1">
        <f t="shared" si="98"/>
        <v>6.327716807822552</v>
      </c>
      <c r="G191">
        <v>13.6</v>
      </c>
      <c r="H191" s="1">
        <f t="shared" si="99"/>
        <v>14.66424222385869</v>
      </c>
      <c r="I191">
        <v>13.6</v>
      </c>
      <c r="J191" s="1">
        <f t="shared" si="100"/>
        <v>20.977130404323656</v>
      </c>
      <c r="K191">
        <v>27.2</v>
      </c>
      <c r="L191" s="1">
        <f t="shared" si="101"/>
        <v>12.655433615645103</v>
      </c>
      <c r="M191">
        <v>27.2</v>
      </c>
      <c r="N191" s="1">
        <f t="shared" si="102"/>
        <v>22.026347858871205</v>
      </c>
      <c r="O191">
        <v>27.2</v>
      </c>
      <c r="P191" s="1">
        <f t="shared" si="103"/>
        <v>29.32848444771738</v>
      </c>
      <c r="Q191">
        <v>40.8</v>
      </c>
      <c r="R191" s="1">
        <f t="shared" si="104"/>
        <v>18.983150423467652</v>
      </c>
      <c r="S191">
        <v>45.6</v>
      </c>
      <c r="T191" s="1">
        <f t="shared" si="97"/>
        <v>-20.50950998927083</v>
      </c>
    </row>
    <row r="192" spans="1:20" ht="12.75">
      <c r="A192">
        <v>-3.7</v>
      </c>
      <c r="B192" s="1">
        <f t="shared" si="96"/>
        <v>-3.363034344160047</v>
      </c>
      <c r="C192">
        <v>6.3</v>
      </c>
      <c r="D192" s="1">
        <f t="shared" si="105"/>
        <v>-7.765951326141569</v>
      </c>
      <c r="E192">
        <v>13.7</v>
      </c>
      <c r="F192" s="1">
        <f t="shared" si="98"/>
        <v>6.108191221630183</v>
      </c>
      <c r="G192">
        <v>13.7</v>
      </c>
      <c r="H192" s="1">
        <f t="shared" si="99"/>
        <v>14.57086133349707</v>
      </c>
      <c r="I192">
        <v>13.7</v>
      </c>
      <c r="J192" s="1">
        <f t="shared" si="100"/>
        <v>20.911958301412138</v>
      </c>
      <c r="K192">
        <v>27.4</v>
      </c>
      <c r="L192" s="1">
        <f t="shared" si="101"/>
        <v>12.216382443260366</v>
      </c>
      <c r="M192">
        <v>27.4</v>
      </c>
      <c r="N192" s="1">
        <f t="shared" si="102"/>
        <v>21.777052142105923</v>
      </c>
      <c r="O192">
        <v>27.4</v>
      </c>
      <c r="P192" s="1">
        <f t="shared" si="103"/>
        <v>29.14172266699414</v>
      </c>
      <c r="Q192">
        <v>41.1</v>
      </c>
      <c r="R192" s="1">
        <f t="shared" si="104"/>
        <v>18.32457366489054</v>
      </c>
      <c r="S192">
        <v>45.2</v>
      </c>
      <c r="T192" s="1">
        <f t="shared" si="97"/>
        <v>-21.376622745419816</v>
      </c>
    </row>
    <row r="193" spans="1:20" ht="12.75">
      <c r="A193">
        <v>-3.8</v>
      </c>
      <c r="B193" s="1">
        <f t="shared" si="96"/>
        <v>-3.249615361854384</v>
      </c>
      <c r="C193">
        <v>6.2</v>
      </c>
      <c r="D193" s="1">
        <f t="shared" si="105"/>
        <v>-7.846018098373212</v>
      </c>
      <c r="E193">
        <v>13.8</v>
      </c>
      <c r="F193" s="1">
        <f t="shared" si="98"/>
        <v>5.878775382679625</v>
      </c>
      <c r="G193">
        <v>13.8</v>
      </c>
      <c r="H193" s="1">
        <f t="shared" si="99"/>
        <v>14.476187343358056</v>
      </c>
      <c r="I193">
        <v>13.8</v>
      </c>
      <c r="J193" s="1">
        <f t="shared" si="100"/>
        <v>20.84610275327261</v>
      </c>
      <c r="K193">
        <v>27.6</v>
      </c>
      <c r="L193" s="1">
        <f t="shared" si="101"/>
        <v>11.75755076535925</v>
      </c>
      <c r="M193">
        <v>27.6</v>
      </c>
      <c r="N193" s="1">
        <f t="shared" si="102"/>
        <v>21.523010941780424</v>
      </c>
      <c r="O193">
        <v>27.6</v>
      </c>
      <c r="P193" s="1">
        <f t="shared" si="103"/>
        <v>28.952374686716112</v>
      </c>
      <c r="Q193">
        <v>41.4</v>
      </c>
      <c r="R193" s="1">
        <f t="shared" si="104"/>
        <v>17.636326148038886</v>
      </c>
      <c r="S193">
        <v>44.8</v>
      </c>
      <c r="T193" s="1">
        <f t="shared" si="97"/>
        <v>-22.202702538204672</v>
      </c>
    </row>
    <row r="194" spans="1:20" ht="12.75">
      <c r="A194">
        <v>-3.9</v>
      </c>
      <c r="B194" s="1">
        <f t="shared" si="96"/>
        <v>-3.1288975694324033</v>
      </c>
      <c r="C194">
        <v>6.1</v>
      </c>
      <c r="D194" s="1">
        <f t="shared" si="105"/>
        <v>-7.924014134263013</v>
      </c>
      <c r="E194">
        <v>13.9</v>
      </c>
      <c r="F194" s="1">
        <f t="shared" si="98"/>
        <v>5.638262143604179</v>
      </c>
      <c r="G194">
        <v>13.9</v>
      </c>
      <c r="H194" s="1">
        <f t="shared" si="99"/>
        <v>14.380194713563512</v>
      </c>
      <c r="I194">
        <v>13.9</v>
      </c>
      <c r="J194" s="1">
        <f t="shared" si="100"/>
        <v>20.77955726188602</v>
      </c>
      <c r="K194">
        <v>27.8</v>
      </c>
      <c r="L194" s="1">
        <f t="shared" si="101"/>
        <v>11.276524287208359</v>
      </c>
      <c r="M194">
        <v>27.8</v>
      </c>
      <c r="N194" s="1">
        <f t="shared" si="102"/>
        <v>21.26405417600322</v>
      </c>
      <c r="O194">
        <v>27.8</v>
      </c>
      <c r="P194" s="1">
        <f t="shared" si="103"/>
        <v>28.760389427127024</v>
      </c>
      <c r="Q194">
        <v>41.7</v>
      </c>
      <c r="R194" s="1">
        <f t="shared" si="104"/>
        <v>16.91478643081253</v>
      </c>
      <c r="S194">
        <v>44.4</v>
      </c>
      <c r="T194" s="1">
        <f t="shared" si="97"/>
        <v>-22.992172581119863</v>
      </c>
    </row>
    <row r="195" spans="1:20" ht="12.75">
      <c r="A195">
        <v>-4</v>
      </c>
      <c r="B195" s="1">
        <f t="shared" si="96"/>
        <v>-3</v>
      </c>
      <c r="C195">
        <v>6</v>
      </c>
      <c r="D195" s="1">
        <f t="shared" si="105"/>
        <v>-8</v>
      </c>
      <c r="E195">
        <v>14</v>
      </c>
      <c r="F195" s="1">
        <f t="shared" si="98"/>
        <v>5.385164807134504</v>
      </c>
      <c r="G195">
        <v>14</v>
      </c>
      <c r="H195" s="1">
        <f t="shared" si="99"/>
        <v>14.2828568570857</v>
      </c>
      <c r="I195">
        <v>14</v>
      </c>
      <c r="J195" s="1">
        <f t="shared" si="100"/>
        <v>20.71231517720798</v>
      </c>
      <c r="K195">
        <v>28</v>
      </c>
      <c r="L195" s="1">
        <f t="shared" si="101"/>
        <v>10.770329614269007</v>
      </c>
      <c r="M195">
        <v>28</v>
      </c>
      <c r="N195" s="1">
        <f t="shared" si="102"/>
        <v>21</v>
      </c>
      <c r="O195">
        <v>28</v>
      </c>
      <c r="P195" s="1">
        <f t="shared" si="103"/>
        <v>28.5657137141714</v>
      </c>
      <c r="Q195">
        <v>42</v>
      </c>
      <c r="R195" s="1">
        <f t="shared" si="104"/>
        <v>16.15549442140351</v>
      </c>
      <c r="S195">
        <v>44</v>
      </c>
      <c r="T195" s="1">
        <f t="shared" si="97"/>
        <v>-23.748684174075834</v>
      </c>
    </row>
    <row r="196" spans="1:20" ht="12.75">
      <c r="A196">
        <v>-4.1</v>
      </c>
      <c r="B196" s="1">
        <f t="shared" si="96"/>
        <v>-2.861817604250837</v>
      </c>
      <c r="C196">
        <v>5.9</v>
      </c>
      <c r="D196" s="1">
        <f t="shared" si="105"/>
        <v>-8.07403244977378</v>
      </c>
      <c r="E196">
        <v>14.1</v>
      </c>
      <c r="F196" s="1">
        <f t="shared" si="98"/>
        <v>5.117616632769594</v>
      </c>
      <c r="G196">
        <v>14.1</v>
      </c>
      <c r="H196" s="1">
        <f t="shared" si="99"/>
        <v>14.184146079338015</v>
      </c>
      <c r="I196">
        <v>14.1</v>
      </c>
      <c r="J196" s="1">
        <f t="shared" si="100"/>
        <v>20.644369692485164</v>
      </c>
      <c r="K196">
        <v>28.2</v>
      </c>
      <c r="L196" s="1">
        <f t="shared" si="101"/>
        <v>10.235233265539188</v>
      </c>
      <c r="M196">
        <v>28.2</v>
      </c>
      <c r="N196" s="1">
        <f t="shared" si="102"/>
        <v>20.7306536317599</v>
      </c>
      <c r="O196">
        <v>28.2</v>
      </c>
      <c r="P196" s="1">
        <f t="shared" si="103"/>
        <v>28.36829215867603</v>
      </c>
      <c r="Q196">
        <v>42.3</v>
      </c>
      <c r="R196" s="1">
        <f t="shared" si="104"/>
        <v>15.352849898308792</v>
      </c>
      <c r="S196">
        <v>43.6</v>
      </c>
      <c r="T196" s="1">
        <f t="shared" si="97"/>
        <v>-24.475293665245367</v>
      </c>
    </row>
    <row r="197" spans="1:20" ht="12.75">
      <c r="A197">
        <v>-4.2</v>
      </c>
      <c r="B197" s="1">
        <f t="shared" si="96"/>
        <v>-2.7129319932501073</v>
      </c>
      <c r="C197">
        <v>5.8</v>
      </c>
      <c r="D197" s="1">
        <f t="shared" si="105"/>
        <v>-8.14616474176652</v>
      </c>
      <c r="E197">
        <v>14.2</v>
      </c>
      <c r="F197" s="1">
        <f t="shared" si="98"/>
        <v>4.83321838943783</v>
      </c>
      <c r="G197">
        <v>14.2</v>
      </c>
      <c r="H197" s="1">
        <f t="shared" si="99"/>
        <v>14.084033513166604</v>
      </c>
      <c r="I197">
        <v>14.2</v>
      </c>
      <c r="J197" s="1">
        <f t="shared" si="100"/>
        <v>20.575713839378697</v>
      </c>
      <c r="K197">
        <v>28.4</v>
      </c>
      <c r="L197" s="1">
        <f t="shared" si="101"/>
        <v>9.66643677887566</v>
      </c>
      <c r="M197">
        <v>28.4</v>
      </c>
      <c r="N197" s="1">
        <f t="shared" si="102"/>
        <v>20.455806021763113</v>
      </c>
      <c r="O197">
        <v>28.4</v>
      </c>
      <c r="P197" s="1">
        <f t="shared" si="103"/>
        <v>28.16806702633321</v>
      </c>
      <c r="Q197">
        <v>42.6</v>
      </c>
      <c r="R197" s="1">
        <f t="shared" si="104"/>
        <v>14.49965516831348</v>
      </c>
      <c r="S197">
        <v>43.2</v>
      </c>
      <c r="T197" s="1">
        <f t="shared" si="97"/>
        <v>-25.174590364095298</v>
      </c>
    </row>
    <row r="198" spans="1:20" ht="12.75">
      <c r="A198">
        <v>-4.3</v>
      </c>
      <c r="B198" s="1">
        <f t="shared" si="96"/>
        <v>-2.551470164434615</v>
      </c>
      <c r="C198">
        <v>5.7</v>
      </c>
      <c r="D198" s="1">
        <f t="shared" si="105"/>
        <v>-8.216446920658587</v>
      </c>
      <c r="E198">
        <v>14.3</v>
      </c>
      <c r="F198" s="1">
        <f t="shared" si="98"/>
        <v>4.5287967496897</v>
      </c>
      <c r="G198">
        <v>14.3</v>
      </c>
      <c r="H198" s="1">
        <f t="shared" si="99"/>
        <v>13.982489048806725</v>
      </c>
      <c r="I198">
        <v>14.3</v>
      </c>
      <c r="J198" s="1">
        <f t="shared" si="100"/>
        <v>20.5063404828848</v>
      </c>
      <c r="K198">
        <v>28.6</v>
      </c>
      <c r="L198" s="1">
        <f t="shared" si="101"/>
        <v>9.0575934993794</v>
      </c>
      <c r="M198">
        <v>28.6</v>
      </c>
      <c r="N198" s="1">
        <f t="shared" si="102"/>
        <v>20.175232340669584</v>
      </c>
      <c r="O198">
        <v>28.6</v>
      </c>
      <c r="P198" s="1">
        <f t="shared" si="103"/>
        <v>27.96497809761345</v>
      </c>
      <c r="Q198">
        <v>42.9</v>
      </c>
      <c r="R198" s="1">
        <f t="shared" si="104"/>
        <v>13.586390249069108</v>
      </c>
      <c r="S198">
        <v>42.8</v>
      </c>
      <c r="T198" s="1">
        <f t="shared" si="97"/>
        <v>-25.848791074245625</v>
      </c>
    </row>
    <row r="199" spans="1:20" ht="12.75">
      <c r="A199">
        <v>-4.4</v>
      </c>
      <c r="B199" s="1">
        <f t="shared" si="96"/>
        <v>-2.374868417407583</v>
      </c>
      <c r="C199">
        <v>5.6</v>
      </c>
      <c r="D199" s="1">
        <f t="shared" si="105"/>
        <v>-8.284926070883191</v>
      </c>
      <c r="E199">
        <v>14.4</v>
      </c>
      <c r="F199" s="1">
        <f t="shared" si="98"/>
        <v>4.199999999999998</v>
      </c>
      <c r="G199">
        <v>14.4</v>
      </c>
      <c r="H199" s="1">
        <f t="shared" si="99"/>
        <v>13.879481258317977</v>
      </c>
      <c r="I199">
        <v>14.4</v>
      </c>
      <c r="J199" s="1">
        <f t="shared" si="100"/>
        <v>20.43624231604235</v>
      </c>
      <c r="K199">
        <v>28.8</v>
      </c>
      <c r="L199" s="1">
        <f t="shared" si="101"/>
        <v>8.399999999999997</v>
      </c>
      <c r="M199">
        <v>28.8</v>
      </c>
      <c r="N199" s="1">
        <f t="shared" si="102"/>
        <v>19.888690253508397</v>
      </c>
      <c r="O199">
        <v>28.8</v>
      </c>
      <c r="P199" s="1">
        <f t="shared" si="103"/>
        <v>27.758962516635954</v>
      </c>
      <c r="Q199">
        <v>43.2</v>
      </c>
      <c r="R199" s="1">
        <f t="shared" si="104"/>
        <v>12.59999999999999</v>
      </c>
      <c r="S199">
        <v>42.4</v>
      </c>
      <c r="T199" s="1">
        <f t="shared" si="97"/>
        <v>-26.499811320083015</v>
      </c>
    </row>
    <row r="200" spans="1:20" ht="12.75">
      <c r="A200">
        <v>-4.5</v>
      </c>
      <c r="B200" s="1">
        <f t="shared" si="96"/>
        <v>-2.179449471770337</v>
      </c>
      <c r="C200">
        <v>5.5</v>
      </c>
      <c r="D200" s="1">
        <f t="shared" si="105"/>
        <v>-8.351646544245034</v>
      </c>
      <c r="E200">
        <v>14.5</v>
      </c>
      <c r="F200" s="1">
        <f t="shared" si="98"/>
        <v>3.840572873934304</v>
      </c>
      <c r="G200">
        <v>14.5</v>
      </c>
      <c r="H200" s="1">
        <f t="shared" si="99"/>
        <v>13.77497731395591</v>
      </c>
      <c r="I200">
        <v>14.5</v>
      </c>
      <c r="J200" s="1">
        <f t="shared" si="100"/>
        <v>20.3654118544163</v>
      </c>
      <c r="K200">
        <v>29</v>
      </c>
      <c r="L200" s="1">
        <f t="shared" si="101"/>
        <v>7.681145747868608</v>
      </c>
      <c r="M200">
        <v>29</v>
      </c>
      <c r="N200" s="1">
        <f t="shared" si="102"/>
        <v>19.595917942265423</v>
      </c>
      <c r="O200">
        <v>29</v>
      </c>
      <c r="P200" s="1">
        <f t="shared" si="103"/>
        <v>27.54995462791182</v>
      </c>
      <c r="Q200">
        <v>43.5</v>
      </c>
      <c r="R200" s="1">
        <f t="shared" si="104"/>
        <v>11.521718621802913</v>
      </c>
      <c r="S200">
        <v>42</v>
      </c>
      <c r="T200" s="1">
        <f t="shared" si="97"/>
        <v>-27.129319932501073</v>
      </c>
    </row>
    <row r="201" spans="1:20" ht="12.75">
      <c r="A201">
        <v>-4.6</v>
      </c>
      <c r="B201" s="1">
        <f t="shared" si="96"/>
        <v>-1.9595917942265433</v>
      </c>
      <c r="C201">
        <v>5.4</v>
      </c>
      <c r="D201" s="1">
        <f t="shared" si="105"/>
        <v>-8.416650165000325</v>
      </c>
      <c r="E201">
        <v>14.6</v>
      </c>
      <c r="F201" s="1">
        <f t="shared" si="98"/>
        <v>3.440930106817051</v>
      </c>
      <c r="G201">
        <v>14.6</v>
      </c>
      <c r="H201" s="1">
        <f t="shared" si="99"/>
        <v>13.668942899873421</v>
      </c>
      <c r="I201">
        <v>14.6</v>
      </c>
      <c r="J201" s="1">
        <f t="shared" si="100"/>
        <v>20.293841430345317</v>
      </c>
      <c r="K201">
        <v>29.2</v>
      </c>
      <c r="L201" s="1">
        <f t="shared" si="101"/>
        <v>6.881860213634102</v>
      </c>
      <c r="M201">
        <v>29.2</v>
      </c>
      <c r="N201" s="1">
        <f t="shared" si="102"/>
        <v>19.296631830451656</v>
      </c>
      <c r="O201">
        <v>29.2</v>
      </c>
      <c r="P201" s="1">
        <f t="shared" si="103"/>
        <v>27.337885799746843</v>
      </c>
      <c r="Q201">
        <v>43.8</v>
      </c>
      <c r="R201" s="1">
        <f t="shared" si="104"/>
        <v>10.32279032045116</v>
      </c>
      <c r="S201">
        <v>41.6</v>
      </c>
      <c r="T201" s="1">
        <f t="shared" si="97"/>
        <v>-27.73878151613729</v>
      </c>
    </row>
    <row r="202" spans="1:20" ht="12.75">
      <c r="A202">
        <v>-4.7</v>
      </c>
      <c r="B202" s="1">
        <f t="shared" si="96"/>
        <v>-1.7058722109231972</v>
      </c>
      <c r="C202">
        <v>5.3</v>
      </c>
      <c r="D202" s="1">
        <f t="shared" si="105"/>
        <v>-8.479976415061541</v>
      </c>
      <c r="E202">
        <v>14.7</v>
      </c>
      <c r="F202" s="1">
        <f t="shared" si="98"/>
        <v>2.984962311319864</v>
      </c>
      <c r="G202">
        <v>14.7</v>
      </c>
      <c r="H202" s="1">
        <f t="shared" si="99"/>
        <v>13.561342116472101</v>
      </c>
      <c r="I202">
        <v>14.7</v>
      </c>
      <c r="J202" s="1">
        <f t="shared" si="100"/>
        <v>20.221523186941187</v>
      </c>
      <c r="K202">
        <v>29.4</v>
      </c>
      <c r="L202" s="1">
        <f t="shared" si="101"/>
        <v>5.969924622639728</v>
      </c>
      <c r="M202">
        <v>29.4</v>
      </c>
      <c r="N202" s="1">
        <f t="shared" si="102"/>
        <v>18.990523952750753</v>
      </c>
      <c r="O202">
        <v>29.4</v>
      </c>
      <c r="P202" s="1">
        <f t="shared" si="103"/>
        <v>27.122684232944202</v>
      </c>
      <c r="Q202">
        <v>44.1</v>
      </c>
      <c r="R202" s="1">
        <f t="shared" si="104"/>
        <v>8.95488693395957</v>
      </c>
      <c r="S202">
        <v>41.2</v>
      </c>
      <c r="T202" s="1">
        <f t="shared" si="97"/>
        <v>-28.32948993540123</v>
      </c>
    </row>
    <row r="203" spans="1:20" ht="12.75">
      <c r="A203">
        <v>-4.8</v>
      </c>
      <c r="B203" s="1">
        <f t="shared" si="96"/>
        <v>-1.4000000000000004</v>
      </c>
      <c r="C203">
        <v>5.2</v>
      </c>
      <c r="D203" s="1">
        <f t="shared" si="105"/>
        <v>-8.541662601625049</v>
      </c>
      <c r="E203">
        <v>14.8</v>
      </c>
      <c r="F203" s="1">
        <f t="shared" si="98"/>
        <v>2.4413111231467366</v>
      </c>
      <c r="G203">
        <v>14.8</v>
      </c>
      <c r="H203" s="1">
        <f t="shared" si="99"/>
        <v>13.452137376640188</v>
      </c>
      <c r="I203">
        <v>14.8</v>
      </c>
      <c r="J203" s="1">
        <f t="shared" si="100"/>
        <v>20.148449071826843</v>
      </c>
      <c r="K203">
        <v>29.6</v>
      </c>
      <c r="L203" s="1">
        <f t="shared" si="101"/>
        <v>4.882622246293473</v>
      </c>
      <c r="M203">
        <v>29.6</v>
      </c>
      <c r="N203" s="1">
        <f t="shared" si="102"/>
        <v>18.677258899528056</v>
      </c>
      <c r="O203">
        <v>29.6</v>
      </c>
      <c r="P203" s="1">
        <f t="shared" si="103"/>
        <v>26.904274753280376</v>
      </c>
      <c r="Q203">
        <v>44.4</v>
      </c>
      <c r="R203" s="1">
        <f t="shared" si="104"/>
        <v>7.323933369440229</v>
      </c>
      <c r="S203">
        <v>40.8</v>
      </c>
      <c r="T203" s="1">
        <f t="shared" si="97"/>
        <v>-28.902595039200204</v>
      </c>
    </row>
    <row r="204" spans="1:20" ht="12.75">
      <c r="A204">
        <v>-4.9</v>
      </c>
      <c r="B204" s="1">
        <f t="shared" si="96"/>
        <v>-0.9949874371066174</v>
      </c>
      <c r="C204">
        <v>5.1</v>
      </c>
      <c r="D204" s="1">
        <f t="shared" si="105"/>
        <v>-8.601744009211156</v>
      </c>
      <c r="E204">
        <v>14.9</v>
      </c>
      <c r="F204" s="1">
        <f t="shared" si="98"/>
        <v>1.7291616465790527</v>
      </c>
      <c r="G204">
        <v>14.9</v>
      </c>
      <c r="H204" s="1">
        <f t="shared" si="99"/>
        <v>13.341289293018121</v>
      </c>
      <c r="I204">
        <v>14.9</v>
      </c>
      <c r="J204" s="1">
        <f t="shared" si="100"/>
        <v>20.074610830598935</v>
      </c>
      <c r="K204">
        <v>29.8</v>
      </c>
      <c r="L204" s="1">
        <f t="shared" si="101"/>
        <v>3.4583232931581054</v>
      </c>
      <c r="M204">
        <v>29.8</v>
      </c>
      <c r="N204" s="1">
        <f t="shared" si="102"/>
        <v>18.356470248934023</v>
      </c>
      <c r="O204">
        <v>29.8</v>
      </c>
      <c r="P204" s="1">
        <f t="shared" si="103"/>
        <v>26.682578586036243</v>
      </c>
      <c r="Q204">
        <v>44.7</v>
      </c>
      <c r="R204" s="1">
        <f t="shared" si="104"/>
        <v>5.1874849397371605</v>
      </c>
      <c r="S204">
        <v>40.4</v>
      </c>
      <c r="T204" s="1">
        <f t="shared" si="97"/>
        <v>-29.459124223235154</v>
      </c>
    </row>
    <row r="205" spans="1:20" ht="12.75">
      <c r="A205">
        <v>-5</v>
      </c>
      <c r="B205" s="1">
        <f aca="true" t="shared" si="106" ref="B205:B236">SQRT(25-(A205*A205))</f>
        <v>0</v>
      </c>
      <c r="C205">
        <v>5</v>
      </c>
      <c r="D205" s="1">
        <f t="shared" si="105"/>
        <v>-8.660254037844387</v>
      </c>
      <c r="E205">
        <v>15</v>
      </c>
      <c r="F205" s="1">
        <f aca="true" t="shared" si="107" ref="F205:F268">-SQRT(225-(E205*E205))</f>
        <v>0</v>
      </c>
      <c r="G205">
        <v>15</v>
      </c>
      <c r="H205" s="1">
        <f t="shared" si="99"/>
        <v>13.228756555322953</v>
      </c>
      <c r="I205">
        <v>15</v>
      </c>
      <c r="J205" s="1">
        <f t="shared" si="100"/>
        <v>20</v>
      </c>
      <c r="K205">
        <v>30</v>
      </c>
      <c r="L205" s="1">
        <f aca="true" t="shared" si="108" ref="L205:L268">-SQRT(900-(K205*K205))</f>
        <v>0</v>
      </c>
      <c r="M205">
        <v>30</v>
      </c>
      <c r="N205" s="1">
        <f t="shared" si="102"/>
        <v>18.027756377319946</v>
      </c>
      <c r="O205">
        <v>30</v>
      </c>
      <c r="P205" s="1">
        <f t="shared" si="103"/>
        <v>26.457513110645905</v>
      </c>
      <c r="Q205">
        <v>45</v>
      </c>
      <c r="R205" s="1">
        <f aca="true" t="shared" si="109" ref="R205:R268">-SQRT(2025-(Q205*Q205))</f>
        <v>0</v>
      </c>
      <c r="S205">
        <v>40</v>
      </c>
      <c r="T205" s="1">
        <f t="shared" si="97"/>
        <v>-30</v>
      </c>
    </row>
    <row r="206" spans="1:20" ht="12.75">
      <c r="A206">
        <v>-4.9</v>
      </c>
      <c r="B206" s="1">
        <f t="shared" si="106"/>
        <v>0.9949874371066174</v>
      </c>
      <c r="C206">
        <v>4.9</v>
      </c>
      <c r="D206" s="1">
        <f t="shared" si="105"/>
        <v>-8.717224328879004</v>
      </c>
      <c r="E206">
        <v>14.9</v>
      </c>
      <c r="F206" s="1">
        <f t="shared" si="107"/>
        <v>-1.7291616465790527</v>
      </c>
      <c r="G206">
        <v>15.1</v>
      </c>
      <c r="H206" s="1">
        <f t="shared" si="99"/>
        <v>13.114495796636637</v>
      </c>
      <c r="I206">
        <v>15.1</v>
      </c>
      <c r="J206" s="1">
        <f t="shared" si="100"/>
        <v>19.924607900784398</v>
      </c>
      <c r="K206">
        <v>29.8</v>
      </c>
      <c r="L206" s="1">
        <f t="shared" si="108"/>
        <v>-3.4583232931581054</v>
      </c>
      <c r="M206">
        <v>30.2</v>
      </c>
      <c r="N206" s="1">
        <f t="shared" si="102"/>
        <v>17.690675509996787</v>
      </c>
      <c r="O206">
        <v>30.2</v>
      </c>
      <c r="P206" s="1">
        <f t="shared" si="103"/>
        <v>26.228991593273275</v>
      </c>
      <c r="Q206">
        <v>44.7</v>
      </c>
      <c r="R206" s="1">
        <f t="shared" si="109"/>
        <v>-5.1874849397371605</v>
      </c>
      <c r="S206">
        <v>39.6</v>
      </c>
      <c r="T206" s="1">
        <f t="shared" si="97"/>
        <v>-30.52605444534226</v>
      </c>
    </row>
    <row r="207" spans="1:20" ht="12.75">
      <c r="A207">
        <v>-4.8</v>
      </c>
      <c r="B207" s="1">
        <f t="shared" si="106"/>
        <v>1.4000000000000004</v>
      </c>
      <c r="C207">
        <v>4.8</v>
      </c>
      <c r="D207" s="1">
        <f t="shared" si="105"/>
        <v>-8.772684879784524</v>
      </c>
      <c r="E207">
        <v>14.8</v>
      </c>
      <c r="F207" s="1">
        <f t="shared" si="107"/>
        <v>-2.4413111231467366</v>
      </c>
      <c r="G207">
        <v>15.2</v>
      </c>
      <c r="H207" s="1">
        <f t="shared" si="99"/>
        <v>12.998461447417537</v>
      </c>
      <c r="I207">
        <v>15.2</v>
      </c>
      <c r="J207" s="1">
        <f t="shared" si="100"/>
        <v>19.848425630260955</v>
      </c>
      <c r="K207">
        <v>29.6</v>
      </c>
      <c r="L207" s="1">
        <f t="shared" si="108"/>
        <v>-4.882622246293473</v>
      </c>
      <c r="M207">
        <v>30.4</v>
      </c>
      <c r="N207" s="1">
        <f t="shared" si="102"/>
        <v>17.344739836619055</v>
      </c>
      <c r="O207">
        <v>30.4</v>
      </c>
      <c r="P207" s="1">
        <f t="shared" si="103"/>
        <v>25.996922894835073</v>
      </c>
      <c r="Q207">
        <v>44.4</v>
      </c>
      <c r="R207" s="1">
        <f t="shared" si="109"/>
        <v>-7.323933369440229</v>
      </c>
      <c r="S207">
        <v>39.2</v>
      </c>
      <c r="T207" s="1">
        <f t="shared" si="97"/>
        <v>-31.038041175306144</v>
      </c>
    </row>
    <row r="208" spans="1:20" ht="12.75">
      <c r="A208">
        <v>-4.7</v>
      </c>
      <c r="B208" s="1">
        <f t="shared" si="106"/>
        <v>1.7058722109231972</v>
      </c>
      <c r="C208">
        <v>4.7</v>
      </c>
      <c r="D208" s="1">
        <f t="shared" si="105"/>
        <v>-8.826664149042944</v>
      </c>
      <c r="E208">
        <v>14.7</v>
      </c>
      <c r="F208" s="1">
        <f t="shared" si="107"/>
        <v>-2.984962311319864</v>
      </c>
      <c r="G208">
        <v>15.3</v>
      </c>
      <c r="H208" s="1">
        <f t="shared" si="99"/>
        <v>12.880605575826005</v>
      </c>
      <c r="I208">
        <v>15.3</v>
      </c>
      <c r="J208" s="1">
        <f t="shared" si="100"/>
        <v>19.77144405449435</v>
      </c>
      <c r="K208">
        <v>29.4</v>
      </c>
      <c r="L208" s="1">
        <f t="shared" si="108"/>
        <v>-5.969924622639728</v>
      </c>
      <c r="M208">
        <v>30.6</v>
      </c>
      <c r="N208" s="1">
        <f t="shared" si="102"/>
        <v>16.989408465276238</v>
      </c>
      <c r="O208">
        <v>30.6</v>
      </c>
      <c r="P208" s="1">
        <f t="shared" si="103"/>
        <v>25.76121115165201</v>
      </c>
      <c r="Q208">
        <v>44.1</v>
      </c>
      <c r="R208" s="1">
        <f t="shared" si="109"/>
        <v>-8.95488693395957</v>
      </c>
      <c r="S208">
        <v>38.8</v>
      </c>
      <c r="T208" s="1">
        <f t="shared" si="97"/>
        <v>-31.53664535108324</v>
      </c>
    </row>
    <row r="209" spans="1:20" ht="12.75">
      <c r="A209">
        <v>-4.6</v>
      </c>
      <c r="B209" s="1">
        <f t="shared" si="106"/>
        <v>1.9595917942265433</v>
      </c>
      <c r="C209">
        <v>4.6</v>
      </c>
      <c r="D209" s="1">
        <f t="shared" si="105"/>
        <v>-8.879189152169246</v>
      </c>
      <c r="E209">
        <v>14.6</v>
      </c>
      <c r="F209" s="1">
        <f t="shared" si="107"/>
        <v>-3.440930106817051</v>
      </c>
      <c r="G209">
        <v>15.4</v>
      </c>
      <c r="H209" s="1">
        <f t="shared" si="99"/>
        <v>12.760877712759415</v>
      </c>
      <c r="I209">
        <v>15.4</v>
      </c>
      <c r="J209" s="1">
        <f t="shared" si="100"/>
        <v>19.693653800145874</v>
      </c>
      <c r="K209">
        <v>29.2</v>
      </c>
      <c r="L209" s="1">
        <f t="shared" si="108"/>
        <v>-6.881860213634102</v>
      </c>
      <c r="M209">
        <v>30.8</v>
      </c>
      <c r="N209" s="1">
        <f t="shared" si="102"/>
        <v>16.62407892185308</v>
      </c>
      <c r="O209">
        <v>30.8</v>
      </c>
      <c r="P209" s="1">
        <f t="shared" si="103"/>
        <v>25.52175542551883</v>
      </c>
      <c r="Q209">
        <v>43.8</v>
      </c>
      <c r="R209" s="1">
        <f t="shared" si="109"/>
        <v>-10.32279032045116</v>
      </c>
      <c r="S209">
        <v>38.4</v>
      </c>
      <c r="T209" s="1">
        <f t="shared" si="97"/>
        <v>-32.02249209540069</v>
      </c>
    </row>
    <row r="210" spans="1:20" ht="12.75">
      <c r="A210">
        <v>-4.5</v>
      </c>
      <c r="B210" s="1">
        <f t="shared" si="106"/>
        <v>2.179449471770337</v>
      </c>
      <c r="C210">
        <v>4.5</v>
      </c>
      <c r="D210" s="1">
        <f t="shared" si="105"/>
        <v>-8.930285549745875</v>
      </c>
      <c r="E210">
        <v>14.5</v>
      </c>
      <c r="F210" s="1">
        <f t="shared" si="107"/>
        <v>-3.840572873934304</v>
      </c>
      <c r="G210">
        <v>15.5</v>
      </c>
      <c r="H210" s="1">
        <f t="shared" si="99"/>
        <v>12.639224659764539</v>
      </c>
      <c r="I210">
        <v>15.5</v>
      </c>
      <c r="J210" s="1">
        <f t="shared" si="100"/>
        <v>19.615045245933032</v>
      </c>
      <c r="K210">
        <v>29</v>
      </c>
      <c r="L210" s="1">
        <f t="shared" si="108"/>
        <v>-7.681145747868608</v>
      </c>
      <c r="M210">
        <v>31</v>
      </c>
      <c r="N210" s="1">
        <f t="shared" si="102"/>
        <v>16.24807680927192</v>
      </c>
      <c r="O210">
        <v>31</v>
      </c>
      <c r="P210" s="1">
        <f t="shared" si="103"/>
        <v>25.278449319529077</v>
      </c>
      <c r="Q210">
        <v>43.5</v>
      </c>
      <c r="R210" s="1">
        <f t="shared" si="109"/>
        <v>-11.521718621802913</v>
      </c>
      <c r="S210">
        <v>38</v>
      </c>
      <c r="T210" s="1">
        <f t="shared" si="97"/>
        <v>-32.49615361854384</v>
      </c>
    </row>
    <row r="211" spans="1:20" ht="12.75">
      <c r="A211">
        <v>-4.4</v>
      </c>
      <c r="B211" s="1">
        <f t="shared" si="106"/>
        <v>2.374868417407583</v>
      </c>
      <c r="C211">
        <v>4.4</v>
      </c>
      <c r="D211" s="1">
        <f t="shared" si="105"/>
        <v>-8.97997772825746</v>
      </c>
      <c r="E211">
        <v>14.4</v>
      </c>
      <c r="F211" s="1">
        <f t="shared" si="107"/>
        <v>-4.199999999999998</v>
      </c>
      <c r="G211">
        <v>15.6</v>
      </c>
      <c r="H211" s="1">
        <f t="shared" si="99"/>
        <v>12.515590277729613</v>
      </c>
      <c r="I211">
        <v>15.6</v>
      </c>
      <c r="J211" s="1">
        <f t="shared" si="100"/>
        <v>19.535608513685975</v>
      </c>
      <c r="K211">
        <v>28.8</v>
      </c>
      <c r="L211" s="1">
        <f t="shared" si="108"/>
        <v>-8.399999999999997</v>
      </c>
      <c r="M211">
        <v>31.2</v>
      </c>
      <c r="N211" s="1">
        <f t="shared" si="102"/>
        <v>15.860643114325473</v>
      </c>
      <c r="O211">
        <v>31.2</v>
      </c>
      <c r="P211" s="1">
        <f t="shared" si="103"/>
        <v>25.031180555459226</v>
      </c>
      <c r="Q211">
        <v>43.2</v>
      </c>
      <c r="R211" s="1">
        <f t="shared" si="109"/>
        <v>-12.59999999999999</v>
      </c>
      <c r="S211">
        <v>37.6</v>
      </c>
      <c r="T211" s="1">
        <f t="shared" si="97"/>
        <v>-32.95815528818322</v>
      </c>
    </row>
    <row r="212" spans="1:20" ht="12.75">
      <c r="A212">
        <v>-4.3</v>
      </c>
      <c r="B212" s="1">
        <f t="shared" si="106"/>
        <v>2.551470164434615</v>
      </c>
      <c r="C212">
        <v>4.3</v>
      </c>
      <c r="D212" s="1">
        <f t="shared" si="105"/>
        <v>-9.028288874421332</v>
      </c>
      <c r="E212">
        <v>14.3</v>
      </c>
      <c r="F212" s="1">
        <f t="shared" si="107"/>
        <v>-4.5287967496897</v>
      </c>
      <c r="G212">
        <v>15.7</v>
      </c>
      <c r="H212" s="1">
        <f t="shared" si="99"/>
        <v>12.389915253947462</v>
      </c>
      <c r="I212">
        <v>15.7</v>
      </c>
      <c r="J212" s="1">
        <f t="shared" si="100"/>
        <v>19.455333458977258</v>
      </c>
      <c r="K212">
        <v>28.6</v>
      </c>
      <c r="L212" s="1">
        <f t="shared" si="108"/>
        <v>-9.0575934993794</v>
      </c>
      <c r="M212">
        <v>31.4</v>
      </c>
      <c r="N212" s="1">
        <f t="shared" si="102"/>
        <v>15.460918472070153</v>
      </c>
      <c r="O212">
        <v>31.4</v>
      </c>
      <c r="P212" s="1">
        <f t="shared" si="103"/>
        <v>24.779830507894925</v>
      </c>
      <c r="Q212">
        <v>42.9</v>
      </c>
      <c r="R212" s="1">
        <f t="shared" si="109"/>
        <v>-13.586390249069108</v>
      </c>
      <c r="S212">
        <v>37.2</v>
      </c>
      <c r="T212" s="1">
        <f t="shared" si="97"/>
        <v>-33.408980828513755</v>
      </c>
    </row>
    <row r="213" spans="1:20" ht="12.75">
      <c r="A213">
        <v>-4.2</v>
      </c>
      <c r="B213" s="1">
        <f t="shared" si="106"/>
        <v>2.7129319932501073</v>
      </c>
      <c r="C213">
        <v>4.2</v>
      </c>
      <c r="D213" s="1">
        <f t="shared" si="105"/>
        <v>-9.075241043630742</v>
      </c>
      <c r="E213">
        <v>14.2</v>
      </c>
      <c r="F213" s="1">
        <f t="shared" si="107"/>
        <v>-4.83321838943783</v>
      </c>
      <c r="G213">
        <v>15.8</v>
      </c>
      <c r="H213" s="1">
        <f t="shared" si="99"/>
        <v>12.262136844775464</v>
      </c>
      <c r="I213">
        <v>15.8</v>
      </c>
      <c r="J213" s="1">
        <f t="shared" si="100"/>
        <v>19.374209661299737</v>
      </c>
      <c r="K213">
        <v>28.4</v>
      </c>
      <c r="L213" s="1">
        <f t="shared" si="108"/>
        <v>-9.66643677887566</v>
      </c>
      <c r="M213">
        <v>31.6</v>
      </c>
      <c r="N213" s="1">
        <f t="shared" si="102"/>
        <v>15.047923444781341</v>
      </c>
      <c r="O213">
        <v>31.6</v>
      </c>
      <c r="P213" s="1">
        <f t="shared" si="103"/>
        <v>24.524273689550927</v>
      </c>
      <c r="Q213">
        <v>42.6</v>
      </c>
      <c r="R213" s="1">
        <f t="shared" si="109"/>
        <v>-14.49965516831348</v>
      </c>
      <c r="S213">
        <v>36.8</v>
      </c>
      <c r="T213" s="1">
        <f t="shared" si="97"/>
        <v>-33.84907679686405</v>
      </c>
    </row>
    <row r="214" spans="1:20" ht="12.75">
      <c r="A214">
        <v>-4.1</v>
      </c>
      <c r="B214" s="1">
        <f t="shared" si="106"/>
        <v>2.861817604250837</v>
      </c>
      <c r="C214">
        <v>4.1</v>
      </c>
      <c r="D214" s="1">
        <f t="shared" si="105"/>
        <v>-9.120855223058856</v>
      </c>
      <c r="E214">
        <v>14.1</v>
      </c>
      <c r="F214" s="1">
        <f t="shared" si="107"/>
        <v>-5.117616632769594</v>
      </c>
      <c r="G214">
        <v>15.9</v>
      </c>
      <c r="H214" s="1">
        <f t="shared" si="99"/>
        <v>12.132188590687173</v>
      </c>
      <c r="I214">
        <v>15.9</v>
      </c>
      <c r="J214" s="1">
        <f t="shared" si="100"/>
        <v>19.292226413765725</v>
      </c>
      <c r="K214">
        <v>28.2</v>
      </c>
      <c r="L214" s="1">
        <f t="shared" si="108"/>
        <v>-10.235233265539188</v>
      </c>
      <c r="M214">
        <v>31.8</v>
      </c>
      <c r="N214" s="1">
        <f t="shared" si="102"/>
        <v>14.620533505997653</v>
      </c>
      <c r="O214">
        <v>31.8</v>
      </c>
      <c r="P214" s="1">
        <f t="shared" si="103"/>
        <v>24.264377181374346</v>
      </c>
      <c r="Q214">
        <v>42.3</v>
      </c>
      <c r="R214" s="1">
        <f t="shared" si="109"/>
        <v>-15.352849898308792</v>
      </c>
      <c r="S214">
        <v>36.4</v>
      </c>
      <c r="T214" s="1">
        <f t="shared" si="97"/>
        <v>-34.27885645700568</v>
      </c>
    </row>
    <row r="215" spans="1:20" ht="12.75">
      <c r="A215">
        <v>-4</v>
      </c>
      <c r="B215" s="1">
        <f t="shared" si="106"/>
        <v>3</v>
      </c>
      <c r="C215">
        <v>4</v>
      </c>
      <c r="D215" s="1">
        <f t="shared" si="105"/>
        <v>-9.16515138991168</v>
      </c>
      <c r="E215">
        <v>14</v>
      </c>
      <c r="F215" s="1">
        <f t="shared" si="107"/>
        <v>-5.385164807134504</v>
      </c>
      <c r="G215">
        <v>16</v>
      </c>
      <c r="H215" s="1">
        <f aca="true" t="shared" si="110" ref="H215:H246">SQRT(400-(G215*G215))</f>
        <v>12</v>
      </c>
      <c r="I215">
        <v>16</v>
      </c>
      <c r="J215" s="1">
        <f t="shared" si="100"/>
        <v>19.209372712298546</v>
      </c>
      <c r="K215">
        <v>28</v>
      </c>
      <c r="L215" s="1">
        <f t="shared" si="108"/>
        <v>-10.770329614269007</v>
      </c>
      <c r="M215">
        <v>32</v>
      </c>
      <c r="N215" s="1">
        <f aca="true" t="shared" si="111" ref="N215:N229">SQRT(1225-(M215*M215))</f>
        <v>14.177446878757825</v>
      </c>
      <c r="O215">
        <v>32</v>
      </c>
      <c r="P215" s="1">
        <f aca="true" t="shared" si="112" ref="P215:P246">SQRT(1600-(O215*O215))</f>
        <v>24</v>
      </c>
      <c r="Q215">
        <v>42</v>
      </c>
      <c r="R215" s="1">
        <f t="shared" si="109"/>
        <v>-16.15549442140351</v>
      </c>
      <c r="S215">
        <v>36</v>
      </c>
      <c r="T215" s="1">
        <f t="shared" si="97"/>
        <v>-34.698703145794944</v>
      </c>
    </row>
    <row r="216" spans="1:20" ht="12.75">
      <c r="A216">
        <v>-3.9</v>
      </c>
      <c r="B216" s="1">
        <f t="shared" si="106"/>
        <v>3.1288975694324033</v>
      </c>
      <c r="C216">
        <v>3.9</v>
      </c>
      <c r="D216" s="1">
        <f t="shared" si="105"/>
        <v>-9.208148565265441</v>
      </c>
      <c r="E216">
        <v>13.9</v>
      </c>
      <c r="F216" s="1">
        <f t="shared" si="107"/>
        <v>-5.638262143604179</v>
      </c>
      <c r="G216">
        <v>16.1</v>
      </c>
      <c r="H216" s="1">
        <f t="shared" si="110"/>
        <v>11.865496196956956</v>
      </c>
      <c r="I216">
        <v>16.1</v>
      </c>
      <c r="J216" s="1">
        <f t="shared" si="100"/>
        <v>19.125637244285482</v>
      </c>
      <c r="K216">
        <v>27.8</v>
      </c>
      <c r="L216" s="1">
        <f t="shared" si="108"/>
        <v>-11.276524287208359</v>
      </c>
      <c r="M216">
        <v>32.2</v>
      </c>
      <c r="N216" s="1">
        <f t="shared" si="111"/>
        <v>13.717142559585792</v>
      </c>
      <c r="O216">
        <v>32.2</v>
      </c>
      <c r="P216" s="1">
        <f t="shared" si="112"/>
        <v>23.730992393913912</v>
      </c>
      <c r="Q216">
        <v>41.7</v>
      </c>
      <c r="R216" s="1">
        <f t="shared" si="109"/>
        <v>-16.91478643081253</v>
      </c>
      <c r="S216">
        <v>35.6</v>
      </c>
      <c r="T216" s="1">
        <f t="shared" si="97"/>
        <v>-35.1089732119867</v>
      </c>
    </row>
    <row r="217" spans="1:20" ht="12.75">
      <c r="A217">
        <v>-3.8</v>
      </c>
      <c r="B217" s="1">
        <f t="shared" si="106"/>
        <v>3.249615361854384</v>
      </c>
      <c r="C217">
        <v>3.8</v>
      </c>
      <c r="D217" s="1">
        <f t="shared" si="105"/>
        <v>-9.249864863877741</v>
      </c>
      <c r="E217">
        <v>13.8</v>
      </c>
      <c r="F217" s="1">
        <f t="shared" si="107"/>
        <v>-5.878775382679625</v>
      </c>
      <c r="G217">
        <v>16.2</v>
      </c>
      <c r="H217" s="1">
        <f t="shared" si="110"/>
        <v>11.7285975291166</v>
      </c>
      <c r="I217">
        <v>16.2</v>
      </c>
      <c r="J217" s="1">
        <f t="shared" si="100"/>
        <v>19.041008376659047</v>
      </c>
      <c r="K217">
        <v>27.6</v>
      </c>
      <c r="L217" s="1">
        <f t="shared" si="108"/>
        <v>-11.75755076535925</v>
      </c>
      <c r="M217">
        <v>32.4</v>
      </c>
      <c r="N217" s="1">
        <f t="shared" si="111"/>
        <v>13.23782459469833</v>
      </c>
      <c r="O217">
        <v>32.4</v>
      </c>
      <c r="P217" s="1">
        <f t="shared" si="112"/>
        <v>23.4571950582332</v>
      </c>
      <c r="Q217">
        <v>41.4</v>
      </c>
      <c r="R217" s="1">
        <f t="shared" si="109"/>
        <v>-17.636326148038886</v>
      </c>
      <c r="S217">
        <v>35.2</v>
      </c>
      <c r="T217" s="1">
        <f t="shared" si="97"/>
        <v>-35.5099985919459</v>
      </c>
    </row>
    <row r="218" spans="1:20" ht="12.75">
      <c r="A218">
        <v>-3.7</v>
      </c>
      <c r="B218" s="1">
        <f t="shared" si="106"/>
        <v>3.363034344160047</v>
      </c>
      <c r="C218">
        <v>3.7</v>
      </c>
      <c r="D218" s="1">
        <f t="shared" si="105"/>
        <v>-9.290317540321213</v>
      </c>
      <c r="E218">
        <v>13.7</v>
      </c>
      <c r="F218" s="1">
        <f t="shared" si="107"/>
        <v>-6.108191221630183</v>
      </c>
      <c r="G218">
        <v>16.3</v>
      </c>
      <c r="H218" s="1">
        <f t="shared" si="110"/>
        <v>11.589219128138012</v>
      </c>
      <c r="I218">
        <v>16.3</v>
      </c>
      <c r="J218" s="1">
        <f t="shared" si="100"/>
        <v>18.95547414337083</v>
      </c>
      <c r="K218">
        <v>27.4</v>
      </c>
      <c r="L218" s="1">
        <f t="shared" si="108"/>
        <v>-12.216382443260366</v>
      </c>
      <c r="M218">
        <v>32.6</v>
      </c>
      <c r="N218" s="1">
        <f t="shared" si="111"/>
        <v>12.737346662472527</v>
      </c>
      <c r="O218">
        <v>32.6</v>
      </c>
      <c r="P218" s="1">
        <f t="shared" si="112"/>
        <v>23.178438256276024</v>
      </c>
      <c r="Q218">
        <v>41.1</v>
      </c>
      <c r="R218" s="1">
        <f t="shared" si="109"/>
        <v>-18.32457366489054</v>
      </c>
      <c r="S218">
        <v>34.8</v>
      </c>
      <c r="T218" s="1">
        <f t="shared" si="97"/>
        <v>-35.902089075707</v>
      </c>
    </row>
    <row r="219" spans="1:20" ht="12.75">
      <c r="A219">
        <v>-3.6</v>
      </c>
      <c r="B219" s="1">
        <f t="shared" si="106"/>
        <v>3.4698703145794942</v>
      </c>
      <c r="C219">
        <v>3.6</v>
      </c>
      <c r="D219" s="1">
        <f aca="true" t="shared" si="113" ref="D219:D250">-SQRT(100-(C219*C219))</f>
        <v>-9.32952303175248</v>
      </c>
      <c r="E219">
        <v>13.6</v>
      </c>
      <c r="F219" s="1">
        <f t="shared" si="107"/>
        <v>-6.327716807822552</v>
      </c>
      <c r="G219">
        <v>16.4</v>
      </c>
      <c r="H219" s="1">
        <f t="shared" si="110"/>
        <v>11.447270417003349</v>
      </c>
      <c r="I219">
        <v>16.4</v>
      </c>
      <c r="J219" s="1">
        <f t="shared" si="100"/>
        <v>18.869022232219667</v>
      </c>
      <c r="K219">
        <v>27.2</v>
      </c>
      <c r="L219" s="1">
        <f t="shared" si="108"/>
        <v>-12.655433615645103</v>
      </c>
      <c r="M219">
        <v>32.8</v>
      </c>
      <c r="N219" s="1">
        <f t="shared" si="111"/>
        <v>12.213107712617624</v>
      </c>
      <c r="O219">
        <v>32.8</v>
      </c>
      <c r="P219" s="1">
        <f t="shared" si="112"/>
        <v>22.894540834006698</v>
      </c>
      <c r="Q219">
        <v>40.8</v>
      </c>
      <c r="R219" s="1">
        <f t="shared" si="109"/>
        <v>-18.983150423467652</v>
      </c>
      <c r="S219">
        <v>34.4</v>
      </c>
      <c r="T219" s="1">
        <f t="shared" si="97"/>
        <v>-36.285534307765126</v>
      </c>
    </row>
    <row r="220" spans="1:20" ht="12.75">
      <c r="A220">
        <v>-3.5</v>
      </c>
      <c r="B220" s="1">
        <f t="shared" si="106"/>
        <v>3.570714214271425</v>
      </c>
      <c r="C220">
        <v>3.5</v>
      </c>
      <c r="D220" s="1">
        <f t="shared" si="113"/>
        <v>-9.367496997597597</v>
      </c>
      <c r="E220">
        <v>13.5</v>
      </c>
      <c r="F220" s="1">
        <f t="shared" si="107"/>
        <v>-6.5383484153110105</v>
      </c>
      <c r="G220">
        <v>16.5</v>
      </c>
      <c r="H220" s="1">
        <f t="shared" si="110"/>
        <v>11.302654555457314</v>
      </c>
      <c r="I220">
        <v>16.5</v>
      </c>
      <c r="J220" s="1">
        <f t="shared" si="100"/>
        <v>18.78163997099295</v>
      </c>
      <c r="K220">
        <v>27</v>
      </c>
      <c r="L220" s="1">
        <f t="shared" si="108"/>
        <v>-13.076696830622021</v>
      </c>
      <c r="M220">
        <v>33</v>
      </c>
      <c r="N220" s="1">
        <f t="shared" si="111"/>
        <v>11.661903789690601</v>
      </c>
      <c r="O220">
        <v>33</v>
      </c>
      <c r="P220" s="1">
        <f t="shared" si="112"/>
        <v>22.60530911091463</v>
      </c>
      <c r="Q220">
        <v>40.5</v>
      </c>
      <c r="R220" s="1">
        <f t="shared" si="109"/>
        <v>-19.615045245933032</v>
      </c>
      <c r="S220">
        <v>34</v>
      </c>
      <c r="T220" s="1">
        <f t="shared" si="97"/>
        <v>-36.66060555964672</v>
      </c>
    </row>
    <row r="221" spans="1:20" ht="12.75">
      <c r="A221">
        <v>-3.4</v>
      </c>
      <c r="B221" s="1">
        <f t="shared" si="106"/>
        <v>3.6660605559646724</v>
      </c>
      <c r="C221">
        <v>3.4</v>
      </c>
      <c r="D221" s="1">
        <f t="shared" si="113"/>
        <v>-9.404254356406998</v>
      </c>
      <c r="E221">
        <v>13.4</v>
      </c>
      <c r="F221" s="1">
        <f t="shared" si="107"/>
        <v>-6.740919818541086</v>
      </c>
      <c r="G221">
        <v>16.6</v>
      </c>
      <c r="H221" s="1">
        <f t="shared" si="110"/>
        <v>11.15526781390747</v>
      </c>
      <c r="I221">
        <v>16.6</v>
      </c>
      <c r="J221" s="1">
        <f t="shared" si="100"/>
        <v>18.693314312876673</v>
      </c>
      <c r="K221">
        <v>26.8</v>
      </c>
      <c r="L221" s="1">
        <f t="shared" si="108"/>
        <v>-13.481839637082173</v>
      </c>
      <c r="M221">
        <v>33.2</v>
      </c>
      <c r="N221" s="1">
        <f t="shared" si="111"/>
        <v>11.079711187571622</v>
      </c>
      <c r="O221">
        <v>33.2</v>
      </c>
      <c r="P221" s="1">
        <f t="shared" si="112"/>
        <v>22.31053562781494</v>
      </c>
      <c r="Q221">
        <v>40.2</v>
      </c>
      <c r="R221" s="1">
        <f t="shared" si="109"/>
        <v>-20.222759455623255</v>
      </c>
      <c r="S221">
        <v>33.6</v>
      </c>
      <c r="T221" s="1">
        <f t="shared" si="97"/>
        <v>-37.02755730533679</v>
      </c>
    </row>
    <row r="222" spans="1:20" ht="12.75">
      <c r="A222">
        <v>-3.3</v>
      </c>
      <c r="B222" s="1">
        <f t="shared" si="106"/>
        <v>3.75632799419859</v>
      </c>
      <c r="C222">
        <v>3.3</v>
      </c>
      <c r="D222" s="1">
        <f t="shared" si="113"/>
        <v>-9.439809320108113</v>
      </c>
      <c r="E222">
        <v>13.3</v>
      </c>
      <c r="F222" s="1">
        <f t="shared" si="107"/>
        <v>-6.936137253543934</v>
      </c>
      <c r="G222">
        <v>16.7</v>
      </c>
      <c r="H222" s="1">
        <f t="shared" si="110"/>
        <v>11.0049988641526</v>
      </c>
      <c r="I222">
        <v>16.7</v>
      </c>
      <c r="J222" s="1">
        <f t="shared" si="100"/>
        <v>18.604031821086526</v>
      </c>
      <c r="K222">
        <v>26.6</v>
      </c>
      <c r="L222" s="1">
        <f t="shared" si="108"/>
        <v>-13.872274507087868</v>
      </c>
      <c r="M222">
        <v>33.4</v>
      </c>
      <c r="N222" s="1">
        <f t="shared" si="111"/>
        <v>10.461357464497619</v>
      </c>
      <c r="O222">
        <v>33.4</v>
      </c>
      <c r="P222" s="1">
        <f t="shared" si="112"/>
        <v>22.0099977283052</v>
      </c>
      <c r="Q222">
        <v>39.9</v>
      </c>
      <c r="R222" s="1">
        <f t="shared" si="109"/>
        <v>-20.808411760631806</v>
      </c>
      <c r="S222">
        <v>33.2</v>
      </c>
      <c r="T222" s="1">
        <f t="shared" si="97"/>
        <v>-37.386628625753346</v>
      </c>
    </row>
    <row r="223" spans="1:20" ht="12.75">
      <c r="A223">
        <v>-3.2</v>
      </c>
      <c r="B223" s="1">
        <f t="shared" si="106"/>
        <v>3.841874542459709</v>
      </c>
      <c r="C223">
        <v>3.2</v>
      </c>
      <c r="D223" s="1">
        <f t="shared" si="113"/>
        <v>-9.474175425861608</v>
      </c>
      <c r="E223">
        <v>13.2</v>
      </c>
      <c r="F223" s="1">
        <f t="shared" si="107"/>
        <v>-7.124605252222752</v>
      </c>
      <c r="G223">
        <v>16.8</v>
      </c>
      <c r="H223" s="1">
        <f t="shared" si="110"/>
        <v>10.851727973000429</v>
      </c>
      <c r="I223">
        <v>16.8</v>
      </c>
      <c r="J223" s="1">
        <f t="shared" si="100"/>
        <v>18.513778652668396</v>
      </c>
      <c r="K223">
        <v>26.4</v>
      </c>
      <c r="L223" s="1">
        <f t="shared" si="108"/>
        <v>-14.249210504445504</v>
      </c>
      <c r="M223">
        <v>33.6</v>
      </c>
      <c r="N223" s="1">
        <f t="shared" si="111"/>
        <v>9.799999999999999</v>
      </c>
      <c r="O223">
        <v>33.6</v>
      </c>
      <c r="P223" s="1">
        <f t="shared" si="112"/>
        <v>21.703455946000858</v>
      </c>
      <c r="Q223">
        <v>39.6</v>
      </c>
      <c r="R223" s="1">
        <f t="shared" si="109"/>
        <v>-21.37381575666825</v>
      </c>
      <c r="S223">
        <v>32.8</v>
      </c>
      <c r="T223" s="1">
        <f t="shared" si="97"/>
        <v>-37.738044464439334</v>
      </c>
    </row>
    <row r="224" spans="1:20" ht="12.75">
      <c r="A224">
        <v>-3.1</v>
      </c>
      <c r="B224" s="1">
        <f t="shared" si="106"/>
        <v>3.923009049186606</v>
      </c>
      <c r="C224">
        <v>3.1</v>
      </c>
      <c r="D224" s="1">
        <f t="shared" si="113"/>
        <v>-9.507365565707463</v>
      </c>
      <c r="E224">
        <v>13.1</v>
      </c>
      <c r="F224" s="1">
        <f t="shared" si="107"/>
        <v>-7.306846104852627</v>
      </c>
      <c r="G224">
        <v>16.9</v>
      </c>
      <c r="H224" s="1">
        <f t="shared" si="110"/>
        <v>10.695326081985534</v>
      </c>
      <c r="I224">
        <v>16.9</v>
      </c>
      <c r="J224" s="1">
        <f t="shared" si="100"/>
        <v>18.42254054141285</v>
      </c>
      <c r="K224">
        <v>26.2</v>
      </c>
      <c r="L224" s="1">
        <f t="shared" si="108"/>
        <v>-14.613692209705254</v>
      </c>
      <c r="M224">
        <v>33.8</v>
      </c>
      <c r="N224" s="1">
        <f t="shared" si="111"/>
        <v>9.086253353280448</v>
      </c>
      <c r="O224">
        <v>33.8</v>
      </c>
      <c r="P224" s="1">
        <f t="shared" si="112"/>
        <v>21.39065216397107</v>
      </c>
      <c r="Q224">
        <v>39.3</v>
      </c>
      <c r="R224" s="1">
        <f t="shared" si="109"/>
        <v>-21.920538314557884</v>
      </c>
      <c r="S224">
        <v>32.4</v>
      </c>
      <c r="T224" s="1">
        <f t="shared" si="97"/>
        <v>-38.08201675331809</v>
      </c>
    </row>
    <row r="225" spans="1:20" ht="12.75">
      <c r="A225">
        <v>-3</v>
      </c>
      <c r="B225" s="1">
        <f t="shared" si="106"/>
        <v>4</v>
      </c>
      <c r="C225">
        <v>3</v>
      </c>
      <c r="D225" s="1">
        <f t="shared" si="113"/>
        <v>-9.539392014169456</v>
      </c>
      <c r="E225">
        <v>13</v>
      </c>
      <c r="F225" s="1">
        <f t="shared" si="107"/>
        <v>-7.483314773547883</v>
      </c>
      <c r="G225">
        <v>17</v>
      </c>
      <c r="H225" s="1">
        <f t="shared" si="110"/>
        <v>10.535653752852738</v>
      </c>
      <c r="I225">
        <v>17</v>
      </c>
      <c r="J225" s="1">
        <f t="shared" si="100"/>
        <v>18.33030277982336</v>
      </c>
      <c r="K225">
        <v>26</v>
      </c>
      <c r="L225" s="1">
        <f t="shared" si="108"/>
        <v>-14.966629547095765</v>
      </c>
      <c r="M225">
        <v>34</v>
      </c>
      <c r="N225" s="1">
        <f t="shared" si="111"/>
        <v>8.306623862918075</v>
      </c>
      <c r="O225">
        <v>34</v>
      </c>
      <c r="P225" s="1">
        <f t="shared" si="112"/>
        <v>21.071307505705477</v>
      </c>
      <c r="Q225">
        <v>39</v>
      </c>
      <c r="R225" s="1">
        <f t="shared" si="109"/>
        <v>-22.44994432064365</v>
      </c>
      <c r="S225">
        <v>32</v>
      </c>
      <c r="T225" s="1">
        <f t="shared" si="97"/>
        <v>-38.41874542459709</v>
      </c>
    </row>
    <row r="226" spans="1:20" ht="12.75">
      <c r="A226">
        <v>-2.9</v>
      </c>
      <c r="B226" s="1">
        <f t="shared" si="106"/>
        <v>4.07308237088326</v>
      </c>
      <c r="C226">
        <v>2.9</v>
      </c>
      <c r="D226" s="1">
        <f t="shared" si="113"/>
        <v>-9.570266453970861</v>
      </c>
      <c r="E226">
        <v>12.9</v>
      </c>
      <c r="F226" s="1">
        <f t="shared" si="107"/>
        <v>-7.654410493303844</v>
      </c>
      <c r="G226">
        <v>17.1</v>
      </c>
      <c r="H226" s="1">
        <f t="shared" si="110"/>
        <v>10.372559954032562</v>
      </c>
      <c r="I226">
        <v>17.1</v>
      </c>
      <c r="J226" s="1">
        <f t="shared" si="100"/>
        <v>18.237050200073476</v>
      </c>
      <c r="K226">
        <v>25.8</v>
      </c>
      <c r="L226" s="1">
        <f t="shared" si="108"/>
        <v>-15.308820986607689</v>
      </c>
      <c r="M226">
        <v>34.2</v>
      </c>
      <c r="N226" s="1">
        <f t="shared" si="111"/>
        <v>7.440430095095303</v>
      </c>
      <c r="O226">
        <v>34.2</v>
      </c>
      <c r="P226" s="1">
        <f t="shared" si="112"/>
        <v>20.745119908065124</v>
      </c>
      <c r="Q226">
        <v>38.7</v>
      </c>
      <c r="R226" s="1">
        <f t="shared" si="109"/>
        <v>-22.963231479911528</v>
      </c>
      <c r="S226">
        <v>31.6</v>
      </c>
      <c r="T226" s="1">
        <f t="shared" si="97"/>
        <v>-38.748419322599474</v>
      </c>
    </row>
    <row r="227" spans="1:20" ht="12.75">
      <c r="A227">
        <v>-2.8</v>
      </c>
      <c r="B227" s="1">
        <f t="shared" si="106"/>
        <v>4.142463035441596</v>
      </c>
      <c r="C227">
        <v>2.8</v>
      </c>
      <c r="D227" s="1">
        <f t="shared" si="113"/>
        <v>-9.6</v>
      </c>
      <c r="E227">
        <v>12.8</v>
      </c>
      <c r="F227" s="1">
        <f t="shared" si="107"/>
        <v>-7.820485918406859</v>
      </c>
      <c r="G227">
        <v>17.2</v>
      </c>
      <c r="H227" s="1">
        <f t="shared" si="110"/>
        <v>10.20588065773846</v>
      </c>
      <c r="I227">
        <v>17.2</v>
      </c>
      <c r="J227" s="1">
        <f t="shared" si="100"/>
        <v>18.142767153882563</v>
      </c>
      <c r="K227">
        <v>25.6</v>
      </c>
      <c r="L227" s="1">
        <f t="shared" si="108"/>
        <v>-15.640971836813717</v>
      </c>
      <c r="M227">
        <v>34.4</v>
      </c>
      <c r="N227" s="1">
        <f t="shared" si="111"/>
        <v>6.452906321960679</v>
      </c>
      <c r="O227">
        <v>34.4</v>
      </c>
      <c r="P227" s="1">
        <f t="shared" si="112"/>
        <v>20.41176131547692</v>
      </c>
      <c r="Q227">
        <v>38.4</v>
      </c>
      <c r="R227" s="1">
        <f t="shared" si="109"/>
        <v>-23.461457755220582</v>
      </c>
      <c r="S227">
        <v>31.2</v>
      </c>
      <c r="T227" s="1">
        <f t="shared" si="97"/>
        <v>-39.07121702737195</v>
      </c>
    </row>
    <row r="228" spans="1:20" ht="12.75">
      <c r="A228">
        <v>-2.7</v>
      </c>
      <c r="B228" s="1">
        <f t="shared" si="106"/>
        <v>4.208325082500163</v>
      </c>
      <c r="C228">
        <v>2.7</v>
      </c>
      <c r="D228" s="1">
        <f t="shared" si="113"/>
        <v>-9.628603221651622</v>
      </c>
      <c r="E228">
        <v>12.7</v>
      </c>
      <c r="F228" s="1">
        <f t="shared" si="107"/>
        <v>-7.981854421122952</v>
      </c>
      <c r="G228">
        <v>17.3</v>
      </c>
      <c r="H228" s="1">
        <f t="shared" si="110"/>
        <v>10.035437210206638</v>
      </c>
      <c r="I228">
        <v>17.3</v>
      </c>
      <c r="J228" s="1">
        <f t="shared" si="100"/>
        <v>18.04743749123404</v>
      </c>
      <c r="K228">
        <v>25.4</v>
      </c>
      <c r="L228" s="1">
        <f t="shared" si="108"/>
        <v>-15.963708842245904</v>
      </c>
      <c r="M228">
        <v>34.6</v>
      </c>
      <c r="N228" s="1">
        <f t="shared" si="111"/>
        <v>5.27636238330916</v>
      </c>
      <c r="O228">
        <v>34.6</v>
      </c>
      <c r="P228" s="1">
        <f t="shared" si="112"/>
        <v>20.070874420413276</v>
      </c>
      <c r="Q228">
        <v>38.1</v>
      </c>
      <c r="R228" s="1">
        <f t="shared" si="109"/>
        <v>-23.94556326336885</v>
      </c>
      <c r="S228">
        <v>30.8</v>
      </c>
      <c r="T228" s="1">
        <f t="shared" si="97"/>
        <v>-39.38730760029175</v>
      </c>
    </row>
    <row r="229" spans="1:20" ht="12.75">
      <c r="A229">
        <v>-2.6</v>
      </c>
      <c r="B229" s="1">
        <f t="shared" si="106"/>
        <v>4.2708313008125245</v>
      </c>
      <c r="C229">
        <v>2.6</v>
      </c>
      <c r="D229" s="1">
        <f t="shared" si="113"/>
        <v>-9.656086163658648</v>
      </c>
      <c r="E229">
        <v>12.6</v>
      </c>
      <c r="F229" s="1">
        <f t="shared" si="107"/>
        <v>-8.138795979750322</v>
      </c>
      <c r="G229">
        <v>17.4</v>
      </c>
      <c r="H229" s="1">
        <f t="shared" si="110"/>
        <v>9.861034428496843</v>
      </c>
      <c r="I229">
        <v>17.4</v>
      </c>
      <c r="J229" s="1">
        <f t="shared" si="100"/>
        <v>17.9510445378535</v>
      </c>
      <c r="K229">
        <v>25.2</v>
      </c>
      <c r="L229" s="1">
        <f t="shared" si="108"/>
        <v>-16.277591959500644</v>
      </c>
      <c r="M229">
        <v>34.8</v>
      </c>
      <c r="N229" s="1">
        <f t="shared" si="111"/>
        <v>3.736308338453916</v>
      </c>
      <c r="O229">
        <v>34.8</v>
      </c>
      <c r="P229" s="1">
        <f t="shared" si="112"/>
        <v>19.722068856993687</v>
      </c>
      <c r="Q229">
        <v>37.8</v>
      </c>
      <c r="R229" s="1">
        <f t="shared" si="109"/>
        <v>-24.41638793925097</v>
      </c>
      <c r="S229">
        <v>30.4</v>
      </c>
      <c r="T229" s="1">
        <f t="shared" si="97"/>
        <v>-39.69685126052191</v>
      </c>
    </row>
    <row r="230" spans="1:20" ht="12.75">
      <c r="A230">
        <v>-2.5</v>
      </c>
      <c r="B230" s="1">
        <f t="shared" si="106"/>
        <v>4.330127018922194</v>
      </c>
      <c r="C230">
        <v>2.5</v>
      </c>
      <c r="D230" s="1">
        <f t="shared" si="113"/>
        <v>-9.682458365518542</v>
      </c>
      <c r="E230">
        <v>12.5</v>
      </c>
      <c r="F230" s="1">
        <f t="shared" si="107"/>
        <v>-8.2915619758885</v>
      </c>
      <c r="G230">
        <v>17.5</v>
      </c>
      <c r="H230" s="1">
        <f t="shared" si="110"/>
        <v>9.682458365518542</v>
      </c>
      <c r="I230">
        <v>17.5</v>
      </c>
      <c r="J230" s="1">
        <f t="shared" si="100"/>
        <v>17.853571071357123</v>
      </c>
      <c r="K230">
        <v>25</v>
      </c>
      <c r="L230" s="1">
        <f t="shared" si="108"/>
        <v>-16.583123951777</v>
      </c>
      <c r="M230">
        <v>35</v>
      </c>
      <c r="N230" s="1">
        <f aca="true" t="shared" si="114" ref="N230:N293">-SQRT(1225-(M230*M230))</f>
        <v>0</v>
      </c>
      <c r="O230">
        <v>35</v>
      </c>
      <c r="P230" s="1">
        <f t="shared" si="112"/>
        <v>19.364916731037084</v>
      </c>
      <c r="Q230">
        <v>37.5</v>
      </c>
      <c r="R230" s="1">
        <f t="shared" si="109"/>
        <v>-24.8746859276655</v>
      </c>
      <c r="S230">
        <v>30</v>
      </c>
      <c r="T230" s="1">
        <f t="shared" si="97"/>
        <v>-40</v>
      </c>
    </row>
    <row r="231" spans="1:20" ht="12.75">
      <c r="A231">
        <v>-2.4</v>
      </c>
      <c r="B231" s="1">
        <f t="shared" si="106"/>
        <v>4.386342439892262</v>
      </c>
      <c r="C231">
        <v>2.4</v>
      </c>
      <c r="D231" s="1">
        <f t="shared" si="113"/>
        <v>-9.707728879609277</v>
      </c>
      <c r="E231">
        <v>12.4</v>
      </c>
      <c r="F231" s="1">
        <f t="shared" si="107"/>
        <v>-8.440379138403676</v>
      </c>
      <c r="G231">
        <v>17.6</v>
      </c>
      <c r="H231" s="1">
        <f t="shared" si="110"/>
        <v>9.499473669630332</v>
      </c>
      <c r="I231">
        <v>17.6</v>
      </c>
      <c r="J231" s="1">
        <f t="shared" si="100"/>
        <v>17.75499929597295</v>
      </c>
      <c r="K231">
        <v>24.8</v>
      </c>
      <c r="L231" s="1">
        <f t="shared" si="108"/>
        <v>-16.880758276807352</v>
      </c>
      <c r="M231">
        <v>34.8</v>
      </c>
      <c r="N231" s="1">
        <f t="shared" si="114"/>
        <v>-3.736308338453916</v>
      </c>
      <c r="O231">
        <v>35.2</v>
      </c>
      <c r="P231" s="1">
        <f t="shared" si="112"/>
        <v>18.998947339260663</v>
      </c>
      <c r="Q231">
        <v>37.2</v>
      </c>
      <c r="R231" s="1">
        <f t="shared" si="109"/>
        <v>-25.32113741521103</v>
      </c>
      <c r="S231">
        <v>29.6</v>
      </c>
      <c r="T231" s="1">
        <f t="shared" si="97"/>
        <v>-40.296898143653685</v>
      </c>
    </row>
    <row r="232" spans="1:20" ht="12.75">
      <c r="A232">
        <v>-2.3</v>
      </c>
      <c r="B232" s="1">
        <f t="shared" si="106"/>
        <v>4.439594576084623</v>
      </c>
      <c r="C232">
        <v>2.3</v>
      </c>
      <c r="D232" s="1">
        <f t="shared" si="113"/>
        <v>-9.731906288081488</v>
      </c>
      <c r="E232">
        <v>12.3</v>
      </c>
      <c r="F232" s="1">
        <f t="shared" si="107"/>
        <v>-8.585452812752509</v>
      </c>
      <c r="G232">
        <v>17.7</v>
      </c>
      <c r="H232" s="1">
        <f t="shared" si="110"/>
        <v>9.311820445004297</v>
      </c>
      <c r="I232">
        <v>17.7</v>
      </c>
      <c r="J232" s="1">
        <f t="shared" si="100"/>
        <v>17.655310815729074</v>
      </c>
      <c r="K232">
        <v>24.6</v>
      </c>
      <c r="L232" s="1">
        <f t="shared" si="108"/>
        <v>-17.170905625505018</v>
      </c>
      <c r="M232">
        <v>34.6</v>
      </c>
      <c r="N232" s="1">
        <f t="shared" si="114"/>
        <v>-5.27636238330916</v>
      </c>
      <c r="O232">
        <v>35.4</v>
      </c>
      <c r="P232" s="1">
        <f t="shared" si="112"/>
        <v>18.623640890008595</v>
      </c>
      <c r="Q232">
        <v>36.9</v>
      </c>
      <c r="R232" s="1">
        <f t="shared" si="109"/>
        <v>-25.756358438257536</v>
      </c>
      <c r="S232">
        <v>29.2</v>
      </c>
      <c r="T232" s="1">
        <f t="shared" si="97"/>
        <v>-40.587682860690634</v>
      </c>
    </row>
    <row r="233" spans="1:20" ht="12.75">
      <c r="A233">
        <v>-2.2</v>
      </c>
      <c r="B233" s="1">
        <f t="shared" si="106"/>
        <v>4.48998886412873</v>
      </c>
      <c r="C233">
        <v>2.2</v>
      </c>
      <c r="D233" s="1">
        <f t="shared" si="113"/>
        <v>-9.754998718605759</v>
      </c>
      <c r="E233">
        <v>12.2</v>
      </c>
      <c r="F233" s="1">
        <f t="shared" si="107"/>
        <v>-8.726969691708574</v>
      </c>
      <c r="G233">
        <v>17.8</v>
      </c>
      <c r="H233" s="1">
        <f t="shared" si="110"/>
        <v>9.119210492142397</v>
      </c>
      <c r="I233">
        <v>17.8</v>
      </c>
      <c r="J233" s="1">
        <f t="shared" si="100"/>
        <v>17.55448660599335</v>
      </c>
      <c r="K233">
        <v>24.4</v>
      </c>
      <c r="L233" s="1">
        <f t="shared" si="108"/>
        <v>-17.453939383417147</v>
      </c>
      <c r="M233">
        <v>34.4</v>
      </c>
      <c r="N233" s="1">
        <f t="shared" si="114"/>
        <v>-6.452906321960679</v>
      </c>
      <c r="O233">
        <v>35.6</v>
      </c>
      <c r="P233" s="1">
        <f t="shared" si="112"/>
        <v>18.238420984284794</v>
      </c>
      <c r="Q233">
        <v>36.6</v>
      </c>
      <c r="R233" s="1">
        <f t="shared" si="109"/>
        <v>-26.18090907512571</v>
      </c>
      <c r="S233">
        <v>28.8</v>
      </c>
      <c r="T233" s="1">
        <f t="shared" si="97"/>
        <v>-40.8724846320847</v>
      </c>
    </row>
    <row r="234" spans="1:20" ht="12.75">
      <c r="A234">
        <v>-2.1</v>
      </c>
      <c r="B234" s="1">
        <f t="shared" si="106"/>
        <v>4.537620521815371</v>
      </c>
      <c r="C234">
        <v>2.1</v>
      </c>
      <c r="D234" s="1">
        <f t="shared" si="113"/>
        <v>-9.777013859047148</v>
      </c>
      <c r="E234">
        <v>12.1</v>
      </c>
      <c r="F234" s="1">
        <f t="shared" si="107"/>
        <v>-8.865100112237876</v>
      </c>
      <c r="G234">
        <v>17.9</v>
      </c>
      <c r="H234" s="1">
        <f t="shared" si="110"/>
        <v>8.921322771876378</v>
      </c>
      <c r="I234">
        <v>17.9</v>
      </c>
      <c r="J234" s="1">
        <f t="shared" si="100"/>
        <v>17.452506983238827</v>
      </c>
      <c r="K234">
        <v>24.2</v>
      </c>
      <c r="L234" s="1">
        <f t="shared" si="108"/>
        <v>-17.73020022447575</v>
      </c>
      <c r="M234">
        <v>34.2</v>
      </c>
      <c r="N234" s="1">
        <f t="shared" si="114"/>
        <v>-7.440430095095303</v>
      </c>
      <c r="O234">
        <v>35.8</v>
      </c>
      <c r="P234" s="1">
        <f t="shared" si="112"/>
        <v>17.842645543752756</v>
      </c>
      <c r="Q234">
        <v>36.3</v>
      </c>
      <c r="R234" s="1">
        <f t="shared" si="109"/>
        <v>-26.59530033671363</v>
      </c>
      <c r="S234">
        <v>28.4</v>
      </c>
      <c r="T234" s="1">
        <f t="shared" si="97"/>
        <v>-41.15142767875739</v>
      </c>
    </row>
    <row r="235" spans="1:20" ht="12.75">
      <c r="A235">
        <v>-2</v>
      </c>
      <c r="B235" s="1">
        <f t="shared" si="106"/>
        <v>4.58257569495584</v>
      </c>
      <c r="C235">
        <v>2</v>
      </c>
      <c r="D235" s="1">
        <f t="shared" si="113"/>
        <v>-9.797958971132712</v>
      </c>
      <c r="E235">
        <v>12</v>
      </c>
      <c r="F235" s="1">
        <f t="shared" si="107"/>
        <v>-9</v>
      </c>
      <c r="G235">
        <v>18</v>
      </c>
      <c r="H235" s="1">
        <f t="shared" si="110"/>
        <v>8.717797887081348</v>
      </c>
      <c r="I235">
        <v>18</v>
      </c>
      <c r="J235" s="1">
        <f t="shared" si="100"/>
        <v>17.349351572897472</v>
      </c>
      <c r="K235">
        <v>24</v>
      </c>
      <c r="L235" s="1">
        <f t="shared" si="108"/>
        <v>-18</v>
      </c>
      <c r="M235">
        <v>34</v>
      </c>
      <c r="N235" s="1">
        <f t="shared" si="114"/>
        <v>-8.306623862918075</v>
      </c>
      <c r="O235">
        <v>36</v>
      </c>
      <c r="P235" s="1">
        <f t="shared" si="112"/>
        <v>17.435595774162696</v>
      </c>
      <c r="Q235">
        <v>36</v>
      </c>
      <c r="R235" s="1">
        <f t="shared" si="109"/>
        <v>-27</v>
      </c>
      <c r="S235">
        <v>28</v>
      </c>
      <c r="T235" s="1">
        <f t="shared" si="97"/>
        <v>-41.42463035441596</v>
      </c>
    </row>
    <row r="236" spans="1:20" ht="12.75">
      <c r="A236">
        <v>-1.9</v>
      </c>
      <c r="B236" s="1">
        <f t="shared" si="106"/>
        <v>4.624932431938871</v>
      </c>
      <c r="C236">
        <v>1.9</v>
      </c>
      <c r="D236" s="1">
        <f t="shared" si="113"/>
        <v>-9.817840903172144</v>
      </c>
      <c r="E236">
        <v>11.9</v>
      </c>
      <c r="F236" s="1">
        <f t="shared" si="107"/>
        <v>-9.131812525451888</v>
      </c>
      <c r="G236">
        <v>18.1</v>
      </c>
      <c r="H236" s="1">
        <f t="shared" si="110"/>
        <v>8.50823130856231</v>
      </c>
      <c r="I236">
        <v>18.1</v>
      </c>
      <c r="J236" s="1">
        <f t="shared" si="100"/>
        <v>17.2449992751522</v>
      </c>
      <c r="K236">
        <v>23.8</v>
      </c>
      <c r="L236" s="1">
        <f t="shared" si="108"/>
        <v>-18.263625050903777</v>
      </c>
      <c r="M236">
        <v>33.8</v>
      </c>
      <c r="N236" s="1">
        <f t="shared" si="114"/>
        <v>-9.086253353280448</v>
      </c>
      <c r="O236">
        <v>36.2</v>
      </c>
      <c r="P236" s="1">
        <f t="shared" si="112"/>
        <v>17.01646261712462</v>
      </c>
      <c r="Q236">
        <v>35.7</v>
      </c>
      <c r="R236" s="1">
        <f t="shared" si="109"/>
        <v>-27.39543757635566</v>
      </c>
      <c r="S236">
        <v>27.6</v>
      </c>
      <c r="T236" s="1">
        <f t="shared" si="97"/>
        <v>-41.69220550654522</v>
      </c>
    </row>
    <row r="237" spans="1:20" ht="12.75">
      <c r="A237">
        <v>-1.8</v>
      </c>
      <c r="B237" s="1">
        <f aca="true" t="shared" si="115" ref="B237:B268">SQRT(25-(A237*A237))</f>
        <v>4.66476151587624</v>
      </c>
      <c r="C237">
        <v>1.8</v>
      </c>
      <c r="D237" s="1">
        <f t="shared" si="113"/>
        <v>-9.836666101886351</v>
      </c>
      <c r="E237">
        <v>11.8</v>
      </c>
      <c r="F237" s="1">
        <f t="shared" si="107"/>
        <v>-9.26066952223218</v>
      </c>
      <c r="G237">
        <v>18.2</v>
      </c>
      <c r="H237" s="1">
        <f t="shared" si="110"/>
        <v>8.292164976651154</v>
      </c>
      <c r="I237">
        <v>18.2</v>
      </c>
      <c r="J237" s="1">
        <f t="shared" si="100"/>
        <v>17.13942822850284</v>
      </c>
      <c r="K237">
        <v>23.6</v>
      </c>
      <c r="L237" s="1">
        <f t="shared" si="108"/>
        <v>-18.52133904446436</v>
      </c>
      <c r="M237">
        <v>33.6</v>
      </c>
      <c r="N237" s="1">
        <f t="shared" si="114"/>
        <v>-9.799999999999999</v>
      </c>
      <c r="O237">
        <v>36.4</v>
      </c>
      <c r="P237" s="1">
        <f t="shared" si="112"/>
        <v>16.58432995330231</v>
      </c>
      <c r="Q237">
        <v>35.4</v>
      </c>
      <c r="R237" s="1">
        <f t="shared" si="109"/>
        <v>-27.782008566696543</v>
      </c>
      <c r="S237">
        <v>27.2</v>
      </c>
      <c r="T237" s="1">
        <f t="shared" si="97"/>
        <v>-41.95426080864731</v>
      </c>
    </row>
    <row r="238" spans="1:20" ht="12.75">
      <c r="A238">
        <v>-1.7</v>
      </c>
      <c r="B238" s="1">
        <f t="shared" si="115"/>
        <v>4.702127178203499</v>
      </c>
      <c r="C238">
        <v>1.7</v>
      </c>
      <c r="D238" s="1">
        <f t="shared" si="113"/>
        <v>-9.854440623394105</v>
      </c>
      <c r="E238">
        <v>11.7</v>
      </c>
      <c r="F238" s="1">
        <f t="shared" si="107"/>
        <v>-9.38669270829721</v>
      </c>
      <c r="G238">
        <v>18.3</v>
      </c>
      <c r="H238" s="1">
        <f t="shared" si="110"/>
        <v>8.069076774947675</v>
      </c>
      <c r="I238">
        <v>18.3</v>
      </c>
      <c r="J238" s="1">
        <f t="shared" si="100"/>
        <v>17.032615770926085</v>
      </c>
      <c r="K238">
        <v>23.4</v>
      </c>
      <c r="L238" s="1">
        <f t="shared" si="108"/>
        <v>-18.77338541659442</v>
      </c>
      <c r="M238">
        <v>33.4</v>
      </c>
      <c r="N238" s="1">
        <f t="shared" si="114"/>
        <v>-10.461357464497619</v>
      </c>
      <c r="O238">
        <v>36.6</v>
      </c>
      <c r="P238" s="1">
        <f t="shared" si="112"/>
        <v>16.13815354989535</v>
      </c>
      <c r="Q238">
        <v>35.1</v>
      </c>
      <c r="R238" s="1">
        <f t="shared" si="109"/>
        <v>-28.16007812489163</v>
      </c>
      <c r="S238">
        <v>26.8</v>
      </c>
      <c r="T238" s="1">
        <f t="shared" si="97"/>
        <v>-42.21089906647334</v>
      </c>
    </row>
    <row r="239" spans="1:20" ht="12.75">
      <c r="A239">
        <v>-1.6</v>
      </c>
      <c r="B239" s="1">
        <f t="shared" si="115"/>
        <v>4.737087712930804</v>
      </c>
      <c r="C239">
        <v>1.6</v>
      </c>
      <c r="D239" s="1">
        <f t="shared" si="113"/>
        <v>-9.871170143402452</v>
      </c>
      <c r="E239">
        <v>11.6</v>
      </c>
      <c r="F239" s="1">
        <f t="shared" si="107"/>
        <v>-9.509994742374992</v>
      </c>
      <c r="G239">
        <v>18.4</v>
      </c>
      <c r="H239" s="1">
        <f t="shared" si="110"/>
        <v>7.838367176906173</v>
      </c>
      <c r="I239">
        <v>18.4</v>
      </c>
      <c r="J239" s="1">
        <f t="shared" si="100"/>
        <v>16.924538398432023</v>
      </c>
      <c r="K239">
        <v>23.2</v>
      </c>
      <c r="L239" s="1">
        <f t="shared" si="108"/>
        <v>-19.019989484749985</v>
      </c>
      <c r="M239">
        <v>33.2</v>
      </c>
      <c r="N239" s="1">
        <f t="shared" si="114"/>
        <v>-11.079711187571622</v>
      </c>
      <c r="O239">
        <v>36.8</v>
      </c>
      <c r="P239" s="1">
        <f t="shared" si="112"/>
        <v>15.676734353812346</v>
      </c>
      <c r="Q239">
        <v>34.8</v>
      </c>
      <c r="R239" s="1">
        <f t="shared" si="109"/>
        <v>-28.52998422712498</v>
      </c>
      <c r="S239">
        <v>26.4</v>
      </c>
      <c r="T239" s="1">
        <f t="shared" si="97"/>
        <v>-42.46221850068599</v>
      </c>
    </row>
    <row r="240" spans="1:20" ht="12.75">
      <c r="A240">
        <v>-1.5</v>
      </c>
      <c r="B240" s="1">
        <f t="shared" si="115"/>
        <v>4.769696007084728</v>
      </c>
      <c r="C240">
        <v>1.5</v>
      </c>
      <c r="D240" s="1">
        <f t="shared" si="113"/>
        <v>-9.886859966642595</v>
      </c>
      <c r="E240">
        <v>11.5</v>
      </c>
      <c r="F240" s="1">
        <f t="shared" si="107"/>
        <v>-9.630680142129112</v>
      </c>
      <c r="G240">
        <v>18.5</v>
      </c>
      <c r="H240" s="1">
        <f t="shared" si="110"/>
        <v>7.599342076785332</v>
      </c>
      <c r="I240">
        <v>18.5</v>
      </c>
      <c r="J240" s="1">
        <f t="shared" si="100"/>
        <v>16.815171720800237</v>
      </c>
      <c r="K240">
        <v>23</v>
      </c>
      <c r="L240" s="1">
        <f t="shared" si="108"/>
        <v>-19.261360284258224</v>
      </c>
      <c r="M240">
        <v>33</v>
      </c>
      <c r="N240" s="1">
        <f t="shared" si="114"/>
        <v>-11.661903789690601</v>
      </c>
      <c r="O240">
        <v>37</v>
      </c>
      <c r="P240" s="1">
        <f t="shared" si="112"/>
        <v>15.198684153570664</v>
      </c>
      <c r="Q240">
        <v>34.5</v>
      </c>
      <c r="R240" s="1">
        <f t="shared" si="109"/>
        <v>-28.892040426387332</v>
      </c>
      <c r="S240">
        <v>26</v>
      </c>
      <c r="T240" s="1">
        <f t="shared" si="97"/>
        <v>-42.708313008125245</v>
      </c>
    </row>
    <row r="241" spans="1:20" ht="12.75">
      <c r="A241">
        <v>-1.4</v>
      </c>
      <c r="B241" s="1">
        <f t="shared" si="115"/>
        <v>4.8</v>
      </c>
      <c r="C241">
        <v>1.4</v>
      </c>
      <c r="D241" s="1">
        <f t="shared" si="113"/>
        <v>-9.90151503558925</v>
      </c>
      <c r="E241">
        <v>11.4</v>
      </c>
      <c r="F241" s="1">
        <f t="shared" si="107"/>
        <v>-9.748846085563152</v>
      </c>
      <c r="G241">
        <v>18.6</v>
      </c>
      <c r="H241" s="1">
        <f t="shared" si="110"/>
        <v>7.35119037979564</v>
      </c>
      <c r="I241">
        <v>18.6</v>
      </c>
      <c r="J241" s="1">
        <f t="shared" si="100"/>
        <v>16.704490414256878</v>
      </c>
      <c r="K241">
        <v>22.8</v>
      </c>
      <c r="L241" s="1">
        <f t="shared" si="108"/>
        <v>-19.497692171126303</v>
      </c>
      <c r="M241">
        <v>32.8</v>
      </c>
      <c r="N241" s="1">
        <f t="shared" si="114"/>
        <v>-12.213107712617624</v>
      </c>
      <c r="O241">
        <v>37.2</v>
      </c>
      <c r="P241" s="1">
        <f t="shared" si="112"/>
        <v>14.70238075959128</v>
      </c>
      <c r="Q241">
        <v>34.2</v>
      </c>
      <c r="R241" s="1">
        <f t="shared" si="109"/>
        <v>-29.246538256689455</v>
      </c>
      <c r="S241">
        <v>25.6</v>
      </c>
      <c r="T241" s="1">
        <f t="shared" si="97"/>
        <v>-42.94927240361587</v>
      </c>
    </row>
    <row r="242" spans="1:20" ht="12.75">
      <c r="A242">
        <v>-1.3</v>
      </c>
      <c r="B242" s="1">
        <f t="shared" si="115"/>
        <v>4.828043081829324</v>
      </c>
      <c r="C242">
        <v>1.3</v>
      </c>
      <c r="D242" s="1">
        <f t="shared" si="113"/>
        <v>-9.915139938498095</v>
      </c>
      <c r="E242">
        <v>11.3</v>
      </c>
      <c r="F242" s="1">
        <f t="shared" si="107"/>
        <v>-9.86458311334037</v>
      </c>
      <c r="G242">
        <v>18.7</v>
      </c>
      <c r="H242" s="1">
        <f t="shared" si="110"/>
        <v>7.0929542505221335</v>
      </c>
      <c r="I242">
        <v>18.7</v>
      </c>
      <c r="J242" s="1">
        <f t="shared" si="100"/>
        <v>16.5924681708298</v>
      </c>
      <c r="K242">
        <v>22.6</v>
      </c>
      <c r="L242" s="1">
        <f t="shared" si="108"/>
        <v>-19.72916622668074</v>
      </c>
      <c r="M242">
        <v>32.6</v>
      </c>
      <c r="N242" s="1">
        <f t="shared" si="114"/>
        <v>-12.737346662472527</v>
      </c>
      <c r="O242">
        <v>37.4</v>
      </c>
      <c r="P242" s="1">
        <f t="shared" si="112"/>
        <v>14.185908501044267</v>
      </c>
      <c r="Q242">
        <v>33.9</v>
      </c>
      <c r="R242" s="1">
        <f t="shared" si="109"/>
        <v>-29.593749340021116</v>
      </c>
      <c r="S242">
        <v>25.2</v>
      </c>
      <c r="T242" s="1">
        <f t="shared" si="97"/>
        <v>-43.18518264405049</v>
      </c>
    </row>
    <row r="243" spans="1:20" ht="12.75">
      <c r="A243">
        <v>-1.2</v>
      </c>
      <c r="B243" s="1">
        <f t="shared" si="115"/>
        <v>4.853864439804639</v>
      </c>
      <c r="C243">
        <v>1.2</v>
      </c>
      <c r="D243" s="1">
        <f t="shared" si="113"/>
        <v>-9.927738916792686</v>
      </c>
      <c r="E243">
        <v>11.2</v>
      </c>
      <c r="F243" s="1">
        <f t="shared" si="107"/>
        <v>-9.977975746613138</v>
      </c>
      <c r="G243">
        <v>18.8</v>
      </c>
      <c r="H243" s="1">
        <f t="shared" si="110"/>
        <v>6.823488843692789</v>
      </c>
      <c r="I243">
        <v>18.8</v>
      </c>
      <c r="J243" s="1">
        <f t="shared" si="100"/>
        <v>16.47907764409161</v>
      </c>
      <c r="K243">
        <v>22.4</v>
      </c>
      <c r="L243" s="1">
        <f t="shared" si="108"/>
        <v>-19.955951493226276</v>
      </c>
      <c r="M243">
        <v>32.4</v>
      </c>
      <c r="N243" s="1">
        <f t="shared" si="114"/>
        <v>-13.23782459469833</v>
      </c>
      <c r="O243">
        <v>37.6</v>
      </c>
      <c r="P243" s="1">
        <f t="shared" si="112"/>
        <v>13.646977687385577</v>
      </c>
      <c r="Q243">
        <v>33.6</v>
      </c>
      <c r="R243" s="1">
        <f t="shared" si="109"/>
        <v>-29.933927239839413</v>
      </c>
      <c r="S243">
        <v>24.8</v>
      </c>
      <c r="T243" s="1">
        <f t="shared" si="97"/>
        <v>-43.41612603630131</v>
      </c>
    </row>
    <row r="244" spans="1:20" ht="12.75">
      <c r="A244">
        <v>-1.1</v>
      </c>
      <c r="B244" s="1">
        <f t="shared" si="115"/>
        <v>4.877499359302879</v>
      </c>
      <c r="C244">
        <v>1.1</v>
      </c>
      <c r="D244" s="1">
        <f t="shared" si="113"/>
        <v>-9.93931587182941</v>
      </c>
      <c r="E244">
        <v>11.1</v>
      </c>
      <c r="F244" s="1">
        <f t="shared" si="107"/>
        <v>-10.089103032480143</v>
      </c>
      <c r="G244">
        <v>18.9</v>
      </c>
      <c r="H244" s="1">
        <f t="shared" si="110"/>
        <v>6.541406576570522</v>
      </c>
      <c r="I244">
        <v>18.9</v>
      </c>
      <c r="J244" s="1">
        <f t="shared" si="100"/>
        <v>16.364290390970215</v>
      </c>
      <c r="K244">
        <v>22.2</v>
      </c>
      <c r="L244" s="1">
        <f t="shared" si="108"/>
        <v>-20.178206064960285</v>
      </c>
      <c r="M244">
        <v>32.2</v>
      </c>
      <c r="N244" s="1">
        <f t="shared" si="114"/>
        <v>-13.717142559585792</v>
      </c>
      <c r="O244">
        <v>37.8</v>
      </c>
      <c r="P244" s="1">
        <f t="shared" si="112"/>
        <v>13.082813153141045</v>
      </c>
      <c r="Q244">
        <v>33.3</v>
      </c>
      <c r="R244" s="1">
        <f t="shared" si="109"/>
        <v>-30.267309097440428</v>
      </c>
      <c r="S244">
        <v>24.4</v>
      </c>
      <c r="T244" s="1">
        <f aca="true" t="shared" si="116" ref="T244:T307">-SQRT(2500-(S244*S244))</f>
        <v>-43.64218143035474</v>
      </c>
    </row>
    <row r="245" spans="1:20" ht="12.75">
      <c r="A245">
        <v>-1</v>
      </c>
      <c r="B245" s="1">
        <f t="shared" si="115"/>
        <v>4.898979485566356</v>
      </c>
      <c r="C245">
        <v>1</v>
      </c>
      <c r="D245" s="1">
        <f t="shared" si="113"/>
        <v>-9.9498743710662</v>
      </c>
      <c r="E245">
        <v>11</v>
      </c>
      <c r="F245" s="1">
        <f t="shared" si="107"/>
        <v>-10.198039027185569</v>
      </c>
      <c r="G245">
        <v>19</v>
      </c>
      <c r="H245" s="1">
        <f t="shared" si="110"/>
        <v>6.244997998398398</v>
      </c>
      <c r="I245">
        <v>19</v>
      </c>
      <c r="J245" s="1">
        <f t="shared" si="100"/>
        <v>16.24807680927192</v>
      </c>
      <c r="K245">
        <v>22</v>
      </c>
      <c r="L245" s="1">
        <f t="shared" si="108"/>
        <v>-20.396078054371138</v>
      </c>
      <c r="M245">
        <v>32</v>
      </c>
      <c r="N245" s="1">
        <f t="shared" si="114"/>
        <v>-14.177446878757825</v>
      </c>
      <c r="O245">
        <v>38</v>
      </c>
      <c r="P245" s="1">
        <f t="shared" si="112"/>
        <v>12.489995996796797</v>
      </c>
      <c r="Q245">
        <v>33</v>
      </c>
      <c r="R245" s="1">
        <f t="shared" si="109"/>
        <v>-30.59411708155671</v>
      </c>
      <c r="S245">
        <v>24</v>
      </c>
      <c r="T245" s="1">
        <f t="shared" si="116"/>
        <v>-43.86342439892262</v>
      </c>
    </row>
    <row r="246" spans="1:20" ht="12.75">
      <c r="A246">
        <v>-0.8999999999999995</v>
      </c>
      <c r="B246" s="1">
        <f t="shared" si="115"/>
        <v>4.9183330509431755</v>
      </c>
      <c r="C246">
        <v>0.9</v>
      </c>
      <c r="D246" s="1">
        <f t="shared" si="113"/>
        <v>-9.959417653658269</v>
      </c>
      <c r="E246">
        <v>10.9</v>
      </c>
      <c r="F246" s="1">
        <f t="shared" si="107"/>
        <v>-10.304853225543777</v>
      </c>
      <c r="G246">
        <v>19.1</v>
      </c>
      <c r="H246" s="1">
        <f t="shared" si="110"/>
        <v>5.932115979985552</v>
      </c>
      <c r="I246">
        <v>19.1</v>
      </c>
      <c r="J246" s="1">
        <f t="shared" si="100"/>
        <v>16.130406070524074</v>
      </c>
      <c r="K246">
        <v>21.8</v>
      </c>
      <c r="L246" s="1">
        <f t="shared" si="108"/>
        <v>-20.609706451087554</v>
      </c>
      <c r="M246">
        <v>31.8</v>
      </c>
      <c r="N246" s="1">
        <f t="shared" si="114"/>
        <v>-14.620533505997653</v>
      </c>
      <c r="O246">
        <v>38.2</v>
      </c>
      <c r="P246" s="1">
        <f t="shared" si="112"/>
        <v>11.864231959971104</v>
      </c>
      <c r="Q246">
        <v>32.7</v>
      </c>
      <c r="R246" s="1">
        <f t="shared" si="109"/>
        <v>-30.91455967663133</v>
      </c>
      <c r="S246">
        <v>23.6</v>
      </c>
      <c r="T246" s="1">
        <f t="shared" si="116"/>
        <v>-44.07992740465892</v>
      </c>
    </row>
    <row r="247" spans="1:20" ht="12.75">
      <c r="A247">
        <v>-0.8</v>
      </c>
      <c r="B247" s="1">
        <f t="shared" si="115"/>
        <v>4.935585071701226</v>
      </c>
      <c r="C247">
        <v>0.7999999999999989</v>
      </c>
      <c r="D247" s="1">
        <f t="shared" si="113"/>
        <v>-9.96794863550169</v>
      </c>
      <c r="E247">
        <v>10.8</v>
      </c>
      <c r="F247" s="1">
        <f t="shared" si="107"/>
        <v>-10.409610943738484</v>
      </c>
      <c r="G247">
        <v>19.2</v>
      </c>
      <c r="H247" s="1">
        <f aca="true" t="shared" si="117" ref="H247:H254">SQRT(400-(G247*G247))</f>
        <v>5.600000000000001</v>
      </c>
      <c r="I247">
        <v>19.2</v>
      </c>
      <c r="J247" s="1">
        <f aca="true" t="shared" si="118" ref="J247:J304">SQRT(625-(I247*I247))</f>
        <v>16.011246047700347</v>
      </c>
      <c r="K247">
        <v>21.6</v>
      </c>
      <c r="L247" s="1">
        <f t="shared" si="108"/>
        <v>-20.819221887476967</v>
      </c>
      <c r="M247">
        <v>31.6</v>
      </c>
      <c r="N247" s="1">
        <f t="shared" si="114"/>
        <v>-15.047923444781341</v>
      </c>
      <c r="O247">
        <v>38.4</v>
      </c>
      <c r="P247" s="1">
        <f aca="true" t="shared" si="119" ref="P247:P254">SQRT(1600-(O247*O247))</f>
        <v>11.200000000000003</v>
      </c>
      <c r="Q247">
        <v>32.4</v>
      </c>
      <c r="R247" s="1">
        <f t="shared" si="109"/>
        <v>-31.22883283121545</v>
      </c>
      <c r="S247">
        <v>23.2</v>
      </c>
      <c r="T247" s="1">
        <f t="shared" si="116"/>
        <v>-44.291759956000845</v>
      </c>
    </row>
    <row r="248" spans="1:20" ht="12.75">
      <c r="A248">
        <v>-0.7</v>
      </c>
      <c r="B248" s="1">
        <f t="shared" si="115"/>
        <v>4.950757517794625</v>
      </c>
      <c r="C248">
        <v>0.6999999999999993</v>
      </c>
      <c r="D248" s="1">
        <f t="shared" si="113"/>
        <v>-9.975469913743412</v>
      </c>
      <c r="E248">
        <v>10.7</v>
      </c>
      <c r="F248" s="1">
        <f t="shared" si="107"/>
        <v>-10.512373661547615</v>
      </c>
      <c r="G248">
        <v>19.3</v>
      </c>
      <c r="H248" s="1">
        <f t="shared" si="117"/>
        <v>5.244997616777342</v>
      </c>
      <c r="I248">
        <v>19.3</v>
      </c>
      <c r="J248" s="1">
        <f t="shared" si="118"/>
        <v>15.890563237343098</v>
      </c>
      <c r="K248">
        <v>21.4</v>
      </c>
      <c r="L248" s="1">
        <f t="shared" si="108"/>
        <v>-21.02474732309523</v>
      </c>
      <c r="M248">
        <v>31.4</v>
      </c>
      <c r="N248" s="1">
        <f t="shared" si="114"/>
        <v>-15.460918472070153</v>
      </c>
      <c r="O248">
        <v>38.6</v>
      </c>
      <c r="P248" s="1">
        <f t="shared" si="119"/>
        <v>10.489995233554684</v>
      </c>
      <c r="Q248">
        <v>32.1</v>
      </c>
      <c r="R248" s="1">
        <f t="shared" si="109"/>
        <v>-31.537120984642844</v>
      </c>
      <c r="S248">
        <v>22.8</v>
      </c>
      <c r="T248" s="1">
        <f t="shared" si="116"/>
        <v>-44.498988752554816</v>
      </c>
    </row>
    <row r="249" spans="1:20" ht="12.75">
      <c r="A249">
        <v>-0.6</v>
      </c>
      <c r="B249" s="1">
        <f t="shared" si="115"/>
        <v>4.963869458396343</v>
      </c>
      <c r="C249">
        <v>0.6</v>
      </c>
      <c r="D249" s="1">
        <f t="shared" si="113"/>
        <v>-9.981983770774224</v>
      </c>
      <c r="E249">
        <v>10.6</v>
      </c>
      <c r="F249" s="1">
        <f t="shared" si="107"/>
        <v>-10.613199329137279</v>
      </c>
      <c r="G249">
        <v>19.4</v>
      </c>
      <c r="H249" s="1">
        <f t="shared" si="117"/>
        <v>4.862098312457292</v>
      </c>
      <c r="I249">
        <v>19.4</v>
      </c>
      <c r="J249" s="1">
        <f t="shared" si="118"/>
        <v>15.76832267554162</v>
      </c>
      <c r="K249">
        <v>21.2</v>
      </c>
      <c r="L249" s="1">
        <f t="shared" si="108"/>
        <v>-21.226398658274558</v>
      </c>
      <c r="M249">
        <v>31.2</v>
      </c>
      <c r="N249" s="1">
        <f t="shared" si="114"/>
        <v>-15.860643114325473</v>
      </c>
      <c r="O249">
        <v>38.8</v>
      </c>
      <c r="P249" s="1">
        <f t="shared" si="119"/>
        <v>9.724196624914583</v>
      </c>
      <c r="Q249">
        <v>31.8</v>
      </c>
      <c r="R249" s="1">
        <f t="shared" si="109"/>
        <v>-31.83959798741184</v>
      </c>
      <c r="S249">
        <v>22.4</v>
      </c>
      <c r="T249" s="1">
        <f t="shared" si="116"/>
        <v>-44.70167782086037</v>
      </c>
    </row>
    <row r="250" spans="1:20" ht="12.75">
      <c r="A250">
        <v>-0.5</v>
      </c>
      <c r="B250" s="1">
        <f t="shared" si="115"/>
        <v>4.9749371855331</v>
      </c>
      <c r="C250">
        <v>0.5</v>
      </c>
      <c r="D250" s="1">
        <f t="shared" si="113"/>
        <v>-9.987492177719089</v>
      </c>
      <c r="E250">
        <v>10.5</v>
      </c>
      <c r="F250" s="1">
        <f t="shared" si="107"/>
        <v>-10.712142642814275</v>
      </c>
      <c r="G250">
        <v>19.5</v>
      </c>
      <c r="H250" s="1">
        <f t="shared" si="117"/>
        <v>4.444097208657794</v>
      </c>
      <c r="I250">
        <v>19.5</v>
      </c>
      <c r="J250" s="1">
        <f t="shared" si="118"/>
        <v>15.644487847162015</v>
      </c>
      <c r="K250">
        <v>21</v>
      </c>
      <c r="L250" s="1">
        <f t="shared" si="108"/>
        <v>-21.42428528562855</v>
      </c>
      <c r="M250">
        <v>31</v>
      </c>
      <c r="N250" s="1">
        <f t="shared" si="114"/>
        <v>-16.24807680927192</v>
      </c>
      <c r="O250">
        <v>39</v>
      </c>
      <c r="P250" s="1">
        <f t="shared" si="119"/>
        <v>8.888194417315589</v>
      </c>
      <c r="Q250">
        <v>31.5</v>
      </c>
      <c r="R250" s="1">
        <f t="shared" si="109"/>
        <v>-32.13642792844283</v>
      </c>
      <c r="S250">
        <v>22</v>
      </c>
      <c r="T250" s="1">
        <f t="shared" si="116"/>
        <v>-44.8998886412873</v>
      </c>
    </row>
    <row r="251" spans="1:20" ht="12.75">
      <c r="A251">
        <v>-0.39999999999999947</v>
      </c>
      <c r="B251" s="1">
        <f t="shared" si="115"/>
        <v>4.983974317750845</v>
      </c>
      <c r="C251">
        <v>0.3999999999999986</v>
      </c>
      <c r="D251" s="1">
        <f aca="true" t="shared" si="120" ref="D251:D282">-SQRT(100-(C251*C251))</f>
        <v>-9.991996797437437</v>
      </c>
      <c r="E251">
        <v>10.4</v>
      </c>
      <c r="F251" s="1">
        <f t="shared" si="107"/>
        <v>-10.809255293497328</v>
      </c>
      <c r="G251">
        <v>19.6</v>
      </c>
      <c r="H251" s="1">
        <f t="shared" si="117"/>
        <v>3.9799497484264696</v>
      </c>
      <c r="I251">
        <v>19.6</v>
      </c>
      <c r="J251" s="1">
        <f t="shared" si="118"/>
        <v>15.519020587653072</v>
      </c>
      <c r="K251">
        <v>20.8</v>
      </c>
      <c r="L251" s="1">
        <f t="shared" si="108"/>
        <v>-21.618510586994656</v>
      </c>
      <c r="M251">
        <v>30.8</v>
      </c>
      <c r="N251" s="1">
        <f t="shared" si="114"/>
        <v>-16.62407892185308</v>
      </c>
      <c r="O251">
        <v>39.2</v>
      </c>
      <c r="P251" s="1">
        <f t="shared" si="119"/>
        <v>7.959899496852939</v>
      </c>
      <c r="Q251">
        <v>31.2</v>
      </c>
      <c r="R251" s="1">
        <f t="shared" si="109"/>
        <v>-32.42776588049198</v>
      </c>
      <c r="S251">
        <v>21.6</v>
      </c>
      <c r="T251" s="1">
        <f t="shared" si="116"/>
        <v>-45.09368026675135</v>
      </c>
    </row>
    <row r="252" spans="1:20" ht="12.75">
      <c r="A252">
        <v>-0.3</v>
      </c>
      <c r="B252" s="1">
        <f t="shared" si="115"/>
        <v>4.990991885387112</v>
      </c>
      <c r="C252">
        <v>0.29999999999999893</v>
      </c>
      <c r="D252" s="1">
        <f t="shared" si="120"/>
        <v>-9.995498987044119</v>
      </c>
      <c r="E252">
        <v>10.3</v>
      </c>
      <c r="F252" s="1">
        <f t="shared" si="107"/>
        <v>-10.904586191139945</v>
      </c>
      <c r="G252">
        <v>19.7</v>
      </c>
      <c r="H252" s="1">
        <f t="shared" si="117"/>
        <v>3.451086785347483</v>
      </c>
      <c r="I252">
        <v>19.7</v>
      </c>
      <c r="J252" s="1">
        <f t="shared" si="118"/>
        <v>15.391880976670786</v>
      </c>
      <c r="K252">
        <v>20.6</v>
      </c>
      <c r="L252" s="1">
        <f t="shared" si="108"/>
        <v>-21.80917238227989</v>
      </c>
      <c r="M252">
        <v>30.6</v>
      </c>
      <c r="N252" s="1">
        <f t="shared" si="114"/>
        <v>-16.989408465276238</v>
      </c>
      <c r="O252">
        <v>39.4</v>
      </c>
      <c r="P252" s="1">
        <f t="shared" si="119"/>
        <v>6.902173570694966</v>
      </c>
      <c r="Q252">
        <v>30.9</v>
      </c>
      <c r="R252" s="1">
        <f t="shared" si="109"/>
        <v>-32.71375857341984</v>
      </c>
      <c r="S252">
        <v>21.2</v>
      </c>
      <c r="T252" s="1">
        <f t="shared" si="116"/>
        <v>-45.2831094338717</v>
      </c>
    </row>
    <row r="253" spans="1:20" ht="12.75">
      <c r="A253">
        <v>-0.1999999999999993</v>
      </c>
      <c r="B253" s="1">
        <f t="shared" si="115"/>
        <v>4.995998398718719</v>
      </c>
      <c r="C253">
        <v>0.1999999999999993</v>
      </c>
      <c r="D253" s="1">
        <f t="shared" si="120"/>
        <v>-9.99799979995999</v>
      </c>
      <c r="E253">
        <v>10.2</v>
      </c>
      <c r="F253" s="1">
        <f t="shared" si="107"/>
        <v>-10.998181667894016</v>
      </c>
      <c r="G253">
        <v>19.8</v>
      </c>
      <c r="H253" s="1">
        <f t="shared" si="117"/>
        <v>2.821347195933173</v>
      </c>
      <c r="I253">
        <v>19.8</v>
      </c>
      <c r="J253" s="1">
        <f t="shared" si="118"/>
        <v>15.26302722267113</v>
      </c>
      <c r="K253">
        <v>20.4</v>
      </c>
      <c r="L253" s="1">
        <f t="shared" si="108"/>
        <v>-21.996363335788033</v>
      </c>
      <c r="M253">
        <v>30.4</v>
      </c>
      <c r="N253" s="1">
        <f t="shared" si="114"/>
        <v>-17.344739836619055</v>
      </c>
      <c r="O253">
        <v>39.6</v>
      </c>
      <c r="P253" s="1">
        <f t="shared" si="119"/>
        <v>5.642694391866346</v>
      </c>
      <c r="Q253">
        <v>30.6</v>
      </c>
      <c r="R253" s="1">
        <f t="shared" si="109"/>
        <v>-32.99454500368205</v>
      </c>
      <c r="S253">
        <v>20.8</v>
      </c>
      <c r="T253" s="1">
        <f t="shared" si="116"/>
        <v>-45.46823066713725</v>
      </c>
    </row>
    <row r="254" spans="1:20" ht="12.75">
      <c r="A254">
        <v>-0.09999999999999964</v>
      </c>
      <c r="B254" s="1">
        <f t="shared" si="115"/>
        <v>4.998999899979995</v>
      </c>
      <c r="C254">
        <v>0.09999999999999964</v>
      </c>
      <c r="D254" s="1">
        <f t="shared" si="120"/>
        <v>-9.999499987499375</v>
      </c>
      <c r="E254">
        <v>10.1</v>
      </c>
      <c r="F254" s="1">
        <f t="shared" si="107"/>
        <v>-11.090085662428402</v>
      </c>
      <c r="G254">
        <v>19.9</v>
      </c>
      <c r="H254" s="1">
        <f t="shared" si="117"/>
        <v>1.9974984355438343</v>
      </c>
      <c r="I254">
        <v>19.9</v>
      </c>
      <c r="J254" s="1">
        <f t="shared" si="118"/>
        <v>15.132415537514163</v>
      </c>
      <c r="K254">
        <v>20.2</v>
      </c>
      <c r="L254" s="1">
        <f t="shared" si="108"/>
        <v>-22.180171324856804</v>
      </c>
      <c r="M254">
        <v>30.2</v>
      </c>
      <c r="N254" s="1">
        <f t="shared" si="114"/>
        <v>-17.690675509996787</v>
      </c>
      <c r="O254">
        <v>39.8</v>
      </c>
      <c r="P254" s="1">
        <f t="shared" si="119"/>
        <v>3.9949968710876687</v>
      </c>
      <c r="Q254">
        <v>30.3</v>
      </c>
      <c r="R254" s="1">
        <f t="shared" si="109"/>
        <v>-33.2702569872852</v>
      </c>
      <c r="S254">
        <v>20.4</v>
      </c>
      <c r="T254" s="1">
        <f t="shared" si="116"/>
        <v>-45.64909637659874</v>
      </c>
    </row>
    <row r="255" spans="1:20" ht="12.75">
      <c r="A255">
        <v>0</v>
      </c>
      <c r="B255" s="1">
        <f t="shared" si="115"/>
        <v>5</v>
      </c>
      <c r="C255">
        <v>0</v>
      </c>
      <c r="D255" s="1">
        <f t="shared" si="120"/>
        <v>-10</v>
      </c>
      <c r="E255">
        <v>10</v>
      </c>
      <c r="F255" s="1">
        <f t="shared" si="107"/>
        <v>-11.180339887498949</v>
      </c>
      <c r="G255">
        <v>20</v>
      </c>
      <c r="H255" s="1">
        <f aca="true" t="shared" si="121" ref="H255:H318">-SQRT(400-(G255*G255))</f>
        <v>0</v>
      </c>
      <c r="I255">
        <v>20</v>
      </c>
      <c r="J255" s="1">
        <f t="shared" si="118"/>
        <v>15</v>
      </c>
      <c r="K255">
        <v>20</v>
      </c>
      <c r="L255" s="1">
        <f t="shared" si="108"/>
        <v>-22.360679774997898</v>
      </c>
      <c r="M255">
        <v>30</v>
      </c>
      <c r="N255" s="1">
        <f t="shared" si="114"/>
        <v>-18.027756377319946</v>
      </c>
      <c r="O255">
        <v>40</v>
      </c>
      <c r="P255" s="1">
        <f aca="true" t="shared" si="122" ref="P255:P318">-SQRT(1600-(O255*O255))</f>
        <v>0</v>
      </c>
      <c r="Q255">
        <v>30</v>
      </c>
      <c r="R255" s="1">
        <f t="shared" si="109"/>
        <v>-33.54101966249684</v>
      </c>
      <c r="S255">
        <v>20</v>
      </c>
      <c r="T255" s="1">
        <f t="shared" si="116"/>
        <v>-45.8257569495584</v>
      </c>
    </row>
    <row r="256" spans="1:20" ht="12.75">
      <c r="A256">
        <v>0.10000000000000053</v>
      </c>
      <c r="B256" s="1">
        <f t="shared" si="115"/>
        <v>4.998999899979995</v>
      </c>
      <c r="C256">
        <v>-0.10000000000000142</v>
      </c>
      <c r="D256" s="1">
        <f t="shared" si="120"/>
        <v>-9.999499987499375</v>
      </c>
      <c r="E256">
        <v>9.9</v>
      </c>
      <c r="F256" s="1">
        <f t="shared" si="107"/>
        <v>-11.268983982595769</v>
      </c>
      <c r="G256">
        <v>19.9</v>
      </c>
      <c r="H256" s="1">
        <f t="shared" si="121"/>
        <v>-1.9974984355438343</v>
      </c>
      <c r="I256">
        <v>20.1</v>
      </c>
      <c r="J256" s="1">
        <f t="shared" si="118"/>
        <v>14.86573240711671</v>
      </c>
      <c r="K256">
        <v>19.8</v>
      </c>
      <c r="L256" s="1">
        <f t="shared" si="108"/>
        <v>-22.537967965191537</v>
      </c>
      <c r="M256">
        <v>29.8</v>
      </c>
      <c r="N256" s="1">
        <f t="shared" si="114"/>
        <v>-18.356470248934023</v>
      </c>
      <c r="O256">
        <v>39.8</v>
      </c>
      <c r="P256" s="1">
        <f t="shared" si="122"/>
        <v>-3.9949968710876687</v>
      </c>
      <c r="Q256">
        <v>29.7</v>
      </c>
      <c r="R256" s="1">
        <f t="shared" si="109"/>
        <v>-33.80695194778731</v>
      </c>
      <c r="S256">
        <v>19.6</v>
      </c>
      <c r="T256" s="1">
        <f t="shared" si="116"/>
        <v>-45.99826083668817</v>
      </c>
    </row>
    <row r="257" spans="1:20" ht="12.75">
      <c r="A257">
        <v>0.2</v>
      </c>
      <c r="B257" s="1">
        <f t="shared" si="115"/>
        <v>4.995998398718719</v>
      </c>
      <c r="C257">
        <v>-0.20000000000000107</v>
      </c>
      <c r="D257" s="1">
        <f t="shared" si="120"/>
        <v>-9.99799979995999</v>
      </c>
      <c r="E257">
        <v>9.8</v>
      </c>
      <c r="F257" s="1">
        <f t="shared" si="107"/>
        <v>-11.356055653262711</v>
      </c>
      <c r="G257">
        <v>19.8</v>
      </c>
      <c r="H257" s="1">
        <f t="shared" si="121"/>
        <v>-2.821347195933173</v>
      </c>
      <c r="I257">
        <v>20.2</v>
      </c>
      <c r="J257" s="1">
        <f t="shared" si="118"/>
        <v>14.729562111617577</v>
      </c>
      <c r="K257">
        <v>19.6</v>
      </c>
      <c r="L257" s="1">
        <f t="shared" si="108"/>
        <v>-22.712111306525422</v>
      </c>
      <c r="M257">
        <v>29.6</v>
      </c>
      <c r="N257" s="1">
        <f t="shared" si="114"/>
        <v>-18.677258899528056</v>
      </c>
      <c r="O257">
        <v>39.6</v>
      </c>
      <c r="P257" s="1">
        <f t="shared" si="122"/>
        <v>-5.642694391866346</v>
      </c>
      <c r="Q257">
        <v>29.4</v>
      </c>
      <c r="R257" s="1">
        <f t="shared" si="109"/>
        <v>-34.06816695978814</v>
      </c>
      <c r="S257">
        <v>19.2</v>
      </c>
      <c r="T257" s="1">
        <f t="shared" si="116"/>
        <v>-46.166654632970754</v>
      </c>
    </row>
    <row r="258" spans="1:20" ht="12.75">
      <c r="A258">
        <v>0.3000000000000007</v>
      </c>
      <c r="B258" s="1">
        <f t="shared" si="115"/>
        <v>4.990991885387112</v>
      </c>
      <c r="C258">
        <v>-0.3000000000000007</v>
      </c>
      <c r="D258" s="1">
        <f t="shared" si="120"/>
        <v>-9.995498987044119</v>
      </c>
      <c r="E258">
        <v>9.7</v>
      </c>
      <c r="F258" s="1">
        <f t="shared" si="107"/>
        <v>-11.441590798486024</v>
      </c>
      <c r="G258">
        <v>19.7</v>
      </c>
      <c r="H258" s="1">
        <f t="shared" si="121"/>
        <v>-3.451086785347483</v>
      </c>
      <c r="I258">
        <v>20.3</v>
      </c>
      <c r="J258" s="1">
        <f t="shared" si="118"/>
        <v>14.59143584435747</v>
      </c>
      <c r="K258">
        <v>19.4</v>
      </c>
      <c r="L258" s="1">
        <f t="shared" si="108"/>
        <v>-22.883181596972047</v>
      </c>
      <c r="M258">
        <v>29.4</v>
      </c>
      <c r="N258" s="1">
        <f t="shared" si="114"/>
        <v>-18.990523952750753</v>
      </c>
      <c r="O258">
        <v>39.4</v>
      </c>
      <c r="P258" s="1">
        <f t="shared" si="122"/>
        <v>-6.902173570694966</v>
      </c>
      <c r="Q258">
        <v>29.1</v>
      </c>
      <c r="R258" s="1">
        <f t="shared" si="109"/>
        <v>-34.32477239545807</v>
      </c>
      <c r="S258">
        <v>18.8</v>
      </c>
      <c r="T258" s="1">
        <f t="shared" si="116"/>
        <v>-46.330983153824825</v>
      </c>
    </row>
    <row r="259" spans="1:20" ht="12.75">
      <c r="A259">
        <v>0.4</v>
      </c>
      <c r="B259" s="1">
        <f t="shared" si="115"/>
        <v>4.983974317750845</v>
      </c>
      <c r="C259">
        <v>-0.4</v>
      </c>
      <c r="D259" s="1">
        <f t="shared" si="120"/>
        <v>-9.991996797437437</v>
      </c>
      <c r="E259">
        <v>9.6</v>
      </c>
      <c r="F259" s="1">
        <f t="shared" si="107"/>
        <v>-11.525623627379128</v>
      </c>
      <c r="G259">
        <v>19.6</v>
      </c>
      <c r="H259" s="1">
        <f t="shared" si="121"/>
        <v>-3.9799497484264696</v>
      </c>
      <c r="I259">
        <v>20.4</v>
      </c>
      <c r="J259" s="1">
        <f t="shared" si="118"/>
        <v>14.451297519600102</v>
      </c>
      <c r="K259">
        <v>19.2</v>
      </c>
      <c r="L259" s="1">
        <f t="shared" si="108"/>
        <v>-23.051247254758255</v>
      </c>
      <c r="M259">
        <v>29.2</v>
      </c>
      <c r="N259" s="1">
        <f t="shared" si="114"/>
        <v>-19.296631830451656</v>
      </c>
      <c r="O259">
        <v>39.2</v>
      </c>
      <c r="P259" s="1">
        <f t="shared" si="122"/>
        <v>-7.959899496852939</v>
      </c>
      <c r="Q259">
        <v>28.8</v>
      </c>
      <c r="R259" s="1">
        <f t="shared" si="109"/>
        <v>-34.576870882137385</v>
      </c>
      <c r="S259">
        <v>18.4</v>
      </c>
      <c r="T259" s="1">
        <f t="shared" si="116"/>
        <v>-46.49128950674524</v>
      </c>
    </row>
    <row r="260" spans="1:20" ht="12.75">
      <c r="A260">
        <v>0.5</v>
      </c>
      <c r="B260" s="1">
        <f t="shared" si="115"/>
        <v>4.9749371855331</v>
      </c>
      <c r="C260">
        <v>-0.5</v>
      </c>
      <c r="D260" s="1">
        <f t="shared" si="120"/>
        <v>-9.987492177719089</v>
      </c>
      <c r="E260">
        <v>9.5</v>
      </c>
      <c r="F260" s="1">
        <f t="shared" si="107"/>
        <v>-11.6081867662439</v>
      </c>
      <c r="G260">
        <v>19.5</v>
      </c>
      <c r="H260" s="1">
        <f t="shared" si="121"/>
        <v>-4.444097208657794</v>
      </c>
      <c r="I260">
        <v>20.5</v>
      </c>
      <c r="J260" s="1">
        <f t="shared" si="118"/>
        <v>14.309088021254185</v>
      </c>
      <c r="K260">
        <v>19</v>
      </c>
      <c r="L260" s="1">
        <f t="shared" si="108"/>
        <v>-23.2163735324878</v>
      </c>
      <c r="M260">
        <v>29</v>
      </c>
      <c r="N260" s="1">
        <f t="shared" si="114"/>
        <v>-19.595917942265423</v>
      </c>
      <c r="O260">
        <v>39</v>
      </c>
      <c r="P260" s="1">
        <f t="shared" si="122"/>
        <v>-8.888194417315589</v>
      </c>
      <c r="Q260">
        <v>28.5</v>
      </c>
      <c r="R260" s="1">
        <f t="shared" si="109"/>
        <v>-34.8245602987317</v>
      </c>
      <c r="S260">
        <v>18</v>
      </c>
      <c r="T260" s="1">
        <f t="shared" si="116"/>
        <v>-46.647615158762406</v>
      </c>
    </row>
    <row r="261" spans="1:20" ht="12.75">
      <c r="A261">
        <v>0.6000000000000005</v>
      </c>
      <c r="B261" s="1">
        <f t="shared" si="115"/>
        <v>4.963869458396343</v>
      </c>
      <c r="C261">
        <v>-0.6000000000000014</v>
      </c>
      <c r="D261" s="1">
        <f t="shared" si="120"/>
        <v>-9.981983770774224</v>
      </c>
      <c r="E261">
        <v>9.4</v>
      </c>
      <c r="F261" s="1">
        <f t="shared" si="107"/>
        <v>-11.689311356961966</v>
      </c>
      <c r="G261">
        <v>19.4</v>
      </c>
      <c r="H261" s="1">
        <f t="shared" si="121"/>
        <v>-4.862098312457292</v>
      </c>
      <c r="I261">
        <v>20.6</v>
      </c>
      <c r="J261" s="1">
        <f t="shared" si="118"/>
        <v>14.164744967700615</v>
      </c>
      <c r="K261">
        <v>18.8</v>
      </c>
      <c r="L261" s="1">
        <f t="shared" si="108"/>
        <v>-23.37862271392393</v>
      </c>
      <c r="M261">
        <v>28.8</v>
      </c>
      <c r="N261" s="1">
        <f t="shared" si="114"/>
        <v>-19.888690253508397</v>
      </c>
      <c r="O261">
        <v>38.8</v>
      </c>
      <c r="P261" s="1">
        <f t="shared" si="122"/>
        <v>-9.724196624914583</v>
      </c>
      <c r="Q261">
        <v>28.2</v>
      </c>
      <c r="R261" s="1">
        <f t="shared" si="109"/>
        <v>-35.0679340708859</v>
      </c>
      <c r="S261">
        <v>17.6</v>
      </c>
      <c r="T261" s="1">
        <f t="shared" si="116"/>
        <v>-46.8</v>
      </c>
    </row>
    <row r="262" spans="1:20" ht="12.75">
      <c r="A262">
        <v>0.7</v>
      </c>
      <c r="B262" s="1">
        <f t="shared" si="115"/>
        <v>4.950757517794625</v>
      </c>
      <c r="C262">
        <v>-0.7000000000000011</v>
      </c>
      <c r="D262" s="1">
        <f t="shared" si="120"/>
        <v>-9.975469913743412</v>
      </c>
      <c r="E262">
        <v>9.3</v>
      </c>
      <c r="F262" s="1">
        <f t="shared" si="107"/>
        <v>-11.769027147559818</v>
      </c>
      <c r="G262">
        <v>19.3</v>
      </c>
      <c r="H262" s="1">
        <f t="shared" si="121"/>
        <v>-5.244997616777342</v>
      </c>
      <c r="I262">
        <v>20.7</v>
      </c>
      <c r="J262" s="1">
        <f t="shared" si="118"/>
        <v>14.01820245252579</v>
      </c>
      <c r="K262">
        <v>18.6</v>
      </c>
      <c r="L262" s="1">
        <f t="shared" si="108"/>
        <v>-23.538054295119636</v>
      </c>
      <c r="M262">
        <v>28.6</v>
      </c>
      <c r="N262" s="1">
        <f t="shared" si="114"/>
        <v>-20.175232340669584</v>
      </c>
      <c r="O262">
        <v>38.6</v>
      </c>
      <c r="P262" s="1">
        <f t="shared" si="122"/>
        <v>-10.489995233554684</v>
      </c>
      <c r="Q262">
        <v>27.9</v>
      </c>
      <c r="R262" s="1">
        <f t="shared" si="109"/>
        <v>-35.30708144267946</v>
      </c>
      <c r="S262">
        <v>17.2</v>
      </c>
      <c r="T262" s="1">
        <f t="shared" si="116"/>
        <v>-46.94848240358787</v>
      </c>
    </row>
    <row r="263" spans="1:20" ht="12.75">
      <c r="A263">
        <v>0.8000000000000007</v>
      </c>
      <c r="B263" s="1">
        <f t="shared" si="115"/>
        <v>4.935585071701226</v>
      </c>
      <c r="C263">
        <v>-0.8000000000000007</v>
      </c>
      <c r="D263" s="1">
        <f t="shared" si="120"/>
        <v>-9.96794863550169</v>
      </c>
      <c r="E263">
        <v>9.2</v>
      </c>
      <c r="F263" s="1">
        <f t="shared" si="107"/>
        <v>-11.84736257569591</v>
      </c>
      <c r="G263">
        <v>19.2</v>
      </c>
      <c r="H263" s="1">
        <f t="shared" si="121"/>
        <v>-5.600000000000001</v>
      </c>
      <c r="I263">
        <v>20.8</v>
      </c>
      <c r="J263" s="1">
        <f t="shared" si="118"/>
        <v>13.869390758068645</v>
      </c>
      <c r="K263">
        <v>18.4</v>
      </c>
      <c r="L263" s="1">
        <f t="shared" si="108"/>
        <v>-23.69472515139182</v>
      </c>
      <c r="M263">
        <v>28.4</v>
      </c>
      <c r="N263" s="1">
        <f t="shared" si="114"/>
        <v>-20.455806021763113</v>
      </c>
      <c r="O263">
        <v>38.4</v>
      </c>
      <c r="P263" s="1">
        <f t="shared" si="122"/>
        <v>-11.200000000000003</v>
      </c>
      <c r="Q263">
        <v>27.6</v>
      </c>
      <c r="R263" s="1">
        <f t="shared" si="109"/>
        <v>-35.542087727087726</v>
      </c>
      <c r="S263">
        <v>16.8</v>
      </c>
      <c r="T263" s="1">
        <f t="shared" si="116"/>
        <v>-47.0930992821666</v>
      </c>
    </row>
    <row r="264" spans="1:20" ht="12.75">
      <c r="A264">
        <v>0.9</v>
      </c>
      <c r="B264" s="1">
        <f t="shared" si="115"/>
        <v>4.9183330509431755</v>
      </c>
      <c r="C264">
        <v>-0.9</v>
      </c>
      <c r="D264" s="1">
        <f t="shared" si="120"/>
        <v>-9.959417653658269</v>
      </c>
      <c r="E264">
        <v>9.1</v>
      </c>
      <c r="F264" s="1">
        <f t="shared" si="107"/>
        <v>-11.924344845734712</v>
      </c>
      <c r="G264">
        <v>19.1</v>
      </c>
      <c r="H264" s="1">
        <f t="shared" si="121"/>
        <v>-5.932115979985552</v>
      </c>
      <c r="I264">
        <v>20.9</v>
      </c>
      <c r="J264" s="1">
        <f t="shared" si="118"/>
        <v>13.718236038208413</v>
      </c>
      <c r="K264">
        <v>18.2</v>
      </c>
      <c r="L264" s="1">
        <f t="shared" si="108"/>
        <v>-23.848689691469424</v>
      </c>
      <c r="M264">
        <v>28.2</v>
      </c>
      <c r="N264" s="1">
        <f t="shared" si="114"/>
        <v>-20.7306536317599</v>
      </c>
      <c r="O264">
        <v>38.2</v>
      </c>
      <c r="P264" s="1">
        <f t="shared" si="122"/>
        <v>-11.864231959971104</v>
      </c>
      <c r="Q264">
        <v>27.3</v>
      </c>
      <c r="R264" s="1">
        <f t="shared" si="109"/>
        <v>-35.77303453720414</v>
      </c>
      <c r="S264">
        <v>16.4</v>
      </c>
      <c r="T264" s="1">
        <f t="shared" si="116"/>
        <v>-47.23388614120164</v>
      </c>
    </row>
    <row r="265" spans="1:20" ht="12.75">
      <c r="A265">
        <v>1</v>
      </c>
      <c r="B265" s="1">
        <f t="shared" si="115"/>
        <v>4.898979485566356</v>
      </c>
      <c r="C265">
        <v>-1</v>
      </c>
      <c r="D265" s="1">
        <f t="shared" si="120"/>
        <v>-9.9498743710662</v>
      </c>
      <c r="E265">
        <v>9</v>
      </c>
      <c r="F265" s="1">
        <f t="shared" si="107"/>
        <v>-12</v>
      </c>
      <c r="G265">
        <v>19</v>
      </c>
      <c r="H265" s="1">
        <f t="shared" si="121"/>
        <v>-6.244997998398398</v>
      </c>
      <c r="I265">
        <v>21</v>
      </c>
      <c r="J265" s="1">
        <f t="shared" si="118"/>
        <v>13.564659966250536</v>
      </c>
      <c r="K265">
        <v>18</v>
      </c>
      <c r="L265" s="1">
        <f t="shared" si="108"/>
        <v>-24</v>
      </c>
      <c r="M265">
        <v>28</v>
      </c>
      <c r="N265" s="1">
        <f t="shared" si="114"/>
        <v>-21</v>
      </c>
      <c r="O265">
        <v>38</v>
      </c>
      <c r="P265" s="1">
        <f t="shared" si="122"/>
        <v>-12.489995996796797</v>
      </c>
      <c r="Q265">
        <v>27</v>
      </c>
      <c r="R265" s="1">
        <f t="shared" si="109"/>
        <v>-36</v>
      </c>
      <c r="S265">
        <v>16</v>
      </c>
      <c r="T265" s="1">
        <f t="shared" si="116"/>
        <v>-47.37087712930804</v>
      </c>
    </row>
    <row r="266" spans="1:20" ht="12.75">
      <c r="A266">
        <v>1.1</v>
      </c>
      <c r="B266" s="1">
        <f t="shared" si="115"/>
        <v>4.877499359302879</v>
      </c>
      <c r="C266">
        <v>-1.1</v>
      </c>
      <c r="D266" s="1">
        <f t="shared" si="120"/>
        <v>-9.93931587182941</v>
      </c>
      <c r="E266">
        <v>8.9</v>
      </c>
      <c r="F266" s="1">
        <f t="shared" si="107"/>
        <v>-12.074352984735869</v>
      </c>
      <c r="G266">
        <v>18.9</v>
      </c>
      <c r="H266" s="1">
        <f t="shared" si="121"/>
        <v>-6.541406576570522</v>
      </c>
      <c r="I266">
        <v>21.1</v>
      </c>
      <c r="J266" s="1">
        <f t="shared" si="118"/>
        <v>13.408579343092242</v>
      </c>
      <c r="K266">
        <v>17.8</v>
      </c>
      <c r="L266" s="1">
        <f t="shared" si="108"/>
        <v>-24.148705969471738</v>
      </c>
      <c r="M266">
        <v>27.8</v>
      </c>
      <c r="N266" s="1">
        <f t="shared" si="114"/>
        <v>-21.26405417600322</v>
      </c>
      <c r="O266">
        <v>37.8</v>
      </c>
      <c r="P266" s="1">
        <f t="shared" si="122"/>
        <v>-13.082813153141045</v>
      </c>
      <c r="Q266">
        <v>26.7</v>
      </c>
      <c r="R266" s="1">
        <f t="shared" si="109"/>
        <v>-36.22305895420761</v>
      </c>
      <c r="S266">
        <v>15.6</v>
      </c>
      <c r="T266" s="1">
        <f t="shared" si="116"/>
        <v>-47.50410508577127</v>
      </c>
    </row>
    <row r="267" spans="1:20" ht="12.75">
      <c r="A267">
        <v>1.2</v>
      </c>
      <c r="B267" s="1">
        <f t="shared" si="115"/>
        <v>4.853864439804639</v>
      </c>
      <c r="C267">
        <v>-1.2</v>
      </c>
      <c r="D267" s="1">
        <f t="shared" si="120"/>
        <v>-9.927738916792686</v>
      </c>
      <c r="E267">
        <v>8.8</v>
      </c>
      <c r="F267" s="1">
        <f t="shared" si="107"/>
        <v>-12.147427711248172</v>
      </c>
      <c r="G267">
        <v>18.8</v>
      </c>
      <c r="H267" s="1">
        <f t="shared" si="121"/>
        <v>-6.823488843692789</v>
      </c>
      <c r="I267">
        <v>21.2</v>
      </c>
      <c r="J267" s="1">
        <f t="shared" si="118"/>
        <v>13.249905660041508</v>
      </c>
      <c r="K267">
        <v>17.6</v>
      </c>
      <c r="L267" s="1">
        <f t="shared" si="108"/>
        <v>-24.294855422496344</v>
      </c>
      <c r="M267">
        <v>27.6</v>
      </c>
      <c r="N267" s="1">
        <f t="shared" si="114"/>
        <v>-21.523010941780424</v>
      </c>
      <c r="O267">
        <v>37.6</v>
      </c>
      <c r="P267" s="1">
        <f t="shared" si="122"/>
        <v>-13.646977687385577</v>
      </c>
      <c r="Q267">
        <v>26.4</v>
      </c>
      <c r="R267" s="1">
        <f t="shared" si="109"/>
        <v>-36.44228313374452</v>
      </c>
      <c r="S267">
        <v>15.2</v>
      </c>
      <c r="T267" s="1">
        <f t="shared" si="116"/>
        <v>-47.633601585435464</v>
      </c>
    </row>
    <row r="268" spans="1:20" ht="12.75">
      <c r="A268">
        <v>1.3</v>
      </c>
      <c r="B268" s="1">
        <f t="shared" si="115"/>
        <v>4.828043081829324</v>
      </c>
      <c r="C268">
        <v>-1.3</v>
      </c>
      <c r="D268" s="1">
        <f t="shared" si="120"/>
        <v>-9.915139938498095</v>
      </c>
      <c r="E268">
        <v>8.7</v>
      </c>
      <c r="F268" s="1">
        <f t="shared" si="107"/>
        <v>-12.21924711264978</v>
      </c>
      <c r="G268">
        <v>18.7</v>
      </c>
      <c r="H268" s="1">
        <f t="shared" si="121"/>
        <v>-7.0929542505221335</v>
      </c>
      <c r="I268">
        <v>21.3</v>
      </c>
      <c r="J268" s="1">
        <f t="shared" si="118"/>
        <v>13.088544609695914</v>
      </c>
      <c r="K268">
        <v>17.4</v>
      </c>
      <c r="L268" s="1">
        <f t="shared" si="108"/>
        <v>-24.43849422529956</v>
      </c>
      <c r="M268">
        <v>27.4</v>
      </c>
      <c r="N268" s="1">
        <f t="shared" si="114"/>
        <v>-21.777052142105923</v>
      </c>
      <c r="O268">
        <v>37.4</v>
      </c>
      <c r="P268" s="1">
        <f t="shared" si="122"/>
        <v>-14.185908501044267</v>
      </c>
      <c r="Q268">
        <v>26.1</v>
      </c>
      <c r="R268" s="1">
        <f t="shared" si="109"/>
        <v>-36.65774133794934</v>
      </c>
      <c r="S268">
        <v>14.8</v>
      </c>
      <c r="T268" s="1">
        <f t="shared" si="116"/>
        <v>-47.75939698111776</v>
      </c>
    </row>
    <row r="269" spans="1:20" ht="12.75">
      <c r="A269">
        <v>1.4</v>
      </c>
      <c r="B269" s="1">
        <f aca="true" t="shared" si="123" ref="B269:B305">SQRT(25-(A269*A269))</f>
        <v>4.8</v>
      </c>
      <c r="C269">
        <v>-1.4</v>
      </c>
      <c r="D269" s="1">
        <f t="shared" si="120"/>
        <v>-9.90151503558925</v>
      </c>
      <c r="E269">
        <v>8.6</v>
      </c>
      <c r="F269" s="1">
        <f aca="true" t="shared" si="124" ref="F269:F332">-SQRT(225-(E269*E269))</f>
        <v>-12.289833196589774</v>
      </c>
      <c r="G269">
        <v>18.6</v>
      </c>
      <c r="H269" s="1">
        <f t="shared" si="121"/>
        <v>-7.35119037979564</v>
      </c>
      <c r="I269">
        <v>21.4</v>
      </c>
      <c r="J269" s="1">
        <f t="shared" si="118"/>
        <v>12.924395537122813</v>
      </c>
      <c r="K269">
        <v>17.2</v>
      </c>
      <c r="L269" s="1">
        <f aca="true" t="shared" si="125" ref="L269:L332">-SQRT(900-(K269*K269))</f>
        <v>-24.579666393179547</v>
      </c>
      <c r="M269">
        <v>27.2</v>
      </c>
      <c r="N269" s="1">
        <f t="shared" si="114"/>
        <v>-22.026347858871205</v>
      </c>
      <c r="O269">
        <v>37.2</v>
      </c>
      <c r="P269" s="1">
        <f t="shared" si="122"/>
        <v>-14.70238075959128</v>
      </c>
      <c r="Q269">
        <v>25.8</v>
      </c>
      <c r="R269" s="1">
        <f aca="true" t="shared" si="126" ref="R269:R332">-SQRT(2025-(Q269*Q269))</f>
        <v>-36.86949958976932</v>
      </c>
      <c r="S269">
        <v>14.4</v>
      </c>
      <c r="T269" s="1">
        <f t="shared" si="116"/>
        <v>-47.88152044369519</v>
      </c>
    </row>
    <row r="270" spans="1:20" ht="12.75">
      <c r="A270">
        <v>1.5</v>
      </c>
      <c r="B270" s="1">
        <f t="shared" si="123"/>
        <v>4.769696007084728</v>
      </c>
      <c r="C270">
        <v>-1.5</v>
      </c>
      <c r="D270" s="1">
        <f t="shared" si="120"/>
        <v>-9.886859966642595</v>
      </c>
      <c r="E270">
        <v>8.5</v>
      </c>
      <c r="F270" s="1">
        <f t="shared" si="124"/>
        <v>-12.359207094308275</v>
      </c>
      <c r="G270">
        <v>18.5</v>
      </c>
      <c r="H270" s="1">
        <f t="shared" si="121"/>
        <v>-7.599342076785332</v>
      </c>
      <c r="I270">
        <v>21.5</v>
      </c>
      <c r="J270" s="1">
        <f t="shared" si="118"/>
        <v>12.757350822173073</v>
      </c>
      <c r="K270">
        <v>17</v>
      </c>
      <c r="L270" s="1">
        <f t="shared" si="125"/>
        <v>-24.71841418861655</v>
      </c>
      <c r="M270">
        <v>27</v>
      </c>
      <c r="N270" s="1">
        <f t="shared" si="114"/>
        <v>-22.271057451320086</v>
      </c>
      <c r="O270">
        <v>37</v>
      </c>
      <c r="P270" s="1">
        <f t="shared" si="122"/>
        <v>-15.198684153570664</v>
      </c>
      <c r="Q270">
        <v>25.5</v>
      </c>
      <c r="R270" s="1">
        <f t="shared" si="126"/>
        <v>-37.077621282924824</v>
      </c>
      <c r="S270">
        <v>14</v>
      </c>
      <c r="T270" s="1">
        <f t="shared" si="116"/>
        <v>-48</v>
      </c>
    </row>
    <row r="271" spans="1:20" ht="12.75">
      <c r="A271">
        <v>1.6</v>
      </c>
      <c r="B271" s="1">
        <f t="shared" si="123"/>
        <v>4.737087712930804</v>
      </c>
      <c r="C271">
        <v>-1.6</v>
      </c>
      <c r="D271" s="1">
        <f t="shared" si="120"/>
        <v>-9.871170143402452</v>
      </c>
      <c r="E271">
        <v>8.4</v>
      </c>
      <c r="F271" s="1">
        <f t="shared" si="124"/>
        <v>-12.427389106324787</v>
      </c>
      <c r="G271">
        <v>18.4</v>
      </c>
      <c r="H271" s="1">
        <f t="shared" si="121"/>
        <v>-7.838367176906173</v>
      </c>
      <c r="I271">
        <v>21.6</v>
      </c>
      <c r="J271" s="1">
        <f t="shared" si="118"/>
        <v>12.587295182047649</v>
      </c>
      <c r="K271">
        <v>16.8</v>
      </c>
      <c r="L271" s="1">
        <f t="shared" si="125"/>
        <v>-24.854778212649574</v>
      </c>
      <c r="M271">
        <v>26.8</v>
      </c>
      <c r="N271" s="1">
        <f t="shared" si="114"/>
        <v>-22.51133048044917</v>
      </c>
      <c r="O271">
        <v>36.8</v>
      </c>
      <c r="P271" s="1">
        <f t="shared" si="122"/>
        <v>-15.676734353812346</v>
      </c>
      <c r="Q271">
        <v>25.2</v>
      </c>
      <c r="R271" s="1">
        <f t="shared" si="126"/>
        <v>-37.282167318974366</v>
      </c>
      <c r="S271">
        <v>13.6</v>
      </c>
      <c r="T271" s="1">
        <f t="shared" si="116"/>
        <v>-48.1148625686492</v>
      </c>
    </row>
    <row r="272" spans="1:20" ht="12.75">
      <c r="A272">
        <v>1.7</v>
      </c>
      <c r="B272" s="1">
        <f t="shared" si="123"/>
        <v>4.702127178203499</v>
      </c>
      <c r="C272">
        <v>-1.7</v>
      </c>
      <c r="D272" s="1">
        <f t="shared" si="120"/>
        <v>-9.854440623394105</v>
      </c>
      <c r="E272">
        <v>8.3</v>
      </c>
      <c r="F272" s="1">
        <f t="shared" si="124"/>
        <v>-12.494398745037714</v>
      </c>
      <c r="G272">
        <v>18.3</v>
      </c>
      <c r="H272" s="1">
        <f t="shared" si="121"/>
        <v>-8.069076774947675</v>
      </c>
      <c r="I272">
        <v>21.7</v>
      </c>
      <c r="J272" s="1">
        <f t="shared" si="118"/>
        <v>12.414104881142258</v>
      </c>
      <c r="K272">
        <v>16.6</v>
      </c>
      <c r="L272" s="1">
        <f t="shared" si="125"/>
        <v>-24.988797490075427</v>
      </c>
      <c r="M272">
        <v>26.6</v>
      </c>
      <c r="N272" s="1">
        <f t="shared" si="114"/>
        <v>-22.747307532980688</v>
      </c>
      <c r="O272">
        <v>36.6</v>
      </c>
      <c r="P272" s="1">
        <f t="shared" si="122"/>
        <v>-16.13815354989535</v>
      </c>
      <c r="Q272">
        <v>24.9</v>
      </c>
      <c r="R272" s="1">
        <f t="shared" si="126"/>
        <v>-37.48319623511315</v>
      </c>
      <c r="S272">
        <v>13.2</v>
      </c>
      <c r="T272" s="1">
        <f t="shared" si="116"/>
        <v>-48.22613399392491</v>
      </c>
    </row>
    <row r="273" spans="1:20" ht="12.75">
      <c r="A273">
        <v>1.8</v>
      </c>
      <c r="B273" s="1">
        <f t="shared" si="123"/>
        <v>4.66476151587624</v>
      </c>
      <c r="C273">
        <v>-1.8</v>
      </c>
      <c r="D273" s="1">
        <f t="shared" si="120"/>
        <v>-9.836666101886351</v>
      </c>
      <c r="E273">
        <v>8.2</v>
      </c>
      <c r="F273" s="1">
        <f t="shared" si="124"/>
        <v>-12.560254774486065</v>
      </c>
      <c r="G273">
        <v>18.2</v>
      </c>
      <c r="H273" s="1">
        <f t="shared" si="121"/>
        <v>-8.292164976651154</v>
      </c>
      <c r="I273">
        <v>21.8</v>
      </c>
      <c r="J273" s="1">
        <f t="shared" si="118"/>
        <v>12.237646832622683</v>
      </c>
      <c r="K273">
        <v>16.4</v>
      </c>
      <c r="L273" s="1">
        <f t="shared" si="125"/>
        <v>-25.12050954897213</v>
      </c>
      <c r="M273">
        <v>26.4</v>
      </c>
      <c r="N273" s="1">
        <f t="shared" si="114"/>
        <v>-22.97912095794789</v>
      </c>
      <c r="O273">
        <v>36.4</v>
      </c>
      <c r="P273" s="1">
        <f t="shared" si="122"/>
        <v>-16.58432995330231</v>
      </c>
      <c r="Q273">
        <v>24.6</v>
      </c>
      <c r="R273" s="1">
        <f t="shared" si="126"/>
        <v>-37.68076432345819</v>
      </c>
      <c r="S273">
        <v>12.8</v>
      </c>
      <c r="T273" s="1">
        <f t="shared" si="116"/>
        <v>-48.33383907781379</v>
      </c>
    </row>
    <row r="274" spans="1:20" ht="12.75">
      <c r="A274">
        <v>1.9</v>
      </c>
      <c r="B274" s="1">
        <f t="shared" si="123"/>
        <v>4.624932431938871</v>
      </c>
      <c r="C274">
        <v>-1.9</v>
      </c>
      <c r="D274" s="1">
        <f t="shared" si="120"/>
        <v>-9.817840903172144</v>
      </c>
      <c r="E274">
        <v>8.1</v>
      </c>
      <c r="F274" s="1">
        <f t="shared" si="124"/>
        <v>-12.624975247500487</v>
      </c>
      <c r="G274">
        <v>18.1</v>
      </c>
      <c r="H274" s="1">
        <f t="shared" si="121"/>
        <v>-8.50823130856231</v>
      </c>
      <c r="I274">
        <v>21.9</v>
      </c>
      <c r="J274" s="1">
        <f t="shared" si="118"/>
        <v>12.057777573002417</v>
      </c>
      <c r="K274">
        <v>16.2</v>
      </c>
      <c r="L274" s="1">
        <f t="shared" si="125"/>
        <v>-25.249950495000974</v>
      </c>
      <c r="M274">
        <v>26.2</v>
      </c>
      <c r="N274" s="1">
        <f t="shared" si="114"/>
        <v>-23.20689552697646</v>
      </c>
      <c r="O274">
        <v>36.2</v>
      </c>
      <c r="P274" s="1">
        <f t="shared" si="122"/>
        <v>-17.01646261712462</v>
      </c>
      <c r="Q274">
        <v>24.3</v>
      </c>
      <c r="R274" s="1">
        <f t="shared" si="126"/>
        <v>-37.87492574250146</v>
      </c>
      <c r="S274">
        <v>12.4</v>
      </c>
      <c r="T274" s="1">
        <f t="shared" si="116"/>
        <v>-48.43800161030593</v>
      </c>
    </row>
    <row r="275" spans="1:20" ht="12.75">
      <c r="A275">
        <v>2</v>
      </c>
      <c r="B275" s="1">
        <f t="shared" si="123"/>
        <v>4.58257569495584</v>
      </c>
      <c r="C275">
        <v>-2</v>
      </c>
      <c r="D275" s="1">
        <f t="shared" si="120"/>
        <v>-9.797958971132712</v>
      </c>
      <c r="E275">
        <v>8</v>
      </c>
      <c r="F275" s="1">
        <f t="shared" si="124"/>
        <v>-12.68857754044952</v>
      </c>
      <c r="G275">
        <v>18</v>
      </c>
      <c r="H275" s="1">
        <f t="shared" si="121"/>
        <v>-8.717797887081348</v>
      </c>
      <c r="I275">
        <v>22</v>
      </c>
      <c r="J275" s="1">
        <f t="shared" si="118"/>
        <v>11.874342087037917</v>
      </c>
      <c r="K275">
        <v>16</v>
      </c>
      <c r="L275" s="1">
        <f t="shared" si="125"/>
        <v>-25.37715508089904</v>
      </c>
      <c r="M275">
        <v>26</v>
      </c>
      <c r="N275" s="1">
        <f t="shared" si="114"/>
        <v>-23.430749027719962</v>
      </c>
      <c r="O275">
        <v>36</v>
      </c>
      <c r="P275" s="1">
        <f t="shared" si="122"/>
        <v>-17.435595774162696</v>
      </c>
      <c r="Q275">
        <v>24</v>
      </c>
      <c r="R275" s="1">
        <f t="shared" si="126"/>
        <v>-38.06573262134856</v>
      </c>
      <c r="S275">
        <v>12</v>
      </c>
      <c r="T275" s="1">
        <f t="shared" si="116"/>
        <v>-48.53864439804639</v>
      </c>
    </row>
    <row r="276" spans="1:20" ht="12.75">
      <c r="A276">
        <v>2.1</v>
      </c>
      <c r="B276" s="1">
        <f t="shared" si="123"/>
        <v>4.537620521815371</v>
      </c>
      <c r="C276">
        <v>-2.1</v>
      </c>
      <c r="D276" s="1">
        <f t="shared" si="120"/>
        <v>-9.777013859047148</v>
      </c>
      <c r="E276">
        <v>7.9</v>
      </c>
      <c r="F276" s="1">
        <f t="shared" si="124"/>
        <v>-12.751078385768006</v>
      </c>
      <c r="G276">
        <v>17.9</v>
      </c>
      <c r="H276" s="1">
        <f t="shared" si="121"/>
        <v>-8.921322771876378</v>
      </c>
      <c r="I276">
        <v>22.1</v>
      </c>
      <c r="J276" s="1">
        <f t="shared" si="118"/>
        <v>11.687172455303289</v>
      </c>
      <c r="K276">
        <v>15.8</v>
      </c>
      <c r="L276" s="1">
        <f t="shared" si="125"/>
        <v>-25.50215677153601</v>
      </c>
      <c r="M276">
        <v>25.8</v>
      </c>
      <c r="N276" s="1">
        <f t="shared" si="114"/>
        <v>-23.650792798551173</v>
      </c>
      <c r="O276">
        <v>35.8</v>
      </c>
      <c r="P276" s="1">
        <f t="shared" si="122"/>
        <v>-17.842645543752756</v>
      </c>
      <c r="Q276">
        <v>23.7</v>
      </c>
      <c r="R276" s="1">
        <f t="shared" si="126"/>
        <v>-38.25323515730401</v>
      </c>
      <c r="S276">
        <v>11.6</v>
      </c>
      <c r="T276" s="1">
        <f t="shared" si="116"/>
        <v>-48.63578929142612</v>
      </c>
    </row>
    <row r="277" spans="1:20" ht="12.75">
      <c r="A277">
        <v>2.2</v>
      </c>
      <c r="B277" s="1">
        <f t="shared" si="123"/>
        <v>4.48998886412873</v>
      </c>
      <c r="C277">
        <v>-2.2</v>
      </c>
      <c r="D277" s="1">
        <f t="shared" si="120"/>
        <v>-9.754998718605759</v>
      </c>
      <c r="E277">
        <v>7.8</v>
      </c>
      <c r="F277" s="1">
        <f t="shared" si="124"/>
        <v>-12.812493902437573</v>
      </c>
      <c r="G277">
        <v>17.8</v>
      </c>
      <c r="H277" s="1">
        <f t="shared" si="121"/>
        <v>-9.119210492142397</v>
      </c>
      <c r="I277">
        <v>22.2</v>
      </c>
      <c r="J277" s="1">
        <f t="shared" si="118"/>
        <v>11.496086290559932</v>
      </c>
      <c r="K277">
        <v>15.6</v>
      </c>
      <c r="L277" s="1">
        <f t="shared" si="125"/>
        <v>-25.624987804875147</v>
      </c>
      <c r="M277">
        <v>25.6</v>
      </c>
      <c r="N277" s="1">
        <f t="shared" si="114"/>
        <v>-23.86713221147442</v>
      </c>
      <c r="O277">
        <v>35.6</v>
      </c>
      <c r="P277" s="1">
        <f t="shared" si="122"/>
        <v>-18.238420984284794</v>
      </c>
      <c r="Q277">
        <v>23.4</v>
      </c>
      <c r="R277" s="1">
        <f t="shared" si="126"/>
        <v>-38.43748170731272</v>
      </c>
      <c r="S277">
        <v>11.2</v>
      </c>
      <c r="T277" s="1">
        <f t="shared" si="116"/>
        <v>-48.729457210192685</v>
      </c>
    </row>
    <row r="278" spans="1:20" ht="12.75">
      <c r="A278">
        <v>2.3</v>
      </c>
      <c r="B278" s="1">
        <f t="shared" si="123"/>
        <v>4.439594576084623</v>
      </c>
      <c r="C278">
        <v>-2.3</v>
      </c>
      <c r="D278" s="1">
        <f t="shared" si="120"/>
        <v>-9.731906288081488</v>
      </c>
      <c r="E278">
        <v>7.7</v>
      </c>
      <c r="F278" s="1">
        <f t="shared" si="124"/>
        <v>-12.872839624573903</v>
      </c>
      <c r="G278">
        <v>17.7</v>
      </c>
      <c r="H278" s="1">
        <f t="shared" si="121"/>
        <v>-9.311820445004297</v>
      </c>
      <c r="I278">
        <v>22.3</v>
      </c>
      <c r="J278" s="1">
        <f t="shared" si="118"/>
        <v>11.300884921102417</v>
      </c>
      <c r="K278">
        <v>15.4</v>
      </c>
      <c r="L278" s="1">
        <f t="shared" si="125"/>
        <v>-25.745679249147805</v>
      </c>
      <c r="M278">
        <v>25.4</v>
      </c>
      <c r="N278" s="1">
        <f t="shared" si="114"/>
        <v>-24.07986710926786</v>
      </c>
      <c r="O278">
        <v>35.4</v>
      </c>
      <c r="P278" s="1">
        <f t="shared" si="122"/>
        <v>-18.623640890008595</v>
      </c>
      <c r="Q278">
        <v>23.1</v>
      </c>
      <c r="R278" s="1">
        <f t="shared" si="126"/>
        <v>-38.61851887372171</v>
      </c>
      <c r="S278">
        <v>10.8</v>
      </c>
      <c r="T278" s="1">
        <f t="shared" si="116"/>
        <v>-48.81966816765554</v>
      </c>
    </row>
    <row r="279" spans="1:20" ht="12.75">
      <c r="A279">
        <v>2.4</v>
      </c>
      <c r="B279" s="1">
        <f t="shared" si="123"/>
        <v>4.386342439892262</v>
      </c>
      <c r="C279">
        <v>-2.4</v>
      </c>
      <c r="D279" s="1">
        <f t="shared" si="120"/>
        <v>-9.707728879609277</v>
      </c>
      <c r="E279">
        <v>7.6</v>
      </c>
      <c r="F279" s="1">
        <f t="shared" si="124"/>
        <v>-12.93213052826177</v>
      </c>
      <c r="G279">
        <v>17.6</v>
      </c>
      <c r="H279" s="1">
        <f t="shared" si="121"/>
        <v>-9.499473669630332</v>
      </c>
      <c r="I279">
        <v>22.4</v>
      </c>
      <c r="J279" s="1">
        <f t="shared" si="118"/>
        <v>11.101351269102336</v>
      </c>
      <c r="K279">
        <v>15.2</v>
      </c>
      <c r="L279" s="1">
        <f t="shared" si="125"/>
        <v>-25.86426105652354</v>
      </c>
      <c r="M279">
        <v>25.2</v>
      </c>
      <c r="N279" s="1">
        <f t="shared" si="114"/>
        <v>-24.289092202056462</v>
      </c>
      <c r="O279">
        <v>35.2</v>
      </c>
      <c r="P279" s="1">
        <f t="shared" si="122"/>
        <v>-18.998947339260663</v>
      </c>
      <c r="Q279">
        <v>22.8</v>
      </c>
      <c r="R279" s="1">
        <f t="shared" si="126"/>
        <v>-38.796391584785304</v>
      </c>
      <c r="S279">
        <v>10.4</v>
      </c>
      <c r="T279" s="1">
        <f t="shared" si="116"/>
        <v>-48.906441293555595</v>
      </c>
    </row>
    <row r="280" spans="1:20" ht="12.75">
      <c r="A280">
        <v>2.5</v>
      </c>
      <c r="B280" s="1">
        <f t="shared" si="123"/>
        <v>4.330127018922194</v>
      </c>
      <c r="C280">
        <v>-2.5</v>
      </c>
      <c r="D280" s="1">
        <f t="shared" si="120"/>
        <v>-9.682458365518542</v>
      </c>
      <c r="E280">
        <v>7.5</v>
      </c>
      <c r="F280" s="1">
        <f t="shared" si="124"/>
        <v>-12.99038105676658</v>
      </c>
      <c r="G280">
        <v>17.5</v>
      </c>
      <c r="H280" s="1">
        <f t="shared" si="121"/>
        <v>-9.682458365518542</v>
      </c>
      <c r="I280">
        <v>22.5</v>
      </c>
      <c r="J280" s="1">
        <f t="shared" si="118"/>
        <v>10.897247358851684</v>
      </c>
      <c r="K280">
        <v>15</v>
      </c>
      <c r="L280" s="1">
        <f t="shared" si="125"/>
        <v>-25.98076211353316</v>
      </c>
      <c r="M280">
        <v>25</v>
      </c>
      <c r="N280" s="1">
        <f t="shared" si="114"/>
        <v>-24.49489742783178</v>
      </c>
      <c r="O280">
        <v>35</v>
      </c>
      <c r="P280" s="1">
        <f t="shared" si="122"/>
        <v>-19.364916731037084</v>
      </c>
      <c r="Q280">
        <v>22.5</v>
      </c>
      <c r="R280" s="1">
        <f t="shared" si="126"/>
        <v>-38.97114317029974</v>
      </c>
      <c r="S280">
        <v>10</v>
      </c>
      <c r="T280" s="1">
        <f t="shared" si="116"/>
        <v>-48.98979485566356</v>
      </c>
    </row>
    <row r="281" spans="1:20" ht="12.75">
      <c r="A281">
        <v>2.6</v>
      </c>
      <c r="B281" s="1">
        <f t="shared" si="123"/>
        <v>4.2708313008125245</v>
      </c>
      <c r="C281">
        <v>-2.6</v>
      </c>
      <c r="D281" s="1">
        <f t="shared" si="120"/>
        <v>-9.656086163658648</v>
      </c>
      <c r="E281">
        <v>7.4</v>
      </c>
      <c r="F281" s="1">
        <f t="shared" si="124"/>
        <v>-13.047605144240073</v>
      </c>
      <c r="G281">
        <v>17.4</v>
      </c>
      <c r="H281" s="1">
        <f t="shared" si="121"/>
        <v>-9.861034428496843</v>
      </c>
      <c r="I281">
        <v>22.6</v>
      </c>
      <c r="J281" s="1">
        <f t="shared" si="118"/>
        <v>10.688311372709908</v>
      </c>
      <c r="K281">
        <v>14.8</v>
      </c>
      <c r="L281" s="1">
        <f t="shared" si="125"/>
        <v>-26.095210288480146</v>
      </c>
      <c r="M281">
        <v>24.8</v>
      </c>
      <c r="N281" s="1">
        <f t="shared" si="114"/>
        <v>-24.6973682808513</v>
      </c>
      <c r="O281">
        <v>34.8</v>
      </c>
      <c r="P281" s="1">
        <f t="shared" si="122"/>
        <v>-19.722068856993687</v>
      </c>
      <c r="Q281">
        <v>22.2</v>
      </c>
      <c r="R281" s="1">
        <f t="shared" si="126"/>
        <v>-39.14281543272022</v>
      </c>
      <c r="S281">
        <v>9.599999999999994</v>
      </c>
      <c r="T281" s="1">
        <f t="shared" si="116"/>
        <v>-49.06974628016738</v>
      </c>
    </row>
    <row r="282" spans="1:20" ht="12.75">
      <c r="A282">
        <v>2.7</v>
      </c>
      <c r="B282" s="1">
        <f t="shared" si="123"/>
        <v>4.208325082500163</v>
      </c>
      <c r="C282">
        <v>-2.7</v>
      </c>
      <c r="D282" s="1">
        <f t="shared" si="120"/>
        <v>-9.628603221651622</v>
      </c>
      <c r="E282">
        <v>7.3</v>
      </c>
      <c r="F282" s="1">
        <f t="shared" si="124"/>
        <v>-13.103816238027761</v>
      </c>
      <c r="G282">
        <v>17.3</v>
      </c>
      <c r="H282" s="1">
        <f t="shared" si="121"/>
        <v>-10.035437210206638</v>
      </c>
      <c r="I282">
        <v>22.7</v>
      </c>
      <c r="J282" s="1">
        <f t="shared" si="118"/>
        <v>10.474254150057657</v>
      </c>
      <c r="K282">
        <v>14.6</v>
      </c>
      <c r="L282" s="1">
        <f t="shared" si="125"/>
        <v>-26.207632476055522</v>
      </c>
      <c r="M282">
        <v>24.6</v>
      </c>
      <c r="N282" s="1">
        <f t="shared" si="114"/>
        <v>-24.896586111352697</v>
      </c>
      <c r="O282">
        <v>34.6</v>
      </c>
      <c r="P282" s="1">
        <f t="shared" si="122"/>
        <v>-20.070874420413276</v>
      </c>
      <c r="Q282">
        <v>21.9</v>
      </c>
      <c r="R282" s="1">
        <f t="shared" si="126"/>
        <v>-39.311448714083284</v>
      </c>
      <c r="S282">
        <v>9.2</v>
      </c>
      <c r="T282" s="1">
        <f t="shared" si="116"/>
        <v>-49.146312170904544</v>
      </c>
    </row>
    <row r="283" spans="1:20" ht="12.75">
      <c r="A283">
        <v>2.8</v>
      </c>
      <c r="B283" s="1">
        <f t="shared" si="123"/>
        <v>4.142463035441596</v>
      </c>
      <c r="C283">
        <v>-2.8</v>
      </c>
      <c r="D283" s="1">
        <f aca="true" t="shared" si="127" ref="D283:D314">-SQRT(100-(C283*C283))</f>
        <v>-9.6</v>
      </c>
      <c r="E283">
        <v>7.2</v>
      </c>
      <c r="F283" s="1">
        <f t="shared" si="124"/>
        <v>-13.159027319676785</v>
      </c>
      <c r="G283">
        <v>17.2</v>
      </c>
      <c r="H283" s="1">
        <f t="shared" si="121"/>
        <v>-10.20588065773846</v>
      </c>
      <c r="I283">
        <v>22.8</v>
      </c>
      <c r="J283" s="1">
        <f t="shared" si="118"/>
        <v>10.254754994635414</v>
      </c>
      <c r="K283">
        <v>14.4</v>
      </c>
      <c r="L283" s="1">
        <f t="shared" si="125"/>
        <v>-26.31805463935357</v>
      </c>
      <c r="M283">
        <v>24.4</v>
      </c>
      <c r="N283" s="1">
        <f t="shared" si="114"/>
        <v>-25.092628399591785</v>
      </c>
      <c r="O283">
        <v>34.4</v>
      </c>
      <c r="P283" s="1">
        <f t="shared" si="122"/>
        <v>-20.41176131547692</v>
      </c>
      <c r="Q283">
        <v>21.6</v>
      </c>
      <c r="R283" s="1">
        <f t="shared" si="126"/>
        <v>-39.47708195903036</v>
      </c>
      <c r="S283">
        <v>8.8</v>
      </c>
      <c r="T283" s="1">
        <f t="shared" si="116"/>
        <v>-49.21950832749145</v>
      </c>
    </row>
    <row r="284" spans="1:20" ht="12.75">
      <c r="A284">
        <v>2.9</v>
      </c>
      <c r="B284" s="1">
        <f t="shared" si="123"/>
        <v>4.07308237088326</v>
      </c>
      <c r="C284">
        <v>-2.9</v>
      </c>
      <c r="D284" s="1">
        <f t="shared" si="127"/>
        <v>-9.570266453970861</v>
      </c>
      <c r="E284">
        <v>7.1</v>
      </c>
      <c r="F284" s="1">
        <f t="shared" si="124"/>
        <v>-13.21325092473461</v>
      </c>
      <c r="G284">
        <v>17.1</v>
      </c>
      <c r="H284" s="1">
        <f t="shared" si="121"/>
        <v>-10.372559954032562</v>
      </c>
      <c r="I284">
        <v>22.9</v>
      </c>
      <c r="J284" s="1">
        <f t="shared" si="118"/>
        <v>10.029456615390488</v>
      </c>
      <c r="K284">
        <v>14.2</v>
      </c>
      <c r="L284" s="1">
        <f t="shared" si="125"/>
        <v>-26.42650184946922</v>
      </c>
      <c r="M284">
        <v>24.2</v>
      </c>
      <c r="N284" s="1">
        <f t="shared" si="114"/>
        <v>-25.285569006846572</v>
      </c>
      <c r="O284">
        <v>34.2</v>
      </c>
      <c r="P284" s="1">
        <f t="shared" si="122"/>
        <v>-20.745119908065124</v>
      </c>
      <c r="Q284">
        <v>21.3</v>
      </c>
      <c r="R284" s="1">
        <f t="shared" si="126"/>
        <v>-39.63975277420383</v>
      </c>
      <c r="S284">
        <v>8.4</v>
      </c>
      <c r="T284" s="1">
        <f t="shared" si="116"/>
        <v>-49.28934976239796</v>
      </c>
    </row>
    <row r="285" spans="1:20" ht="12.75">
      <c r="A285">
        <v>3</v>
      </c>
      <c r="B285" s="1">
        <f t="shared" si="123"/>
        <v>4</v>
      </c>
      <c r="C285">
        <v>-3</v>
      </c>
      <c r="D285" s="1">
        <f t="shared" si="127"/>
        <v>-9.539392014169456</v>
      </c>
      <c r="E285">
        <v>7</v>
      </c>
      <c r="F285" s="1">
        <f t="shared" si="124"/>
        <v>-13.2664991614216</v>
      </c>
      <c r="G285">
        <v>17</v>
      </c>
      <c r="H285" s="1">
        <f t="shared" si="121"/>
        <v>-10.535653752852738</v>
      </c>
      <c r="I285">
        <v>23</v>
      </c>
      <c r="J285" s="1">
        <f t="shared" si="118"/>
        <v>9.797958971132712</v>
      </c>
      <c r="K285">
        <v>14</v>
      </c>
      <c r="L285" s="1">
        <f t="shared" si="125"/>
        <v>-26.5329983228432</v>
      </c>
      <c r="M285">
        <v>24</v>
      </c>
      <c r="N285" s="1">
        <f t="shared" si="114"/>
        <v>-25.475478405713993</v>
      </c>
      <c r="O285">
        <v>34</v>
      </c>
      <c r="P285" s="1">
        <f t="shared" si="122"/>
        <v>-21.071307505705477</v>
      </c>
      <c r="Q285">
        <v>21</v>
      </c>
      <c r="R285" s="1">
        <f t="shared" si="126"/>
        <v>-39.7994974842648</v>
      </c>
      <c r="S285">
        <v>8</v>
      </c>
      <c r="T285" s="1">
        <f t="shared" si="116"/>
        <v>-49.35585071701227</v>
      </c>
    </row>
    <row r="286" spans="1:20" ht="12.75">
      <c r="A286">
        <v>3.1</v>
      </c>
      <c r="B286" s="1">
        <f t="shared" si="123"/>
        <v>3.923009049186606</v>
      </c>
      <c r="C286">
        <v>-3.1</v>
      </c>
      <c r="D286" s="1">
        <f t="shared" si="127"/>
        <v>-9.507365565707463</v>
      </c>
      <c r="E286">
        <v>6.9</v>
      </c>
      <c r="F286" s="1">
        <f t="shared" si="124"/>
        <v>-13.318783728253868</v>
      </c>
      <c r="G286">
        <v>16.9</v>
      </c>
      <c r="H286" s="1">
        <f t="shared" si="121"/>
        <v>-10.695326081985534</v>
      </c>
      <c r="I286">
        <v>23.1</v>
      </c>
      <c r="J286" s="1">
        <f t="shared" si="118"/>
        <v>9.559811713626999</v>
      </c>
      <c r="K286">
        <v>13.8</v>
      </c>
      <c r="L286" s="1">
        <f t="shared" si="125"/>
        <v>-26.637567456507735</v>
      </c>
      <c r="M286">
        <v>23.8</v>
      </c>
      <c r="N286" s="1">
        <f t="shared" si="114"/>
        <v>-25.662423891752702</v>
      </c>
      <c r="O286">
        <v>33.8</v>
      </c>
      <c r="P286" s="1">
        <f t="shared" si="122"/>
        <v>-21.39065216397107</v>
      </c>
      <c r="Q286">
        <v>20.7</v>
      </c>
      <c r="R286" s="1">
        <f t="shared" si="126"/>
        <v>-39.9563511847616</v>
      </c>
      <c r="S286">
        <v>7.599999999999994</v>
      </c>
      <c r="T286" s="1">
        <f t="shared" si="116"/>
        <v>-49.41902467673761</v>
      </c>
    </row>
    <row r="287" spans="1:20" ht="12.75">
      <c r="A287">
        <v>3.2</v>
      </c>
      <c r="B287" s="1">
        <f t="shared" si="123"/>
        <v>3.841874542459709</v>
      </c>
      <c r="C287">
        <v>-3.2</v>
      </c>
      <c r="D287" s="1">
        <f t="shared" si="127"/>
        <v>-9.474175425861608</v>
      </c>
      <c r="E287">
        <v>6.8</v>
      </c>
      <c r="F287" s="1">
        <f t="shared" si="124"/>
        <v>-13.370115930686614</v>
      </c>
      <c r="G287">
        <v>16.8</v>
      </c>
      <c r="H287" s="1">
        <f t="shared" si="121"/>
        <v>-10.851727973000429</v>
      </c>
      <c r="I287">
        <v>23.2</v>
      </c>
      <c r="J287" s="1">
        <f t="shared" si="118"/>
        <v>9.314504817756013</v>
      </c>
      <c r="K287">
        <v>13.6</v>
      </c>
      <c r="L287" s="1">
        <f t="shared" si="125"/>
        <v>-26.74023186137323</v>
      </c>
      <c r="M287">
        <v>23.6</v>
      </c>
      <c r="N287" s="1">
        <f t="shared" si="114"/>
        <v>-25.84646977828887</v>
      </c>
      <c r="O287">
        <v>33.6</v>
      </c>
      <c r="P287" s="1">
        <f t="shared" si="122"/>
        <v>-21.703455946000858</v>
      </c>
      <c r="Q287">
        <v>20.4</v>
      </c>
      <c r="R287" s="1">
        <f t="shared" si="126"/>
        <v>-40.11034779205985</v>
      </c>
      <c r="S287">
        <v>7.2</v>
      </c>
      <c r="T287" s="1">
        <f t="shared" si="116"/>
        <v>-49.478884385159695</v>
      </c>
    </row>
    <row r="288" spans="1:20" ht="12.75">
      <c r="A288">
        <v>3.3</v>
      </c>
      <c r="B288" s="1">
        <f t="shared" si="123"/>
        <v>3.75632799419859</v>
      </c>
      <c r="C288">
        <v>-3.3</v>
      </c>
      <c r="D288" s="1">
        <f t="shared" si="127"/>
        <v>-9.439809320108113</v>
      </c>
      <c r="E288">
        <v>6.7</v>
      </c>
      <c r="F288" s="1">
        <f t="shared" si="124"/>
        <v>-13.42050669684271</v>
      </c>
      <c r="G288">
        <v>16.7</v>
      </c>
      <c r="H288" s="1">
        <f t="shared" si="121"/>
        <v>-11.0049988641526</v>
      </c>
      <c r="I288">
        <v>23.3</v>
      </c>
      <c r="J288" s="1">
        <f t="shared" si="118"/>
        <v>9.061456836513653</v>
      </c>
      <c r="K288">
        <v>13.4</v>
      </c>
      <c r="L288" s="1">
        <f t="shared" si="125"/>
        <v>-26.84101339368542</v>
      </c>
      <c r="M288">
        <v>23.4</v>
      </c>
      <c r="N288" s="1">
        <f t="shared" si="114"/>
        <v>-26.027677575995906</v>
      </c>
      <c r="O288">
        <v>33.4</v>
      </c>
      <c r="P288" s="1">
        <f t="shared" si="122"/>
        <v>-22.0099977283052</v>
      </c>
      <c r="Q288">
        <v>20.1</v>
      </c>
      <c r="R288" s="1">
        <f t="shared" si="126"/>
        <v>-40.26152009052813</v>
      </c>
      <c r="S288">
        <v>6.8</v>
      </c>
      <c r="T288" s="1">
        <f t="shared" si="116"/>
        <v>-49.535441857320706</v>
      </c>
    </row>
    <row r="289" spans="1:20" ht="12.75">
      <c r="A289">
        <v>3.4</v>
      </c>
      <c r="B289" s="1">
        <f t="shared" si="123"/>
        <v>3.6660605559646724</v>
      </c>
      <c r="C289">
        <v>-3.4</v>
      </c>
      <c r="D289" s="1">
        <f t="shared" si="127"/>
        <v>-9.404254356406998</v>
      </c>
      <c r="E289">
        <v>6.6</v>
      </c>
      <c r="F289" s="1">
        <f t="shared" si="124"/>
        <v>-13.46996659238619</v>
      </c>
      <c r="G289">
        <v>16.6</v>
      </c>
      <c r="H289" s="1">
        <f t="shared" si="121"/>
        <v>-11.15526781390747</v>
      </c>
      <c r="I289">
        <v>23.4</v>
      </c>
      <c r="J289" s="1">
        <f t="shared" si="118"/>
        <v>8.800000000000002</v>
      </c>
      <c r="K289">
        <v>13.2</v>
      </c>
      <c r="L289" s="1">
        <f t="shared" si="125"/>
        <v>-26.93993318477238</v>
      </c>
      <c r="M289">
        <v>23.2</v>
      </c>
      <c r="N289" s="1">
        <f t="shared" si="114"/>
        <v>-26.206106158679887</v>
      </c>
      <c r="O289">
        <v>33.2</v>
      </c>
      <c r="P289" s="1">
        <f t="shared" si="122"/>
        <v>-22.31053562781494</v>
      </c>
      <c r="Q289">
        <v>19.8</v>
      </c>
      <c r="R289" s="1">
        <f t="shared" si="126"/>
        <v>-40.409899777158564</v>
      </c>
      <c r="S289">
        <v>6.4</v>
      </c>
      <c r="T289" s="1">
        <f t="shared" si="116"/>
        <v>-49.58870839213298</v>
      </c>
    </row>
    <row r="290" spans="1:20" ht="12.75">
      <c r="A290">
        <v>3.5</v>
      </c>
      <c r="B290" s="1">
        <f t="shared" si="123"/>
        <v>3.570714214271425</v>
      </c>
      <c r="C290">
        <v>-3.5</v>
      </c>
      <c r="D290" s="1">
        <f t="shared" si="127"/>
        <v>-9.367496997597597</v>
      </c>
      <c r="E290">
        <v>6.5</v>
      </c>
      <c r="F290" s="1">
        <f t="shared" si="124"/>
        <v>-13.518505834595775</v>
      </c>
      <c r="G290">
        <v>16.5</v>
      </c>
      <c r="H290" s="1">
        <f t="shared" si="121"/>
        <v>-11.302654555457314</v>
      </c>
      <c r="I290">
        <v>23.5</v>
      </c>
      <c r="J290" s="1">
        <f t="shared" si="118"/>
        <v>8.52936105461599</v>
      </c>
      <c r="K290">
        <v>13</v>
      </c>
      <c r="L290" s="1">
        <f t="shared" si="125"/>
        <v>-27.03701166919155</v>
      </c>
      <c r="M290">
        <v>23</v>
      </c>
      <c r="N290" s="1">
        <f t="shared" si="114"/>
        <v>-26.38181191654584</v>
      </c>
      <c r="O290">
        <v>33</v>
      </c>
      <c r="P290" s="1">
        <f t="shared" si="122"/>
        <v>-22.60530911091463</v>
      </c>
      <c r="Q290">
        <v>19.5</v>
      </c>
      <c r="R290" s="1">
        <f t="shared" si="126"/>
        <v>-40.55551750378732</v>
      </c>
      <c r="S290">
        <v>6</v>
      </c>
      <c r="T290" s="1">
        <f t="shared" si="116"/>
        <v>-49.63869458396343</v>
      </c>
    </row>
    <row r="291" spans="1:20" ht="12.75">
      <c r="A291">
        <v>3.6</v>
      </c>
      <c r="B291" s="1">
        <f t="shared" si="123"/>
        <v>3.4698703145794942</v>
      </c>
      <c r="C291">
        <v>-3.6</v>
      </c>
      <c r="D291" s="1">
        <f t="shared" si="127"/>
        <v>-9.32952303175248</v>
      </c>
      <c r="E291">
        <v>6.4</v>
      </c>
      <c r="F291" s="1">
        <f t="shared" si="124"/>
        <v>-13.566134305689296</v>
      </c>
      <c r="G291">
        <v>16.4</v>
      </c>
      <c r="H291" s="1">
        <f t="shared" si="121"/>
        <v>-11.447270417003349</v>
      </c>
      <c r="I291">
        <v>23.6</v>
      </c>
      <c r="J291" s="1">
        <f t="shared" si="118"/>
        <v>8.24863625092051</v>
      </c>
      <c r="K291">
        <v>12.8</v>
      </c>
      <c r="L291" s="1">
        <f t="shared" si="125"/>
        <v>-27.132268611378592</v>
      </c>
      <c r="M291">
        <v>22.8</v>
      </c>
      <c r="N291" s="1">
        <f t="shared" si="114"/>
        <v>-26.554848898082625</v>
      </c>
      <c r="O291">
        <v>32.8</v>
      </c>
      <c r="P291" s="1">
        <f t="shared" si="122"/>
        <v>-22.894540834006698</v>
      </c>
      <c r="Q291">
        <v>19.2</v>
      </c>
      <c r="R291" s="1">
        <f t="shared" si="126"/>
        <v>-40.69840291706789</v>
      </c>
      <c r="S291">
        <v>5.599999999999994</v>
      </c>
      <c r="T291" s="1">
        <f t="shared" si="116"/>
        <v>-49.68541033341679</v>
      </c>
    </row>
    <row r="292" spans="1:20" ht="12.75">
      <c r="A292">
        <v>3.7</v>
      </c>
      <c r="B292" s="1">
        <f t="shared" si="123"/>
        <v>3.363034344160047</v>
      </c>
      <c r="C292">
        <v>-3.7</v>
      </c>
      <c r="D292" s="1">
        <f t="shared" si="127"/>
        <v>-9.290317540321213</v>
      </c>
      <c r="E292">
        <v>6.3</v>
      </c>
      <c r="F292" s="1">
        <f t="shared" si="124"/>
        <v>-13.612861565446114</v>
      </c>
      <c r="G292">
        <v>16.3</v>
      </c>
      <c r="H292" s="1">
        <f t="shared" si="121"/>
        <v>-11.589219128138012</v>
      </c>
      <c r="I292">
        <v>23.7</v>
      </c>
      <c r="J292" s="1">
        <f t="shared" si="118"/>
        <v>7.956758133813046</v>
      </c>
      <c r="K292">
        <v>12.6</v>
      </c>
      <c r="L292" s="1">
        <f t="shared" si="125"/>
        <v>-27.225723130892227</v>
      </c>
      <c r="M292">
        <v>22.6</v>
      </c>
      <c r="N292" s="1">
        <f t="shared" si="114"/>
        <v>-26.725268941584105</v>
      </c>
      <c r="O292">
        <v>32.6</v>
      </c>
      <c r="P292" s="1">
        <f t="shared" si="122"/>
        <v>-23.178438256276024</v>
      </c>
      <c r="Q292">
        <v>18.9</v>
      </c>
      <c r="R292" s="1">
        <f t="shared" si="126"/>
        <v>-40.83858469633834</v>
      </c>
      <c r="S292">
        <v>5.2</v>
      </c>
      <c r="T292" s="1">
        <f t="shared" si="116"/>
        <v>-49.72886485734417</v>
      </c>
    </row>
    <row r="293" spans="1:20" ht="12.75">
      <c r="A293">
        <v>3.8</v>
      </c>
      <c r="B293" s="1">
        <f t="shared" si="123"/>
        <v>3.249615361854384</v>
      </c>
      <c r="C293">
        <v>-3.8</v>
      </c>
      <c r="D293" s="1">
        <f t="shared" si="127"/>
        <v>-9.249864863877741</v>
      </c>
      <c r="E293">
        <v>6.2</v>
      </c>
      <c r="F293" s="1">
        <f t="shared" si="124"/>
        <v>-13.658696863171098</v>
      </c>
      <c r="G293">
        <v>16.2</v>
      </c>
      <c r="H293" s="1">
        <f t="shared" si="121"/>
        <v>-11.7285975291166</v>
      </c>
      <c r="I293">
        <v>23.8</v>
      </c>
      <c r="J293" s="1">
        <f t="shared" si="118"/>
        <v>7.6524505878835924</v>
      </c>
      <c r="K293">
        <v>12.4</v>
      </c>
      <c r="L293" s="1">
        <f t="shared" si="125"/>
        <v>-27.317393726342196</v>
      </c>
      <c r="M293">
        <v>22.4</v>
      </c>
      <c r="N293" s="1">
        <f t="shared" si="114"/>
        <v>-26.893121797217965</v>
      </c>
      <c r="O293">
        <v>32.4</v>
      </c>
      <c r="P293" s="1">
        <f t="shared" si="122"/>
        <v>-23.4571950582332</v>
      </c>
      <c r="Q293">
        <v>18.6</v>
      </c>
      <c r="R293" s="1">
        <f t="shared" si="126"/>
        <v>-40.9760905895133</v>
      </c>
      <c r="S293">
        <v>4.8</v>
      </c>
      <c r="T293" s="1">
        <f t="shared" si="116"/>
        <v>-49.76906669810074</v>
      </c>
    </row>
    <row r="294" spans="1:20" ht="12.75">
      <c r="A294">
        <v>3.9</v>
      </c>
      <c r="B294" s="1">
        <f t="shared" si="123"/>
        <v>3.1288975694324033</v>
      </c>
      <c r="C294">
        <v>-3.9</v>
      </c>
      <c r="D294" s="1">
        <f t="shared" si="127"/>
        <v>-9.208148565265441</v>
      </c>
      <c r="E294">
        <v>6.1</v>
      </c>
      <c r="F294" s="1">
        <f t="shared" si="124"/>
        <v>-13.703649149040558</v>
      </c>
      <c r="G294">
        <v>16.1</v>
      </c>
      <c r="H294" s="1">
        <f t="shared" si="121"/>
        <v>-11.865496196956956</v>
      </c>
      <c r="I294">
        <v>23.9</v>
      </c>
      <c r="J294" s="1">
        <f t="shared" si="118"/>
        <v>7.334166619323566</v>
      </c>
      <c r="K294">
        <v>12.2</v>
      </c>
      <c r="L294" s="1">
        <f t="shared" si="125"/>
        <v>-27.407298298081116</v>
      </c>
      <c r="M294">
        <v>22.2</v>
      </c>
      <c r="N294" s="1">
        <f aca="true" t="shared" si="128" ref="N294:N357">-SQRT(1225-(M294*M294))</f>
        <v>-27.05845524046042</v>
      </c>
      <c r="O294">
        <v>32.2</v>
      </c>
      <c r="P294" s="1">
        <f t="shared" si="122"/>
        <v>-23.730992393913912</v>
      </c>
      <c r="Q294">
        <v>18.3</v>
      </c>
      <c r="R294" s="1">
        <f t="shared" si="126"/>
        <v>-41.110947447121674</v>
      </c>
      <c r="S294">
        <v>4.4</v>
      </c>
      <c r="T294" s="1">
        <f t="shared" si="116"/>
        <v>-49.80602373207482</v>
      </c>
    </row>
    <row r="295" spans="1:20" ht="12.75">
      <c r="A295">
        <v>4</v>
      </c>
      <c r="B295" s="1">
        <f t="shared" si="123"/>
        <v>3</v>
      </c>
      <c r="C295">
        <v>-4</v>
      </c>
      <c r="D295" s="1">
        <f t="shared" si="127"/>
        <v>-9.16515138991168</v>
      </c>
      <c r="E295">
        <v>6</v>
      </c>
      <c r="F295" s="1">
        <f t="shared" si="124"/>
        <v>-13.74772708486752</v>
      </c>
      <c r="G295">
        <v>16</v>
      </c>
      <c r="H295" s="1">
        <f t="shared" si="121"/>
        <v>-12</v>
      </c>
      <c r="I295">
        <v>24</v>
      </c>
      <c r="J295" s="1">
        <f t="shared" si="118"/>
        <v>7</v>
      </c>
      <c r="K295">
        <v>12</v>
      </c>
      <c r="L295" s="1">
        <f t="shared" si="125"/>
        <v>-27.49545416973504</v>
      </c>
      <c r="M295">
        <v>22</v>
      </c>
      <c r="N295" s="1">
        <f t="shared" si="128"/>
        <v>-27.2213151776324</v>
      </c>
      <c r="O295">
        <v>32</v>
      </c>
      <c r="P295" s="1">
        <f t="shared" si="122"/>
        <v>-24</v>
      </c>
      <c r="Q295">
        <v>18</v>
      </c>
      <c r="R295" s="1">
        <f t="shared" si="126"/>
        <v>-41.24318125460256</v>
      </c>
      <c r="S295">
        <v>4</v>
      </c>
      <c r="T295" s="1">
        <f t="shared" si="116"/>
        <v>-49.839743177508446</v>
      </c>
    </row>
    <row r="296" spans="1:20" ht="12.75">
      <c r="A296">
        <v>4.1</v>
      </c>
      <c r="B296" s="1">
        <f t="shared" si="123"/>
        <v>2.861817604250837</v>
      </c>
      <c r="C296">
        <v>-4.1</v>
      </c>
      <c r="D296" s="1">
        <f t="shared" si="127"/>
        <v>-9.120855223058856</v>
      </c>
      <c r="E296">
        <v>5.9</v>
      </c>
      <c r="F296" s="1">
        <f t="shared" si="124"/>
        <v>-13.790939054321138</v>
      </c>
      <c r="G296">
        <v>15.9</v>
      </c>
      <c r="H296" s="1">
        <f t="shared" si="121"/>
        <v>-12.132188590687173</v>
      </c>
      <c r="I296">
        <v>24.1</v>
      </c>
      <c r="J296" s="1">
        <f t="shared" si="118"/>
        <v>6.647555941848097</v>
      </c>
      <c r="K296">
        <v>11.8</v>
      </c>
      <c r="L296" s="1">
        <f t="shared" si="125"/>
        <v>-27.581878108642275</v>
      </c>
      <c r="M296">
        <v>21.8</v>
      </c>
      <c r="N296" s="1">
        <f t="shared" si="128"/>
        <v>-27.38174574419973</v>
      </c>
      <c r="O296">
        <v>31.8</v>
      </c>
      <c r="P296" s="1">
        <f t="shared" si="122"/>
        <v>-24.264377181374346</v>
      </c>
      <c r="Q296">
        <v>17.7</v>
      </c>
      <c r="R296" s="1">
        <f t="shared" si="126"/>
        <v>-41.372817162963415</v>
      </c>
      <c r="S296">
        <v>3.5999999999999943</v>
      </c>
      <c r="T296" s="1">
        <f t="shared" si="116"/>
        <v>-49.870231601627836</v>
      </c>
    </row>
    <row r="297" spans="1:20" ht="12.75">
      <c r="A297">
        <v>4.2</v>
      </c>
      <c r="B297" s="1">
        <f t="shared" si="123"/>
        <v>2.7129319932501073</v>
      </c>
      <c r="C297">
        <v>-4.2</v>
      </c>
      <c r="D297" s="1">
        <f t="shared" si="127"/>
        <v>-9.075241043630742</v>
      </c>
      <c r="E297">
        <v>5.8</v>
      </c>
      <c r="F297" s="1">
        <f t="shared" si="124"/>
        <v>-13.833293172632466</v>
      </c>
      <c r="G297">
        <v>15.8</v>
      </c>
      <c r="H297" s="1">
        <f t="shared" si="121"/>
        <v>-12.262136844775464</v>
      </c>
      <c r="I297">
        <v>24.2</v>
      </c>
      <c r="J297" s="1">
        <f t="shared" si="118"/>
        <v>6.27375485654325</v>
      </c>
      <c r="K297">
        <v>11.6</v>
      </c>
      <c r="L297" s="1">
        <f t="shared" si="125"/>
        <v>-27.666586345264932</v>
      </c>
      <c r="M297">
        <v>21.6</v>
      </c>
      <c r="N297" s="1">
        <f t="shared" si="128"/>
        <v>-27.539789396435115</v>
      </c>
      <c r="O297">
        <v>31.6</v>
      </c>
      <c r="P297" s="1">
        <f t="shared" si="122"/>
        <v>-24.524273689550927</v>
      </c>
      <c r="Q297">
        <v>17.4</v>
      </c>
      <c r="R297" s="1">
        <f t="shared" si="126"/>
        <v>-41.4998795178974</v>
      </c>
      <c r="S297">
        <v>3.2</v>
      </c>
      <c r="T297" s="1">
        <f t="shared" si="116"/>
        <v>-49.8974949271003</v>
      </c>
    </row>
    <row r="298" spans="1:20" ht="12.75">
      <c r="A298">
        <v>4.3</v>
      </c>
      <c r="B298" s="1">
        <f t="shared" si="123"/>
        <v>2.551470164434615</v>
      </c>
      <c r="C298">
        <v>-4.3</v>
      </c>
      <c r="D298" s="1">
        <f t="shared" si="127"/>
        <v>-9.028288874421332</v>
      </c>
      <c r="E298">
        <v>5.7</v>
      </c>
      <c r="F298" s="1">
        <f t="shared" si="124"/>
        <v>-13.874797295816613</v>
      </c>
      <c r="G298">
        <v>15.7</v>
      </c>
      <c r="H298" s="1">
        <f t="shared" si="121"/>
        <v>-12.389915253947462</v>
      </c>
      <c r="I298">
        <v>24.3</v>
      </c>
      <c r="J298" s="1">
        <f t="shared" si="118"/>
        <v>5.874521257089806</v>
      </c>
      <c r="K298">
        <v>11.4</v>
      </c>
      <c r="L298" s="1">
        <f t="shared" si="125"/>
        <v>-27.749594591633226</v>
      </c>
      <c r="M298">
        <v>21.4</v>
      </c>
      <c r="N298" s="1">
        <f t="shared" si="128"/>
        <v>-27.69548699698202</v>
      </c>
      <c r="O298">
        <v>31.4</v>
      </c>
      <c r="P298" s="1">
        <f t="shared" si="122"/>
        <v>-24.779830507894925</v>
      </c>
      <c r="Q298">
        <v>17.1</v>
      </c>
      <c r="R298" s="1">
        <f t="shared" si="126"/>
        <v>-41.62439188744984</v>
      </c>
      <c r="S298">
        <v>2.8</v>
      </c>
      <c r="T298" s="1">
        <f t="shared" si="116"/>
        <v>-49.92153843783262</v>
      </c>
    </row>
    <row r="299" spans="1:20" ht="12.75">
      <c r="A299">
        <v>4.4</v>
      </c>
      <c r="B299" s="1">
        <f t="shared" si="123"/>
        <v>2.374868417407583</v>
      </c>
      <c r="C299">
        <v>-4.4</v>
      </c>
      <c r="D299" s="1">
        <f t="shared" si="127"/>
        <v>-8.97997772825746</v>
      </c>
      <c r="E299">
        <v>5.6</v>
      </c>
      <c r="F299" s="1">
        <f t="shared" si="124"/>
        <v>-13.915459029439166</v>
      </c>
      <c r="G299">
        <v>15.6</v>
      </c>
      <c r="H299" s="1">
        <f t="shared" si="121"/>
        <v>-12.515590277729613</v>
      </c>
      <c r="I299">
        <v>24.4</v>
      </c>
      <c r="J299" s="1">
        <f t="shared" si="118"/>
        <v>5.444263035526489</v>
      </c>
      <c r="K299">
        <v>11.2</v>
      </c>
      <c r="L299" s="1">
        <f t="shared" si="125"/>
        <v>-27.830918058878332</v>
      </c>
      <c r="M299">
        <v>21.2</v>
      </c>
      <c r="N299" s="1">
        <f t="shared" si="128"/>
        <v>-27.848877894809334</v>
      </c>
      <c r="O299">
        <v>31.2</v>
      </c>
      <c r="P299" s="1">
        <f t="shared" si="122"/>
        <v>-25.031180555459226</v>
      </c>
      <c r="Q299">
        <v>16.8</v>
      </c>
      <c r="R299" s="1">
        <f t="shared" si="126"/>
        <v>-41.746377088317494</v>
      </c>
      <c r="S299">
        <v>2.4</v>
      </c>
      <c r="T299" s="1">
        <f t="shared" si="116"/>
        <v>-49.942366784124275</v>
      </c>
    </row>
    <row r="300" spans="1:20" ht="12.75">
      <c r="A300">
        <v>4.5</v>
      </c>
      <c r="B300" s="1">
        <f t="shared" si="123"/>
        <v>2.179449471770337</v>
      </c>
      <c r="C300">
        <v>-4.5</v>
      </c>
      <c r="D300" s="1">
        <f t="shared" si="127"/>
        <v>-8.930285549745875</v>
      </c>
      <c r="E300">
        <v>5.5</v>
      </c>
      <c r="F300" s="1">
        <f t="shared" si="124"/>
        <v>-13.955285736952863</v>
      </c>
      <c r="G300">
        <v>15.5</v>
      </c>
      <c r="H300" s="1">
        <f t="shared" si="121"/>
        <v>-12.639224659764539</v>
      </c>
      <c r="I300">
        <v>24.5</v>
      </c>
      <c r="J300" s="1">
        <f t="shared" si="118"/>
        <v>4.9749371855331</v>
      </c>
      <c r="K300">
        <v>11</v>
      </c>
      <c r="L300" s="1">
        <f t="shared" si="125"/>
        <v>-27.910571473905726</v>
      </c>
      <c r="M300">
        <v>21</v>
      </c>
      <c r="N300" s="1">
        <f t="shared" si="128"/>
        <v>-28</v>
      </c>
      <c r="O300">
        <v>31</v>
      </c>
      <c r="P300" s="1">
        <f t="shared" si="122"/>
        <v>-25.278449319529077</v>
      </c>
      <c r="Q300">
        <v>16.5</v>
      </c>
      <c r="R300" s="1">
        <f t="shared" si="126"/>
        <v>-41.865857210858586</v>
      </c>
      <c r="S300">
        <v>2</v>
      </c>
      <c r="T300" s="1">
        <f t="shared" si="116"/>
        <v>-49.95998398718719</v>
      </c>
    </row>
    <row r="301" spans="1:20" ht="12.75">
      <c r="A301">
        <v>4.6</v>
      </c>
      <c r="B301" s="1">
        <f t="shared" si="123"/>
        <v>1.9595917942265433</v>
      </c>
      <c r="C301">
        <v>-4.6</v>
      </c>
      <c r="D301" s="1">
        <f t="shared" si="127"/>
        <v>-8.879189152169246</v>
      </c>
      <c r="E301">
        <v>5.4</v>
      </c>
      <c r="F301" s="1">
        <f t="shared" si="124"/>
        <v>-13.994284547628721</v>
      </c>
      <c r="G301">
        <v>15.4</v>
      </c>
      <c r="H301" s="1">
        <f t="shared" si="121"/>
        <v>-12.760877712759415</v>
      </c>
      <c r="I301">
        <v>24.6</v>
      </c>
      <c r="J301" s="1">
        <f t="shared" si="118"/>
        <v>4.454211490264008</v>
      </c>
      <c r="K301">
        <v>10.8</v>
      </c>
      <c r="L301" s="1">
        <f t="shared" si="125"/>
        <v>-27.988569095257443</v>
      </c>
      <c r="M301">
        <v>20.8</v>
      </c>
      <c r="N301" s="1">
        <f t="shared" si="128"/>
        <v>-28.14888985377576</v>
      </c>
      <c r="O301">
        <v>30.8</v>
      </c>
      <c r="P301" s="1">
        <f t="shared" si="122"/>
        <v>-25.52175542551883</v>
      </c>
      <c r="Q301">
        <v>16.2</v>
      </c>
      <c r="R301" s="1">
        <f t="shared" si="126"/>
        <v>-41.98285364288616</v>
      </c>
      <c r="S301">
        <v>1.5999999999999943</v>
      </c>
      <c r="T301" s="1">
        <f t="shared" si="116"/>
        <v>-49.97439344304241</v>
      </c>
    </row>
    <row r="302" spans="1:20" ht="12.75">
      <c r="A302">
        <v>4.7</v>
      </c>
      <c r="B302" s="1">
        <f t="shared" si="123"/>
        <v>1.7058722109231972</v>
      </c>
      <c r="C302">
        <v>-4.7</v>
      </c>
      <c r="D302" s="1">
        <f t="shared" si="127"/>
        <v>-8.826664149042944</v>
      </c>
      <c r="E302">
        <v>5.3</v>
      </c>
      <c r="F302" s="1">
        <f t="shared" si="124"/>
        <v>-14.03246236410417</v>
      </c>
      <c r="G302">
        <v>15.3</v>
      </c>
      <c r="H302" s="1">
        <f t="shared" si="121"/>
        <v>-12.880605575826005</v>
      </c>
      <c r="I302">
        <v>24.7</v>
      </c>
      <c r="J302" s="1">
        <f t="shared" si="118"/>
        <v>3.861346915261575</v>
      </c>
      <c r="K302">
        <v>10.6</v>
      </c>
      <c r="L302" s="1">
        <f t="shared" si="125"/>
        <v>-28.06492472820834</v>
      </c>
      <c r="M302">
        <v>20.6</v>
      </c>
      <c r="N302" s="1">
        <f t="shared" si="128"/>
        <v>-28.295582694123826</v>
      </c>
      <c r="O302">
        <v>30.6</v>
      </c>
      <c r="P302" s="1">
        <f t="shared" si="122"/>
        <v>-25.76121115165201</v>
      </c>
      <c r="Q302">
        <v>15.9</v>
      </c>
      <c r="R302" s="1">
        <f t="shared" si="126"/>
        <v>-42.09738709231251</v>
      </c>
      <c r="S302">
        <v>1.2</v>
      </c>
      <c r="T302" s="1">
        <f t="shared" si="116"/>
        <v>-49.98559792580259</v>
      </c>
    </row>
    <row r="303" spans="1:20" ht="12.75">
      <c r="A303">
        <v>4.8</v>
      </c>
      <c r="B303" s="1">
        <f t="shared" si="123"/>
        <v>1.4000000000000004</v>
      </c>
      <c r="C303">
        <v>-4.8</v>
      </c>
      <c r="D303" s="1">
        <f t="shared" si="127"/>
        <v>-8.772684879784524</v>
      </c>
      <c r="E303">
        <v>5.2</v>
      </c>
      <c r="F303" s="1">
        <f t="shared" si="124"/>
        <v>-14.069825869569247</v>
      </c>
      <c r="G303">
        <v>15.2</v>
      </c>
      <c r="H303" s="1">
        <f t="shared" si="121"/>
        <v>-12.998461447417537</v>
      </c>
      <c r="I303">
        <v>24.8</v>
      </c>
      <c r="J303" s="1">
        <f t="shared" si="118"/>
        <v>3.155946767611888</v>
      </c>
      <c r="K303">
        <v>10.4</v>
      </c>
      <c r="L303" s="1">
        <f t="shared" si="125"/>
        <v>-28.139651739138493</v>
      </c>
      <c r="M303">
        <v>20.4</v>
      </c>
      <c r="N303" s="1">
        <f t="shared" si="128"/>
        <v>-28.440112517358298</v>
      </c>
      <c r="O303">
        <v>30.4</v>
      </c>
      <c r="P303" s="1">
        <f t="shared" si="122"/>
        <v>-25.996922894835073</v>
      </c>
      <c r="Q303">
        <v>15.6</v>
      </c>
      <c r="R303" s="1">
        <f t="shared" si="126"/>
        <v>-42.20947760870774</v>
      </c>
      <c r="S303">
        <v>0.7999999999999972</v>
      </c>
      <c r="T303" s="1">
        <f t="shared" si="116"/>
        <v>-49.993599590347564</v>
      </c>
    </row>
    <row r="304" spans="1:20" ht="12.75">
      <c r="A304">
        <v>4.9</v>
      </c>
      <c r="B304" s="1">
        <f t="shared" si="123"/>
        <v>0.9949874371066174</v>
      </c>
      <c r="C304">
        <v>-4.9</v>
      </c>
      <c r="D304" s="1">
        <f t="shared" si="127"/>
        <v>-8.717224328879004</v>
      </c>
      <c r="E304">
        <v>5.1</v>
      </c>
      <c r="F304" s="1">
        <f t="shared" si="124"/>
        <v>-14.106381534610497</v>
      </c>
      <c r="G304">
        <v>15.1</v>
      </c>
      <c r="H304" s="1">
        <f t="shared" si="121"/>
        <v>-13.114495796636637</v>
      </c>
      <c r="I304">
        <v>24.9</v>
      </c>
      <c r="J304" s="1">
        <f t="shared" si="118"/>
        <v>2.233830790368895</v>
      </c>
      <c r="K304">
        <v>10.2</v>
      </c>
      <c r="L304" s="1">
        <f t="shared" si="125"/>
        <v>-28.212763069220994</v>
      </c>
      <c r="M304">
        <v>20.2</v>
      </c>
      <c r="N304" s="1">
        <f t="shared" si="128"/>
        <v>-28.582512135919753</v>
      </c>
      <c r="O304">
        <v>30.2</v>
      </c>
      <c r="P304" s="1">
        <f t="shared" si="122"/>
        <v>-26.228991593273275</v>
      </c>
      <c r="Q304">
        <v>15.3</v>
      </c>
      <c r="R304" s="1">
        <f t="shared" si="126"/>
        <v>-42.31914460383149</v>
      </c>
      <c r="S304">
        <v>0.3999999999999986</v>
      </c>
      <c r="T304" s="1">
        <f t="shared" si="116"/>
        <v>-49.998399974399184</v>
      </c>
    </row>
    <row r="305" spans="1:20" ht="12.75">
      <c r="A305">
        <v>5</v>
      </c>
      <c r="B305" s="1">
        <f t="shared" si="123"/>
        <v>0</v>
      </c>
      <c r="C305">
        <v>-5</v>
      </c>
      <c r="D305" s="1">
        <f t="shared" si="127"/>
        <v>-8.660254037844387</v>
      </c>
      <c r="E305">
        <v>5</v>
      </c>
      <c r="F305" s="1">
        <f t="shared" si="124"/>
        <v>-14.142135623730951</v>
      </c>
      <c r="G305">
        <v>15</v>
      </c>
      <c r="H305" s="1">
        <f t="shared" si="121"/>
        <v>-13.228756555322953</v>
      </c>
      <c r="I305">
        <v>25</v>
      </c>
      <c r="J305" s="1">
        <f aca="true" t="shared" si="129" ref="J305:J368">-SQRT(625-(I305*I305))</f>
        <v>0</v>
      </c>
      <c r="K305">
        <v>10</v>
      </c>
      <c r="L305" s="1">
        <f t="shared" si="125"/>
        <v>-28.284271247461902</v>
      </c>
      <c r="M305">
        <v>20</v>
      </c>
      <c r="N305" s="1">
        <f t="shared" si="128"/>
        <v>-28.722813232690143</v>
      </c>
      <c r="O305">
        <v>30</v>
      </c>
      <c r="P305" s="1">
        <f t="shared" si="122"/>
        <v>-26.457513110645905</v>
      </c>
      <c r="Q305">
        <v>15</v>
      </c>
      <c r="R305" s="1">
        <f t="shared" si="126"/>
        <v>-42.42640687119285</v>
      </c>
      <c r="S305">
        <v>0</v>
      </c>
      <c r="T305" s="1">
        <f t="shared" si="116"/>
        <v>-50</v>
      </c>
    </row>
    <row r="306" spans="3:20" ht="12.75">
      <c r="C306">
        <v>-5.1</v>
      </c>
      <c r="D306" s="1">
        <f t="shared" si="127"/>
        <v>-8.601744009211156</v>
      </c>
      <c r="E306">
        <v>4.9</v>
      </c>
      <c r="F306" s="1">
        <f t="shared" si="124"/>
        <v>-14.177094201563309</v>
      </c>
      <c r="G306">
        <v>14.9</v>
      </c>
      <c r="H306" s="1">
        <f t="shared" si="121"/>
        <v>-13.341289293018121</v>
      </c>
      <c r="I306">
        <v>24.9</v>
      </c>
      <c r="J306" s="1">
        <f t="shared" si="129"/>
        <v>-2.233830790368895</v>
      </c>
      <c r="K306">
        <v>9.8</v>
      </c>
      <c r="L306" s="1">
        <f t="shared" si="125"/>
        <v>-28.354188403126617</v>
      </c>
      <c r="M306">
        <v>19.8</v>
      </c>
      <c r="N306" s="1">
        <f t="shared" si="128"/>
        <v>-28.861046412075915</v>
      </c>
      <c r="O306">
        <v>29.8</v>
      </c>
      <c r="P306" s="1">
        <f t="shared" si="122"/>
        <v>-26.682578586036243</v>
      </c>
      <c r="Q306">
        <v>14.7</v>
      </c>
      <c r="R306" s="1">
        <f t="shared" si="126"/>
        <v>-42.53128260468993</v>
      </c>
      <c r="S306">
        <v>-0.4000000000000057</v>
      </c>
      <c r="T306" s="1">
        <f t="shared" si="116"/>
        <v>-49.998399974399184</v>
      </c>
    </row>
    <row r="307" spans="3:20" ht="12.75">
      <c r="C307">
        <v>-5.2</v>
      </c>
      <c r="D307" s="1">
        <f t="shared" si="127"/>
        <v>-8.541662601625049</v>
      </c>
      <c r="E307">
        <v>4.8</v>
      </c>
      <c r="F307" s="1">
        <f t="shared" si="124"/>
        <v>-14.211263138792413</v>
      </c>
      <c r="G307">
        <v>14.8</v>
      </c>
      <c r="H307" s="1">
        <f t="shared" si="121"/>
        <v>-13.452137376640188</v>
      </c>
      <c r="I307">
        <v>24.8</v>
      </c>
      <c r="J307" s="1">
        <f t="shared" si="129"/>
        <v>-3.155946767611888</v>
      </c>
      <c r="K307">
        <v>9.6</v>
      </c>
      <c r="L307" s="1">
        <f t="shared" si="125"/>
        <v>-28.422526277584826</v>
      </c>
      <c r="M307">
        <v>19.6</v>
      </c>
      <c r="N307" s="1">
        <f t="shared" si="128"/>
        <v>-28.997241248091168</v>
      </c>
      <c r="O307">
        <v>29.6</v>
      </c>
      <c r="P307" s="1">
        <f t="shared" si="122"/>
        <v>-26.904274753280376</v>
      </c>
      <c r="Q307">
        <v>14.4</v>
      </c>
      <c r="R307" s="1">
        <f t="shared" si="126"/>
        <v>-42.63378941637724</v>
      </c>
      <c r="S307">
        <v>-0.8000000000000043</v>
      </c>
      <c r="T307" s="1">
        <f t="shared" si="116"/>
        <v>-49.993599590347564</v>
      </c>
    </row>
    <row r="308" spans="3:20" ht="12.75">
      <c r="C308">
        <v>-5.3</v>
      </c>
      <c r="D308" s="1">
        <f t="shared" si="127"/>
        <v>-8.479976415061541</v>
      </c>
      <c r="E308">
        <v>4.7</v>
      </c>
      <c r="F308" s="1">
        <f t="shared" si="124"/>
        <v>-14.244648117801997</v>
      </c>
      <c r="G308">
        <v>14.7</v>
      </c>
      <c r="H308" s="1">
        <f t="shared" si="121"/>
        <v>-13.561342116472101</v>
      </c>
      <c r="I308">
        <v>24.7</v>
      </c>
      <c r="J308" s="1">
        <f t="shared" si="129"/>
        <v>-3.861346915261575</v>
      </c>
      <c r="K308">
        <v>9.4</v>
      </c>
      <c r="L308" s="1">
        <f t="shared" si="125"/>
        <v>-28.489296235603994</v>
      </c>
      <c r="M308">
        <v>19.4</v>
      </c>
      <c r="N308" s="1">
        <f t="shared" si="128"/>
        <v>-29.131426329653</v>
      </c>
      <c r="O308">
        <v>29.4</v>
      </c>
      <c r="P308" s="1">
        <f t="shared" si="122"/>
        <v>-27.122684232944202</v>
      </c>
      <c r="Q308">
        <v>14.1</v>
      </c>
      <c r="R308" s="1">
        <f t="shared" si="126"/>
        <v>-42.733944353405995</v>
      </c>
      <c r="S308">
        <v>-1.2</v>
      </c>
      <c r="T308" s="1">
        <f aca="true" t="shared" si="130" ref="T308:T371">-SQRT(2500-(S308*S308))</f>
        <v>-49.98559792580259</v>
      </c>
    </row>
    <row r="309" spans="3:20" ht="12.75">
      <c r="C309">
        <v>-5.4</v>
      </c>
      <c r="D309" s="1">
        <f t="shared" si="127"/>
        <v>-8.416650165000325</v>
      </c>
      <c r="E309">
        <v>4.6</v>
      </c>
      <c r="F309" s="1">
        <f t="shared" si="124"/>
        <v>-14.277254638059798</v>
      </c>
      <c r="G309">
        <v>14.6</v>
      </c>
      <c r="H309" s="1">
        <f t="shared" si="121"/>
        <v>-13.668942899873421</v>
      </c>
      <c r="I309">
        <v>24.6</v>
      </c>
      <c r="J309" s="1">
        <f t="shared" si="129"/>
        <v>-4.454211490264008</v>
      </c>
      <c r="K309">
        <v>9.2</v>
      </c>
      <c r="L309" s="1">
        <f t="shared" si="125"/>
        <v>-28.554509276119596</v>
      </c>
      <c r="M309">
        <v>19.2</v>
      </c>
      <c r="N309" s="1">
        <f t="shared" si="128"/>
        <v>-29.263629303283626</v>
      </c>
      <c r="O309">
        <v>29.2</v>
      </c>
      <c r="P309" s="1">
        <f t="shared" si="122"/>
        <v>-27.337885799746843</v>
      </c>
      <c r="Q309">
        <v>13.8</v>
      </c>
      <c r="R309" s="1">
        <f t="shared" si="126"/>
        <v>-42.83176391417939</v>
      </c>
      <c r="S309">
        <v>-1.6</v>
      </c>
      <c r="T309" s="1">
        <f t="shared" si="130"/>
        <v>-49.97439344304241</v>
      </c>
    </row>
    <row r="310" spans="3:20" ht="12.75">
      <c r="C310">
        <v>-5.5</v>
      </c>
      <c r="D310" s="1">
        <f t="shared" si="127"/>
        <v>-8.351646544245034</v>
      </c>
      <c r="E310">
        <v>4.5</v>
      </c>
      <c r="F310" s="1">
        <f t="shared" si="124"/>
        <v>-14.309088021254185</v>
      </c>
      <c r="G310">
        <v>14.5</v>
      </c>
      <c r="H310" s="1">
        <f t="shared" si="121"/>
        <v>-13.77497731395591</v>
      </c>
      <c r="I310">
        <v>24.5</v>
      </c>
      <c r="J310" s="1">
        <f t="shared" si="129"/>
        <v>-4.9749371855331</v>
      </c>
      <c r="K310">
        <v>9</v>
      </c>
      <c r="L310" s="1">
        <f t="shared" si="125"/>
        <v>-28.61817604250837</v>
      </c>
      <c r="M310">
        <v>19</v>
      </c>
      <c r="N310" s="1">
        <f t="shared" si="128"/>
        <v>-29.393876913398138</v>
      </c>
      <c r="O310">
        <v>29</v>
      </c>
      <c r="P310" s="1">
        <f t="shared" si="122"/>
        <v>-27.54995462791182</v>
      </c>
      <c r="Q310">
        <v>13.5</v>
      </c>
      <c r="R310" s="1">
        <f t="shared" si="126"/>
        <v>-42.92726406376256</v>
      </c>
      <c r="S310">
        <v>-2</v>
      </c>
      <c r="T310" s="1">
        <f t="shared" si="130"/>
        <v>-49.95998398718719</v>
      </c>
    </row>
    <row r="311" spans="3:20" ht="12.75">
      <c r="C311">
        <v>-5.6</v>
      </c>
      <c r="D311" s="1">
        <f t="shared" si="127"/>
        <v>-8.284926070883191</v>
      </c>
      <c r="E311">
        <v>4.4</v>
      </c>
      <c r="F311" s="1">
        <f t="shared" si="124"/>
        <v>-14.340153416194681</v>
      </c>
      <c r="G311">
        <v>14.4</v>
      </c>
      <c r="H311" s="1">
        <f t="shared" si="121"/>
        <v>-13.879481258317977</v>
      </c>
      <c r="I311">
        <v>24.4</v>
      </c>
      <c r="J311" s="1">
        <f t="shared" si="129"/>
        <v>-5.444263035526489</v>
      </c>
      <c r="K311">
        <v>8.8</v>
      </c>
      <c r="L311" s="1">
        <f t="shared" si="125"/>
        <v>-28.680306832389363</v>
      </c>
      <c r="M311">
        <v>18.8</v>
      </c>
      <c r="N311" s="1">
        <f t="shared" si="128"/>
        <v>-29.522195040342105</v>
      </c>
      <c r="O311">
        <v>28.8</v>
      </c>
      <c r="P311" s="1">
        <f t="shared" si="122"/>
        <v>-27.758962516635954</v>
      </c>
      <c r="Q311">
        <v>13.2</v>
      </c>
      <c r="R311" s="1">
        <f t="shared" si="126"/>
        <v>-43.020460248584044</v>
      </c>
      <c r="S311">
        <v>-2.4000000000000057</v>
      </c>
      <c r="T311" s="1">
        <f t="shared" si="130"/>
        <v>-49.942366784124275</v>
      </c>
    </row>
    <row r="312" spans="3:20" ht="12.75">
      <c r="C312">
        <v>-5.7</v>
      </c>
      <c r="D312" s="1">
        <f t="shared" si="127"/>
        <v>-8.216446920658587</v>
      </c>
      <c r="E312">
        <v>4.3</v>
      </c>
      <c r="F312" s="1">
        <f t="shared" si="124"/>
        <v>-14.370455803487932</v>
      </c>
      <c r="G312">
        <v>14.3</v>
      </c>
      <c r="H312" s="1">
        <f t="shared" si="121"/>
        <v>-13.982489048806725</v>
      </c>
      <c r="I312">
        <v>24.3</v>
      </c>
      <c r="J312" s="1">
        <f t="shared" si="129"/>
        <v>-5.874521257089806</v>
      </c>
      <c r="K312">
        <v>8.6</v>
      </c>
      <c r="L312" s="1">
        <f t="shared" si="125"/>
        <v>-28.740911606975864</v>
      </c>
      <c r="M312">
        <v>18.6</v>
      </c>
      <c r="N312" s="1">
        <f t="shared" si="128"/>
        <v>-29.648608736330274</v>
      </c>
      <c r="O312">
        <v>28.6</v>
      </c>
      <c r="P312" s="1">
        <f t="shared" si="122"/>
        <v>-27.96497809761345</v>
      </c>
      <c r="Q312">
        <v>12.9</v>
      </c>
      <c r="R312" s="1">
        <f t="shared" si="126"/>
        <v>-43.1113674104638</v>
      </c>
      <c r="S312">
        <v>-2.8</v>
      </c>
      <c r="T312" s="1">
        <f t="shared" si="130"/>
        <v>-49.92153843783262</v>
      </c>
    </row>
    <row r="313" spans="3:20" ht="12.75">
      <c r="C313">
        <v>-5.8</v>
      </c>
      <c r="D313" s="1">
        <f t="shared" si="127"/>
        <v>-8.14616474176652</v>
      </c>
      <c r="E313">
        <v>4.2</v>
      </c>
      <c r="F313" s="1">
        <f t="shared" si="124"/>
        <v>-14.4</v>
      </c>
      <c r="G313">
        <v>14.2</v>
      </c>
      <c r="H313" s="1">
        <f t="shared" si="121"/>
        <v>-14.084033513166604</v>
      </c>
      <c r="I313">
        <v>24.2</v>
      </c>
      <c r="J313" s="1">
        <f t="shared" si="129"/>
        <v>-6.27375485654325</v>
      </c>
      <c r="K313">
        <v>8.4</v>
      </c>
      <c r="L313" s="1">
        <f t="shared" si="125"/>
        <v>-28.8</v>
      </c>
      <c r="M313">
        <v>18.4</v>
      </c>
      <c r="N313" s="1">
        <f t="shared" si="128"/>
        <v>-29.773142259425693</v>
      </c>
      <c r="O313">
        <v>28.4</v>
      </c>
      <c r="P313" s="1">
        <f t="shared" si="122"/>
        <v>-28.16806702633321</v>
      </c>
      <c r="Q313">
        <v>12.6</v>
      </c>
      <c r="R313" s="1">
        <f t="shared" si="126"/>
        <v>-43.2</v>
      </c>
      <c r="S313">
        <v>-3.2</v>
      </c>
      <c r="T313" s="1">
        <f t="shared" si="130"/>
        <v>-49.8974949271003</v>
      </c>
    </row>
    <row r="314" spans="3:20" ht="12.75">
      <c r="C314">
        <v>-5.9</v>
      </c>
      <c r="D314" s="1">
        <f t="shared" si="127"/>
        <v>-8.07403244977378</v>
      </c>
      <c r="E314">
        <v>4.1</v>
      </c>
      <c r="F314" s="1">
        <f t="shared" si="124"/>
        <v>-14.428790663115187</v>
      </c>
      <c r="G314">
        <v>14.1</v>
      </c>
      <c r="H314" s="1">
        <f t="shared" si="121"/>
        <v>-14.184146079338015</v>
      </c>
      <c r="I314">
        <v>24.1</v>
      </c>
      <c r="J314" s="1">
        <f t="shared" si="129"/>
        <v>-6.647555941848097</v>
      </c>
      <c r="K314">
        <v>8.2</v>
      </c>
      <c r="L314" s="1">
        <f t="shared" si="125"/>
        <v>-28.857581326230374</v>
      </c>
      <c r="M314">
        <v>18.2</v>
      </c>
      <c r="N314" s="1">
        <f t="shared" si="128"/>
        <v>-29.89581910568767</v>
      </c>
      <c r="O314">
        <v>28.2</v>
      </c>
      <c r="P314" s="1">
        <f t="shared" si="122"/>
        <v>-28.36829215867603</v>
      </c>
      <c r="Q314">
        <v>12.3</v>
      </c>
      <c r="R314" s="1">
        <f t="shared" si="126"/>
        <v>-43.28637198934556</v>
      </c>
      <c r="S314">
        <v>-3.6</v>
      </c>
      <c r="T314" s="1">
        <f t="shared" si="130"/>
        <v>-49.870231601627836</v>
      </c>
    </row>
    <row r="315" spans="3:20" ht="12.75">
      <c r="C315">
        <v>-6</v>
      </c>
      <c r="D315" s="1">
        <f aca="true" t="shared" si="131" ref="D315:D346">-SQRT(100-(C315*C315))</f>
        <v>-8</v>
      </c>
      <c r="E315">
        <v>4</v>
      </c>
      <c r="F315" s="1">
        <f t="shared" si="124"/>
        <v>-14.45683229480096</v>
      </c>
      <c r="G315">
        <v>14</v>
      </c>
      <c r="H315" s="1">
        <f t="shared" si="121"/>
        <v>-14.2828568570857</v>
      </c>
      <c r="I315">
        <v>24</v>
      </c>
      <c r="J315" s="1">
        <f t="shared" si="129"/>
        <v>-7</v>
      </c>
      <c r="K315">
        <v>8</v>
      </c>
      <c r="L315" s="1">
        <f t="shared" si="125"/>
        <v>-28.91366458960192</v>
      </c>
      <c r="M315">
        <v>18</v>
      </c>
      <c r="N315" s="1">
        <f t="shared" si="128"/>
        <v>-30.01666203960727</v>
      </c>
      <c r="O315">
        <v>28</v>
      </c>
      <c r="P315" s="1">
        <f t="shared" si="122"/>
        <v>-28.5657137141714</v>
      </c>
      <c r="Q315">
        <v>12</v>
      </c>
      <c r="R315" s="1">
        <f t="shared" si="126"/>
        <v>-43.37049688440288</v>
      </c>
      <c r="S315">
        <v>-4</v>
      </c>
      <c r="T315" s="1">
        <f t="shared" si="130"/>
        <v>-49.839743177508446</v>
      </c>
    </row>
    <row r="316" spans="3:20" ht="12.75">
      <c r="C316">
        <v>-6.1</v>
      </c>
      <c r="D316" s="1">
        <f t="shared" si="131"/>
        <v>-7.924014134263013</v>
      </c>
      <c r="E316">
        <v>3.9</v>
      </c>
      <c r="F316" s="1">
        <f t="shared" si="124"/>
        <v>-14.484129245487972</v>
      </c>
      <c r="G316">
        <v>13.9</v>
      </c>
      <c r="H316" s="1">
        <f t="shared" si="121"/>
        <v>-14.380194713563512</v>
      </c>
      <c r="I316">
        <v>23.9</v>
      </c>
      <c r="J316" s="1">
        <f t="shared" si="129"/>
        <v>-7.334166619323566</v>
      </c>
      <c r="K316">
        <v>7.8</v>
      </c>
      <c r="L316" s="1">
        <f t="shared" si="125"/>
        <v>-28.968258490975945</v>
      </c>
      <c r="M316">
        <v>17.8</v>
      </c>
      <c r="N316" s="1">
        <f t="shared" si="128"/>
        <v>-30.13569312293978</v>
      </c>
      <c r="O316">
        <v>27.8</v>
      </c>
      <c r="P316" s="1">
        <f t="shared" si="122"/>
        <v>-28.760389427127024</v>
      </c>
      <c r="Q316">
        <v>11.7</v>
      </c>
      <c r="R316" s="1">
        <f t="shared" si="126"/>
        <v>-43.45238773646392</v>
      </c>
      <c r="S316">
        <v>-4.400000000000006</v>
      </c>
      <c r="T316" s="1">
        <f t="shared" si="130"/>
        <v>-49.80602373207482</v>
      </c>
    </row>
    <row r="317" spans="3:20" ht="12.75">
      <c r="C317">
        <v>-6.2</v>
      </c>
      <c r="D317" s="1">
        <f t="shared" si="131"/>
        <v>-7.846018098373212</v>
      </c>
      <c r="E317">
        <v>3.8</v>
      </c>
      <c r="F317" s="1">
        <f t="shared" si="124"/>
        <v>-14.510685717773644</v>
      </c>
      <c r="G317">
        <v>13.8</v>
      </c>
      <c r="H317" s="1">
        <f t="shared" si="121"/>
        <v>-14.476187343358056</v>
      </c>
      <c r="I317">
        <v>23.8</v>
      </c>
      <c r="J317" s="1">
        <f t="shared" si="129"/>
        <v>-7.6524505878835924</v>
      </c>
      <c r="K317">
        <v>7.6</v>
      </c>
      <c r="L317" s="1">
        <f t="shared" si="125"/>
        <v>-29.021371435547287</v>
      </c>
      <c r="M317">
        <v>17.6</v>
      </c>
      <c r="N317" s="1">
        <f t="shared" si="128"/>
        <v>-30.252933742035665</v>
      </c>
      <c r="O317">
        <v>27.6</v>
      </c>
      <c r="P317" s="1">
        <f t="shared" si="122"/>
        <v>-28.952374686716112</v>
      </c>
      <c r="Q317">
        <v>11.4</v>
      </c>
      <c r="R317" s="1">
        <f t="shared" si="126"/>
        <v>-43.53205715332093</v>
      </c>
      <c r="S317">
        <v>-4.8</v>
      </c>
      <c r="T317" s="1">
        <f t="shared" si="130"/>
        <v>-49.76906669810074</v>
      </c>
    </row>
    <row r="318" spans="3:20" ht="12.75">
      <c r="C318">
        <v>-6.3</v>
      </c>
      <c r="D318" s="1">
        <f t="shared" si="131"/>
        <v>-7.765951326141569</v>
      </c>
      <c r="E318">
        <v>3.7</v>
      </c>
      <c r="F318" s="1">
        <f t="shared" si="124"/>
        <v>-14.536505769957236</v>
      </c>
      <c r="G318">
        <v>13.7</v>
      </c>
      <c r="H318" s="1">
        <f t="shared" si="121"/>
        <v>-14.57086133349707</v>
      </c>
      <c r="I318">
        <v>23.7</v>
      </c>
      <c r="J318" s="1">
        <f t="shared" si="129"/>
        <v>-7.956758133813046</v>
      </c>
      <c r="K318">
        <v>7.4</v>
      </c>
      <c r="L318" s="1">
        <f t="shared" si="125"/>
        <v>-29.07301153991447</v>
      </c>
      <c r="M318">
        <v>17.4</v>
      </c>
      <c r="N318" s="1">
        <f t="shared" si="128"/>
        <v>-30.368404633763692</v>
      </c>
      <c r="O318">
        <v>27.4</v>
      </c>
      <c r="P318" s="1">
        <f t="shared" si="122"/>
        <v>-29.14172266699414</v>
      </c>
      <c r="Q318">
        <v>11.1</v>
      </c>
      <c r="R318" s="1">
        <f t="shared" si="126"/>
        <v>-43.609517309871705</v>
      </c>
      <c r="S318">
        <v>-5.2</v>
      </c>
      <c r="T318" s="1">
        <f t="shared" si="130"/>
        <v>-49.72886485734417</v>
      </c>
    </row>
    <row r="319" spans="3:20" ht="12.75">
      <c r="C319">
        <v>-6.4</v>
      </c>
      <c r="D319" s="1">
        <f t="shared" si="131"/>
        <v>-7.683749084919418</v>
      </c>
      <c r="E319">
        <v>3.6</v>
      </c>
      <c r="F319" s="1">
        <f t="shared" si="124"/>
        <v>-14.561593319413916</v>
      </c>
      <c r="G319">
        <v>13.6</v>
      </c>
      <c r="H319" s="1">
        <f aca="true" t="shared" si="132" ref="H319:H382">-SQRT(400-(G319*G319))</f>
        <v>-14.66424222385869</v>
      </c>
      <c r="I319">
        <v>23.6</v>
      </c>
      <c r="J319" s="1">
        <f t="shared" si="129"/>
        <v>-8.24863625092051</v>
      </c>
      <c r="K319">
        <v>7.2</v>
      </c>
      <c r="L319" s="1">
        <f t="shared" si="125"/>
        <v>-29.123186638827832</v>
      </c>
      <c r="M319">
        <v>17.2</v>
      </c>
      <c r="N319" s="1">
        <f t="shared" si="128"/>
        <v>-30.482125910113293</v>
      </c>
      <c r="O319">
        <v>27.2</v>
      </c>
      <c r="P319" s="1">
        <f aca="true" t="shared" si="133" ref="P319:P382">-SQRT(1600-(O319*O319))</f>
        <v>-29.32848444771738</v>
      </c>
      <c r="Q319">
        <v>10.8</v>
      </c>
      <c r="R319" s="1">
        <f t="shared" si="126"/>
        <v>-43.68477995824175</v>
      </c>
      <c r="S319">
        <v>-5.6</v>
      </c>
      <c r="T319" s="1">
        <f t="shared" si="130"/>
        <v>-49.68541033341679</v>
      </c>
    </row>
    <row r="320" spans="3:20" ht="12.75">
      <c r="C320">
        <v>-6.5</v>
      </c>
      <c r="D320" s="1">
        <f t="shared" si="131"/>
        <v>-7.599342076785332</v>
      </c>
      <c r="E320">
        <v>3.5</v>
      </c>
      <c r="F320" s="1">
        <f t="shared" si="124"/>
        <v>-14.585952145814822</v>
      </c>
      <c r="G320">
        <v>13.5</v>
      </c>
      <c r="H320" s="1">
        <f t="shared" si="132"/>
        <v>-14.756354563373707</v>
      </c>
      <c r="I320">
        <v>23.5</v>
      </c>
      <c r="J320" s="1">
        <f t="shared" si="129"/>
        <v>-8.52936105461599</v>
      </c>
      <c r="K320">
        <v>7</v>
      </c>
      <c r="L320" s="1">
        <f t="shared" si="125"/>
        <v>-29.171904291629644</v>
      </c>
      <c r="M320">
        <v>17</v>
      </c>
      <c r="N320" s="1">
        <f t="shared" si="128"/>
        <v>-30.59411708155671</v>
      </c>
      <c r="O320">
        <v>27</v>
      </c>
      <c r="P320" s="1">
        <f t="shared" si="133"/>
        <v>-29.512709126747414</v>
      </c>
      <c r="Q320">
        <v>10.5</v>
      </c>
      <c r="R320" s="1">
        <f t="shared" si="126"/>
        <v>-43.75785643744447</v>
      </c>
      <c r="S320">
        <v>-6</v>
      </c>
      <c r="T320" s="1">
        <f t="shared" si="130"/>
        <v>-49.63869458396343</v>
      </c>
    </row>
    <row r="321" spans="3:20" ht="12.75">
      <c r="C321">
        <v>-6.6</v>
      </c>
      <c r="D321" s="1">
        <f t="shared" si="131"/>
        <v>-7.51265598839718</v>
      </c>
      <c r="E321">
        <v>3.4</v>
      </c>
      <c r="F321" s="1">
        <f t="shared" si="124"/>
        <v>-14.60958589419974</v>
      </c>
      <c r="G321">
        <v>13.4</v>
      </c>
      <c r="H321" s="1">
        <f t="shared" si="132"/>
        <v>-14.847221962373972</v>
      </c>
      <c r="I321">
        <v>23.4</v>
      </c>
      <c r="J321" s="1">
        <f t="shared" si="129"/>
        <v>-8.800000000000002</v>
      </c>
      <c r="K321">
        <v>6.8</v>
      </c>
      <c r="L321" s="1">
        <f t="shared" si="125"/>
        <v>-29.21917178839948</v>
      </c>
      <c r="M321">
        <v>16.8</v>
      </c>
      <c r="N321" s="1">
        <f t="shared" si="128"/>
        <v>-30.704397079245833</v>
      </c>
      <c r="O321">
        <v>26.8</v>
      </c>
      <c r="P321" s="1">
        <f t="shared" si="133"/>
        <v>-29.694443924747944</v>
      </c>
      <c r="Q321">
        <v>10.2</v>
      </c>
      <c r="R321" s="1">
        <f t="shared" si="126"/>
        <v>-43.82875768259922</v>
      </c>
      <c r="S321">
        <v>-6.400000000000006</v>
      </c>
      <c r="T321" s="1">
        <f t="shared" si="130"/>
        <v>-49.58870839213298</v>
      </c>
    </row>
    <row r="322" spans="3:20" ht="12.75">
      <c r="C322">
        <v>-6.7</v>
      </c>
      <c r="D322" s="1">
        <f t="shared" si="131"/>
        <v>-7.423610981186986</v>
      </c>
      <c r="E322">
        <v>3.3</v>
      </c>
      <c r="F322" s="1">
        <f t="shared" si="124"/>
        <v>-14.63249807790864</v>
      </c>
      <c r="G322">
        <v>13.3</v>
      </c>
      <c r="H322" s="1">
        <f t="shared" si="132"/>
        <v>-14.936867141405523</v>
      </c>
      <c r="I322">
        <v>23.3</v>
      </c>
      <c r="J322" s="1">
        <f t="shared" si="129"/>
        <v>-9.061456836513653</v>
      </c>
      <c r="K322">
        <v>6.6</v>
      </c>
      <c r="L322" s="1">
        <f t="shared" si="125"/>
        <v>-29.26499615581728</v>
      </c>
      <c r="M322">
        <v>16.6</v>
      </c>
      <c r="N322" s="1">
        <f t="shared" si="128"/>
        <v>-30.81298427611321</v>
      </c>
      <c r="O322">
        <v>26.6</v>
      </c>
      <c r="P322" s="1">
        <f t="shared" si="133"/>
        <v>-29.873734282811046</v>
      </c>
      <c r="Q322">
        <v>9.9</v>
      </c>
      <c r="R322" s="1">
        <f t="shared" si="126"/>
        <v>-43.897494233725915</v>
      </c>
      <c r="S322">
        <v>-6.8</v>
      </c>
      <c r="T322" s="1">
        <f t="shared" si="130"/>
        <v>-49.535441857320706</v>
      </c>
    </row>
    <row r="323" spans="3:20" ht="12.75">
      <c r="C323">
        <v>-6.8</v>
      </c>
      <c r="D323" s="1">
        <f t="shared" si="131"/>
        <v>-7.332121111929345</v>
      </c>
      <c r="E323">
        <v>3.2</v>
      </c>
      <c r="F323" s="1">
        <f t="shared" si="124"/>
        <v>-14.654692081377895</v>
      </c>
      <c r="G323">
        <v>13.2</v>
      </c>
      <c r="H323" s="1">
        <f t="shared" si="132"/>
        <v>-15.02531197679436</v>
      </c>
      <c r="I323">
        <v>23.2</v>
      </c>
      <c r="J323" s="1">
        <f t="shared" si="129"/>
        <v>-9.314504817756013</v>
      </c>
      <c r="K323">
        <v>6.4</v>
      </c>
      <c r="L323" s="1">
        <f t="shared" si="125"/>
        <v>-29.30938416275579</v>
      </c>
      <c r="M323">
        <v>16.4</v>
      </c>
      <c r="N323" s="1">
        <f t="shared" si="128"/>
        <v>-30.91989650694193</v>
      </c>
      <c r="O323">
        <v>26.4</v>
      </c>
      <c r="P323" s="1">
        <f t="shared" si="133"/>
        <v>-30.05062395358872</v>
      </c>
      <c r="Q323">
        <v>9.6</v>
      </c>
      <c r="R323" s="1">
        <f t="shared" si="126"/>
        <v>-43.964076244133686</v>
      </c>
      <c r="S323">
        <v>-7.2</v>
      </c>
      <c r="T323" s="1">
        <f t="shared" si="130"/>
        <v>-49.478884385159695</v>
      </c>
    </row>
    <row r="324" spans="3:20" ht="12.75">
      <c r="C324">
        <v>-6.9</v>
      </c>
      <c r="D324" s="1">
        <f t="shared" si="131"/>
        <v>-7.238093671679028</v>
      </c>
      <c r="E324">
        <v>3.1</v>
      </c>
      <c r="F324" s="1">
        <f t="shared" si="124"/>
        <v>-14.676171162806735</v>
      </c>
      <c r="G324">
        <v>13.1</v>
      </c>
      <c r="H324" s="1">
        <f t="shared" si="132"/>
        <v>-15.11257754322538</v>
      </c>
      <c r="I324">
        <v>23.1</v>
      </c>
      <c r="J324" s="1">
        <f t="shared" si="129"/>
        <v>-9.559811713626999</v>
      </c>
      <c r="K324">
        <v>6.2</v>
      </c>
      <c r="L324" s="1">
        <f t="shared" si="125"/>
        <v>-29.35234232561347</v>
      </c>
      <c r="M324">
        <v>16.2</v>
      </c>
      <c r="N324" s="1">
        <f t="shared" si="128"/>
        <v>-31.025151087464504</v>
      </c>
      <c r="O324">
        <v>26.2</v>
      </c>
      <c r="P324" s="1">
        <f t="shared" si="133"/>
        <v>-30.22515508645076</v>
      </c>
      <c r="Q324">
        <v>9.3</v>
      </c>
      <c r="R324" s="1">
        <f t="shared" si="126"/>
        <v>-44.0285134884202</v>
      </c>
      <c r="S324">
        <v>-7.6</v>
      </c>
      <c r="T324" s="1">
        <f t="shared" si="130"/>
        <v>-49.4190246767376</v>
      </c>
    </row>
    <row r="325" spans="3:20" ht="12.75">
      <c r="C325">
        <v>-7</v>
      </c>
      <c r="D325" s="1">
        <f t="shared" si="131"/>
        <v>-7.14142842854285</v>
      </c>
      <c r="E325">
        <v>3</v>
      </c>
      <c r="F325" s="1">
        <f t="shared" si="124"/>
        <v>-14.696938456699069</v>
      </c>
      <c r="G325">
        <v>13</v>
      </c>
      <c r="H325" s="1">
        <f t="shared" si="132"/>
        <v>-15.198684153570664</v>
      </c>
      <c r="I325">
        <v>23</v>
      </c>
      <c r="J325" s="1">
        <f t="shared" si="129"/>
        <v>-9.797958971132712</v>
      </c>
      <c r="K325">
        <v>6</v>
      </c>
      <c r="L325" s="1">
        <f t="shared" si="125"/>
        <v>-29.393876913398138</v>
      </c>
      <c r="M325">
        <v>16</v>
      </c>
      <c r="N325" s="1">
        <f t="shared" si="128"/>
        <v>-31.12876483254676</v>
      </c>
      <c r="O325">
        <v>26</v>
      </c>
      <c r="P325" s="1">
        <f t="shared" si="133"/>
        <v>-30.397368307141328</v>
      </c>
      <c r="Q325">
        <v>9</v>
      </c>
      <c r="R325" s="1">
        <f t="shared" si="126"/>
        <v>-44.090815370097204</v>
      </c>
      <c r="S325">
        <v>-8</v>
      </c>
      <c r="T325" s="1">
        <f t="shared" si="130"/>
        <v>-49.35585071701227</v>
      </c>
    </row>
    <row r="326" spans="3:20" ht="12.75">
      <c r="C326">
        <v>-7.1</v>
      </c>
      <c r="D326" s="1">
        <f t="shared" si="131"/>
        <v>-7.042016756583302</v>
      </c>
      <c r="E326">
        <v>2.9</v>
      </c>
      <c r="F326" s="1">
        <f t="shared" si="124"/>
        <v>-14.716996976285618</v>
      </c>
      <c r="G326">
        <v>12.9</v>
      </c>
      <c r="H326" s="1">
        <f t="shared" si="132"/>
        <v>-15.283651396181476</v>
      </c>
      <c r="I326">
        <v>22.9</v>
      </c>
      <c r="J326" s="1">
        <f t="shared" si="129"/>
        <v>-10.029456615390488</v>
      </c>
      <c r="K326">
        <v>5.8</v>
      </c>
      <c r="L326" s="1">
        <f t="shared" si="125"/>
        <v>-29.433993952571235</v>
      </c>
      <c r="M326">
        <v>15.8</v>
      </c>
      <c r="N326" s="1">
        <f t="shared" si="128"/>
        <v>-31.230754073509015</v>
      </c>
      <c r="O326">
        <v>25.8</v>
      </c>
      <c r="P326" s="1">
        <f t="shared" si="133"/>
        <v>-30.567302792362952</v>
      </c>
      <c r="Q326">
        <v>8.7</v>
      </c>
      <c r="R326" s="1">
        <f t="shared" si="126"/>
        <v>-44.15099092885685</v>
      </c>
      <c r="S326">
        <v>-8.400000000000006</v>
      </c>
      <c r="T326" s="1">
        <f t="shared" si="130"/>
        <v>-49.28934976239796</v>
      </c>
    </row>
    <row r="327" spans="3:20" ht="12.75">
      <c r="C327">
        <v>-7.2</v>
      </c>
      <c r="D327" s="1">
        <f t="shared" si="131"/>
        <v>-6.9397406291589885</v>
      </c>
      <c r="E327">
        <v>2.8</v>
      </c>
      <c r="F327" s="1">
        <f t="shared" si="124"/>
        <v>-14.736349615830916</v>
      </c>
      <c r="G327">
        <v>12.8</v>
      </c>
      <c r="H327" s="1">
        <f t="shared" si="132"/>
        <v>-15.367498169838836</v>
      </c>
      <c r="I327">
        <v>22.8</v>
      </c>
      <c r="J327" s="1">
        <f t="shared" si="129"/>
        <v>-10.254754994635414</v>
      </c>
      <c r="K327">
        <v>5.6</v>
      </c>
      <c r="L327" s="1">
        <f t="shared" si="125"/>
        <v>-29.47269923166183</v>
      </c>
      <c r="M327">
        <v>15.6</v>
      </c>
      <c r="N327" s="1">
        <f t="shared" si="128"/>
        <v>-31.331134674633155</v>
      </c>
      <c r="O327">
        <v>25.6</v>
      </c>
      <c r="P327" s="1">
        <f t="shared" si="133"/>
        <v>-30.73499633967767</v>
      </c>
      <c r="Q327">
        <v>8.4</v>
      </c>
      <c r="R327" s="1">
        <f t="shared" si="126"/>
        <v>-44.20904884749275</v>
      </c>
      <c r="S327">
        <v>-8.8</v>
      </c>
      <c r="T327" s="1">
        <f t="shared" si="130"/>
        <v>-49.21950832749145</v>
      </c>
    </row>
    <row r="328" spans="3:20" ht="12.75">
      <c r="C328">
        <v>-7.3</v>
      </c>
      <c r="D328" s="1">
        <f t="shared" si="131"/>
        <v>-6.834471449936711</v>
      </c>
      <c r="E328">
        <v>2.7</v>
      </c>
      <c r="F328" s="1">
        <f t="shared" si="124"/>
        <v>-14.754999152829525</v>
      </c>
      <c r="G328">
        <v>12.7</v>
      </c>
      <c r="H328" s="1">
        <f t="shared" si="132"/>
        <v>-15.450242716540087</v>
      </c>
      <c r="I328">
        <v>22.7</v>
      </c>
      <c r="J328" s="1">
        <f t="shared" si="129"/>
        <v>-10.474254150057657</v>
      </c>
      <c r="K328">
        <v>5.4</v>
      </c>
      <c r="L328" s="1">
        <f t="shared" si="125"/>
        <v>-29.50999830565905</v>
      </c>
      <c r="M328">
        <v>15.4</v>
      </c>
      <c r="N328" s="1">
        <f t="shared" si="128"/>
        <v>-31.429922048901105</v>
      </c>
      <c r="O328">
        <v>25.4</v>
      </c>
      <c r="P328" s="1">
        <f t="shared" si="133"/>
        <v>-30.900485433080174</v>
      </c>
      <c r="Q328">
        <v>8.1</v>
      </c>
      <c r="R328" s="1">
        <f t="shared" si="126"/>
        <v>-44.26499745848857</v>
      </c>
      <c r="S328">
        <v>-9.2</v>
      </c>
      <c r="T328" s="1">
        <f t="shared" si="130"/>
        <v>-49.146312170904544</v>
      </c>
    </row>
    <row r="329" spans="3:20" ht="12.75">
      <c r="C329">
        <v>-7.4</v>
      </c>
      <c r="D329" s="1">
        <f t="shared" si="131"/>
        <v>-6.726068688320094</v>
      </c>
      <c r="E329">
        <v>2.6</v>
      </c>
      <c r="F329" s="1">
        <f t="shared" si="124"/>
        <v>-14.77294825009551</v>
      </c>
      <c r="G329">
        <v>12.6</v>
      </c>
      <c r="H329" s="1">
        <f t="shared" si="132"/>
        <v>-15.531902652283138</v>
      </c>
      <c r="I329">
        <v>22.6</v>
      </c>
      <c r="J329" s="1">
        <f t="shared" si="129"/>
        <v>-10.688311372709908</v>
      </c>
      <c r="K329">
        <v>5.2</v>
      </c>
      <c r="L329" s="1">
        <f t="shared" si="125"/>
        <v>-29.54589650019102</v>
      </c>
      <c r="M329">
        <v>15.2</v>
      </c>
      <c r="N329" s="1">
        <f t="shared" si="128"/>
        <v>-31.527131173007163</v>
      </c>
      <c r="O329">
        <v>25.2</v>
      </c>
      <c r="P329" s="1">
        <f t="shared" si="133"/>
        <v>-31.063805304566277</v>
      </c>
      <c r="Q329">
        <v>7.8</v>
      </c>
      <c r="R329" s="1">
        <f t="shared" si="126"/>
        <v>-44.31884475028653</v>
      </c>
      <c r="S329">
        <v>-9.6</v>
      </c>
      <c r="T329" s="1">
        <f t="shared" si="130"/>
        <v>-49.06974628016738</v>
      </c>
    </row>
    <row r="330" spans="3:20" ht="12.75">
      <c r="C330">
        <v>-7.5</v>
      </c>
      <c r="D330" s="1">
        <f t="shared" si="131"/>
        <v>-6.614378277661476</v>
      </c>
      <c r="E330">
        <v>2.5</v>
      </c>
      <c r="F330" s="1">
        <f t="shared" si="124"/>
        <v>-14.79019945774904</v>
      </c>
      <c r="G330">
        <v>12.5</v>
      </c>
      <c r="H330" s="1">
        <f t="shared" si="132"/>
        <v>-15.612494995995995</v>
      </c>
      <c r="I330">
        <v>22.5</v>
      </c>
      <c r="J330" s="1">
        <f t="shared" si="129"/>
        <v>-10.897247358851684</v>
      </c>
      <c r="K330">
        <v>5</v>
      </c>
      <c r="L330" s="1">
        <f t="shared" si="125"/>
        <v>-29.58039891549808</v>
      </c>
      <c r="M330">
        <v>15</v>
      </c>
      <c r="N330" s="1">
        <f t="shared" si="128"/>
        <v>-31.622776601683793</v>
      </c>
      <c r="O330">
        <v>25</v>
      </c>
      <c r="P330" s="1">
        <f t="shared" si="133"/>
        <v>-31.22498999199199</v>
      </c>
      <c r="Q330">
        <v>7.5</v>
      </c>
      <c r="R330" s="1">
        <f t="shared" si="126"/>
        <v>-44.37059837324712</v>
      </c>
      <c r="S330">
        <v>-10</v>
      </c>
      <c r="T330" s="1">
        <f t="shared" si="130"/>
        <v>-48.98979485566356</v>
      </c>
    </row>
    <row r="331" spans="3:20" ht="12.75">
      <c r="C331">
        <v>-7.6</v>
      </c>
      <c r="D331" s="1">
        <f t="shared" si="131"/>
        <v>-6.499230723708768</v>
      </c>
      <c r="E331">
        <v>2.4</v>
      </c>
      <c r="F331" s="1">
        <f t="shared" si="124"/>
        <v>-14.80675521510368</v>
      </c>
      <c r="G331">
        <v>12.4</v>
      </c>
      <c r="H331" s="1">
        <f t="shared" si="132"/>
        <v>-15.692036196746423</v>
      </c>
      <c r="I331">
        <v>22.4</v>
      </c>
      <c r="J331" s="1">
        <f t="shared" si="129"/>
        <v>-11.101351269102336</v>
      </c>
      <c r="K331">
        <v>4.8</v>
      </c>
      <c r="L331" s="1">
        <f t="shared" si="125"/>
        <v>-29.61351043020736</v>
      </c>
      <c r="M331">
        <v>14.8</v>
      </c>
      <c r="N331" s="1">
        <f t="shared" si="128"/>
        <v>-31.71687248137811</v>
      </c>
      <c r="O331">
        <v>24.8</v>
      </c>
      <c r="P331" s="1">
        <f t="shared" si="133"/>
        <v>-31.384072393492847</v>
      </c>
      <c r="Q331">
        <v>7.2</v>
      </c>
      <c r="R331" s="1">
        <f t="shared" si="126"/>
        <v>-44.42026564531104</v>
      </c>
      <c r="S331">
        <v>-10.4</v>
      </c>
      <c r="T331" s="1">
        <f t="shared" si="130"/>
        <v>-48.906441293555595</v>
      </c>
    </row>
    <row r="332" spans="3:20" ht="12.75">
      <c r="C332">
        <v>-7.7</v>
      </c>
      <c r="D332" s="1">
        <f t="shared" si="131"/>
        <v>-6.380438856379707</v>
      </c>
      <c r="E332">
        <v>2.3</v>
      </c>
      <c r="F332" s="1">
        <f t="shared" si="124"/>
        <v>-14.822617852457777</v>
      </c>
      <c r="G332">
        <v>12.3</v>
      </c>
      <c r="H332" s="1">
        <f t="shared" si="132"/>
        <v>-15.770542159355207</v>
      </c>
      <c r="I332">
        <v>22.3</v>
      </c>
      <c r="J332" s="1">
        <f t="shared" si="129"/>
        <v>-11.300884921102417</v>
      </c>
      <c r="K332">
        <v>4.6</v>
      </c>
      <c r="L332" s="1">
        <f t="shared" si="125"/>
        <v>-29.645235704915553</v>
      </c>
      <c r="M332">
        <v>14.6</v>
      </c>
      <c r="N332" s="1">
        <f t="shared" si="128"/>
        <v>-31.80943256331367</v>
      </c>
      <c r="O332">
        <v>24.6</v>
      </c>
      <c r="P332" s="1">
        <f t="shared" si="133"/>
        <v>-31.541084318710414</v>
      </c>
      <c r="Q332">
        <v>6.9</v>
      </c>
      <c r="R332" s="1">
        <f t="shared" si="126"/>
        <v>-44.46785355737333</v>
      </c>
      <c r="S332">
        <v>-10.8</v>
      </c>
      <c r="T332" s="1">
        <f t="shared" si="130"/>
        <v>-48.81966816765554</v>
      </c>
    </row>
    <row r="333" spans="3:20" ht="12.75">
      <c r="C333">
        <v>-7.8</v>
      </c>
      <c r="D333" s="1">
        <f t="shared" si="131"/>
        <v>-6.2577951388648065</v>
      </c>
      <c r="E333">
        <v>2.2</v>
      </c>
      <c r="F333" s="1">
        <f aca="true" t="shared" si="134" ref="F333:F396">-SQRT(225-(E333*E333))</f>
        <v>-14.837789592793126</v>
      </c>
      <c r="G333">
        <v>12.2</v>
      </c>
      <c r="H333" s="1">
        <f t="shared" si="132"/>
        <v>-15.848028268526026</v>
      </c>
      <c r="I333">
        <v>22.2</v>
      </c>
      <c r="J333" s="1">
        <f t="shared" si="129"/>
        <v>-11.496086290559932</v>
      </c>
      <c r="K333">
        <v>4.4</v>
      </c>
      <c r="L333" s="1">
        <f aca="true" t="shared" si="135" ref="L333:L396">-SQRT(900-(K333*K333))</f>
        <v>-29.67557918558625</v>
      </c>
      <c r="M333">
        <v>14.4</v>
      </c>
      <c r="N333" s="1">
        <f t="shared" si="128"/>
        <v>-31.90047021597017</v>
      </c>
      <c r="O333">
        <v>24.4</v>
      </c>
      <c r="P333" s="1">
        <f t="shared" si="133"/>
        <v>-31.69605653705205</v>
      </c>
      <c r="Q333">
        <v>6.6</v>
      </c>
      <c r="R333" s="1">
        <f aca="true" t="shared" si="136" ref="R333:R396">-SQRT(2025-(Q333*Q333))</f>
        <v>-44.51336877837938</v>
      </c>
      <c r="S333">
        <v>-11.2</v>
      </c>
      <c r="T333" s="1">
        <f t="shared" si="130"/>
        <v>-48.729457210192685</v>
      </c>
    </row>
    <row r="334" spans="3:20" ht="12.75">
      <c r="C334">
        <v>-7.9</v>
      </c>
      <c r="D334" s="1">
        <f t="shared" si="131"/>
        <v>-6.131068422387732</v>
      </c>
      <c r="E334">
        <v>2.1</v>
      </c>
      <c r="F334" s="1">
        <f t="shared" si="134"/>
        <v>-14.852272553383877</v>
      </c>
      <c r="G334">
        <v>12.1</v>
      </c>
      <c r="H334" s="1">
        <f t="shared" si="132"/>
        <v>-15.924509411595698</v>
      </c>
      <c r="I334">
        <v>22.1</v>
      </c>
      <c r="J334" s="1">
        <f t="shared" si="129"/>
        <v>-11.687172455303289</v>
      </c>
      <c r="K334">
        <v>4.2</v>
      </c>
      <c r="L334" s="1">
        <f t="shared" si="135"/>
        <v>-29.704545106767753</v>
      </c>
      <c r="M334">
        <v>14.2</v>
      </c>
      <c r="N334" s="1">
        <f t="shared" si="128"/>
        <v>-31.98999843701153</v>
      </c>
      <c r="O334">
        <v>24.2</v>
      </c>
      <c r="P334" s="1">
        <f t="shared" si="133"/>
        <v>-31.849018823191397</v>
      </c>
      <c r="Q334">
        <v>6.3</v>
      </c>
      <c r="R334" s="1">
        <f t="shared" si="136"/>
        <v>-44.55681766015163</v>
      </c>
      <c r="S334">
        <v>-11.6</v>
      </c>
      <c r="T334" s="1">
        <f t="shared" si="130"/>
        <v>-48.63578929142612</v>
      </c>
    </row>
    <row r="335" spans="3:20" ht="12.75">
      <c r="C335">
        <v>-8</v>
      </c>
      <c r="D335" s="1">
        <f t="shared" si="131"/>
        <v>-6</v>
      </c>
      <c r="E335">
        <v>2</v>
      </c>
      <c r="F335" s="1">
        <f t="shared" si="134"/>
        <v>-14.866068747318506</v>
      </c>
      <c r="G335">
        <v>12</v>
      </c>
      <c r="H335" s="1">
        <f t="shared" si="132"/>
        <v>-16</v>
      </c>
      <c r="I335">
        <v>22</v>
      </c>
      <c r="J335" s="1">
        <f t="shared" si="129"/>
        <v>-11.874342087037917</v>
      </c>
      <c r="K335">
        <v>4</v>
      </c>
      <c r="L335" s="1">
        <f t="shared" si="135"/>
        <v>-29.732137494637012</v>
      </c>
      <c r="M335">
        <v>14</v>
      </c>
      <c r="N335" s="1">
        <f t="shared" si="128"/>
        <v>-32.07802986469088</v>
      </c>
      <c r="O335">
        <v>24</v>
      </c>
      <c r="P335" s="1">
        <f t="shared" si="133"/>
        <v>-32</v>
      </c>
      <c r="Q335">
        <v>6</v>
      </c>
      <c r="R335" s="1">
        <f t="shared" si="136"/>
        <v>-44.598206241955516</v>
      </c>
      <c r="S335">
        <v>-12</v>
      </c>
      <c r="T335" s="1">
        <f t="shared" si="130"/>
        <v>-48.53864439804639</v>
      </c>
    </row>
    <row r="336" spans="3:20" ht="12.75">
      <c r="C336">
        <v>-8.1</v>
      </c>
      <c r="D336" s="1">
        <f t="shared" si="131"/>
        <v>-5.8642987645583</v>
      </c>
      <c r="E336">
        <v>1.9</v>
      </c>
      <c r="F336" s="1">
        <f t="shared" si="134"/>
        <v>-14.879180084937476</v>
      </c>
      <c r="G336">
        <v>11.9</v>
      </c>
      <c r="H336" s="1">
        <f t="shared" si="132"/>
        <v>-16.074513989542577</v>
      </c>
      <c r="I336">
        <v>21.9</v>
      </c>
      <c r="J336" s="1">
        <f t="shared" si="129"/>
        <v>-12.057777573002417</v>
      </c>
      <c r="K336">
        <v>3.8</v>
      </c>
      <c r="L336" s="1">
        <f t="shared" si="135"/>
        <v>-29.75836016987495</v>
      </c>
      <c r="M336">
        <v>13.8</v>
      </c>
      <c r="N336" s="1">
        <f t="shared" si="128"/>
        <v>-32.1645767887594</v>
      </c>
      <c r="O336">
        <v>23.8</v>
      </c>
      <c r="P336" s="1">
        <f t="shared" si="133"/>
        <v>-32.149027979085155</v>
      </c>
      <c r="Q336">
        <v>5.7</v>
      </c>
      <c r="R336" s="1">
        <f t="shared" si="136"/>
        <v>-44.63754025481243</v>
      </c>
      <c r="S336">
        <v>-12.4</v>
      </c>
      <c r="T336" s="1">
        <f t="shared" si="130"/>
        <v>-48.43800161030593</v>
      </c>
    </row>
    <row r="337" spans="3:20" ht="12.75">
      <c r="C337">
        <v>-8.2</v>
      </c>
      <c r="D337" s="1">
        <f t="shared" si="131"/>
        <v>-5.723635208501674</v>
      </c>
      <c r="E337">
        <v>1.8</v>
      </c>
      <c r="F337" s="1">
        <f t="shared" si="134"/>
        <v>-14.891608375189028</v>
      </c>
      <c r="G337">
        <v>11.8</v>
      </c>
      <c r="H337" s="1">
        <f t="shared" si="132"/>
        <v>-16.14806489954756</v>
      </c>
      <c r="I337">
        <v>21.8</v>
      </c>
      <c r="J337" s="1">
        <f t="shared" si="129"/>
        <v>-12.237646832622683</v>
      </c>
      <c r="K337">
        <v>3.6</v>
      </c>
      <c r="L337" s="1">
        <f t="shared" si="135"/>
        <v>-29.783216750378056</v>
      </c>
      <c r="M337">
        <v>13.6</v>
      </c>
      <c r="N337" s="1">
        <f t="shared" si="128"/>
        <v>-32.24965116090405</v>
      </c>
      <c r="O337">
        <v>23.6</v>
      </c>
      <c r="P337" s="1">
        <f t="shared" si="133"/>
        <v>-32.29612979909512</v>
      </c>
      <c r="Q337">
        <v>5.4</v>
      </c>
      <c r="R337" s="1">
        <f t="shared" si="136"/>
        <v>-44.67482512556708</v>
      </c>
      <c r="S337">
        <v>-12.8</v>
      </c>
      <c r="T337" s="1">
        <f t="shared" si="130"/>
        <v>-48.33383907781379</v>
      </c>
    </row>
    <row r="338" spans="3:20" ht="12.75">
      <c r="C338">
        <v>-8.3</v>
      </c>
      <c r="D338" s="1">
        <f t="shared" si="131"/>
        <v>-5.577633906953735</v>
      </c>
      <c r="E338">
        <v>1.7</v>
      </c>
      <c r="F338" s="1">
        <f t="shared" si="134"/>
        <v>-14.903355326905416</v>
      </c>
      <c r="G338">
        <v>11.7</v>
      </c>
      <c r="H338" s="1">
        <f t="shared" si="132"/>
        <v>-16.220665830970074</v>
      </c>
      <c r="I338">
        <v>21.7</v>
      </c>
      <c r="J338" s="1">
        <f t="shared" si="129"/>
        <v>-12.414104881142258</v>
      </c>
      <c r="K338">
        <v>3.4</v>
      </c>
      <c r="L338" s="1">
        <f t="shared" si="135"/>
        <v>-29.806710653810832</v>
      </c>
      <c r="M338">
        <v>13.4</v>
      </c>
      <c r="N338" s="1">
        <f t="shared" si="128"/>
        <v>-32.33326460473795</v>
      </c>
      <c r="O338">
        <v>23.4</v>
      </c>
      <c r="P338" s="1">
        <f t="shared" si="133"/>
        <v>-32.44133166194015</v>
      </c>
      <c r="Q338">
        <v>5.1</v>
      </c>
      <c r="R338" s="1">
        <f t="shared" si="136"/>
        <v>-44.710065980716244</v>
      </c>
      <c r="S338">
        <v>-13.2</v>
      </c>
      <c r="T338" s="1">
        <f t="shared" si="130"/>
        <v>-48.22613399392491</v>
      </c>
    </row>
    <row r="339" spans="3:20" ht="12.75">
      <c r="C339">
        <v>-8.4</v>
      </c>
      <c r="D339" s="1">
        <f t="shared" si="131"/>
        <v>-5.4258639865002145</v>
      </c>
      <c r="E339">
        <v>1.6</v>
      </c>
      <c r="F339" s="1">
        <f t="shared" si="134"/>
        <v>-14.914422550001726</v>
      </c>
      <c r="G339">
        <v>11.6</v>
      </c>
      <c r="H339" s="1">
        <f t="shared" si="132"/>
        <v>-16.29232948353304</v>
      </c>
      <c r="I339">
        <v>21.6</v>
      </c>
      <c r="J339" s="1">
        <f t="shared" si="129"/>
        <v>-12.587295182047649</v>
      </c>
      <c r="K339">
        <v>3.2</v>
      </c>
      <c r="L339" s="1">
        <f t="shared" si="135"/>
        <v>-29.828845100003452</v>
      </c>
      <c r="M339">
        <v>13.2</v>
      </c>
      <c r="N339" s="1">
        <f t="shared" si="128"/>
        <v>-32.4154284253656</v>
      </c>
      <c r="O339">
        <v>23.2</v>
      </c>
      <c r="P339" s="1">
        <f t="shared" si="133"/>
        <v>-32.58465896706608</v>
      </c>
      <c r="Q339">
        <v>4.8</v>
      </c>
      <c r="R339" s="1">
        <f t="shared" si="136"/>
        <v>-44.74326765000518</v>
      </c>
      <c r="S339">
        <v>-13.6</v>
      </c>
      <c r="T339" s="1">
        <f t="shared" si="130"/>
        <v>-48.1148625686492</v>
      </c>
    </row>
    <row r="340" spans="3:20" ht="12.75">
      <c r="C340">
        <v>-8.5</v>
      </c>
      <c r="D340" s="1">
        <f t="shared" si="131"/>
        <v>-5.267826876426369</v>
      </c>
      <c r="E340">
        <v>1.5</v>
      </c>
      <c r="F340" s="1">
        <f t="shared" si="134"/>
        <v>-14.9248115565993</v>
      </c>
      <c r="G340">
        <v>11.5</v>
      </c>
      <c r="H340" s="1">
        <f t="shared" si="132"/>
        <v>-16.36306817195357</v>
      </c>
      <c r="I340">
        <v>21.5</v>
      </c>
      <c r="J340" s="1">
        <f t="shared" si="129"/>
        <v>-12.757350822173073</v>
      </c>
      <c r="K340">
        <v>3</v>
      </c>
      <c r="L340" s="1">
        <f t="shared" si="135"/>
        <v>-29.8496231131986</v>
      </c>
      <c r="M340">
        <v>13</v>
      </c>
      <c r="N340" s="1">
        <f t="shared" si="128"/>
        <v>-32.49615361854384</v>
      </c>
      <c r="O340">
        <v>23</v>
      </c>
      <c r="P340" s="1">
        <f t="shared" si="133"/>
        <v>-32.72613634390714</v>
      </c>
      <c r="Q340">
        <v>4.5</v>
      </c>
      <c r="R340" s="1">
        <f t="shared" si="136"/>
        <v>-44.7744346697979</v>
      </c>
      <c r="S340">
        <v>-14</v>
      </c>
      <c r="T340" s="1">
        <f t="shared" si="130"/>
        <v>-48</v>
      </c>
    </row>
    <row r="341" spans="3:20" ht="12.75">
      <c r="C341">
        <v>-8.6</v>
      </c>
      <c r="D341" s="1">
        <f t="shared" si="131"/>
        <v>-5.10294032886923</v>
      </c>
      <c r="E341">
        <v>1.4</v>
      </c>
      <c r="F341" s="1">
        <f t="shared" si="134"/>
        <v>-14.934523762075575</v>
      </c>
      <c r="G341">
        <v>11.4</v>
      </c>
      <c r="H341" s="1">
        <f t="shared" si="132"/>
        <v>-16.432893841317174</v>
      </c>
      <c r="I341">
        <v>21.4</v>
      </c>
      <c r="J341" s="1">
        <f t="shared" si="129"/>
        <v>-12.924395537122813</v>
      </c>
      <c r="K341">
        <v>2.8</v>
      </c>
      <c r="L341" s="1">
        <f t="shared" si="135"/>
        <v>-29.86904752415115</v>
      </c>
      <c r="M341">
        <v>12.8</v>
      </c>
      <c r="N341" s="1">
        <f t="shared" si="128"/>
        <v>-32.57545087945829</v>
      </c>
      <c r="O341">
        <v>22.8</v>
      </c>
      <c r="P341" s="1">
        <f t="shared" si="133"/>
        <v>-32.86578768263435</v>
      </c>
      <c r="Q341">
        <v>4.2</v>
      </c>
      <c r="R341" s="1">
        <f t="shared" si="136"/>
        <v>-44.80357128622673</v>
      </c>
      <c r="S341">
        <v>-14.4</v>
      </c>
      <c r="T341" s="1">
        <f t="shared" si="130"/>
        <v>-47.88152044369519</v>
      </c>
    </row>
    <row r="342" spans="3:20" ht="12.75">
      <c r="C342">
        <v>-8.7</v>
      </c>
      <c r="D342" s="1">
        <f t="shared" si="131"/>
        <v>-4.930517214248422</v>
      </c>
      <c r="E342">
        <v>1.3</v>
      </c>
      <c r="F342" s="1">
        <f t="shared" si="134"/>
        <v>-14.94356048604214</v>
      </c>
      <c r="G342">
        <v>11.3</v>
      </c>
      <c r="H342" s="1">
        <f t="shared" si="132"/>
        <v>-16.501818081653912</v>
      </c>
      <c r="I342">
        <v>21.3</v>
      </c>
      <c r="J342" s="1">
        <f t="shared" si="129"/>
        <v>-13.088544609695914</v>
      </c>
      <c r="K342">
        <v>2.6</v>
      </c>
      <c r="L342" s="1">
        <f t="shared" si="135"/>
        <v>-29.88712097208428</v>
      </c>
      <c r="M342">
        <v>12.6</v>
      </c>
      <c r="N342" s="1">
        <f t="shared" si="128"/>
        <v>-32.65333061113368</v>
      </c>
      <c r="O342">
        <v>22.6</v>
      </c>
      <c r="P342" s="1">
        <f t="shared" si="133"/>
        <v>-33.003636163307824</v>
      </c>
      <c r="Q342">
        <v>3.9</v>
      </c>
      <c r="R342" s="1">
        <f t="shared" si="136"/>
        <v>-44.83068145812642</v>
      </c>
      <c r="S342">
        <v>-14.8</v>
      </c>
      <c r="T342" s="1">
        <f t="shared" si="130"/>
        <v>-47.75939698111776</v>
      </c>
    </row>
    <row r="343" spans="3:20" ht="12.75">
      <c r="C343">
        <v>-8.8</v>
      </c>
      <c r="D343" s="1">
        <f t="shared" si="131"/>
        <v>-4.749736834815166</v>
      </c>
      <c r="E343">
        <v>1.2</v>
      </c>
      <c r="F343" s="1">
        <f t="shared" si="134"/>
        <v>-14.951922953252534</v>
      </c>
      <c r="G343">
        <v>11.2</v>
      </c>
      <c r="H343" s="1">
        <f t="shared" si="132"/>
        <v>-16.569852141766383</v>
      </c>
      <c r="I343">
        <v>21.2</v>
      </c>
      <c r="J343" s="1">
        <f t="shared" si="129"/>
        <v>-13.249905660041508</v>
      </c>
      <c r="K343">
        <v>2.4</v>
      </c>
      <c r="L343" s="1">
        <f t="shared" si="135"/>
        <v>-29.90384590650507</v>
      </c>
      <c r="M343">
        <v>12.4</v>
      </c>
      <c r="N343" s="1">
        <f t="shared" si="128"/>
        <v>-32.72980293249564</v>
      </c>
      <c r="O343">
        <v>22.4</v>
      </c>
      <c r="P343" s="1">
        <f t="shared" si="133"/>
        <v>-33.139704283532765</v>
      </c>
      <c r="Q343">
        <v>3.6</v>
      </c>
      <c r="R343" s="1">
        <f t="shared" si="136"/>
        <v>-44.8557688597576</v>
      </c>
      <c r="S343">
        <v>-15.2</v>
      </c>
      <c r="T343" s="1">
        <f t="shared" si="130"/>
        <v>-47.633601585435464</v>
      </c>
    </row>
    <row r="344" spans="3:20" ht="12.75">
      <c r="C344">
        <v>-8.9</v>
      </c>
      <c r="D344" s="1">
        <f t="shared" si="131"/>
        <v>-4.559605246071198</v>
      </c>
      <c r="E344">
        <v>1.1</v>
      </c>
      <c r="F344" s="1">
        <f t="shared" si="134"/>
        <v>-14.959612294441323</v>
      </c>
      <c r="G344">
        <v>11.1</v>
      </c>
      <c r="H344" s="1">
        <f t="shared" si="132"/>
        <v>-16.63700694235595</v>
      </c>
      <c r="I344">
        <v>21.1</v>
      </c>
      <c r="J344" s="1">
        <f t="shared" si="129"/>
        <v>-13.408579343092242</v>
      </c>
      <c r="K344">
        <v>2.2</v>
      </c>
      <c r="L344" s="1">
        <f t="shared" si="135"/>
        <v>-29.919224588882646</v>
      </c>
      <c r="M344">
        <v>12.2</v>
      </c>
      <c r="N344" s="1">
        <f t="shared" si="128"/>
        <v>-32.80487768610028</v>
      </c>
      <c r="O344">
        <v>22.2</v>
      </c>
      <c r="P344" s="1">
        <f t="shared" si="133"/>
        <v>-33.2740138847119</v>
      </c>
      <c r="Q344">
        <v>3.3</v>
      </c>
      <c r="R344" s="1">
        <f t="shared" si="136"/>
        <v>-44.87883688332397</v>
      </c>
      <c r="S344">
        <v>-15.6</v>
      </c>
      <c r="T344" s="1">
        <f t="shared" si="130"/>
        <v>-47.50410508577127</v>
      </c>
    </row>
    <row r="345" spans="3:20" ht="12.75">
      <c r="C345">
        <v>-9</v>
      </c>
      <c r="D345" s="1">
        <f t="shared" si="131"/>
        <v>-4.358898943540674</v>
      </c>
      <c r="E345">
        <v>1</v>
      </c>
      <c r="F345" s="1">
        <f t="shared" si="134"/>
        <v>-14.966629547095765</v>
      </c>
      <c r="G345">
        <v>11</v>
      </c>
      <c r="H345" s="1">
        <f t="shared" si="132"/>
        <v>-16.703293088490067</v>
      </c>
      <c r="I345">
        <v>21</v>
      </c>
      <c r="J345" s="1">
        <f t="shared" si="129"/>
        <v>-13.564659966250536</v>
      </c>
      <c r="K345">
        <v>2</v>
      </c>
      <c r="L345" s="1">
        <f t="shared" si="135"/>
        <v>-29.93325909419153</v>
      </c>
      <c r="M345">
        <v>12</v>
      </c>
      <c r="N345" s="1">
        <f t="shared" si="128"/>
        <v>-32.87856444554719</v>
      </c>
      <c r="O345">
        <v>22</v>
      </c>
      <c r="P345" s="1">
        <f t="shared" si="133"/>
        <v>-33.406586176980134</v>
      </c>
      <c r="Q345">
        <v>3</v>
      </c>
      <c r="R345" s="1">
        <f t="shared" si="136"/>
        <v>-44.8998886412873</v>
      </c>
      <c r="S345">
        <v>-16</v>
      </c>
      <c r="T345" s="1">
        <f t="shared" si="130"/>
        <v>-47.37087712930804</v>
      </c>
    </row>
    <row r="346" spans="3:20" ht="12.75">
      <c r="C346">
        <v>-9.1</v>
      </c>
      <c r="D346" s="1">
        <f t="shared" si="131"/>
        <v>-4.146082488325577</v>
      </c>
      <c r="E346">
        <v>0.8999999999999986</v>
      </c>
      <c r="F346" s="1">
        <f t="shared" si="134"/>
        <v>-14.972975656161337</v>
      </c>
      <c r="G346">
        <v>10.9</v>
      </c>
      <c r="H346" s="1">
        <f t="shared" si="132"/>
        <v>-16.768720881450676</v>
      </c>
      <c r="I346">
        <v>20.9</v>
      </c>
      <c r="J346" s="1">
        <f t="shared" si="129"/>
        <v>-13.718236038208413</v>
      </c>
      <c r="K346">
        <v>1.8</v>
      </c>
      <c r="L346" s="1">
        <f t="shared" si="135"/>
        <v>-29.945951312322673</v>
      </c>
      <c r="M346">
        <v>11.8</v>
      </c>
      <c r="N346" s="1">
        <f t="shared" si="128"/>
        <v>-32.95087252259035</v>
      </c>
      <c r="O346">
        <v>21.8</v>
      </c>
      <c r="P346" s="1">
        <f t="shared" si="133"/>
        <v>-33.53744176290135</v>
      </c>
      <c r="Q346">
        <v>2.7</v>
      </c>
      <c r="R346" s="1">
        <f t="shared" si="136"/>
        <v>-44.91892696848401</v>
      </c>
      <c r="S346">
        <v>-16.4</v>
      </c>
      <c r="T346" s="1">
        <f t="shared" si="130"/>
        <v>-47.23388614120164</v>
      </c>
    </row>
    <row r="347" spans="3:20" ht="12.75">
      <c r="C347">
        <v>-9.2</v>
      </c>
      <c r="D347" s="1">
        <f aca="true" t="shared" si="137" ref="D347:D354">-SQRT(100-(C347*C347))</f>
        <v>-3.9191835884530866</v>
      </c>
      <c r="E347">
        <v>0.7999999999999989</v>
      </c>
      <c r="F347" s="1">
        <f t="shared" si="134"/>
        <v>-14.978651474682225</v>
      </c>
      <c r="G347">
        <v>10.8</v>
      </c>
      <c r="H347" s="1">
        <f t="shared" si="132"/>
        <v>-16.83330033000065</v>
      </c>
      <c r="I347">
        <v>20.8</v>
      </c>
      <c r="J347" s="1">
        <f t="shared" si="129"/>
        <v>-13.869390758068645</v>
      </c>
      <c r="K347">
        <v>1.6</v>
      </c>
      <c r="L347" s="1">
        <f t="shared" si="135"/>
        <v>-29.95730294936445</v>
      </c>
      <c r="M347">
        <v>11.6</v>
      </c>
      <c r="N347" s="1">
        <f t="shared" si="128"/>
        <v>-33.02181097396083</v>
      </c>
      <c r="O347">
        <v>21.6</v>
      </c>
      <c r="P347" s="1">
        <f t="shared" si="133"/>
        <v>-33.6666006600013</v>
      </c>
      <c r="Q347">
        <v>2.4</v>
      </c>
      <c r="R347" s="1">
        <f t="shared" si="136"/>
        <v>-44.93595442404668</v>
      </c>
      <c r="S347">
        <v>-16.8</v>
      </c>
      <c r="T347" s="1">
        <f t="shared" si="130"/>
        <v>-47.0930992821666</v>
      </c>
    </row>
    <row r="348" spans="3:20" ht="12.75">
      <c r="C348">
        <v>-9.3</v>
      </c>
      <c r="D348" s="1">
        <f t="shared" si="137"/>
        <v>-3.67559518989782</v>
      </c>
      <c r="E348">
        <v>0.6999999999999993</v>
      </c>
      <c r="F348" s="1">
        <f t="shared" si="134"/>
        <v>-14.98365776437783</v>
      </c>
      <c r="G348">
        <v>10.7</v>
      </c>
      <c r="H348" s="1">
        <f t="shared" si="132"/>
        <v>-16.897041161102734</v>
      </c>
      <c r="I348">
        <v>20.7</v>
      </c>
      <c r="J348" s="1">
        <f t="shared" si="129"/>
        <v>-14.01820245252579</v>
      </c>
      <c r="K348">
        <v>1.4</v>
      </c>
      <c r="L348" s="1">
        <f t="shared" si="135"/>
        <v>-29.96731552875566</v>
      </c>
      <c r="M348">
        <v>11.4</v>
      </c>
      <c r="N348" s="1">
        <f t="shared" si="128"/>
        <v>-33.0913886079143</v>
      </c>
      <c r="O348">
        <v>21.4</v>
      </c>
      <c r="P348" s="1">
        <f t="shared" si="133"/>
        <v>-33.79408232220547</v>
      </c>
      <c r="Q348">
        <v>2.1</v>
      </c>
      <c r="R348" s="1">
        <f t="shared" si="136"/>
        <v>-44.95097329313349</v>
      </c>
      <c r="S348">
        <v>-17.2</v>
      </c>
      <c r="T348" s="1">
        <f t="shared" si="130"/>
        <v>-46.94848240358787</v>
      </c>
    </row>
    <row r="349" spans="3:20" ht="12.75">
      <c r="C349">
        <v>-9.4</v>
      </c>
      <c r="D349" s="1">
        <f t="shared" si="137"/>
        <v>-3.4117444218463944</v>
      </c>
      <c r="E349">
        <v>0.6</v>
      </c>
      <c r="F349" s="1">
        <f t="shared" si="134"/>
        <v>-14.987995196156156</v>
      </c>
      <c r="G349">
        <v>10.6</v>
      </c>
      <c r="H349" s="1">
        <f t="shared" si="132"/>
        <v>-16.959952830123083</v>
      </c>
      <c r="I349">
        <v>20.6</v>
      </c>
      <c r="J349" s="1">
        <f t="shared" si="129"/>
        <v>-14.164744967700615</v>
      </c>
      <c r="K349">
        <v>1.2</v>
      </c>
      <c r="L349" s="1">
        <f t="shared" si="135"/>
        <v>-29.975990392312312</v>
      </c>
      <c r="M349">
        <v>11.2</v>
      </c>
      <c r="N349" s="1">
        <f t="shared" si="128"/>
        <v>-33.15961399051563</v>
      </c>
      <c r="O349">
        <v>21.2</v>
      </c>
      <c r="P349" s="1">
        <f t="shared" si="133"/>
        <v>-33.919905660246165</v>
      </c>
      <c r="Q349">
        <v>1.8</v>
      </c>
      <c r="R349" s="1">
        <f t="shared" si="136"/>
        <v>-44.96398558846847</v>
      </c>
      <c r="S349">
        <v>-17.6</v>
      </c>
      <c r="T349" s="1">
        <f t="shared" si="130"/>
        <v>-46.8</v>
      </c>
    </row>
    <row r="350" spans="3:20" ht="12.75">
      <c r="C350">
        <v>-9.5</v>
      </c>
      <c r="D350" s="1">
        <f t="shared" si="137"/>
        <v>-3.122498999199199</v>
      </c>
      <c r="E350">
        <v>0.5</v>
      </c>
      <c r="F350" s="1">
        <f t="shared" si="134"/>
        <v>-14.99166435056495</v>
      </c>
      <c r="G350">
        <v>10.5</v>
      </c>
      <c r="H350" s="1">
        <f t="shared" si="132"/>
        <v>-17.022044530549202</v>
      </c>
      <c r="I350">
        <v>20.5</v>
      </c>
      <c r="J350" s="1">
        <f t="shared" si="129"/>
        <v>-14.309088021254185</v>
      </c>
      <c r="K350">
        <v>1</v>
      </c>
      <c r="L350" s="1">
        <f t="shared" si="135"/>
        <v>-29.9833287011299</v>
      </c>
      <c r="M350">
        <v>11</v>
      </c>
      <c r="N350" s="1">
        <f t="shared" si="128"/>
        <v>-33.2264954516723</v>
      </c>
      <c r="O350">
        <v>21</v>
      </c>
      <c r="P350" s="1">
        <f t="shared" si="133"/>
        <v>-34.044089061098404</v>
      </c>
      <c r="Q350">
        <v>1.5</v>
      </c>
      <c r="R350" s="1">
        <f t="shared" si="136"/>
        <v>-44.97499305169485</v>
      </c>
      <c r="S350">
        <v>-18</v>
      </c>
      <c r="T350" s="1">
        <f t="shared" si="130"/>
        <v>-46.647615158762406</v>
      </c>
    </row>
    <row r="351" spans="3:20" ht="12.75">
      <c r="C351">
        <v>-9.6</v>
      </c>
      <c r="D351" s="1">
        <f t="shared" si="137"/>
        <v>-2.8000000000000007</v>
      </c>
      <c r="E351">
        <v>0.3999999999999986</v>
      </c>
      <c r="F351" s="1">
        <f t="shared" si="134"/>
        <v>-14.994665718181249</v>
      </c>
      <c r="G351">
        <v>10.4</v>
      </c>
      <c r="H351" s="1">
        <f t="shared" si="132"/>
        <v>-17.083325203250098</v>
      </c>
      <c r="I351">
        <v>20.4</v>
      </c>
      <c r="J351" s="1">
        <f t="shared" si="129"/>
        <v>-14.451297519600102</v>
      </c>
      <c r="K351">
        <v>0.7999999999999972</v>
      </c>
      <c r="L351" s="1">
        <f t="shared" si="135"/>
        <v>-29.989331436362498</v>
      </c>
      <c r="M351">
        <v>10.8</v>
      </c>
      <c r="N351" s="1">
        <f t="shared" si="128"/>
        <v>-33.29204109092742</v>
      </c>
      <c r="O351">
        <v>20.8</v>
      </c>
      <c r="P351" s="1">
        <f t="shared" si="133"/>
        <v>-34.166650406500196</v>
      </c>
      <c r="Q351">
        <v>1.2</v>
      </c>
      <c r="R351" s="1">
        <f t="shared" si="136"/>
        <v>-44.98399715454375</v>
      </c>
      <c r="S351">
        <v>-18.4</v>
      </c>
      <c r="T351" s="1">
        <f t="shared" si="130"/>
        <v>-46.49128950674524</v>
      </c>
    </row>
    <row r="352" spans="3:20" ht="12.75">
      <c r="C352">
        <v>-9.7</v>
      </c>
      <c r="D352" s="1">
        <f t="shared" si="137"/>
        <v>-2.431049156228646</v>
      </c>
      <c r="E352">
        <v>0.29999999999999893</v>
      </c>
      <c r="F352" s="1">
        <f t="shared" si="134"/>
        <v>-14.996999699939986</v>
      </c>
      <c r="G352">
        <v>10.3</v>
      </c>
      <c r="H352" s="1">
        <f t="shared" si="132"/>
        <v>-17.143803545304642</v>
      </c>
      <c r="I352">
        <v>20.3</v>
      </c>
      <c r="J352" s="1">
        <f t="shared" si="129"/>
        <v>-14.59143584435747</v>
      </c>
      <c r="K352">
        <v>0.5999999999999979</v>
      </c>
      <c r="L352" s="1">
        <f t="shared" si="135"/>
        <v>-29.99399939987997</v>
      </c>
      <c r="M352">
        <v>10.6</v>
      </c>
      <c r="N352" s="1">
        <f t="shared" si="128"/>
        <v>-33.356258783023016</v>
      </c>
      <c r="O352">
        <v>20.6</v>
      </c>
      <c r="P352" s="1">
        <f t="shared" si="133"/>
        <v>-34.287607090609285</v>
      </c>
      <c r="Q352">
        <v>0.8999999999999986</v>
      </c>
      <c r="R352" s="1">
        <f t="shared" si="136"/>
        <v>-44.99099909981996</v>
      </c>
      <c r="S352">
        <v>-18.8</v>
      </c>
      <c r="T352" s="1">
        <f t="shared" si="130"/>
        <v>-46.330983153824825</v>
      </c>
    </row>
    <row r="353" spans="3:20" ht="12.75">
      <c r="C353">
        <v>-9.8</v>
      </c>
      <c r="D353" s="1">
        <f t="shared" si="137"/>
        <v>-1.9899748742132348</v>
      </c>
      <c r="E353">
        <v>0.1999999999999993</v>
      </c>
      <c r="F353" s="1">
        <f t="shared" si="134"/>
        <v>-14.99866660740214</v>
      </c>
      <c r="G353">
        <v>10.2</v>
      </c>
      <c r="H353" s="1">
        <f t="shared" si="132"/>
        <v>-17.203488018422313</v>
      </c>
      <c r="I353">
        <v>20.2</v>
      </c>
      <c r="J353" s="1">
        <f t="shared" si="129"/>
        <v>-14.729562111617577</v>
      </c>
      <c r="K353">
        <v>0.3999999999999986</v>
      </c>
      <c r="L353" s="1">
        <f t="shared" si="135"/>
        <v>-29.99733321480428</v>
      </c>
      <c r="M353">
        <v>10.4</v>
      </c>
      <c r="N353" s="1">
        <f t="shared" si="128"/>
        <v>-33.41915618324317</v>
      </c>
      <c r="O353">
        <v>20.4</v>
      </c>
      <c r="P353" s="1">
        <f t="shared" si="133"/>
        <v>-34.406976036844625</v>
      </c>
      <c r="Q353">
        <v>0.6000000000000014</v>
      </c>
      <c r="R353" s="1">
        <f t="shared" si="136"/>
        <v>-44.99599982220642</v>
      </c>
      <c r="S353">
        <v>-19.2</v>
      </c>
      <c r="T353" s="1">
        <f t="shared" si="130"/>
        <v>-46.166654632970754</v>
      </c>
    </row>
    <row r="354" spans="3:20" ht="12.75">
      <c r="C354">
        <v>-9.9</v>
      </c>
      <c r="D354" s="1">
        <f t="shared" si="137"/>
        <v>-1.4106735979665865</v>
      </c>
      <c r="E354">
        <v>0.09999999999999964</v>
      </c>
      <c r="F354" s="1">
        <f t="shared" si="134"/>
        <v>-14.99966666296288</v>
      </c>
      <c r="G354">
        <v>10.1</v>
      </c>
      <c r="H354" s="1">
        <f t="shared" si="132"/>
        <v>-17.262386856978964</v>
      </c>
      <c r="I354">
        <v>20.1</v>
      </c>
      <c r="J354" s="1">
        <f t="shared" si="129"/>
        <v>-14.86573240711671</v>
      </c>
      <c r="K354">
        <v>0.1999999999999993</v>
      </c>
      <c r="L354" s="1">
        <f t="shared" si="135"/>
        <v>-29.99933332592576</v>
      </c>
      <c r="M354">
        <v>10.2</v>
      </c>
      <c r="N354" s="1">
        <f t="shared" si="128"/>
        <v>-33.48074073254652</v>
      </c>
      <c r="O354">
        <v>20.2</v>
      </c>
      <c r="P354" s="1">
        <f t="shared" si="133"/>
        <v>-34.52477371395793</v>
      </c>
      <c r="Q354">
        <v>0.30000000000000426</v>
      </c>
      <c r="R354" s="1">
        <f t="shared" si="136"/>
        <v>-44.99899998888864</v>
      </c>
      <c r="S354">
        <v>-19.6</v>
      </c>
      <c r="T354" s="1">
        <f t="shared" si="130"/>
        <v>-45.99826083668817</v>
      </c>
    </row>
    <row r="355" spans="3:20" ht="12.75">
      <c r="C355">
        <v>-10</v>
      </c>
      <c r="D355" s="1">
        <f aca="true" t="shared" si="138" ref="D355:D418">SQRT(100-(C355*C355))</f>
        <v>0</v>
      </c>
      <c r="E355">
        <v>0</v>
      </c>
      <c r="F355" s="1">
        <f t="shared" si="134"/>
        <v>-15</v>
      </c>
      <c r="G355">
        <v>10</v>
      </c>
      <c r="H355" s="1">
        <f t="shared" si="132"/>
        <v>-17.320508075688775</v>
      </c>
      <c r="I355">
        <v>20</v>
      </c>
      <c r="J355" s="1">
        <f t="shared" si="129"/>
        <v>-15</v>
      </c>
      <c r="K355">
        <v>0</v>
      </c>
      <c r="L355" s="1">
        <f t="shared" si="135"/>
        <v>-30</v>
      </c>
      <c r="M355">
        <v>10</v>
      </c>
      <c r="N355" s="1">
        <f t="shared" si="128"/>
        <v>-33.54101966249684</v>
      </c>
      <c r="O355">
        <v>20</v>
      </c>
      <c r="P355" s="1">
        <f t="shared" si="133"/>
        <v>-34.64101615137755</v>
      </c>
      <c r="Q355">
        <v>0</v>
      </c>
      <c r="R355" s="1">
        <f t="shared" si="136"/>
        <v>-45</v>
      </c>
      <c r="S355">
        <v>-20</v>
      </c>
      <c r="T355" s="1">
        <f t="shared" si="130"/>
        <v>-45.8257569495584</v>
      </c>
    </row>
    <row r="356" spans="3:20" ht="12.75">
      <c r="C356">
        <v>-9.9</v>
      </c>
      <c r="D356" s="1">
        <f t="shared" si="138"/>
        <v>1.4106735979665865</v>
      </c>
      <c r="E356">
        <v>-0.10000000000000142</v>
      </c>
      <c r="F356" s="1">
        <f t="shared" si="134"/>
        <v>-14.99966666296288</v>
      </c>
      <c r="G356">
        <v>9.9</v>
      </c>
      <c r="H356" s="1">
        <f t="shared" si="132"/>
        <v>-17.377859476932134</v>
      </c>
      <c r="I356">
        <v>19.9</v>
      </c>
      <c r="J356" s="1">
        <f t="shared" si="129"/>
        <v>-15.132415537514163</v>
      </c>
      <c r="K356">
        <v>-0.20000000000000284</v>
      </c>
      <c r="L356" s="1">
        <f t="shared" si="135"/>
        <v>-29.99933332592576</v>
      </c>
      <c r="M356">
        <v>9.8</v>
      </c>
      <c r="N356" s="1">
        <f t="shared" si="128"/>
        <v>-33.6</v>
      </c>
      <c r="O356">
        <v>19.8</v>
      </c>
      <c r="P356" s="1">
        <f t="shared" si="133"/>
        <v>-34.75571895386427</v>
      </c>
      <c r="Q356">
        <v>-0.29999999999999716</v>
      </c>
      <c r="R356" s="1">
        <f t="shared" si="136"/>
        <v>-44.99899998888864</v>
      </c>
      <c r="S356">
        <v>-20.4</v>
      </c>
      <c r="T356" s="1">
        <f t="shared" si="130"/>
        <v>-45.64909637659874</v>
      </c>
    </row>
    <row r="357" spans="3:20" ht="12.75">
      <c r="C357">
        <v>-9.8</v>
      </c>
      <c r="D357" s="1">
        <f t="shared" si="138"/>
        <v>1.9899748742132348</v>
      </c>
      <c r="E357">
        <v>-0.20000000000000107</v>
      </c>
      <c r="F357" s="1">
        <f t="shared" si="134"/>
        <v>-14.99866660740214</v>
      </c>
      <c r="G357">
        <v>9.8</v>
      </c>
      <c r="H357" s="1">
        <f t="shared" si="132"/>
        <v>-17.434448657758008</v>
      </c>
      <c r="I357">
        <v>19.8</v>
      </c>
      <c r="J357" s="1">
        <f t="shared" si="129"/>
        <v>-15.26302722267113</v>
      </c>
      <c r="K357">
        <v>-0.40000000000000213</v>
      </c>
      <c r="L357" s="1">
        <f t="shared" si="135"/>
        <v>-29.99733321480428</v>
      </c>
      <c r="M357">
        <v>9.6</v>
      </c>
      <c r="N357" s="1">
        <f t="shared" si="128"/>
        <v>-33.65768857185532</v>
      </c>
      <c r="O357">
        <v>19.6</v>
      </c>
      <c r="P357" s="1">
        <f t="shared" si="133"/>
        <v>-34.868897315516016</v>
      </c>
      <c r="Q357">
        <v>-0.6000000000000014</v>
      </c>
      <c r="R357" s="1">
        <f t="shared" si="136"/>
        <v>-44.99599982220642</v>
      </c>
      <c r="S357">
        <v>-20.8</v>
      </c>
      <c r="T357" s="1">
        <f t="shared" si="130"/>
        <v>-45.46823066713725</v>
      </c>
    </row>
    <row r="358" spans="3:20" ht="12.75">
      <c r="C358">
        <v>-9.7</v>
      </c>
      <c r="D358" s="1">
        <f t="shared" si="138"/>
        <v>2.431049156228646</v>
      </c>
      <c r="E358">
        <v>-0.3000000000000007</v>
      </c>
      <c r="F358" s="1">
        <f t="shared" si="134"/>
        <v>-14.996999699939986</v>
      </c>
      <c r="G358">
        <v>9.7</v>
      </c>
      <c r="H358" s="1">
        <f t="shared" si="132"/>
        <v>-17.49028301657809</v>
      </c>
      <c r="I358">
        <v>19.7</v>
      </c>
      <c r="J358" s="1">
        <f t="shared" si="129"/>
        <v>-15.391880976670786</v>
      </c>
      <c r="K358">
        <v>-0.6000000000000014</v>
      </c>
      <c r="L358" s="1">
        <f t="shared" si="135"/>
        <v>-29.99399939987997</v>
      </c>
      <c r="M358">
        <v>9.4</v>
      </c>
      <c r="N358" s="1">
        <f aca="true" t="shared" si="139" ref="N358:N421">-SQRT(1225-(M358*M358))</f>
        <v>-33.71409200912876</v>
      </c>
      <c r="O358">
        <v>19.4</v>
      </c>
      <c r="P358" s="1">
        <f t="shared" si="133"/>
        <v>-34.98056603315618</v>
      </c>
      <c r="Q358">
        <v>-0.8999999999999986</v>
      </c>
      <c r="R358" s="1">
        <f t="shared" si="136"/>
        <v>-44.99099909981996</v>
      </c>
      <c r="S358">
        <v>-21.2</v>
      </c>
      <c r="T358" s="1">
        <f t="shared" si="130"/>
        <v>-45.2831094338717</v>
      </c>
    </row>
    <row r="359" spans="3:20" ht="12.75">
      <c r="C359">
        <v>-9.6</v>
      </c>
      <c r="D359" s="1">
        <f t="shared" si="138"/>
        <v>2.8000000000000007</v>
      </c>
      <c r="E359">
        <v>-0.4</v>
      </c>
      <c r="F359" s="1">
        <f t="shared" si="134"/>
        <v>-14.994665718181249</v>
      </c>
      <c r="G359">
        <v>9.6</v>
      </c>
      <c r="H359" s="1">
        <f t="shared" si="132"/>
        <v>-17.54536975956905</v>
      </c>
      <c r="I359">
        <v>19.6</v>
      </c>
      <c r="J359" s="1">
        <f t="shared" si="129"/>
        <v>-15.519020587653072</v>
      </c>
      <c r="K359">
        <v>-0.8000000000000007</v>
      </c>
      <c r="L359" s="1">
        <f t="shared" si="135"/>
        <v>-29.989331436362498</v>
      </c>
      <c r="M359">
        <v>9.2</v>
      </c>
      <c r="N359" s="1">
        <f t="shared" si="139"/>
        <v>-33.769216751355074</v>
      </c>
      <c r="O359">
        <v>19.2</v>
      </c>
      <c r="P359" s="1">
        <f t="shared" si="133"/>
        <v>-35.0907395191381</v>
      </c>
      <c r="Q359">
        <v>-1.2</v>
      </c>
      <c r="R359" s="1">
        <f t="shared" si="136"/>
        <v>-44.98399715454375</v>
      </c>
      <c r="S359">
        <v>-21.6</v>
      </c>
      <c r="T359" s="1">
        <f t="shared" si="130"/>
        <v>-45.09368026675135</v>
      </c>
    </row>
    <row r="360" spans="3:20" ht="12.75">
      <c r="C360">
        <v>-9.5</v>
      </c>
      <c r="D360" s="1">
        <f t="shared" si="138"/>
        <v>3.122498999199199</v>
      </c>
      <c r="E360">
        <v>-0.5</v>
      </c>
      <c r="F360" s="1">
        <f t="shared" si="134"/>
        <v>-14.99166435056495</v>
      </c>
      <c r="G360">
        <v>9.5</v>
      </c>
      <c r="H360" s="1">
        <f t="shared" si="132"/>
        <v>-17.599715906798043</v>
      </c>
      <c r="I360">
        <v>19.5</v>
      </c>
      <c r="J360" s="1">
        <f t="shared" si="129"/>
        <v>-15.644487847162015</v>
      </c>
      <c r="K360">
        <v>-1</v>
      </c>
      <c r="L360" s="1">
        <f t="shared" si="135"/>
        <v>-29.9833287011299</v>
      </c>
      <c r="M360">
        <v>9</v>
      </c>
      <c r="N360" s="1">
        <f t="shared" si="139"/>
        <v>-33.823069050575526</v>
      </c>
      <c r="O360">
        <v>19</v>
      </c>
      <c r="P360" s="1">
        <f t="shared" si="133"/>
        <v>-35.199431813596085</v>
      </c>
      <c r="Q360">
        <v>-1.5</v>
      </c>
      <c r="R360" s="1">
        <f t="shared" si="136"/>
        <v>-44.97499305169485</v>
      </c>
      <c r="S360">
        <v>-22</v>
      </c>
      <c r="T360" s="1">
        <f t="shared" si="130"/>
        <v>-44.8998886412873</v>
      </c>
    </row>
    <row r="361" spans="3:20" ht="12.75">
      <c r="C361">
        <v>-9.4</v>
      </c>
      <c r="D361" s="1">
        <f t="shared" si="138"/>
        <v>3.4117444218463944</v>
      </c>
      <c r="E361">
        <v>-0.6000000000000014</v>
      </c>
      <c r="F361" s="1">
        <f t="shared" si="134"/>
        <v>-14.987995196156156</v>
      </c>
      <c r="G361">
        <v>9.4</v>
      </c>
      <c r="H361" s="1">
        <f t="shared" si="132"/>
        <v>-17.65332829808589</v>
      </c>
      <c r="I361">
        <v>19.4</v>
      </c>
      <c r="J361" s="1">
        <f t="shared" si="129"/>
        <v>-15.76832267554162</v>
      </c>
      <c r="K361">
        <v>-1.2</v>
      </c>
      <c r="L361" s="1">
        <f t="shared" si="135"/>
        <v>-29.975990392312312</v>
      </c>
      <c r="M361">
        <v>8.8</v>
      </c>
      <c r="N361" s="1">
        <f t="shared" si="139"/>
        <v>-33.87565497521782</v>
      </c>
      <c r="O361">
        <v>18.8</v>
      </c>
      <c r="P361" s="1">
        <f t="shared" si="133"/>
        <v>-35.30665659617178</v>
      </c>
      <c r="Q361">
        <v>-1.8</v>
      </c>
      <c r="R361" s="1">
        <f t="shared" si="136"/>
        <v>-44.96398558846847</v>
      </c>
      <c r="S361">
        <v>-22.4</v>
      </c>
      <c r="T361" s="1">
        <f t="shared" si="130"/>
        <v>-44.70167782086037</v>
      </c>
    </row>
    <row r="362" spans="3:20" ht="12.75">
      <c r="C362">
        <v>-9.3</v>
      </c>
      <c r="D362" s="1">
        <f t="shared" si="138"/>
        <v>3.67559518989782</v>
      </c>
      <c r="E362">
        <v>-0.7000000000000011</v>
      </c>
      <c r="F362" s="1">
        <f t="shared" si="134"/>
        <v>-14.98365776437783</v>
      </c>
      <c r="G362">
        <v>9.3</v>
      </c>
      <c r="H362" s="1">
        <f t="shared" si="132"/>
        <v>-17.706213598621247</v>
      </c>
      <c r="I362">
        <v>19.3</v>
      </c>
      <c r="J362" s="1">
        <f t="shared" si="129"/>
        <v>-15.890563237343098</v>
      </c>
      <c r="K362">
        <v>-1.4</v>
      </c>
      <c r="L362" s="1">
        <f t="shared" si="135"/>
        <v>-29.96731552875566</v>
      </c>
      <c r="M362">
        <v>8.6</v>
      </c>
      <c r="N362" s="1">
        <f t="shared" si="139"/>
        <v>-33.92698041382404</v>
      </c>
      <c r="O362">
        <v>18.6</v>
      </c>
      <c r="P362" s="1">
        <f t="shared" si="133"/>
        <v>-35.41242719724249</v>
      </c>
      <c r="Q362">
        <v>-2.1</v>
      </c>
      <c r="R362" s="1">
        <f t="shared" si="136"/>
        <v>-44.95097329313349</v>
      </c>
      <c r="S362">
        <v>-22.8</v>
      </c>
      <c r="T362" s="1">
        <f t="shared" si="130"/>
        <v>-44.498988752554816</v>
      </c>
    </row>
    <row r="363" spans="3:20" ht="12.75">
      <c r="C363">
        <v>-9.2</v>
      </c>
      <c r="D363" s="1">
        <f t="shared" si="138"/>
        <v>3.9191835884530866</v>
      </c>
      <c r="E363">
        <v>-0.8000000000000007</v>
      </c>
      <c r="F363" s="1">
        <f t="shared" si="134"/>
        <v>-14.978651474682225</v>
      </c>
      <c r="G363">
        <v>9.2</v>
      </c>
      <c r="H363" s="1">
        <f t="shared" si="132"/>
        <v>-17.758378304338493</v>
      </c>
      <c r="I363">
        <v>19.2</v>
      </c>
      <c r="J363" s="1">
        <f t="shared" si="129"/>
        <v>-16.011246047700347</v>
      </c>
      <c r="K363">
        <v>-1.6</v>
      </c>
      <c r="L363" s="1">
        <f t="shared" si="135"/>
        <v>-29.95730294936445</v>
      </c>
      <c r="M363">
        <v>8.4</v>
      </c>
      <c r="N363" s="1">
        <f t="shared" si="139"/>
        <v>-33.97705107863247</v>
      </c>
      <c r="O363">
        <v>18.4</v>
      </c>
      <c r="P363" s="1">
        <f t="shared" si="133"/>
        <v>-35.516756608676985</v>
      </c>
      <c r="Q363">
        <v>-2.4</v>
      </c>
      <c r="R363" s="1">
        <f t="shared" si="136"/>
        <v>-44.93595442404668</v>
      </c>
      <c r="S363">
        <v>-23.2</v>
      </c>
      <c r="T363" s="1">
        <f t="shared" si="130"/>
        <v>-44.291759956000845</v>
      </c>
    </row>
    <row r="364" spans="3:20" ht="12.75">
      <c r="C364">
        <v>-9.1</v>
      </c>
      <c r="D364" s="1">
        <f t="shared" si="138"/>
        <v>4.146082488325577</v>
      </c>
      <c r="E364">
        <v>-0.9</v>
      </c>
      <c r="F364" s="1">
        <f t="shared" si="134"/>
        <v>-14.972975656161337</v>
      </c>
      <c r="G364">
        <v>9.1</v>
      </c>
      <c r="H364" s="1">
        <f t="shared" si="132"/>
        <v>-17.809828747071094</v>
      </c>
      <c r="I364">
        <v>19.1</v>
      </c>
      <c r="J364" s="1">
        <f t="shared" si="129"/>
        <v>-16.130406070524074</v>
      </c>
      <c r="K364">
        <v>-1.8</v>
      </c>
      <c r="L364" s="1">
        <f t="shared" si="135"/>
        <v>-29.945951312322673</v>
      </c>
      <c r="M364">
        <v>8.2</v>
      </c>
      <c r="N364" s="1">
        <f t="shared" si="139"/>
        <v>-34.02587250901878</v>
      </c>
      <c r="O364">
        <v>18.2</v>
      </c>
      <c r="P364" s="1">
        <f t="shared" si="133"/>
        <v>-35.61965749414219</v>
      </c>
      <c r="Q364">
        <v>-2.7</v>
      </c>
      <c r="R364" s="1">
        <f t="shared" si="136"/>
        <v>-44.91892696848401</v>
      </c>
      <c r="S364">
        <v>-23.6</v>
      </c>
      <c r="T364" s="1">
        <f t="shared" si="130"/>
        <v>-44.07992740465892</v>
      </c>
    </row>
    <row r="365" spans="3:20" ht="12.75">
      <c r="C365">
        <v>-9</v>
      </c>
      <c r="D365" s="1">
        <f t="shared" si="138"/>
        <v>4.358898943540674</v>
      </c>
      <c r="E365">
        <v>-1</v>
      </c>
      <c r="F365" s="1">
        <f t="shared" si="134"/>
        <v>-14.966629547095765</v>
      </c>
      <c r="G365">
        <v>9</v>
      </c>
      <c r="H365" s="1">
        <f t="shared" si="132"/>
        <v>-17.86057109949175</v>
      </c>
      <c r="I365">
        <v>19</v>
      </c>
      <c r="J365" s="1">
        <f t="shared" si="129"/>
        <v>-16.24807680927192</v>
      </c>
      <c r="K365">
        <v>-2</v>
      </c>
      <c r="L365" s="1">
        <f t="shared" si="135"/>
        <v>-29.93325909419153</v>
      </c>
      <c r="M365">
        <v>8</v>
      </c>
      <c r="N365" s="1">
        <f t="shared" si="139"/>
        <v>-34.07345007480164</v>
      </c>
      <c r="O365">
        <v>18</v>
      </c>
      <c r="P365" s="1">
        <f t="shared" si="133"/>
        <v>-35.7211421989835</v>
      </c>
      <c r="Q365">
        <v>-3</v>
      </c>
      <c r="R365" s="1">
        <f t="shared" si="136"/>
        <v>-44.8998886412873</v>
      </c>
      <c r="S365">
        <v>-24</v>
      </c>
      <c r="T365" s="1">
        <f t="shared" si="130"/>
        <v>-43.86342439892262</v>
      </c>
    </row>
    <row r="366" spans="3:20" ht="12.75">
      <c r="C366">
        <v>-8.9</v>
      </c>
      <c r="D366" s="1">
        <f t="shared" si="138"/>
        <v>4.559605246071198</v>
      </c>
      <c r="E366">
        <v>-1.1</v>
      </c>
      <c r="F366" s="1">
        <f t="shared" si="134"/>
        <v>-14.959612294441323</v>
      </c>
      <c r="G366">
        <v>8.9</v>
      </c>
      <c r="H366" s="1">
        <f t="shared" si="132"/>
        <v>-17.910611379849655</v>
      </c>
      <c r="I366">
        <v>18.9</v>
      </c>
      <c r="J366" s="1">
        <f t="shared" si="129"/>
        <v>-16.364290390970215</v>
      </c>
      <c r="K366">
        <v>-2.2</v>
      </c>
      <c r="L366" s="1">
        <f t="shared" si="135"/>
        <v>-29.919224588882646</v>
      </c>
      <c r="M366">
        <v>7.8</v>
      </c>
      <c r="N366" s="1">
        <f t="shared" si="139"/>
        <v>-34.1197889794178</v>
      </c>
      <c r="O366">
        <v>17.8</v>
      </c>
      <c r="P366" s="1">
        <f t="shared" si="133"/>
        <v>-35.82122275969931</v>
      </c>
      <c r="Q366">
        <v>-3.3</v>
      </c>
      <c r="R366" s="1">
        <f t="shared" si="136"/>
        <v>-44.87883688332397</v>
      </c>
      <c r="S366">
        <v>-24.4</v>
      </c>
      <c r="T366" s="1">
        <f t="shared" si="130"/>
        <v>-43.64218143035474</v>
      </c>
    </row>
    <row r="367" spans="3:20" ht="12.75">
      <c r="C367">
        <v>-8.8</v>
      </c>
      <c r="D367" s="1">
        <f t="shared" si="138"/>
        <v>4.749736834815166</v>
      </c>
      <c r="E367">
        <v>-1.2</v>
      </c>
      <c r="F367" s="1">
        <f t="shared" si="134"/>
        <v>-14.951922953252534</v>
      </c>
      <c r="G367">
        <v>8.8</v>
      </c>
      <c r="H367" s="1">
        <f t="shared" si="132"/>
        <v>-17.95995545651492</v>
      </c>
      <c r="I367">
        <v>18.8</v>
      </c>
      <c r="J367" s="1">
        <f t="shared" si="129"/>
        <v>-16.47907764409161</v>
      </c>
      <c r="K367">
        <v>-2.4</v>
      </c>
      <c r="L367" s="1">
        <f t="shared" si="135"/>
        <v>-29.90384590650507</v>
      </c>
      <c r="M367">
        <v>7.6</v>
      </c>
      <c r="N367" s="1">
        <f t="shared" si="139"/>
        <v>-34.16489426297117</v>
      </c>
      <c r="O367">
        <v>17.6</v>
      </c>
      <c r="P367" s="1">
        <f t="shared" si="133"/>
        <v>-35.91991091302984</v>
      </c>
      <c r="Q367">
        <v>-3.6</v>
      </c>
      <c r="R367" s="1">
        <f t="shared" si="136"/>
        <v>-44.8557688597576</v>
      </c>
      <c r="S367">
        <v>-24.8</v>
      </c>
      <c r="T367" s="1">
        <f t="shared" si="130"/>
        <v>-43.41612603630131</v>
      </c>
    </row>
    <row r="368" spans="3:20" ht="12.75">
      <c r="C368">
        <v>-8.7</v>
      </c>
      <c r="D368" s="1">
        <f t="shared" si="138"/>
        <v>4.930517214248422</v>
      </c>
      <c r="E368">
        <v>-1.3</v>
      </c>
      <c r="F368" s="1">
        <f t="shared" si="134"/>
        <v>-14.94356048604214</v>
      </c>
      <c r="G368">
        <v>8.7</v>
      </c>
      <c r="H368" s="1">
        <f t="shared" si="132"/>
        <v>-18.008609052339384</v>
      </c>
      <c r="I368">
        <v>18.7</v>
      </c>
      <c r="J368" s="1">
        <f t="shared" si="129"/>
        <v>-16.5924681708298</v>
      </c>
      <c r="K368">
        <v>-2.6</v>
      </c>
      <c r="L368" s="1">
        <f t="shared" si="135"/>
        <v>-29.88712097208428</v>
      </c>
      <c r="M368">
        <v>7.4</v>
      </c>
      <c r="N368" s="1">
        <f t="shared" si="139"/>
        <v>-34.20877080516048</v>
      </c>
      <c r="O368">
        <v>17.4</v>
      </c>
      <c r="P368" s="1">
        <f t="shared" si="133"/>
        <v>-36.01721810467877</v>
      </c>
      <c r="Q368">
        <v>-3.9</v>
      </c>
      <c r="R368" s="1">
        <f t="shared" si="136"/>
        <v>-44.83068145812642</v>
      </c>
      <c r="S368">
        <v>-25.2</v>
      </c>
      <c r="T368" s="1">
        <f t="shared" si="130"/>
        <v>-43.18518264405049</v>
      </c>
    </row>
    <row r="369" spans="3:20" ht="12.75">
      <c r="C369">
        <v>-8.6</v>
      </c>
      <c r="D369" s="1">
        <f t="shared" si="138"/>
        <v>5.10294032886923</v>
      </c>
      <c r="E369">
        <v>-1.4</v>
      </c>
      <c r="F369" s="1">
        <f t="shared" si="134"/>
        <v>-14.934523762075575</v>
      </c>
      <c r="G369">
        <v>8.6</v>
      </c>
      <c r="H369" s="1">
        <f t="shared" si="132"/>
        <v>-18.056577748842663</v>
      </c>
      <c r="I369">
        <v>18.6</v>
      </c>
      <c r="J369" s="1">
        <f aca="true" t="shared" si="140" ref="J369:J432">-SQRT(625-(I369*I369))</f>
        <v>-16.704490414256878</v>
      </c>
      <c r="K369">
        <v>-2.8</v>
      </c>
      <c r="L369" s="1">
        <f t="shared" si="135"/>
        <v>-29.86904752415115</v>
      </c>
      <c r="M369">
        <v>7.2</v>
      </c>
      <c r="N369" s="1">
        <f t="shared" si="139"/>
        <v>-34.251423328089594</v>
      </c>
      <c r="O369">
        <v>17.2</v>
      </c>
      <c r="P369" s="1">
        <f t="shared" si="133"/>
        <v>-36.11315549768533</v>
      </c>
      <c r="Q369">
        <v>-4.2</v>
      </c>
      <c r="R369" s="1">
        <f t="shared" si="136"/>
        <v>-44.80357128622673</v>
      </c>
      <c r="S369">
        <v>-25.6</v>
      </c>
      <c r="T369" s="1">
        <f t="shared" si="130"/>
        <v>-42.94927240361587</v>
      </c>
    </row>
    <row r="370" spans="3:20" ht="12.75">
      <c r="C370">
        <v>-8.5</v>
      </c>
      <c r="D370" s="1">
        <f t="shared" si="138"/>
        <v>5.267826876426369</v>
      </c>
      <c r="E370">
        <v>-1.5</v>
      </c>
      <c r="F370" s="1">
        <f t="shared" si="134"/>
        <v>-14.9248115565993</v>
      </c>
      <c r="G370">
        <v>8.5</v>
      </c>
      <c r="H370" s="1">
        <f t="shared" si="132"/>
        <v>-18.103866990231673</v>
      </c>
      <c r="I370">
        <v>18.5</v>
      </c>
      <c r="J370" s="1">
        <f t="shared" si="140"/>
        <v>-16.815171720800237</v>
      </c>
      <c r="K370">
        <v>-3</v>
      </c>
      <c r="L370" s="1">
        <f t="shared" si="135"/>
        <v>-29.8496231131986</v>
      </c>
      <c r="M370">
        <v>7</v>
      </c>
      <c r="N370" s="1">
        <f t="shared" si="139"/>
        <v>-34.292856398964496</v>
      </c>
      <c r="O370">
        <v>17</v>
      </c>
      <c r="P370" s="1">
        <f t="shared" si="133"/>
        <v>-36.207733980463345</v>
      </c>
      <c r="Q370">
        <v>-4.5</v>
      </c>
      <c r="R370" s="1">
        <f t="shared" si="136"/>
        <v>-44.7744346697979</v>
      </c>
      <c r="S370">
        <v>-26</v>
      </c>
      <c r="T370" s="1">
        <f t="shared" si="130"/>
        <v>-42.708313008125245</v>
      </c>
    </row>
    <row r="371" spans="3:20" ht="12.75">
      <c r="C371">
        <v>-8.4</v>
      </c>
      <c r="D371" s="1">
        <f t="shared" si="138"/>
        <v>5.4258639865002145</v>
      </c>
      <c r="E371">
        <v>-1.6</v>
      </c>
      <c r="F371" s="1">
        <f t="shared" si="134"/>
        <v>-14.914422550001726</v>
      </c>
      <c r="G371">
        <v>8.4</v>
      </c>
      <c r="H371" s="1">
        <f t="shared" si="132"/>
        <v>-18.150482087261484</v>
      </c>
      <c r="I371">
        <v>18.4</v>
      </c>
      <c r="J371" s="1">
        <f t="shared" si="140"/>
        <v>-16.924538398432023</v>
      </c>
      <c r="K371">
        <v>-3.2</v>
      </c>
      <c r="L371" s="1">
        <f t="shared" si="135"/>
        <v>-29.828845100003452</v>
      </c>
      <c r="M371">
        <v>6.8</v>
      </c>
      <c r="N371" s="1">
        <f t="shared" si="139"/>
        <v>-34.333074432680796</v>
      </c>
      <c r="O371">
        <v>16.8</v>
      </c>
      <c r="P371" s="1">
        <f t="shared" si="133"/>
        <v>-36.30096417452297</v>
      </c>
      <c r="Q371">
        <v>-4.8</v>
      </c>
      <c r="R371" s="1">
        <f t="shared" si="136"/>
        <v>-44.74326765000518</v>
      </c>
      <c r="S371">
        <v>-26.4</v>
      </c>
      <c r="T371" s="1">
        <f t="shared" si="130"/>
        <v>-42.46221850068599</v>
      </c>
    </row>
    <row r="372" spans="3:20" ht="12.75">
      <c r="C372">
        <v>-8.3</v>
      </c>
      <c r="D372" s="1">
        <f t="shared" si="138"/>
        <v>5.577633906953735</v>
      </c>
      <c r="E372">
        <v>-1.7</v>
      </c>
      <c r="F372" s="1">
        <f t="shared" si="134"/>
        <v>-14.903355326905416</v>
      </c>
      <c r="G372">
        <v>8.3</v>
      </c>
      <c r="H372" s="1">
        <f t="shared" si="132"/>
        <v>-18.196428220944902</v>
      </c>
      <c r="I372">
        <v>18.3</v>
      </c>
      <c r="J372" s="1">
        <f t="shared" si="140"/>
        <v>-17.032615770926085</v>
      </c>
      <c r="K372">
        <v>-3.4</v>
      </c>
      <c r="L372" s="1">
        <f t="shared" si="135"/>
        <v>-29.806710653810832</v>
      </c>
      <c r="M372">
        <v>6.6</v>
      </c>
      <c r="N372" s="1">
        <f t="shared" si="139"/>
        <v>-34.372081694305336</v>
      </c>
      <c r="O372">
        <v>16.6</v>
      </c>
      <c r="P372" s="1">
        <f t="shared" si="133"/>
        <v>-36.392856441889805</v>
      </c>
      <c r="Q372">
        <v>-5.1</v>
      </c>
      <c r="R372" s="1">
        <f t="shared" si="136"/>
        <v>-44.710065980716244</v>
      </c>
      <c r="S372">
        <v>-26.8</v>
      </c>
      <c r="T372" s="1">
        <f aca="true" t="shared" si="141" ref="T372:T430">-SQRT(2500-(S372*S372))</f>
        <v>-42.21089906647334</v>
      </c>
    </row>
    <row r="373" spans="3:20" ht="12.75">
      <c r="C373">
        <v>-8.2</v>
      </c>
      <c r="D373" s="1">
        <f t="shared" si="138"/>
        <v>5.723635208501674</v>
      </c>
      <c r="E373">
        <v>-1.8</v>
      </c>
      <c r="F373" s="1">
        <f t="shared" si="134"/>
        <v>-14.891608375189028</v>
      </c>
      <c r="G373">
        <v>8.2</v>
      </c>
      <c r="H373" s="1">
        <f t="shared" si="132"/>
        <v>-18.24171044611771</v>
      </c>
      <c r="I373">
        <v>18.2</v>
      </c>
      <c r="J373" s="1">
        <f t="shared" si="140"/>
        <v>-17.13942822850284</v>
      </c>
      <c r="K373">
        <v>-3.6</v>
      </c>
      <c r="L373" s="1">
        <f t="shared" si="135"/>
        <v>-29.783216750378056</v>
      </c>
      <c r="M373">
        <v>6.4</v>
      </c>
      <c r="N373" s="1">
        <f t="shared" si="139"/>
        <v>-34.409882301455205</v>
      </c>
      <c r="O373">
        <v>16.4</v>
      </c>
      <c r="P373" s="1">
        <f t="shared" si="133"/>
        <v>-36.48342089223542</v>
      </c>
      <c r="Q373">
        <v>-5.4</v>
      </c>
      <c r="R373" s="1">
        <f t="shared" si="136"/>
        <v>-44.67482512556708</v>
      </c>
      <c r="S373">
        <v>-27.2</v>
      </c>
      <c r="T373" s="1">
        <f t="shared" si="141"/>
        <v>-41.95426080864731</v>
      </c>
    </row>
    <row r="374" spans="3:20" ht="12.75">
      <c r="C374">
        <v>-8.1</v>
      </c>
      <c r="D374" s="1">
        <f t="shared" si="138"/>
        <v>5.8642987645583</v>
      </c>
      <c r="E374">
        <v>-1.9</v>
      </c>
      <c r="F374" s="1">
        <f t="shared" si="134"/>
        <v>-14.879180084937476</v>
      </c>
      <c r="G374">
        <v>8.1</v>
      </c>
      <c r="H374" s="1">
        <f t="shared" si="132"/>
        <v>-18.28633369486623</v>
      </c>
      <c r="I374">
        <v>18.1</v>
      </c>
      <c r="J374" s="1">
        <f t="shared" si="140"/>
        <v>-17.2449992751522</v>
      </c>
      <c r="K374">
        <v>-3.8</v>
      </c>
      <c r="L374" s="1">
        <f t="shared" si="135"/>
        <v>-29.75836016987495</v>
      </c>
      <c r="M374">
        <v>6.2</v>
      </c>
      <c r="N374" s="1">
        <f t="shared" si="139"/>
        <v>-34.44648022657758</v>
      </c>
      <c r="O374">
        <v>16.2</v>
      </c>
      <c r="P374" s="1">
        <f t="shared" si="133"/>
        <v>-36.57266738973246</v>
      </c>
      <c r="Q374">
        <v>-5.7</v>
      </c>
      <c r="R374" s="1">
        <f t="shared" si="136"/>
        <v>-44.63754025481243</v>
      </c>
      <c r="S374">
        <v>-27.6</v>
      </c>
      <c r="T374" s="1">
        <f t="shared" si="141"/>
        <v>-41.69220550654522</v>
      </c>
    </row>
    <row r="375" spans="3:20" ht="12.75">
      <c r="C375">
        <v>-8</v>
      </c>
      <c r="D375" s="1">
        <f t="shared" si="138"/>
        <v>6</v>
      </c>
      <c r="E375">
        <v>-2</v>
      </c>
      <c r="F375" s="1">
        <f t="shared" si="134"/>
        <v>-14.866068747318506</v>
      </c>
      <c r="G375">
        <v>8</v>
      </c>
      <c r="H375" s="1">
        <f t="shared" si="132"/>
        <v>-18.33030277982336</v>
      </c>
      <c r="I375">
        <v>18</v>
      </c>
      <c r="J375" s="1">
        <f t="shared" si="140"/>
        <v>-17.349351572897472</v>
      </c>
      <c r="K375">
        <v>-4</v>
      </c>
      <c r="L375" s="1">
        <f t="shared" si="135"/>
        <v>-29.732137494637012</v>
      </c>
      <c r="M375">
        <v>6</v>
      </c>
      <c r="N375" s="1">
        <f t="shared" si="139"/>
        <v>-34.48187929913333</v>
      </c>
      <c r="O375">
        <v>16</v>
      </c>
      <c r="P375" s="1">
        <f t="shared" si="133"/>
        <v>-36.66060555964672</v>
      </c>
      <c r="Q375">
        <v>-6</v>
      </c>
      <c r="R375" s="1">
        <f t="shared" si="136"/>
        <v>-44.598206241955516</v>
      </c>
      <c r="S375">
        <v>-28</v>
      </c>
      <c r="T375" s="1">
        <f t="shared" si="141"/>
        <v>-41.42463035441596</v>
      </c>
    </row>
    <row r="376" spans="3:20" ht="12.75">
      <c r="C376">
        <v>-7.9</v>
      </c>
      <c r="D376" s="1">
        <f t="shared" si="138"/>
        <v>6.131068422387732</v>
      </c>
      <c r="E376">
        <v>-2.1</v>
      </c>
      <c r="F376" s="1">
        <f t="shared" si="134"/>
        <v>-14.852272553383877</v>
      </c>
      <c r="G376">
        <v>7.9</v>
      </c>
      <c r="H376" s="1">
        <f t="shared" si="132"/>
        <v>-18.373622397339073</v>
      </c>
      <c r="I376">
        <v>17.9</v>
      </c>
      <c r="J376" s="1">
        <f t="shared" si="140"/>
        <v>-17.452506983238827</v>
      </c>
      <c r="K376">
        <v>-4.2</v>
      </c>
      <c r="L376" s="1">
        <f t="shared" si="135"/>
        <v>-29.704545106767753</v>
      </c>
      <c r="M376">
        <v>5.8</v>
      </c>
      <c r="N376" s="1">
        <f t="shared" si="139"/>
        <v>-34.516083207687394</v>
      </c>
      <c r="O376">
        <v>15.8</v>
      </c>
      <c r="P376" s="1">
        <f t="shared" si="133"/>
        <v>-36.747244794678146</v>
      </c>
      <c r="Q376">
        <v>-6.3</v>
      </c>
      <c r="R376" s="1">
        <f t="shared" si="136"/>
        <v>-44.55681766015163</v>
      </c>
      <c r="S376">
        <v>-28.4</v>
      </c>
      <c r="T376" s="1">
        <f t="shared" si="141"/>
        <v>-41.15142767875739</v>
      </c>
    </row>
    <row r="377" spans="3:20" ht="12.75">
      <c r="C377">
        <v>-7.8</v>
      </c>
      <c r="D377" s="1">
        <f t="shared" si="138"/>
        <v>6.2577951388648065</v>
      </c>
      <c r="E377">
        <v>-2.2</v>
      </c>
      <c r="F377" s="1">
        <f t="shared" si="134"/>
        <v>-14.837789592793126</v>
      </c>
      <c r="G377">
        <v>7.8</v>
      </c>
      <c r="H377" s="1">
        <f t="shared" si="132"/>
        <v>-18.416297130530882</v>
      </c>
      <c r="I377">
        <v>17.8</v>
      </c>
      <c r="J377" s="1">
        <f t="shared" si="140"/>
        <v>-17.55448660599335</v>
      </c>
      <c r="K377">
        <v>-4.4</v>
      </c>
      <c r="L377" s="1">
        <f t="shared" si="135"/>
        <v>-29.67557918558625</v>
      </c>
      <c r="M377">
        <v>5.6</v>
      </c>
      <c r="N377" s="1">
        <f t="shared" si="139"/>
        <v>-34.54909550190859</v>
      </c>
      <c r="O377">
        <v>15.6</v>
      </c>
      <c r="P377" s="1">
        <f t="shared" si="133"/>
        <v>-36.832594261061764</v>
      </c>
      <c r="Q377">
        <v>-6.6</v>
      </c>
      <c r="R377" s="1">
        <f t="shared" si="136"/>
        <v>-44.51336877837938</v>
      </c>
      <c r="S377">
        <v>-28.8</v>
      </c>
      <c r="T377" s="1">
        <f t="shared" si="141"/>
        <v>-40.8724846320847</v>
      </c>
    </row>
    <row r="378" spans="3:20" ht="12.75">
      <c r="C378">
        <v>-7.7</v>
      </c>
      <c r="D378" s="1">
        <f t="shared" si="138"/>
        <v>6.380438856379707</v>
      </c>
      <c r="E378">
        <v>-2.3</v>
      </c>
      <c r="F378" s="1">
        <f t="shared" si="134"/>
        <v>-14.822617852457777</v>
      </c>
      <c r="G378">
        <v>7.7</v>
      </c>
      <c r="H378" s="1">
        <f t="shared" si="132"/>
        <v>-18.458331452219618</v>
      </c>
      <c r="I378">
        <v>17.7</v>
      </c>
      <c r="J378" s="1">
        <f t="shared" si="140"/>
        <v>-17.655310815729074</v>
      </c>
      <c r="K378">
        <v>-4.6</v>
      </c>
      <c r="L378" s="1">
        <f t="shared" si="135"/>
        <v>-29.645235704915553</v>
      </c>
      <c r="M378">
        <v>5.4</v>
      </c>
      <c r="N378" s="1">
        <f t="shared" si="139"/>
        <v>-34.58091959448158</v>
      </c>
      <c r="O378">
        <v>15.4</v>
      </c>
      <c r="P378" s="1">
        <f t="shared" si="133"/>
        <v>-36.916662904439235</v>
      </c>
      <c r="Q378">
        <v>-6.9</v>
      </c>
      <c r="R378" s="1">
        <f t="shared" si="136"/>
        <v>-44.46785355737333</v>
      </c>
      <c r="S378">
        <v>-29.2</v>
      </c>
      <c r="T378" s="1">
        <f t="shared" si="141"/>
        <v>-40.587682860690634</v>
      </c>
    </row>
    <row r="379" spans="3:20" ht="12.75">
      <c r="C379">
        <v>-7.6</v>
      </c>
      <c r="D379" s="1">
        <f t="shared" si="138"/>
        <v>6.499230723708768</v>
      </c>
      <c r="E379">
        <v>-2.4</v>
      </c>
      <c r="F379" s="1">
        <f t="shared" si="134"/>
        <v>-14.80675521510368</v>
      </c>
      <c r="G379">
        <v>7.6</v>
      </c>
      <c r="H379" s="1">
        <f t="shared" si="132"/>
        <v>-18.499729727755483</v>
      </c>
      <c r="I379">
        <v>17.6</v>
      </c>
      <c r="J379" s="1">
        <f t="shared" si="140"/>
        <v>-17.75499929597295</v>
      </c>
      <c r="K379">
        <v>-4.8</v>
      </c>
      <c r="L379" s="1">
        <f t="shared" si="135"/>
        <v>-29.61351043020736</v>
      </c>
      <c r="M379">
        <v>5.2</v>
      </c>
      <c r="N379" s="1">
        <f t="shared" si="139"/>
        <v>-34.61155876293352</v>
      </c>
      <c r="O379">
        <v>15.2</v>
      </c>
      <c r="P379" s="1">
        <f t="shared" si="133"/>
        <v>-36.999459455510966</v>
      </c>
      <c r="Q379">
        <v>-7.2</v>
      </c>
      <c r="R379" s="1">
        <f t="shared" si="136"/>
        <v>-44.42026564531104</v>
      </c>
      <c r="S379">
        <v>-29.6</v>
      </c>
      <c r="T379" s="1">
        <f t="shared" si="141"/>
        <v>-40.296898143653685</v>
      </c>
    </row>
    <row r="380" spans="3:20" ht="12.75">
      <c r="C380">
        <v>-7.5</v>
      </c>
      <c r="D380" s="1">
        <f t="shared" si="138"/>
        <v>6.614378277661476</v>
      </c>
      <c r="E380">
        <v>-2.5</v>
      </c>
      <c r="F380" s="1">
        <f t="shared" si="134"/>
        <v>-14.79019945774904</v>
      </c>
      <c r="G380">
        <v>7.5</v>
      </c>
      <c r="H380" s="1">
        <f t="shared" si="132"/>
        <v>-18.540496217739157</v>
      </c>
      <c r="I380">
        <v>17.5</v>
      </c>
      <c r="J380" s="1">
        <f t="shared" si="140"/>
        <v>-17.853571071357123</v>
      </c>
      <c r="K380">
        <v>-5</v>
      </c>
      <c r="L380" s="1">
        <f t="shared" si="135"/>
        <v>-29.58039891549808</v>
      </c>
      <c r="M380">
        <v>5</v>
      </c>
      <c r="N380" s="1">
        <f t="shared" si="139"/>
        <v>-34.64101615137755</v>
      </c>
      <c r="O380">
        <v>15</v>
      </c>
      <c r="P380" s="1">
        <f t="shared" si="133"/>
        <v>-37.080992435478315</v>
      </c>
      <c r="Q380">
        <v>-7.5</v>
      </c>
      <c r="R380" s="1">
        <f t="shared" si="136"/>
        <v>-44.37059837324712</v>
      </c>
      <c r="S380">
        <v>-30</v>
      </c>
      <c r="T380" s="1">
        <f t="shared" si="141"/>
        <v>-40</v>
      </c>
    </row>
    <row r="381" spans="3:20" ht="12.75">
      <c r="C381">
        <v>-7.4</v>
      </c>
      <c r="D381" s="1">
        <f t="shared" si="138"/>
        <v>6.726068688320094</v>
      </c>
      <c r="E381">
        <v>-2.6</v>
      </c>
      <c r="F381" s="1">
        <f t="shared" si="134"/>
        <v>-14.77294825009551</v>
      </c>
      <c r="G381">
        <v>7.4</v>
      </c>
      <c r="H381" s="1">
        <f t="shared" si="132"/>
        <v>-18.580635080642427</v>
      </c>
      <c r="I381">
        <v>17.4</v>
      </c>
      <c r="J381" s="1">
        <f t="shared" si="140"/>
        <v>-17.9510445378535</v>
      </c>
      <c r="K381">
        <v>-5.2</v>
      </c>
      <c r="L381" s="1">
        <f t="shared" si="135"/>
        <v>-29.54589650019102</v>
      </c>
      <c r="M381">
        <v>4.8</v>
      </c>
      <c r="N381" s="1">
        <f t="shared" si="139"/>
        <v>-34.66929477217557</v>
      </c>
      <c r="O381">
        <v>14.8</v>
      </c>
      <c r="P381" s="1">
        <f t="shared" si="133"/>
        <v>-37.161270161284854</v>
      </c>
      <c r="Q381">
        <v>-7.8</v>
      </c>
      <c r="R381" s="1">
        <f t="shared" si="136"/>
        <v>-44.31884475028653</v>
      </c>
      <c r="S381">
        <v>-30.4</v>
      </c>
      <c r="T381" s="1">
        <f t="shared" si="141"/>
        <v>-39.69685126052191</v>
      </c>
    </row>
    <row r="382" spans="3:20" ht="12.75">
      <c r="C382">
        <v>-7.3</v>
      </c>
      <c r="D382" s="1">
        <f t="shared" si="138"/>
        <v>6.834471449936711</v>
      </c>
      <c r="E382">
        <v>-2.7</v>
      </c>
      <c r="F382" s="1">
        <f t="shared" si="134"/>
        <v>-14.754999152829525</v>
      </c>
      <c r="G382">
        <v>7.3</v>
      </c>
      <c r="H382" s="1">
        <f t="shared" si="132"/>
        <v>-18.62015037533263</v>
      </c>
      <c r="I382">
        <v>17.3</v>
      </c>
      <c r="J382" s="1">
        <f t="shared" si="140"/>
        <v>-18.04743749123404</v>
      </c>
      <c r="K382">
        <v>-5.4</v>
      </c>
      <c r="L382" s="1">
        <f t="shared" si="135"/>
        <v>-29.50999830565905</v>
      </c>
      <c r="M382">
        <v>4.6</v>
      </c>
      <c r="N382" s="1">
        <f t="shared" si="139"/>
        <v>-34.696397507522306</v>
      </c>
      <c r="O382">
        <v>14.6</v>
      </c>
      <c r="P382" s="1">
        <f t="shared" si="133"/>
        <v>-37.24030075066526</v>
      </c>
      <c r="Q382">
        <v>-8.1</v>
      </c>
      <c r="R382" s="1">
        <f t="shared" si="136"/>
        <v>-44.26499745848857</v>
      </c>
      <c r="S382">
        <v>-30.8</v>
      </c>
      <c r="T382" s="1">
        <f t="shared" si="141"/>
        <v>-39.38730760029175</v>
      </c>
    </row>
    <row r="383" spans="3:20" ht="12.75">
      <c r="C383">
        <v>-7.2</v>
      </c>
      <c r="D383" s="1">
        <f t="shared" si="138"/>
        <v>6.9397406291589885</v>
      </c>
      <c r="E383">
        <v>-2.8</v>
      </c>
      <c r="F383" s="1">
        <f t="shared" si="134"/>
        <v>-14.736349615830916</v>
      </c>
      <c r="G383">
        <v>7.2</v>
      </c>
      <c r="H383" s="1">
        <f aca="true" t="shared" si="142" ref="H383:H446">-SQRT(400-(G383*G383))</f>
        <v>-18.65904606350496</v>
      </c>
      <c r="I383">
        <v>17.2</v>
      </c>
      <c r="J383" s="1">
        <f t="shared" si="140"/>
        <v>-18.142767153882563</v>
      </c>
      <c r="K383">
        <v>-5.6</v>
      </c>
      <c r="L383" s="1">
        <f t="shared" si="135"/>
        <v>-29.47269923166183</v>
      </c>
      <c r="M383">
        <v>4.4</v>
      </c>
      <c r="N383" s="1">
        <f t="shared" si="139"/>
        <v>-34.72232711095269</v>
      </c>
      <c r="O383">
        <v>14.4</v>
      </c>
      <c r="P383" s="1">
        <f aca="true" t="shared" si="143" ref="P383:P446">-SQRT(1600-(O383*O383))</f>
        <v>-37.31809212700992</v>
      </c>
      <c r="Q383">
        <v>-8.4</v>
      </c>
      <c r="R383" s="1">
        <f t="shared" si="136"/>
        <v>-44.20904884749275</v>
      </c>
      <c r="S383">
        <v>-31.2</v>
      </c>
      <c r="T383" s="1">
        <f t="shared" si="141"/>
        <v>-39.07121702737195</v>
      </c>
    </row>
    <row r="384" spans="3:20" ht="12.75">
      <c r="C384">
        <v>-7.1</v>
      </c>
      <c r="D384" s="1">
        <f t="shared" si="138"/>
        <v>7.042016756583302</v>
      </c>
      <c r="E384">
        <v>-2.9</v>
      </c>
      <c r="F384" s="1">
        <f t="shared" si="134"/>
        <v>-14.716996976285618</v>
      </c>
      <c r="G384">
        <v>7.1</v>
      </c>
      <c r="H384" s="1">
        <f t="shared" si="142"/>
        <v>-18.697326012026426</v>
      </c>
      <c r="I384">
        <v>17.1</v>
      </c>
      <c r="J384" s="1">
        <f t="shared" si="140"/>
        <v>-18.237050200073476</v>
      </c>
      <c r="K384">
        <v>-5.8</v>
      </c>
      <c r="L384" s="1">
        <f t="shared" si="135"/>
        <v>-29.433993952571235</v>
      </c>
      <c r="M384">
        <v>4.2</v>
      </c>
      <c r="N384" s="1">
        <f t="shared" si="139"/>
        <v>-34.7470862087744</v>
      </c>
      <c r="O384">
        <v>14.2</v>
      </c>
      <c r="P384" s="1">
        <f t="shared" si="143"/>
        <v>-37.39465202405285</v>
      </c>
      <c r="Q384">
        <v>-8.7</v>
      </c>
      <c r="R384" s="1">
        <f t="shared" si="136"/>
        <v>-44.15099092885685</v>
      </c>
      <c r="S384">
        <v>-31.6</v>
      </c>
      <c r="T384" s="1">
        <f t="shared" si="141"/>
        <v>-38.748419322599474</v>
      </c>
    </row>
    <row r="385" spans="3:20" ht="12.75">
      <c r="C385">
        <v>-7</v>
      </c>
      <c r="D385" s="1">
        <f t="shared" si="138"/>
        <v>7.14142842854285</v>
      </c>
      <c r="E385">
        <v>-3</v>
      </c>
      <c r="F385" s="1">
        <f t="shared" si="134"/>
        <v>-14.696938456699069</v>
      </c>
      <c r="G385">
        <v>7</v>
      </c>
      <c r="H385" s="1">
        <f t="shared" si="142"/>
        <v>-18.734993995195193</v>
      </c>
      <c r="I385">
        <v>17</v>
      </c>
      <c r="J385" s="1">
        <f t="shared" si="140"/>
        <v>-18.33030277982336</v>
      </c>
      <c r="K385">
        <v>-6</v>
      </c>
      <c r="L385" s="1">
        <f t="shared" si="135"/>
        <v>-29.393876913398138</v>
      </c>
      <c r="M385">
        <v>4</v>
      </c>
      <c r="N385" s="1">
        <f t="shared" si="139"/>
        <v>-34.77067730142742</v>
      </c>
      <c r="O385">
        <v>14</v>
      </c>
      <c r="P385" s="1">
        <f t="shared" si="143"/>
        <v>-37.469987990390386</v>
      </c>
      <c r="Q385">
        <v>-9</v>
      </c>
      <c r="R385" s="1">
        <f t="shared" si="136"/>
        <v>-44.090815370097204</v>
      </c>
      <c r="S385">
        <v>-32</v>
      </c>
      <c r="T385" s="1">
        <f t="shared" si="141"/>
        <v>-38.41874542459709</v>
      </c>
    </row>
    <row r="386" spans="3:20" ht="12.75">
      <c r="C386">
        <v>-6.9</v>
      </c>
      <c r="D386" s="1">
        <f t="shared" si="138"/>
        <v>7.238093671679028</v>
      </c>
      <c r="E386">
        <v>-3.1</v>
      </c>
      <c r="F386" s="1">
        <f t="shared" si="134"/>
        <v>-14.676171162806735</v>
      </c>
      <c r="G386">
        <v>6.9</v>
      </c>
      <c r="H386" s="1">
        <f t="shared" si="142"/>
        <v>-18.772053696918725</v>
      </c>
      <c r="I386">
        <v>16.9</v>
      </c>
      <c r="J386" s="1">
        <f t="shared" si="140"/>
        <v>-18.42254054141285</v>
      </c>
      <c r="K386">
        <v>-6.2</v>
      </c>
      <c r="L386" s="1">
        <f t="shared" si="135"/>
        <v>-29.35234232561347</v>
      </c>
      <c r="M386">
        <v>3.8</v>
      </c>
      <c r="N386" s="1">
        <f t="shared" si="139"/>
        <v>-34.793102764772215</v>
      </c>
      <c r="O386">
        <v>13.8</v>
      </c>
      <c r="P386" s="1">
        <f t="shared" si="143"/>
        <v>-37.54410739383745</v>
      </c>
      <c r="Q386">
        <v>-9.3</v>
      </c>
      <c r="R386" s="1">
        <f t="shared" si="136"/>
        <v>-44.0285134884202</v>
      </c>
      <c r="S386">
        <v>-32.4</v>
      </c>
      <c r="T386" s="1">
        <f t="shared" si="141"/>
        <v>-38.08201675331809</v>
      </c>
    </row>
    <row r="387" spans="3:20" ht="12.75">
      <c r="C387">
        <v>-6.8</v>
      </c>
      <c r="D387" s="1">
        <f t="shared" si="138"/>
        <v>7.332121111929345</v>
      </c>
      <c r="E387">
        <v>-3.2</v>
      </c>
      <c r="F387" s="1">
        <f t="shared" si="134"/>
        <v>-14.654692081377895</v>
      </c>
      <c r="G387">
        <v>6.8</v>
      </c>
      <c r="H387" s="1">
        <f t="shared" si="142"/>
        <v>-18.808508712813996</v>
      </c>
      <c r="I387">
        <v>16.8</v>
      </c>
      <c r="J387" s="1">
        <f t="shared" si="140"/>
        <v>-18.513778652668396</v>
      </c>
      <c r="K387">
        <v>-6.4</v>
      </c>
      <c r="L387" s="1">
        <f t="shared" si="135"/>
        <v>-29.30938416275579</v>
      </c>
      <c r="M387">
        <v>3.6</v>
      </c>
      <c r="N387" s="1">
        <f t="shared" si="139"/>
        <v>-34.81436485130814</v>
      </c>
      <c r="O387">
        <v>13.6</v>
      </c>
      <c r="P387" s="1">
        <f t="shared" si="143"/>
        <v>-37.61701742562799</v>
      </c>
      <c r="Q387">
        <v>-9.6</v>
      </c>
      <c r="R387" s="1">
        <f t="shared" si="136"/>
        <v>-43.964076244133686</v>
      </c>
      <c r="S387">
        <v>-32.8</v>
      </c>
      <c r="T387" s="1">
        <f t="shared" si="141"/>
        <v>-37.738044464439334</v>
      </c>
    </row>
    <row r="388" spans="3:20" ht="12.75">
      <c r="C388">
        <v>-6.7</v>
      </c>
      <c r="D388" s="1">
        <f t="shared" si="138"/>
        <v>7.423610981186986</v>
      </c>
      <c r="E388">
        <v>-3.3</v>
      </c>
      <c r="F388" s="1">
        <f t="shared" si="134"/>
        <v>-14.63249807790864</v>
      </c>
      <c r="G388">
        <v>6.7</v>
      </c>
      <c r="H388" s="1">
        <f t="shared" si="142"/>
        <v>-18.844362552232962</v>
      </c>
      <c r="I388">
        <v>16.7</v>
      </c>
      <c r="J388" s="1">
        <f t="shared" si="140"/>
        <v>-18.604031821086526</v>
      </c>
      <c r="K388">
        <v>-6.6</v>
      </c>
      <c r="L388" s="1">
        <f t="shared" si="135"/>
        <v>-29.26499615581728</v>
      </c>
      <c r="M388">
        <v>3.4</v>
      </c>
      <c r="N388" s="1">
        <f t="shared" si="139"/>
        <v>-34.83446569132359</v>
      </c>
      <c r="O388">
        <v>13.4</v>
      </c>
      <c r="P388" s="1">
        <f t="shared" si="143"/>
        <v>-37.688725104465924</v>
      </c>
      <c r="Q388">
        <v>-9.9</v>
      </c>
      <c r="R388" s="1">
        <f t="shared" si="136"/>
        <v>-43.897494233725915</v>
      </c>
      <c r="S388">
        <v>-33.2</v>
      </c>
      <c r="T388" s="1">
        <f t="shared" si="141"/>
        <v>-37.386628625753346</v>
      </c>
    </row>
    <row r="389" spans="3:20" ht="12.75">
      <c r="C389">
        <v>-6.6</v>
      </c>
      <c r="D389" s="1">
        <f t="shared" si="138"/>
        <v>7.51265598839718</v>
      </c>
      <c r="E389">
        <v>-3.4</v>
      </c>
      <c r="F389" s="1">
        <f t="shared" si="134"/>
        <v>-14.60958589419974</v>
      </c>
      <c r="G389">
        <v>6.6</v>
      </c>
      <c r="H389" s="1">
        <f t="shared" si="142"/>
        <v>-18.879618640216226</v>
      </c>
      <c r="I389">
        <v>16.6</v>
      </c>
      <c r="J389" s="1">
        <f t="shared" si="140"/>
        <v>-18.693314312876673</v>
      </c>
      <c r="K389">
        <v>-6.8</v>
      </c>
      <c r="L389" s="1">
        <f t="shared" si="135"/>
        <v>-29.21917178839948</v>
      </c>
      <c r="M389">
        <v>3.2</v>
      </c>
      <c r="N389" s="1">
        <f t="shared" si="139"/>
        <v>-34.85340729397917</v>
      </c>
      <c r="O389">
        <v>13.2</v>
      </c>
      <c r="P389" s="1">
        <f t="shared" si="143"/>
        <v>-37.75923728043245</v>
      </c>
      <c r="Q389">
        <v>-10.2</v>
      </c>
      <c r="R389" s="1">
        <f t="shared" si="136"/>
        <v>-43.82875768259922</v>
      </c>
      <c r="S389">
        <v>-33.6</v>
      </c>
      <c r="T389" s="1">
        <f t="shared" si="141"/>
        <v>-37.02755730533679</v>
      </c>
    </row>
    <row r="390" spans="3:20" ht="12.75">
      <c r="C390">
        <v>-6.5</v>
      </c>
      <c r="D390" s="1">
        <f t="shared" si="138"/>
        <v>7.599342076785332</v>
      </c>
      <c r="E390">
        <v>-3.5</v>
      </c>
      <c r="F390" s="1">
        <f t="shared" si="134"/>
        <v>-14.585952145814822</v>
      </c>
      <c r="G390">
        <v>6.5</v>
      </c>
      <c r="H390" s="1">
        <f t="shared" si="142"/>
        <v>-18.91428031937774</v>
      </c>
      <c r="I390">
        <v>16.5</v>
      </c>
      <c r="J390" s="1">
        <f t="shared" si="140"/>
        <v>-18.78163997099295</v>
      </c>
      <c r="K390">
        <v>-7</v>
      </c>
      <c r="L390" s="1">
        <f t="shared" si="135"/>
        <v>-29.171904291629644</v>
      </c>
      <c r="M390">
        <v>3</v>
      </c>
      <c r="N390" s="1">
        <f t="shared" si="139"/>
        <v>-34.87119154832539</v>
      </c>
      <c r="O390">
        <v>13</v>
      </c>
      <c r="P390" s="1">
        <f t="shared" si="143"/>
        <v>-37.82856063875548</v>
      </c>
      <c r="Q390">
        <v>-10.5</v>
      </c>
      <c r="R390" s="1">
        <f t="shared" si="136"/>
        <v>-43.75785643744447</v>
      </c>
      <c r="S390">
        <v>-34</v>
      </c>
      <c r="T390" s="1">
        <f t="shared" si="141"/>
        <v>-36.66060555964672</v>
      </c>
    </row>
    <row r="391" spans="3:20" ht="12.75">
      <c r="C391">
        <v>-6.4</v>
      </c>
      <c r="D391" s="1">
        <f t="shared" si="138"/>
        <v>7.683749084919418</v>
      </c>
      <c r="E391">
        <v>-3.6</v>
      </c>
      <c r="F391" s="1">
        <f t="shared" si="134"/>
        <v>-14.561593319413916</v>
      </c>
      <c r="G391">
        <v>6.4</v>
      </c>
      <c r="H391" s="1">
        <f t="shared" si="142"/>
        <v>-18.948350851723216</v>
      </c>
      <c r="I391">
        <v>16.4</v>
      </c>
      <c r="J391" s="1">
        <f t="shared" si="140"/>
        <v>-18.869022232219667</v>
      </c>
      <c r="K391">
        <v>-7.2</v>
      </c>
      <c r="L391" s="1">
        <f t="shared" si="135"/>
        <v>-29.123186638827832</v>
      </c>
      <c r="M391">
        <v>2.8</v>
      </c>
      <c r="N391" s="1">
        <f t="shared" si="139"/>
        <v>-34.88782022425592</v>
      </c>
      <c r="O391">
        <v>12.8</v>
      </c>
      <c r="P391" s="1">
        <f t="shared" si="143"/>
        <v>-37.89670170344643</v>
      </c>
      <c r="Q391">
        <v>-10.8</v>
      </c>
      <c r="R391" s="1">
        <f t="shared" si="136"/>
        <v>-43.68477995824175</v>
      </c>
      <c r="S391">
        <v>-34.4</v>
      </c>
      <c r="T391" s="1">
        <f t="shared" si="141"/>
        <v>-36.285534307765126</v>
      </c>
    </row>
    <row r="392" spans="3:20" ht="12.75">
      <c r="C392">
        <v>-6.3</v>
      </c>
      <c r="D392" s="1">
        <f t="shared" si="138"/>
        <v>7.765951326141569</v>
      </c>
      <c r="E392">
        <v>-3.7</v>
      </c>
      <c r="F392" s="1">
        <f t="shared" si="134"/>
        <v>-14.536505769957236</v>
      </c>
      <c r="G392">
        <v>6.3</v>
      </c>
      <c r="H392" s="1">
        <f t="shared" si="142"/>
        <v>-18.98183342040489</v>
      </c>
      <c r="I392">
        <v>16.3</v>
      </c>
      <c r="J392" s="1">
        <f t="shared" si="140"/>
        <v>-18.95547414337083</v>
      </c>
      <c r="K392">
        <v>-7.4</v>
      </c>
      <c r="L392" s="1">
        <f t="shared" si="135"/>
        <v>-29.07301153991447</v>
      </c>
      <c r="M392">
        <v>2.6</v>
      </c>
      <c r="N392" s="1">
        <f t="shared" si="139"/>
        <v>-34.90329497339757</v>
      </c>
      <c r="O392">
        <v>12.6</v>
      </c>
      <c r="P392" s="1">
        <f t="shared" si="143"/>
        <v>-37.96366684080978</v>
      </c>
      <c r="Q392">
        <v>-11.1</v>
      </c>
      <c r="R392" s="1">
        <f t="shared" si="136"/>
        <v>-43.609517309871705</v>
      </c>
      <c r="S392">
        <v>-34.8</v>
      </c>
      <c r="T392" s="1">
        <f t="shared" si="141"/>
        <v>-35.902089075707</v>
      </c>
    </row>
    <row r="393" spans="3:20" ht="12.75">
      <c r="C393">
        <v>-6.2</v>
      </c>
      <c r="D393" s="1">
        <f t="shared" si="138"/>
        <v>7.846018098373212</v>
      </c>
      <c r="E393">
        <v>-3.8</v>
      </c>
      <c r="F393" s="1">
        <f t="shared" si="134"/>
        <v>-14.510685717773644</v>
      </c>
      <c r="G393">
        <v>6.2</v>
      </c>
      <c r="H393" s="1">
        <f t="shared" si="142"/>
        <v>-19.014731131414926</v>
      </c>
      <c r="I393">
        <v>16.2</v>
      </c>
      <c r="J393" s="1">
        <f t="shared" si="140"/>
        <v>-19.041008376659047</v>
      </c>
      <c r="K393">
        <v>-7.6</v>
      </c>
      <c r="L393" s="1">
        <f t="shared" si="135"/>
        <v>-29.021371435547287</v>
      </c>
      <c r="M393">
        <v>2.4</v>
      </c>
      <c r="N393" s="1">
        <f t="shared" si="139"/>
        <v>-34.917617329938196</v>
      </c>
      <c r="O393">
        <v>12.4</v>
      </c>
      <c r="P393" s="1">
        <f t="shared" si="143"/>
        <v>-38.02946226282985</v>
      </c>
      <c r="Q393">
        <v>-11.4</v>
      </c>
      <c r="R393" s="1">
        <f t="shared" si="136"/>
        <v>-43.53205715332093</v>
      </c>
      <c r="S393">
        <v>-35.2</v>
      </c>
      <c r="T393" s="1">
        <f t="shared" si="141"/>
        <v>-35.5099985919459</v>
      </c>
    </row>
    <row r="394" spans="3:20" ht="12.75">
      <c r="C394">
        <v>-6.1</v>
      </c>
      <c r="D394" s="1">
        <f t="shared" si="138"/>
        <v>7.924014134263013</v>
      </c>
      <c r="E394">
        <v>-3.9</v>
      </c>
      <c r="F394" s="1">
        <f t="shared" si="134"/>
        <v>-14.484129245487972</v>
      </c>
      <c r="G394">
        <v>6.1</v>
      </c>
      <c r="H394" s="1">
        <f t="shared" si="142"/>
        <v>-19.04704701521997</v>
      </c>
      <c r="I394">
        <v>16.1</v>
      </c>
      <c r="J394" s="1">
        <f t="shared" si="140"/>
        <v>-19.125637244285482</v>
      </c>
      <c r="K394">
        <v>-7.8</v>
      </c>
      <c r="L394" s="1">
        <f t="shared" si="135"/>
        <v>-28.968258490975945</v>
      </c>
      <c r="M394">
        <v>2.2</v>
      </c>
      <c r="N394" s="1">
        <f t="shared" si="139"/>
        <v>-34.93078871139328</v>
      </c>
      <c r="O394">
        <v>12.2</v>
      </c>
      <c r="P394" s="1">
        <f t="shared" si="143"/>
        <v>-38.09409403043994</v>
      </c>
      <c r="Q394">
        <v>-11.7</v>
      </c>
      <c r="R394" s="1">
        <f t="shared" si="136"/>
        <v>-43.45238773646392</v>
      </c>
      <c r="S394">
        <v>-35.6</v>
      </c>
      <c r="T394" s="1">
        <f t="shared" si="141"/>
        <v>-35.1089732119867</v>
      </c>
    </row>
    <row r="395" spans="3:20" ht="12.75">
      <c r="C395">
        <v>-6</v>
      </c>
      <c r="D395" s="1">
        <f t="shared" si="138"/>
        <v>8</v>
      </c>
      <c r="E395">
        <v>-4</v>
      </c>
      <c r="F395" s="1">
        <f t="shared" si="134"/>
        <v>-14.45683229480096</v>
      </c>
      <c r="G395">
        <v>6</v>
      </c>
      <c r="H395" s="1">
        <f t="shared" si="142"/>
        <v>-19.078784028338912</v>
      </c>
      <c r="I395">
        <v>16</v>
      </c>
      <c r="J395" s="1">
        <f t="shared" si="140"/>
        <v>-19.209372712298546</v>
      </c>
      <c r="K395">
        <v>-8</v>
      </c>
      <c r="L395" s="1">
        <f t="shared" si="135"/>
        <v>-28.91366458960192</v>
      </c>
      <c r="M395">
        <v>2</v>
      </c>
      <c r="N395" s="1">
        <f t="shared" si="139"/>
        <v>-34.942810419312295</v>
      </c>
      <c r="O395">
        <v>12</v>
      </c>
      <c r="P395" s="1">
        <f t="shared" si="143"/>
        <v>-38.157568056677825</v>
      </c>
      <c r="Q395">
        <v>-12</v>
      </c>
      <c r="R395" s="1">
        <f t="shared" si="136"/>
        <v>-43.37049688440288</v>
      </c>
      <c r="S395">
        <v>-36</v>
      </c>
      <c r="T395" s="1">
        <f t="shared" si="141"/>
        <v>-34.698703145794944</v>
      </c>
    </row>
    <row r="396" spans="3:20" ht="12.75">
      <c r="C396">
        <v>-5.9</v>
      </c>
      <c r="D396" s="1">
        <f t="shared" si="138"/>
        <v>8.07403244977378</v>
      </c>
      <c r="E396">
        <v>-4.1</v>
      </c>
      <c r="F396" s="1">
        <f t="shared" si="134"/>
        <v>-14.428790663115187</v>
      </c>
      <c r="G396">
        <v>5.9</v>
      </c>
      <c r="H396" s="1">
        <f t="shared" si="142"/>
        <v>-19.109945054866067</v>
      </c>
      <c r="I396">
        <v>15.9</v>
      </c>
      <c r="J396" s="1">
        <f t="shared" si="140"/>
        <v>-19.292226413765725</v>
      </c>
      <c r="K396">
        <v>-8.2</v>
      </c>
      <c r="L396" s="1">
        <f t="shared" si="135"/>
        <v>-28.857581326230374</v>
      </c>
      <c r="M396">
        <v>1.8</v>
      </c>
      <c r="N396" s="1">
        <f t="shared" si="139"/>
        <v>-34.953683639925565</v>
      </c>
      <c r="O396">
        <v>11.8</v>
      </c>
      <c r="P396" s="1">
        <f t="shared" si="143"/>
        <v>-38.219890109732134</v>
      </c>
      <c r="Q396">
        <v>-12.3</v>
      </c>
      <c r="R396" s="1">
        <f t="shared" si="136"/>
        <v>-43.28637198934556</v>
      </c>
      <c r="S396">
        <v>-36.4</v>
      </c>
      <c r="T396" s="1">
        <f t="shared" si="141"/>
        <v>-34.27885645700568</v>
      </c>
    </row>
    <row r="397" spans="3:20" ht="12.75">
      <c r="C397">
        <v>-5.8</v>
      </c>
      <c r="D397" s="1">
        <f t="shared" si="138"/>
        <v>8.14616474176652</v>
      </c>
      <c r="E397">
        <v>-4.2</v>
      </c>
      <c r="F397" s="1">
        <f aca="true" t="shared" si="144" ref="F397:F460">-SQRT(225-(E397*E397))</f>
        <v>-14.4</v>
      </c>
      <c r="G397">
        <v>5.8</v>
      </c>
      <c r="H397" s="1">
        <f t="shared" si="142"/>
        <v>-19.140532907941722</v>
      </c>
      <c r="I397">
        <v>15.8</v>
      </c>
      <c r="J397" s="1">
        <f t="shared" si="140"/>
        <v>-19.374209661299737</v>
      </c>
      <c r="K397">
        <v>-8.400000000000006</v>
      </c>
      <c r="L397" s="1">
        <f aca="true" t="shared" si="145" ref="L397:L460">-SQRT(900-(K397*K397))</f>
        <v>-28.8</v>
      </c>
      <c r="M397">
        <v>1.6</v>
      </c>
      <c r="N397" s="1">
        <f t="shared" si="139"/>
        <v>-34.96340944473236</v>
      </c>
      <c r="O397">
        <v>11.6</v>
      </c>
      <c r="P397" s="1">
        <f t="shared" si="143"/>
        <v>-38.281065815883444</v>
      </c>
      <c r="Q397">
        <v>-12.6</v>
      </c>
      <c r="R397" s="1">
        <f aca="true" t="shared" si="146" ref="R397:R460">-SQRT(2025-(Q397*Q397))</f>
        <v>-43.2</v>
      </c>
      <c r="S397">
        <v>-36.8</v>
      </c>
      <c r="T397" s="1">
        <f t="shared" si="141"/>
        <v>-33.84907679686405</v>
      </c>
    </row>
    <row r="398" spans="3:20" ht="12.75">
      <c r="C398">
        <v>-5.7</v>
      </c>
      <c r="D398" s="1">
        <f t="shared" si="138"/>
        <v>8.216446920658587</v>
      </c>
      <c r="E398">
        <v>-4.3</v>
      </c>
      <c r="F398" s="1">
        <f t="shared" si="144"/>
        <v>-14.370455803487932</v>
      </c>
      <c r="G398">
        <v>5.7</v>
      </c>
      <c r="H398" s="1">
        <f t="shared" si="142"/>
        <v>-19.17055033117203</v>
      </c>
      <c r="I398">
        <v>15.7</v>
      </c>
      <c r="J398" s="1">
        <f t="shared" si="140"/>
        <v>-19.455333458977258</v>
      </c>
      <c r="K398">
        <v>-8.6</v>
      </c>
      <c r="L398" s="1">
        <f t="shared" si="145"/>
        <v>-28.740911606975864</v>
      </c>
      <c r="M398">
        <v>1.4</v>
      </c>
      <c r="N398" s="1">
        <f t="shared" si="139"/>
        <v>-34.97198879103103</v>
      </c>
      <c r="O398">
        <v>11.4</v>
      </c>
      <c r="P398" s="1">
        <f t="shared" si="143"/>
        <v>-38.34110066234406</v>
      </c>
      <c r="Q398">
        <v>-12.9</v>
      </c>
      <c r="R398" s="1">
        <f t="shared" si="146"/>
        <v>-43.1113674104638</v>
      </c>
      <c r="S398">
        <v>-37.2</v>
      </c>
      <c r="T398" s="1">
        <f t="shared" si="141"/>
        <v>-33.408980828513755</v>
      </c>
    </row>
    <row r="399" spans="3:20" ht="12.75">
      <c r="C399">
        <v>-5.6</v>
      </c>
      <c r="D399" s="1">
        <f t="shared" si="138"/>
        <v>8.284926070883191</v>
      </c>
      <c r="E399">
        <v>-4.4</v>
      </c>
      <c r="F399" s="1">
        <f t="shared" si="144"/>
        <v>-14.340153416194681</v>
      </c>
      <c r="G399">
        <v>5.6</v>
      </c>
      <c r="H399" s="1">
        <f t="shared" si="142"/>
        <v>-19.2</v>
      </c>
      <c r="I399">
        <v>15.6</v>
      </c>
      <c r="J399" s="1">
        <f t="shared" si="140"/>
        <v>-19.535608513685975</v>
      </c>
      <c r="K399">
        <v>-8.8</v>
      </c>
      <c r="L399" s="1">
        <f t="shared" si="145"/>
        <v>-28.680306832389363</v>
      </c>
      <c r="M399">
        <v>1.2</v>
      </c>
      <c r="N399" s="1">
        <f t="shared" si="139"/>
        <v>-34.979422522391644</v>
      </c>
      <c r="O399">
        <v>11.2</v>
      </c>
      <c r="P399" s="1">
        <f t="shared" si="143"/>
        <v>-38.4</v>
      </c>
      <c r="Q399">
        <v>-13.2</v>
      </c>
      <c r="R399" s="1">
        <f t="shared" si="146"/>
        <v>-43.020460248584044</v>
      </c>
      <c r="S399">
        <v>-37.6</v>
      </c>
      <c r="T399" s="1">
        <f t="shared" si="141"/>
        <v>-32.95815528818322</v>
      </c>
    </row>
    <row r="400" spans="3:20" ht="12.75">
      <c r="C400">
        <v>-5.5</v>
      </c>
      <c r="D400" s="1">
        <f t="shared" si="138"/>
        <v>8.351646544245034</v>
      </c>
      <c r="E400">
        <v>-4.5</v>
      </c>
      <c r="F400" s="1">
        <f t="shared" si="144"/>
        <v>-14.309088021254185</v>
      </c>
      <c r="G400">
        <v>5.5</v>
      </c>
      <c r="H400" s="1">
        <f t="shared" si="142"/>
        <v>-19.22888452302941</v>
      </c>
      <c r="I400">
        <v>15.5</v>
      </c>
      <c r="J400" s="1">
        <f t="shared" si="140"/>
        <v>-19.615045245933032</v>
      </c>
      <c r="K400">
        <v>-9</v>
      </c>
      <c r="L400" s="1">
        <f t="shared" si="145"/>
        <v>-28.61817604250837</v>
      </c>
      <c r="M400">
        <v>1</v>
      </c>
      <c r="N400" s="1">
        <f t="shared" si="139"/>
        <v>-34.9857113690718</v>
      </c>
      <c r="O400">
        <v>11</v>
      </c>
      <c r="P400" s="1">
        <f t="shared" si="143"/>
        <v>-38.45776904605882</v>
      </c>
      <c r="Q400">
        <v>-13.5</v>
      </c>
      <c r="R400" s="1">
        <f t="shared" si="146"/>
        <v>-42.92726406376256</v>
      </c>
      <c r="S400">
        <v>-38</v>
      </c>
      <c r="T400" s="1">
        <f t="shared" si="141"/>
        <v>-32.49615361854384</v>
      </c>
    </row>
    <row r="401" spans="3:20" ht="12.75">
      <c r="C401">
        <v>-5.4</v>
      </c>
      <c r="D401" s="1">
        <f t="shared" si="138"/>
        <v>8.416650165000325</v>
      </c>
      <c r="E401">
        <v>-4.6</v>
      </c>
      <c r="F401" s="1">
        <f t="shared" si="144"/>
        <v>-14.277254638059798</v>
      </c>
      <c r="G401">
        <v>5.4</v>
      </c>
      <c r="H401" s="1">
        <f t="shared" si="142"/>
        <v>-19.257206443303243</v>
      </c>
      <c r="I401">
        <v>15.4</v>
      </c>
      <c r="J401" s="1">
        <f t="shared" si="140"/>
        <v>-19.693653800145874</v>
      </c>
      <c r="K401">
        <v>-9.2</v>
      </c>
      <c r="L401" s="1">
        <f t="shared" si="145"/>
        <v>-28.554509276119596</v>
      </c>
      <c r="M401">
        <v>0.7999999999999972</v>
      </c>
      <c r="N401" s="1">
        <f t="shared" si="139"/>
        <v>-34.990855948375994</v>
      </c>
      <c r="O401">
        <v>10.8</v>
      </c>
      <c r="P401" s="1">
        <f t="shared" si="143"/>
        <v>-38.514412886606486</v>
      </c>
      <c r="Q401">
        <v>-13.8</v>
      </c>
      <c r="R401" s="1">
        <f t="shared" si="146"/>
        <v>-42.83176391417939</v>
      </c>
      <c r="S401">
        <v>-38.4</v>
      </c>
      <c r="T401" s="1">
        <f t="shared" si="141"/>
        <v>-32.02249209540069</v>
      </c>
    </row>
    <row r="402" spans="3:20" ht="12.75">
      <c r="C402">
        <v>-5.3</v>
      </c>
      <c r="D402" s="1">
        <f t="shared" si="138"/>
        <v>8.479976415061541</v>
      </c>
      <c r="E402">
        <v>-4.7</v>
      </c>
      <c r="F402" s="1">
        <f t="shared" si="144"/>
        <v>-14.244648117801997</v>
      </c>
      <c r="G402">
        <v>5.3</v>
      </c>
      <c r="H402" s="1">
        <f t="shared" si="142"/>
        <v>-19.284968239538276</v>
      </c>
      <c r="I402">
        <v>15.3</v>
      </c>
      <c r="J402" s="1">
        <f t="shared" si="140"/>
        <v>-19.77144405449435</v>
      </c>
      <c r="K402">
        <v>-9.400000000000006</v>
      </c>
      <c r="L402" s="1">
        <f t="shared" si="145"/>
        <v>-28.489296235603994</v>
      </c>
      <c r="M402">
        <v>0.6000000000000014</v>
      </c>
      <c r="N402" s="1">
        <f t="shared" si="139"/>
        <v>-34.994856764959046</v>
      </c>
      <c r="O402">
        <v>10.6</v>
      </c>
      <c r="P402" s="1">
        <f t="shared" si="143"/>
        <v>-38.56993647907655</v>
      </c>
      <c r="Q402">
        <v>-14.1</v>
      </c>
      <c r="R402" s="1">
        <f t="shared" si="146"/>
        <v>-42.733944353405995</v>
      </c>
      <c r="S402">
        <v>-38.8</v>
      </c>
      <c r="T402" s="1">
        <f t="shared" si="141"/>
        <v>-31.53664535108324</v>
      </c>
    </row>
    <row r="403" spans="3:20" ht="12.75">
      <c r="C403">
        <v>-5.2</v>
      </c>
      <c r="D403" s="1">
        <f t="shared" si="138"/>
        <v>8.541662601625049</v>
      </c>
      <c r="E403">
        <v>-4.8</v>
      </c>
      <c r="F403" s="1">
        <f t="shared" si="144"/>
        <v>-14.211263138792413</v>
      </c>
      <c r="G403">
        <v>5.2</v>
      </c>
      <c r="H403" s="1">
        <f t="shared" si="142"/>
        <v>-19.312172327317295</v>
      </c>
      <c r="I403">
        <v>15.2</v>
      </c>
      <c r="J403" s="1">
        <f t="shared" si="140"/>
        <v>-19.848425630260955</v>
      </c>
      <c r="K403">
        <v>-9.6</v>
      </c>
      <c r="L403" s="1">
        <f t="shared" si="145"/>
        <v>-28.422526277584826</v>
      </c>
      <c r="M403">
        <v>0.3999999999999986</v>
      </c>
      <c r="N403" s="1">
        <f t="shared" si="139"/>
        <v>-34.99771421107384</v>
      </c>
      <c r="O403">
        <v>10.4</v>
      </c>
      <c r="P403" s="1">
        <f t="shared" si="143"/>
        <v>-38.62434465463459</v>
      </c>
      <c r="Q403">
        <v>-14.4</v>
      </c>
      <c r="R403" s="1">
        <f t="shared" si="146"/>
        <v>-42.63378941637724</v>
      </c>
      <c r="S403">
        <v>-39.2</v>
      </c>
      <c r="T403" s="1">
        <f t="shared" si="141"/>
        <v>-31.038041175306144</v>
      </c>
    </row>
    <row r="404" spans="3:20" ht="12.75">
      <c r="C404">
        <v>-5.1</v>
      </c>
      <c r="D404" s="1">
        <f t="shared" si="138"/>
        <v>8.601744009211156</v>
      </c>
      <c r="E404">
        <v>-4.9</v>
      </c>
      <c r="F404" s="1">
        <f t="shared" si="144"/>
        <v>-14.177094201563309</v>
      </c>
      <c r="G404">
        <v>5.1</v>
      </c>
      <c r="H404" s="1">
        <f t="shared" si="142"/>
        <v>-19.338821060240463</v>
      </c>
      <c r="I404">
        <v>15.1</v>
      </c>
      <c r="J404" s="1">
        <f t="shared" si="140"/>
        <v>-19.924607900784398</v>
      </c>
      <c r="K404">
        <v>-9.8</v>
      </c>
      <c r="L404" s="1">
        <f t="shared" si="145"/>
        <v>-28.354188403126617</v>
      </c>
      <c r="M404">
        <v>0.19999999999999574</v>
      </c>
      <c r="N404" s="1">
        <f t="shared" si="139"/>
        <v>-34.999428566763775</v>
      </c>
      <c r="O404">
        <v>10.2</v>
      </c>
      <c r="P404" s="1">
        <f t="shared" si="143"/>
        <v>-38.677642120480925</v>
      </c>
      <c r="Q404">
        <v>-14.7</v>
      </c>
      <c r="R404" s="1">
        <f t="shared" si="146"/>
        <v>-42.53128260468993</v>
      </c>
      <c r="S404">
        <v>-39.6</v>
      </c>
      <c r="T404" s="1">
        <f t="shared" si="141"/>
        <v>-30.52605444534226</v>
      </c>
    </row>
    <row r="405" spans="3:20" ht="12.75">
      <c r="C405">
        <v>-5</v>
      </c>
      <c r="D405" s="1">
        <f t="shared" si="138"/>
        <v>8.660254037844387</v>
      </c>
      <c r="E405">
        <v>-5</v>
      </c>
      <c r="F405" s="1">
        <f t="shared" si="144"/>
        <v>-14.142135623730951</v>
      </c>
      <c r="G405">
        <v>5</v>
      </c>
      <c r="H405" s="1">
        <f t="shared" si="142"/>
        <v>-19.364916731037084</v>
      </c>
      <c r="I405">
        <v>15</v>
      </c>
      <c r="J405" s="1">
        <f t="shared" si="140"/>
        <v>-20</v>
      </c>
      <c r="K405">
        <v>-10</v>
      </c>
      <c r="L405" s="1">
        <f t="shared" si="145"/>
        <v>-28.284271247461902</v>
      </c>
      <c r="M405">
        <v>0</v>
      </c>
      <c r="N405" s="1">
        <f t="shared" si="139"/>
        <v>-35</v>
      </c>
      <c r="O405">
        <v>10</v>
      </c>
      <c r="P405" s="1">
        <f t="shared" si="143"/>
        <v>-38.72983346207417</v>
      </c>
      <c r="Q405">
        <v>-15</v>
      </c>
      <c r="R405" s="1">
        <f t="shared" si="146"/>
        <v>-42.42640687119285</v>
      </c>
      <c r="S405">
        <v>-40</v>
      </c>
      <c r="T405" s="1">
        <f t="shared" si="141"/>
        <v>-30</v>
      </c>
    </row>
    <row r="406" spans="3:20" ht="12.75">
      <c r="C406">
        <v>-4.9</v>
      </c>
      <c r="D406" s="1">
        <f t="shared" si="138"/>
        <v>8.717224328879004</v>
      </c>
      <c r="E406">
        <v>-5.1</v>
      </c>
      <c r="F406" s="1">
        <f t="shared" si="144"/>
        <v>-14.106381534610497</v>
      </c>
      <c r="G406">
        <v>4.9</v>
      </c>
      <c r="H406" s="1">
        <f t="shared" si="142"/>
        <v>-19.390461572639264</v>
      </c>
      <c r="I406">
        <v>14.9</v>
      </c>
      <c r="J406" s="1">
        <f t="shared" si="140"/>
        <v>-20.074610830598935</v>
      </c>
      <c r="K406">
        <v>-10.2</v>
      </c>
      <c r="L406" s="1">
        <f t="shared" si="145"/>
        <v>-28.212763069220994</v>
      </c>
      <c r="M406">
        <v>-0.20000000000000284</v>
      </c>
      <c r="N406" s="1">
        <f t="shared" si="139"/>
        <v>-34.999428566763775</v>
      </c>
      <c r="O406">
        <v>9.8</v>
      </c>
      <c r="P406" s="1">
        <f t="shared" si="143"/>
        <v>-38.78092314527853</v>
      </c>
      <c r="Q406">
        <v>-15.3</v>
      </c>
      <c r="R406" s="1">
        <f t="shared" si="146"/>
        <v>-42.31914460383149</v>
      </c>
      <c r="S406">
        <v>-40.4</v>
      </c>
      <c r="T406" s="1">
        <f t="shared" si="141"/>
        <v>-29.459124223235154</v>
      </c>
    </row>
    <row r="407" spans="3:20" ht="12.75">
      <c r="C407">
        <v>-4.8</v>
      </c>
      <c r="D407" s="1">
        <f t="shared" si="138"/>
        <v>8.772684879784524</v>
      </c>
      <c r="E407">
        <v>-5.2</v>
      </c>
      <c r="F407" s="1">
        <f t="shared" si="144"/>
        <v>-14.069825869569247</v>
      </c>
      <c r="G407">
        <v>4.8</v>
      </c>
      <c r="H407" s="1">
        <f t="shared" si="142"/>
        <v>-19.415457759218555</v>
      </c>
      <c r="I407">
        <v>14.8</v>
      </c>
      <c r="J407" s="1">
        <f t="shared" si="140"/>
        <v>-20.148449071826843</v>
      </c>
      <c r="K407">
        <v>-10.4</v>
      </c>
      <c r="L407" s="1">
        <f t="shared" si="145"/>
        <v>-28.139651739138493</v>
      </c>
      <c r="M407">
        <v>-0.3999999999999986</v>
      </c>
      <c r="N407" s="1">
        <f t="shared" si="139"/>
        <v>-34.99771421107384</v>
      </c>
      <c r="O407">
        <v>9.6</v>
      </c>
      <c r="P407" s="1">
        <f t="shared" si="143"/>
        <v>-38.83091551843711</v>
      </c>
      <c r="Q407">
        <v>-15.6</v>
      </c>
      <c r="R407" s="1">
        <f t="shared" si="146"/>
        <v>-42.20947760870774</v>
      </c>
      <c r="S407">
        <v>-40.8</v>
      </c>
      <c r="T407" s="1">
        <f t="shared" si="141"/>
        <v>-28.902595039200204</v>
      </c>
    </row>
    <row r="408" spans="3:20" ht="12.75">
      <c r="C408">
        <v>-4.7</v>
      </c>
      <c r="D408" s="1">
        <f t="shared" si="138"/>
        <v>8.826664149042944</v>
      </c>
      <c r="E408">
        <v>-5.3</v>
      </c>
      <c r="F408" s="1">
        <f t="shared" si="144"/>
        <v>-14.03246236410417</v>
      </c>
      <c r="G408">
        <v>4.7</v>
      </c>
      <c r="H408" s="1">
        <f t="shared" si="142"/>
        <v>-19.439907407186897</v>
      </c>
      <c r="I408">
        <v>14.7</v>
      </c>
      <c r="J408" s="1">
        <f t="shared" si="140"/>
        <v>-20.221523186941187</v>
      </c>
      <c r="K408">
        <v>-10.6</v>
      </c>
      <c r="L408" s="1">
        <f t="shared" si="145"/>
        <v>-28.06492472820834</v>
      </c>
      <c r="M408">
        <v>-0.6000000000000014</v>
      </c>
      <c r="N408" s="1">
        <f t="shared" si="139"/>
        <v>-34.994856764959046</v>
      </c>
      <c r="O408">
        <v>9.4</v>
      </c>
      <c r="P408" s="1">
        <f t="shared" si="143"/>
        <v>-38.879814814373795</v>
      </c>
      <c r="Q408">
        <v>-15.9</v>
      </c>
      <c r="R408" s="1">
        <f t="shared" si="146"/>
        <v>-42.09738709231251</v>
      </c>
      <c r="S408">
        <v>-41.2</v>
      </c>
      <c r="T408" s="1">
        <f t="shared" si="141"/>
        <v>-28.32948993540123</v>
      </c>
    </row>
    <row r="409" spans="3:20" ht="12.75">
      <c r="C409">
        <v>-4.6</v>
      </c>
      <c r="D409" s="1">
        <f t="shared" si="138"/>
        <v>8.879189152169246</v>
      </c>
      <c r="E409">
        <v>-5.4</v>
      </c>
      <c r="F409" s="1">
        <f t="shared" si="144"/>
        <v>-13.994284547628721</v>
      </c>
      <c r="G409">
        <v>4.6</v>
      </c>
      <c r="H409" s="1">
        <f t="shared" si="142"/>
        <v>-19.463812576162976</v>
      </c>
      <c r="I409">
        <v>14.6</v>
      </c>
      <c r="J409" s="1">
        <f t="shared" si="140"/>
        <v>-20.293841430345317</v>
      </c>
      <c r="K409">
        <v>-10.8</v>
      </c>
      <c r="L409" s="1">
        <f t="shared" si="145"/>
        <v>-27.988569095257443</v>
      </c>
      <c r="M409">
        <v>-0.8000000000000043</v>
      </c>
      <c r="N409" s="1">
        <f t="shared" si="139"/>
        <v>-34.990855948375994</v>
      </c>
      <c r="O409">
        <v>9.2</v>
      </c>
      <c r="P409" s="1">
        <f t="shared" si="143"/>
        <v>-38.92762515232595</v>
      </c>
      <c r="Q409">
        <v>-16.2</v>
      </c>
      <c r="R409" s="1">
        <f t="shared" si="146"/>
        <v>-41.98285364288616</v>
      </c>
      <c r="S409">
        <v>-41.6</v>
      </c>
      <c r="T409" s="1">
        <f t="shared" si="141"/>
        <v>-27.73878151613729</v>
      </c>
    </row>
    <row r="410" spans="3:20" ht="12.75">
      <c r="C410">
        <v>-4.5</v>
      </c>
      <c r="D410" s="1">
        <f t="shared" si="138"/>
        <v>8.930285549745875</v>
      </c>
      <c r="E410">
        <v>-5.5</v>
      </c>
      <c r="F410" s="1">
        <f t="shared" si="144"/>
        <v>-13.955285736952863</v>
      </c>
      <c r="G410">
        <v>4.5</v>
      </c>
      <c r="H410" s="1">
        <f t="shared" si="142"/>
        <v>-19.487175269905077</v>
      </c>
      <c r="I410">
        <v>14.5</v>
      </c>
      <c r="J410" s="1">
        <f t="shared" si="140"/>
        <v>-20.3654118544163</v>
      </c>
      <c r="K410">
        <v>-11</v>
      </c>
      <c r="L410" s="1">
        <f t="shared" si="145"/>
        <v>-27.910571473905726</v>
      </c>
      <c r="M410">
        <v>-1</v>
      </c>
      <c r="N410" s="1">
        <f t="shared" si="139"/>
        <v>-34.9857113690718</v>
      </c>
      <c r="O410">
        <v>9</v>
      </c>
      <c r="P410" s="1">
        <f t="shared" si="143"/>
        <v>-38.97435053981015</v>
      </c>
      <c r="Q410">
        <v>-16.5</v>
      </c>
      <c r="R410" s="1">
        <f t="shared" si="146"/>
        <v>-41.865857210858586</v>
      </c>
      <c r="S410">
        <v>-42</v>
      </c>
      <c r="T410" s="1">
        <f t="shared" si="141"/>
        <v>-27.129319932501073</v>
      </c>
    </row>
    <row r="411" spans="3:20" ht="12.75">
      <c r="C411">
        <v>-4.4</v>
      </c>
      <c r="D411" s="1">
        <f t="shared" si="138"/>
        <v>8.97997772825746</v>
      </c>
      <c r="E411">
        <v>-5.6</v>
      </c>
      <c r="F411" s="1">
        <f t="shared" si="144"/>
        <v>-13.915459029439166</v>
      </c>
      <c r="G411">
        <v>4.4</v>
      </c>
      <c r="H411" s="1">
        <f t="shared" si="142"/>
        <v>-19.509997437211517</v>
      </c>
      <c r="I411">
        <v>14.4</v>
      </c>
      <c r="J411" s="1">
        <f t="shared" si="140"/>
        <v>-20.43624231604235</v>
      </c>
      <c r="K411">
        <v>-11.2</v>
      </c>
      <c r="L411" s="1">
        <f t="shared" si="145"/>
        <v>-27.830918058878332</v>
      </c>
      <c r="M411">
        <v>-1.2</v>
      </c>
      <c r="N411" s="1">
        <f t="shared" si="139"/>
        <v>-34.979422522391644</v>
      </c>
      <c r="O411">
        <v>8.8</v>
      </c>
      <c r="P411" s="1">
        <f t="shared" si="143"/>
        <v>-39.019994874423034</v>
      </c>
      <c r="Q411">
        <v>-16.8</v>
      </c>
      <c r="R411" s="1">
        <f t="shared" si="146"/>
        <v>-41.746377088317494</v>
      </c>
      <c r="S411">
        <v>-42.4</v>
      </c>
      <c r="T411" s="1">
        <f t="shared" si="141"/>
        <v>-26.499811320083015</v>
      </c>
    </row>
    <row r="412" spans="3:20" ht="12.75">
      <c r="C412">
        <v>-4.3</v>
      </c>
      <c r="D412" s="1">
        <f t="shared" si="138"/>
        <v>9.028288874421332</v>
      </c>
      <c r="E412">
        <v>-5.7</v>
      </c>
      <c r="F412" s="1">
        <f t="shared" si="144"/>
        <v>-13.874797295816613</v>
      </c>
      <c r="G412">
        <v>4.3</v>
      </c>
      <c r="H412" s="1">
        <f t="shared" si="142"/>
        <v>-19.532280972789636</v>
      </c>
      <c r="I412">
        <v>14.3</v>
      </c>
      <c r="J412" s="1">
        <f t="shared" si="140"/>
        <v>-20.5063404828848</v>
      </c>
      <c r="K412">
        <v>-11.4</v>
      </c>
      <c r="L412" s="1">
        <f t="shared" si="145"/>
        <v>-27.749594591633226</v>
      </c>
      <c r="M412">
        <v>-1.4</v>
      </c>
      <c r="N412" s="1">
        <f t="shared" si="139"/>
        <v>-34.97198879103103</v>
      </c>
      <c r="O412">
        <v>8.6</v>
      </c>
      <c r="P412" s="1">
        <f t="shared" si="143"/>
        <v>-39.06456194557927</v>
      </c>
      <c r="Q412">
        <v>-17.1</v>
      </c>
      <c r="R412" s="1">
        <f t="shared" si="146"/>
        <v>-41.62439188744984</v>
      </c>
      <c r="S412">
        <v>-42.8</v>
      </c>
      <c r="T412" s="1">
        <f t="shared" si="141"/>
        <v>-25.848791074245625</v>
      </c>
    </row>
    <row r="413" spans="3:20" ht="12.75">
      <c r="C413">
        <v>-4.2</v>
      </c>
      <c r="D413" s="1">
        <f t="shared" si="138"/>
        <v>9.075241043630742</v>
      </c>
      <c r="E413">
        <v>-5.8</v>
      </c>
      <c r="F413" s="1">
        <f t="shared" si="144"/>
        <v>-13.833293172632466</v>
      </c>
      <c r="G413">
        <v>4.2</v>
      </c>
      <c r="H413" s="1">
        <f t="shared" si="142"/>
        <v>-19.554027718094297</v>
      </c>
      <c r="I413">
        <v>14.2</v>
      </c>
      <c r="J413" s="1">
        <f t="shared" si="140"/>
        <v>-20.575713839378697</v>
      </c>
      <c r="K413">
        <v>-11.6</v>
      </c>
      <c r="L413" s="1">
        <f t="shared" si="145"/>
        <v>-27.666586345264932</v>
      </c>
      <c r="M413">
        <v>-1.6</v>
      </c>
      <c r="N413" s="1">
        <f t="shared" si="139"/>
        <v>-34.96340944473236</v>
      </c>
      <c r="O413">
        <v>8.4</v>
      </c>
      <c r="P413" s="1">
        <f t="shared" si="143"/>
        <v>-39.10805543618859</v>
      </c>
      <c r="Q413">
        <v>-17.4</v>
      </c>
      <c r="R413" s="1">
        <f t="shared" si="146"/>
        <v>-41.4998795178974</v>
      </c>
      <c r="S413">
        <v>-43.2</v>
      </c>
      <c r="T413" s="1">
        <f t="shared" si="141"/>
        <v>-25.174590364095298</v>
      </c>
    </row>
    <row r="414" spans="3:20" ht="12.75">
      <c r="C414">
        <v>-4.1</v>
      </c>
      <c r="D414" s="1">
        <f t="shared" si="138"/>
        <v>9.120855223058856</v>
      </c>
      <c r="E414">
        <v>-5.9</v>
      </c>
      <c r="F414" s="1">
        <f t="shared" si="144"/>
        <v>-13.790939054321138</v>
      </c>
      <c r="G414">
        <v>4.1</v>
      </c>
      <c r="H414" s="1">
        <f t="shared" si="142"/>
        <v>-19.575239462136857</v>
      </c>
      <c r="I414">
        <v>14.1</v>
      </c>
      <c r="J414" s="1">
        <f t="shared" si="140"/>
        <v>-20.644369692485164</v>
      </c>
      <c r="K414">
        <v>-11.8</v>
      </c>
      <c r="L414" s="1">
        <f t="shared" si="145"/>
        <v>-27.581878108642275</v>
      </c>
      <c r="M414">
        <v>-1.8</v>
      </c>
      <c r="N414" s="1">
        <f t="shared" si="139"/>
        <v>-34.953683639925565</v>
      </c>
      <c r="O414">
        <v>8.2</v>
      </c>
      <c r="P414" s="1">
        <f t="shared" si="143"/>
        <v>-39.15047892427371</v>
      </c>
      <c r="Q414">
        <v>-17.7</v>
      </c>
      <c r="R414" s="1">
        <f t="shared" si="146"/>
        <v>-41.372817162963415</v>
      </c>
      <c r="S414">
        <v>-43.6</v>
      </c>
      <c r="T414" s="1">
        <f t="shared" si="141"/>
        <v>-24.475293665245367</v>
      </c>
    </row>
    <row r="415" spans="3:20" ht="12.75">
      <c r="C415">
        <v>-4</v>
      </c>
      <c r="D415" s="1">
        <f t="shared" si="138"/>
        <v>9.16515138991168</v>
      </c>
      <c r="E415">
        <v>-6</v>
      </c>
      <c r="F415" s="1">
        <f t="shared" si="144"/>
        <v>-13.74772708486752</v>
      </c>
      <c r="G415">
        <v>4</v>
      </c>
      <c r="H415" s="1">
        <f t="shared" si="142"/>
        <v>-19.595917942265423</v>
      </c>
      <c r="I415">
        <v>14</v>
      </c>
      <c r="J415" s="1">
        <f t="shared" si="140"/>
        <v>-20.71231517720798</v>
      </c>
      <c r="K415">
        <v>-12</v>
      </c>
      <c r="L415" s="1">
        <f t="shared" si="145"/>
        <v>-27.49545416973504</v>
      </c>
      <c r="M415">
        <v>-2</v>
      </c>
      <c r="N415" s="1">
        <f t="shared" si="139"/>
        <v>-34.942810419312295</v>
      </c>
      <c r="O415">
        <v>8</v>
      </c>
      <c r="P415" s="1">
        <f t="shared" si="143"/>
        <v>-39.191835884530846</v>
      </c>
      <c r="Q415">
        <v>-18</v>
      </c>
      <c r="R415" s="1">
        <f t="shared" si="146"/>
        <v>-41.24318125460256</v>
      </c>
      <c r="S415">
        <v>-44</v>
      </c>
      <c r="T415" s="1">
        <f t="shared" si="141"/>
        <v>-23.748684174075834</v>
      </c>
    </row>
    <row r="416" spans="3:20" ht="12.75">
      <c r="C416">
        <v>-3.9</v>
      </c>
      <c r="D416" s="1">
        <f t="shared" si="138"/>
        <v>9.208148565265441</v>
      </c>
      <c r="E416">
        <v>-6.1</v>
      </c>
      <c r="F416" s="1">
        <f t="shared" si="144"/>
        <v>-13.703649149040558</v>
      </c>
      <c r="G416">
        <v>3.9</v>
      </c>
      <c r="H416" s="1">
        <f t="shared" si="142"/>
        <v>-19.61606484491729</v>
      </c>
      <c r="I416">
        <v>13.9</v>
      </c>
      <c r="J416" s="1">
        <f t="shared" si="140"/>
        <v>-20.77955726188602</v>
      </c>
      <c r="K416">
        <v>-12.2</v>
      </c>
      <c r="L416" s="1">
        <f t="shared" si="145"/>
        <v>-27.407298298081116</v>
      </c>
      <c r="M416">
        <v>-2.2</v>
      </c>
      <c r="N416" s="1">
        <f t="shared" si="139"/>
        <v>-34.93078871139328</v>
      </c>
      <c r="O416">
        <v>7.8</v>
      </c>
      <c r="P416" s="1">
        <f t="shared" si="143"/>
        <v>-39.23212968983458</v>
      </c>
      <c r="Q416">
        <v>-18.3</v>
      </c>
      <c r="R416" s="1">
        <f t="shared" si="146"/>
        <v>-41.110947447121674</v>
      </c>
      <c r="S416">
        <v>-44.4</v>
      </c>
      <c r="T416" s="1">
        <f t="shared" si="141"/>
        <v>-22.992172581119863</v>
      </c>
    </row>
    <row r="417" spans="3:20" ht="12.75">
      <c r="C417">
        <v>-3.8</v>
      </c>
      <c r="D417" s="1">
        <f t="shared" si="138"/>
        <v>9.249864863877741</v>
      </c>
      <c r="E417">
        <v>-6.2</v>
      </c>
      <c r="F417" s="1">
        <f t="shared" si="144"/>
        <v>-13.658696863171098</v>
      </c>
      <c r="G417">
        <v>3.8</v>
      </c>
      <c r="H417" s="1">
        <f t="shared" si="142"/>
        <v>-19.635681806344287</v>
      </c>
      <c r="I417">
        <v>13.8</v>
      </c>
      <c r="J417" s="1">
        <f t="shared" si="140"/>
        <v>-20.84610275327261</v>
      </c>
      <c r="K417">
        <v>-12.4</v>
      </c>
      <c r="L417" s="1">
        <f t="shared" si="145"/>
        <v>-27.317393726342196</v>
      </c>
      <c r="M417">
        <v>-2.4</v>
      </c>
      <c r="N417" s="1">
        <f t="shared" si="139"/>
        <v>-34.917617329938196</v>
      </c>
      <c r="O417">
        <v>7.6</v>
      </c>
      <c r="P417" s="1">
        <f t="shared" si="143"/>
        <v>-39.271363612688575</v>
      </c>
      <c r="Q417">
        <v>-18.6</v>
      </c>
      <c r="R417" s="1">
        <f t="shared" si="146"/>
        <v>-40.9760905895133</v>
      </c>
      <c r="S417">
        <v>-44.8</v>
      </c>
      <c r="T417" s="1">
        <f t="shared" si="141"/>
        <v>-22.202702538204672</v>
      </c>
    </row>
    <row r="418" spans="3:20" ht="12.75">
      <c r="C418">
        <v>-3.7</v>
      </c>
      <c r="D418" s="1">
        <f t="shared" si="138"/>
        <v>9.290317540321213</v>
      </c>
      <c r="E418">
        <v>-6.3</v>
      </c>
      <c r="F418" s="1">
        <f t="shared" si="144"/>
        <v>-13.612861565446114</v>
      </c>
      <c r="G418">
        <v>3.7</v>
      </c>
      <c r="H418" s="1">
        <f t="shared" si="142"/>
        <v>-19.65477041331188</v>
      </c>
      <c r="I418">
        <v>13.7</v>
      </c>
      <c r="J418" s="1">
        <f t="shared" si="140"/>
        <v>-20.911958301412138</v>
      </c>
      <c r="K418">
        <v>-12.6</v>
      </c>
      <c r="L418" s="1">
        <f t="shared" si="145"/>
        <v>-27.225723130892227</v>
      </c>
      <c r="M418">
        <v>-2.6</v>
      </c>
      <c r="N418" s="1">
        <f t="shared" si="139"/>
        <v>-34.90329497339757</v>
      </c>
      <c r="O418">
        <v>7.4</v>
      </c>
      <c r="P418" s="1">
        <f t="shared" si="143"/>
        <v>-39.30954082662376</v>
      </c>
      <c r="Q418">
        <v>-18.9</v>
      </c>
      <c r="R418" s="1">
        <f t="shared" si="146"/>
        <v>-40.83858469633834</v>
      </c>
      <c r="S418">
        <v>-45.2</v>
      </c>
      <c r="T418" s="1">
        <f t="shared" si="141"/>
        <v>-21.376622745419816</v>
      </c>
    </row>
    <row r="419" spans="3:20" ht="12.75">
      <c r="C419">
        <v>-3.6</v>
      </c>
      <c r="D419" s="1">
        <f aca="true" t="shared" si="147" ref="D419:D482">SQRT(100-(C419*C419))</f>
        <v>9.32952303175248</v>
      </c>
      <c r="E419">
        <v>-6.4</v>
      </c>
      <c r="F419" s="1">
        <f t="shared" si="144"/>
        <v>-13.566134305689296</v>
      </c>
      <c r="G419">
        <v>3.6</v>
      </c>
      <c r="H419" s="1">
        <f t="shared" si="142"/>
        <v>-19.673332203772702</v>
      </c>
      <c r="I419">
        <v>13.6</v>
      </c>
      <c r="J419" s="1">
        <f t="shared" si="140"/>
        <v>-20.977130404323656</v>
      </c>
      <c r="K419">
        <v>-12.8</v>
      </c>
      <c r="L419" s="1">
        <f t="shared" si="145"/>
        <v>-27.132268611378592</v>
      </c>
      <c r="M419">
        <v>-2.8</v>
      </c>
      <c r="N419" s="1">
        <f t="shared" si="139"/>
        <v>-34.88782022425592</v>
      </c>
      <c r="O419">
        <v>7.2</v>
      </c>
      <c r="P419" s="1">
        <f t="shared" si="143"/>
        <v>-39.346664407545404</v>
      </c>
      <c r="Q419">
        <v>-19.2</v>
      </c>
      <c r="R419" s="1">
        <f t="shared" si="146"/>
        <v>-40.69840291706789</v>
      </c>
      <c r="S419">
        <v>-45.6</v>
      </c>
      <c r="T419" s="1">
        <f t="shared" si="141"/>
        <v>-20.50950998927083</v>
      </c>
    </row>
    <row r="420" spans="3:20" ht="12.75">
      <c r="C420">
        <v>-3.5</v>
      </c>
      <c r="D420" s="1">
        <f t="shared" si="147"/>
        <v>9.367496997597597</v>
      </c>
      <c r="E420">
        <v>-6.5</v>
      </c>
      <c r="F420" s="1">
        <f t="shared" si="144"/>
        <v>-13.518505834595775</v>
      </c>
      <c r="G420">
        <v>3.5</v>
      </c>
      <c r="H420" s="1">
        <f t="shared" si="142"/>
        <v>-19.691368667515217</v>
      </c>
      <c r="I420">
        <v>13.5</v>
      </c>
      <c r="J420" s="1">
        <f t="shared" si="140"/>
        <v>-21.041625412500814</v>
      </c>
      <c r="K420">
        <v>-13</v>
      </c>
      <c r="L420" s="1">
        <f t="shared" si="145"/>
        <v>-27.03701166919155</v>
      </c>
      <c r="M420">
        <v>-3</v>
      </c>
      <c r="N420" s="1">
        <f t="shared" si="139"/>
        <v>-34.87119154832539</v>
      </c>
      <c r="O420">
        <v>7</v>
      </c>
      <c r="P420" s="1">
        <f t="shared" si="143"/>
        <v>-39.382737335030434</v>
      </c>
      <c r="Q420">
        <v>-19.5</v>
      </c>
      <c r="R420" s="1">
        <f t="shared" si="146"/>
        <v>-40.55551750378732</v>
      </c>
      <c r="S420">
        <v>-46</v>
      </c>
      <c r="T420" s="1">
        <f t="shared" si="141"/>
        <v>-19.595917942265423</v>
      </c>
    </row>
    <row r="421" spans="3:20" ht="12.75">
      <c r="C421">
        <v>-3.4</v>
      </c>
      <c r="D421" s="1">
        <f t="shared" si="147"/>
        <v>9.404254356406998</v>
      </c>
      <c r="E421">
        <v>-6.6</v>
      </c>
      <c r="F421" s="1">
        <f t="shared" si="144"/>
        <v>-13.46996659238619</v>
      </c>
      <c r="G421">
        <v>3.4</v>
      </c>
      <c r="H421" s="1">
        <f t="shared" si="142"/>
        <v>-19.70888124678821</v>
      </c>
      <c r="I421">
        <v>13.4</v>
      </c>
      <c r="J421" s="1">
        <f t="shared" si="140"/>
        <v>-21.10544953323667</v>
      </c>
      <c r="K421">
        <v>-13.2</v>
      </c>
      <c r="L421" s="1">
        <f t="shared" si="145"/>
        <v>-26.93993318477238</v>
      </c>
      <c r="M421">
        <v>-3.2</v>
      </c>
      <c r="N421" s="1">
        <f t="shared" si="139"/>
        <v>-34.85340729397917</v>
      </c>
      <c r="O421">
        <v>6.8</v>
      </c>
      <c r="P421" s="1">
        <f t="shared" si="143"/>
        <v>-39.41776249357642</v>
      </c>
      <c r="Q421">
        <v>-19.8</v>
      </c>
      <c r="R421" s="1">
        <f t="shared" si="146"/>
        <v>-40.409899777158564</v>
      </c>
      <c r="S421">
        <v>-46.4</v>
      </c>
      <c r="T421" s="1">
        <f t="shared" si="141"/>
        <v>-18.629009635512027</v>
      </c>
    </row>
    <row r="422" spans="3:20" ht="12.75">
      <c r="C422">
        <v>-3.3</v>
      </c>
      <c r="D422" s="1">
        <f t="shared" si="147"/>
        <v>9.439809320108113</v>
      </c>
      <c r="E422">
        <v>-6.7</v>
      </c>
      <c r="F422" s="1">
        <f t="shared" si="144"/>
        <v>-13.42050669684271</v>
      </c>
      <c r="G422">
        <v>3.3</v>
      </c>
      <c r="H422" s="1">
        <f t="shared" si="142"/>
        <v>-19.725871336901697</v>
      </c>
      <c r="I422">
        <v>13.3</v>
      </c>
      <c r="J422" s="1">
        <f t="shared" si="140"/>
        <v>-21.16860883478175</v>
      </c>
      <c r="K422">
        <v>-13.4</v>
      </c>
      <c r="L422" s="1">
        <f t="shared" si="145"/>
        <v>-26.84101339368542</v>
      </c>
      <c r="M422">
        <v>-3.4000000000000057</v>
      </c>
      <c r="N422" s="1">
        <f aca="true" t="shared" si="148" ref="N422:N485">-SQRT(1225-(M422*M422))</f>
        <v>-34.83446569132359</v>
      </c>
      <c r="O422">
        <v>6.6</v>
      </c>
      <c r="P422" s="1">
        <f t="shared" si="143"/>
        <v>-39.451742673803395</v>
      </c>
      <c r="Q422">
        <v>-20.1</v>
      </c>
      <c r="R422" s="1">
        <f t="shared" si="146"/>
        <v>-40.26152009052813</v>
      </c>
      <c r="S422">
        <v>-46.8</v>
      </c>
      <c r="T422" s="1">
        <f t="shared" si="141"/>
        <v>-17.600000000000005</v>
      </c>
    </row>
    <row r="423" spans="3:20" ht="12.75">
      <c r="C423">
        <v>-3.2</v>
      </c>
      <c r="D423" s="1">
        <f t="shared" si="147"/>
        <v>9.474175425861608</v>
      </c>
      <c r="E423">
        <v>-6.8</v>
      </c>
      <c r="F423" s="1">
        <f t="shared" si="144"/>
        <v>-13.370115930686614</v>
      </c>
      <c r="G423">
        <v>3.2</v>
      </c>
      <c r="H423" s="1">
        <f t="shared" si="142"/>
        <v>-19.742340286804904</v>
      </c>
      <c r="I423">
        <v>13.2</v>
      </c>
      <c r="J423" s="1">
        <f t="shared" si="140"/>
        <v>-21.231109250342996</v>
      </c>
      <c r="K423">
        <v>-13.6</v>
      </c>
      <c r="L423" s="1">
        <f t="shared" si="145"/>
        <v>-26.74023186137323</v>
      </c>
      <c r="M423">
        <v>-3.6</v>
      </c>
      <c r="N423" s="1">
        <f t="shared" si="148"/>
        <v>-34.81436485130814</v>
      </c>
      <c r="O423">
        <v>6.4</v>
      </c>
      <c r="P423" s="1">
        <f t="shared" si="143"/>
        <v>-39.48468057360981</v>
      </c>
      <c r="Q423">
        <v>-20.4</v>
      </c>
      <c r="R423" s="1">
        <f t="shared" si="146"/>
        <v>-40.11034779205985</v>
      </c>
      <c r="S423">
        <v>-47.2</v>
      </c>
      <c r="T423" s="1">
        <f t="shared" si="141"/>
        <v>-16.49727250184102</v>
      </c>
    </row>
    <row r="424" spans="3:20" ht="12.75">
      <c r="C424">
        <v>-3.1</v>
      </c>
      <c r="D424" s="1">
        <f t="shared" si="147"/>
        <v>9.507365565707463</v>
      </c>
      <c r="E424">
        <v>-6.9</v>
      </c>
      <c r="F424" s="1">
        <f t="shared" si="144"/>
        <v>-13.318783728253868</v>
      </c>
      <c r="G424">
        <v>3.1</v>
      </c>
      <c r="H424" s="1">
        <f t="shared" si="142"/>
        <v>-19.758289399641864</v>
      </c>
      <c r="I424">
        <v>13.1</v>
      </c>
      <c r="J424" s="1">
        <f t="shared" si="140"/>
        <v>-21.29295658193103</v>
      </c>
      <c r="K424">
        <v>-13.8</v>
      </c>
      <c r="L424" s="1">
        <f t="shared" si="145"/>
        <v>-26.637567456507735</v>
      </c>
      <c r="M424">
        <v>-3.8</v>
      </c>
      <c r="N424" s="1">
        <f t="shared" si="148"/>
        <v>-34.793102764772215</v>
      </c>
      <c r="O424">
        <v>6.2</v>
      </c>
      <c r="P424" s="1">
        <f t="shared" si="143"/>
        <v>-39.51657879928373</v>
      </c>
      <c r="Q424">
        <v>-20.7</v>
      </c>
      <c r="R424" s="1">
        <f t="shared" si="146"/>
        <v>-39.9563511847616</v>
      </c>
      <c r="S424">
        <v>-47.6</v>
      </c>
      <c r="T424" s="1">
        <f t="shared" si="141"/>
        <v>-15.304901175767185</v>
      </c>
    </row>
    <row r="425" spans="3:20" ht="12.75">
      <c r="C425">
        <v>-3</v>
      </c>
      <c r="D425" s="1">
        <f t="shared" si="147"/>
        <v>9.539392014169456</v>
      </c>
      <c r="E425">
        <v>-7</v>
      </c>
      <c r="F425" s="1">
        <f t="shared" si="144"/>
        <v>-13.2664991614216</v>
      </c>
      <c r="G425">
        <v>3</v>
      </c>
      <c r="H425" s="1">
        <f t="shared" si="142"/>
        <v>-19.77371993328519</v>
      </c>
      <c r="I425">
        <v>13</v>
      </c>
      <c r="J425" s="1">
        <f t="shared" si="140"/>
        <v>-21.354156504062622</v>
      </c>
      <c r="K425">
        <v>-14</v>
      </c>
      <c r="L425" s="1">
        <f t="shared" si="145"/>
        <v>-26.5329983228432</v>
      </c>
      <c r="M425">
        <v>-4</v>
      </c>
      <c r="N425" s="1">
        <f t="shared" si="148"/>
        <v>-34.77067730142742</v>
      </c>
      <c r="O425">
        <v>6</v>
      </c>
      <c r="P425" s="1">
        <f t="shared" si="143"/>
        <v>-39.54743986657038</v>
      </c>
      <c r="Q425">
        <v>-21</v>
      </c>
      <c r="R425" s="1">
        <f t="shared" si="146"/>
        <v>-39.7994974842648</v>
      </c>
      <c r="S425">
        <v>-48</v>
      </c>
      <c r="T425" s="1">
        <f t="shared" si="141"/>
        <v>-14</v>
      </c>
    </row>
    <row r="426" spans="3:20" ht="12.75">
      <c r="C426">
        <v>-2.9</v>
      </c>
      <c r="D426" s="1">
        <f t="shared" si="147"/>
        <v>9.570266453970861</v>
      </c>
      <c r="E426">
        <v>-7.1</v>
      </c>
      <c r="F426" s="1">
        <f t="shared" si="144"/>
        <v>-13.21325092473461</v>
      </c>
      <c r="G426">
        <v>2.9</v>
      </c>
      <c r="H426" s="1">
        <f t="shared" si="142"/>
        <v>-19.78863310084858</v>
      </c>
      <c r="I426">
        <v>12.9</v>
      </c>
      <c r="J426" s="1">
        <f t="shared" si="140"/>
        <v>-21.414714567324964</v>
      </c>
      <c r="K426">
        <v>-14.2</v>
      </c>
      <c r="L426" s="1">
        <f t="shared" si="145"/>
        <v>-26.42650184946922</v>
      </c>
      <c r="M426">
        <v>-4.2</v>
      </c>
      <c r="N426" s="1">
        <f t="shared" si="148"/>
        <v>-34.7470862087744</v>
      </c>
      <c r="O426">
        <v>5.8</v>
      </c>
      <c r="P426" s="1">
        <f t="shared" si="143"/>
        <v>-39.57726620169716</v>
      </c>
      <c r="Q426">
        <v>-21.3</v>
      </c>
      <c r="R426" s="1">
        <f t="shared" si="146"/>
        <v>-39.63975277420383</v>
      </c>
      <c r="S426">
        <v>-48.4</v>
      </c>
      <c r="T426" s="1">
        <f t="shared" si="141"/>
        <v>-12.5475097130865</v>
      </c>
    </row>
    <row r="427" spans="3:20" ht="12.75">
      <c r="C427">
        <v>-2.8</v>
      </c>
      <c r="D427" s="1">
        <f t="shared" si="147"/>
        <v>9.6</v>
      </c>
      <c r="E427">
        <v>-7.2</v>
      </c>
      <c r="F427" s="1">
        <f t="shared" si="144"/>
        <v>-13.159027319676785</v>
      </c>
      <c r="G427">
        <v>2.8</v>
      </c>
      <c r="H427" s="1">
        <f t="shared" si="142"/>
        <v>-19.8030300711785</v>
      </c>
      <c r="I427">
        <v>12.8</v>
      </c>
      <c r="J427" s="1">
        <f t="shared" si="140"/>
        <v>-21.474636201807936</v>
      </c>
      <c r="K427">
        <v>-14.4</v>
      </c>
      <c r="L427" s="1">
        <f t="shared" si="145"/>
        <v>-26.31805463935357</v>
      </c>
      <c r="M427">
        <v>-4.400000000000006</v>
      </c>
      <c r="N427" s="1">
        <f t="shared" si="148"/>
        <v>-34.72232711095268</v>
      </c>
      <c r="O427">
        <v>5.6</v>
      </c>
      <c r="P427" s="1">
        <f t="shared" si="143"/>
        <v>-39.606060142357</v>
      </c>
      <c r="Q427">
        <v>-21.6</v>
      </c>
      <c r="R427" s="1">
        <f t="shared" si="146"/>
        <v>-39.47708195903036</v>
      </c>
      <c r="S427">
        <v>-48.8</v>
      </c>
      <c r="T427" s="1">
        <f t="shared" si="141"/>
        <v>-10.888526071052977</v>
      </c>
    </row>
    <row r="428" spans="3:20" ht="12.75">
      <c r="C428">
        <v>-2.7</v>
      </c>
      <c r="D428" s="1">
        <f t="shared" si="147"/>
        <v>9.628603221651622</v>
      </c>
      <c r="E428">
        <v>-7.3</v>
      </c>
      <c r="F428" s="1">
        <f t="shared" si="144"/>
        <v>-13.103816238027761</v>
      </c>
      <c r="G428">
        <v>2.7</v>
      </c>
      <c r="H428" s="1">
        <f t="shared" si="142"/>
        <v>-19.816911969325595</v>
      </c>
      <c r="I428">
        <v>12.7</v>
      </c>
      <c r="J428" s="1">
        <f t="shared" si="140"/>
        <v>-21.533926720410285</v>
      </c>
      <c r="K428">
        <v>-14.6</v>
      </c>
      <c r="L428" s="1">
        <f t="shared" si="145"/>
        <v>-26.207632476055522</v>
      </c>
      <c r="M428">
        <v>-4.6</v>
      </c>
      <c r="N428" s="1">
        <f t="shared" si="148"/>
        <v>-34.696397507522306</v>
      </c>
      <c r="O428">
        <v>5.4</v>
      </c>
      <c r="P428" s="1">
        <f t="shared" si="143"/>
        <v>-39.63382393865119</v>
      </c>
      <c r="Q428">
        <v>-21.9</v>
      </c>
      <c r="R428" s="1">
        <f t="shared" si="146"/>
        <v>-39.311448714083284</v>
      </c>
      <c r="S428">
        <v>-49.2</v>
      </c>
      <c r="T428" s="1">
        <f t="shared" si="141"/>
        <v>-8.908422980528016</v>
      </c>
    </row>
    <row r="429" spans="3:20" ht="12.75">
      <c r="C429">
        <v>-2.6</v>
      </c>
      <c r="D429" s="1">
        <f t="shared" si="147"/>
        <v>9.656086163658648</v>
      </c>
      <c r="E429">
        <v>-7.4</v>
      </c>
      <c r="F429" s="1">
        <f t="shared" si="144"/>
        <v>-13.047605144240073</v>
      </c>
      <c r="G429">
        <v>2.6</v>
      </c>
      <c r="H429" s="1">
        <f t="shared" si="142"/>
        <v>-19.83027987699619</v>
      </c>
      <c r="I429">
        <v>12.6</v>
      </c>
      <c r="J429" s="1">
        <f t="shared" si="140"/>
        <v>-21.592591322025246</v>
      </c>
      <c r="K429">
        <v>-14.8</v>
      </c>
      <c r="L429" s="1">
        <f t="shared" si="145"/>
        <v>-26.095210288480146</v>
      </c>
      <c r="M429">
        <v>-4.8</v>
      </c>
      <c r="N429" s="1">
        <f t="shared" si="148"/>
        <v>-34.66929477217557</v>
      </c>
      <c r="O429">
        <v>5.2</v>
      </c>
      <c r="P429" s="1">
        <f t="shared" si="143"/>
        <v>-39.66055975399238</v>
      </c>
      <c r="Q429">
        <v>-22.2</v>
      </c>
      <c r="R429" s="1">
        <f t="shared" si="146"/>
        <v>-39.14281543272022</v>
      </c>
      <c r="S429">
        <v>-49.6</v>
      </c>
      <c r="T429" s="1">
        <f t="shared" si="141"/>
        <v>-6.311893535223776</v>
      </c>
    </row>
    <row r="430" spans="3:20" ht="12.75">
      <c r="C430">
        <v>-2.5</v>
      </c>
      <c r="D430" s="1">
        <f t="shared" si="147"/>
        <v>9.682458365518542</v>
      </c>
      <c r="E430">
        <v>-7.5</v>
      </c>
      <c r="F430" s="1">
        <f t="shared" si="144"/>
        <v>-12.99038105676658</v>
      </c>
      <c r="G430">
        <v>2.5</v>
      </c>
      <c r="H430" s="1">
        <f t="shared" si="142"/>
        <v>-19.84313483298443</v>
      </c>
      <c r="I430">
        <v>12.5</v>
      </c>
      <c r="J430" s="1">
        <f t="shared" si="140"/>
        <v>-21.650635094610966</v>
      </c>
      <c r="K430">
        <v>-15</v>
      </c>
      <c r="L430" s="1">
        <f t="shared" si="145"/>
        <v>-25.98076211353316</v>
      </c>
      <c r="M430">
        <v>-5</v>
      </c>
      <c r="N430" s="1">
        <f t="shared" si="148"/>
        <v>-34.64101615137755</v>
      </c>
      <c r="O430">
        <v>5</v>
      </c>
      <c r="P430" s="1">
        <f t="shared" si="143"/>
        <v>-39.68626966596886</v>
      </c>
      <c r="Q430">
        <v>-22.5</v>
      </c>
      <c r="R430" s="1">
        <f t="shared" si="146"/>
        <v>-38.97114317029974</v>
      </c>
      <c r="S430">
        <v>-50</v>
      </c>
      <c r="T430" s="1">
        <f t="shared" si="141"/>
        <v>0</v>
      </c>
    </row>
    <row r="431" spans="3:20" ht="12.75">
      <c r="C431">
        <v>-2.4</v>
      </c>
      <c r="D431" s="1">
        <f t="shared" si="147"/>
        <v>9.707728879609277</v>
      </c>
      <c r="E431">
        <v>-7.6</v>
      </c>
      <c r="F431" s="1">
        <f t="shared" si="144"/>
        <v>-12.93213052826177</v>
      </c>
      <c r="G431">
        <v>2.4</v>
      </c>
      <c r="H431" s="1">
        <f t="shared" si="142"/>
        <v>-19.855477833585372</v>
      </c>
      <c r="I431">
        <v>12.4</v>
      </c>
      <c r="J431" s="1">
        <f t="shared" si="140"/>
        <v>-21.708063018150654</v>
      </c>
      <c r="K431">
        <v>-15.2</v>
      </c>
      <c r="L431" s="1">
        <f t="shared" si="145"/>
        <v>-25.86426105652354</v>
      </c>
      <c r="M431">
        <v>-5.2</v>
      </c>
      <c r="N431" s="1">
        <f t="shared" si="148"/>
        <v>-34.61155876293352</v>
      </c>
      <c r="O431">
        <v>4.8</v>
      </c>
      <c r="P431" s="1">
        <f t="shared" si="143"/>
        <v>-39.710955667170744</v>
      </c>
      <c r="Q431">
        <v>-22.8</v>
      </c>
      <c r="R431" s="1">
        <f t="shared" si="146"/>
        <v>-38.796391584785304</v>
      </c>
      <c r="S431">
        <v>-49.6</v>
      </c>
      <c r="T431" s="1">
        <f aca="true" t="shared" si="149" ref="T431:T494">SQRT(2500-(S431*S431))</f>
        <v>6.311893535223776</v>
      </c>
    </row>
    <row r="432" spans="3:20" ht="12.75">
      <c r="C432">
        <v>-2.3</v>
      </c>
      <c r="D432" s="1">
        <f t="shared" si="147"/>
        <v>9.731906288081488</v>
      </c>
      <c r="E432">
        <v>-7.7</v>
      </c>
      <c r="F432" s="1">
        <f t="shared" si="144"/>
        <v>-12.872839624573903</v>
      </c>
      <c r="G432">
        <v>2.3</v>
      </c>
      <c r="H432" s="1">
        <f t="shared" si="142"/>
        <v>-19.867309832989466</v>
      </c>
      <c r="I432">
        <v>12.3</v>
      </c>
      <c r="J432" s="1">
        <f t="shared" si="140"/>
        <v>-21.764879967507287</v>
      </c>
      <c r="K432">
        <v>-15.4</v>
      </c>
      <c r="L432" s="1">
        <f t="shared" si="145"/>
        <v>-25.745679249147805</v>
      </c>
      <c r="M432">
        <v>-5.400000000000006</v>
      </c>
      <c r="N432" s="1">
        <f t="shared" si="148"/>
        <v>-34.58091959448158</v>
      </c>
      <c r="O432">
        <v>4.6</v>
      </c>
      <c r="P432" s="1">
        <f t="shared" si="143"/>
        <v>-39.73461966597893</v>
      </c>
      <c r="Q432">
        <v>-23.1</v>
      </c>
      <c r="R432" s="1">
        <f t="shared" si="146"/>
        <v>-38.61851887372171</v>
      </c>
      <c r="S432">
        <v>-49.2</v>
      </c>
      <c r="T432" s="1">
        <f t="shared" si="149"/>
        <v>8.908422980528016</v>
      </c>
    </row>
    <row r="433" spans="3:20" ht="12.75">
      <c r="C433">
        <v>-2.2</v>
      </c>
      <c r="D433" s="1">
        <f t="shared" si="147"/>
        <v>9.754998718605759</v>
      </c>
      <c r="E433">
        <v>-7.8</v>
      </c>
      <c r="F433" s="1">
        <f t="shared" si="144"/>
        <v>-12.812493902437573</v>
      </c>
      <c r="G433">
        <v>2.2</v>
      </c>
      <c r="H433" s="1">
        <f t="shared" si="142"/>
        <v>-19.87863174365882</v>
      </c>
      <c r="I433">
        <v>12.2</v>
      </c>
      <c r="J433" s="1">
        <f aca="true" t="shared" si="150" ref="J433:J496">-SQRT(625-(I433*I433))</f>
        <v>-21.82109071517737</v>
      </c>
      <c r="K433">
        <v>-15.6</v>
      </c>
      <c r="L433" s="1">
        <f t="shared" si="145"/>
        <v>-25.624987804875147</v>
      </c>
      <c r="M433">
        <v>-5.6</v>
      </c>
      <c r="N433" s="1">
        <f t="shared" si="148"/>
        <v>-34.54909550190859</v>
      </c>
      <c r="O433">
        <v>4.4</v>
      </c>
      <c r="P433" s="1">
        <f t="shared" si="143"/>
        <v>-39.75726348731764</v>
      </c>
      <c r="Q433">
        <v>-23.4</v>
      </c>
      <c r="R433" s="1">
        <f t="shared" si="146"/>
        <v>-38.43748170731272</v>
      </c>
      <c r="S433">
        <v>-48.8</v>
      </c>
      <c r="T433" s="1">
        <f t="shared" si="149"/>
        <v>10.888526071052977</v>
      </c>
    </row>
    <row r="434" spans="3:20" ht="12.75">
      <c r="C434">
        <v>-2.1</v>
      </c>
      <c r="D434" s="1">
        <f t="shared" si="147"/>
        <v>9.777013859047148</v>
      </c>
      <c r="E434">
        <v>-7.9</v>
      </c>
      <c r="F434" s="1">
        <f t="shared" si="144"/>
        <v>-12.751078385768006</v>
      </c>
      <c r="G434">
        <v>2.1</v>
      </c>
      <c r="H434" s="1">
        <f t="shared" si="142"/>
        <v>-19.889444436685505</v>
      </c>
      <c r="I434">
        <v>12.1</v>
      </c>
      <c r="J434" s="1">
        <f t="shared" si="150"/>
        <v>-21.87669993394799</v>
      </c>
      <c r="K434">
        <v>-15.8</v>
      </c>
      <c r="L434" s="1">
        <f t="shared" si="145"/>
        <v>-25.50215677153601</v>
      </c>
      <c r="M434">
        <v>-5.8</v>
      </c>
      <c r="N434" s="1">
        <f t="shared" si="148"/>
        <v>-34.516083207687394</v>
      </c>
      <c r="O434">
        <v>4.2</v>
      </c>
      <c r="P434" s="1">
        <f t="shared" si="143"/>
        <v>-39.77888887337101</v>
      </c>
      <c r="Q434">
        <v>-23.7</v>
      </c>
      <c r="R434" s="1">
        <f t="shared" si="146"/>
        <v>-38.25323515730401</v>
      </c>
      <c r="S434">
        <v>-48.4</v>
      </c>
      <c r="T434" s="1">
        <f t="shared" si="149"/>
        <v>12.5475097130865</v>
      </c>
    </row>
    <row r="435" spans="3:20" ht="12.75">
      <c r="C435">
        <v>-2</v>
      </c>
      <c r="D435" s="1">
        <f t="shared" si="147"/>
        <v>9.797958971132712</v>
      </c>
      <c r="E435">
        <v>-8</v>
      </c>
      <c r="F435" s="1">
        <f t="shared" si="144"/>
        <v>-12.68857754044952</v>
      </c>
      <c r="G435">
        <v>2</v>
      </c>
      <c r="H435" s="1">
        <f t="shared" si="142"/>
        <v>-19.8997487421324</v>
      </c>
      <c r="I435">
        <v>12</v>
      </c>
      <c r="J435" s="1">
        <f t="shared" si="150"/>
        <v>-21.93171219946131</v>
      </c>
      <c r="K435">
        <v>-16</v>
      </c>
      <c r="L435" s="1">
        <f t="shared" si="145"/>
        <v>-25.37715508089904</v>
      </c>
      <c r="M435">
        <v>-6</v>
      </c>
      <c r="N435" s="1">
        <f t="shared" si="148"/>
        <v>-34.48187929913333</v>
      </c>
      <c r="O435">
        <v>4</v>
      </c>
      <c r="P435" s="1">
        <f t="shared" si="143"/>
        <v>-39.7994974842648</v>
      </c>
      <c r="Q435">
        <v>-24</v>
      </c>
      <c r="R435" s="1">
        <f t="shared" si="146"/>
        <v>-38.06573262134856</v>
      </c>
      <c r="S435">
        <v>-48</v>
      </c>
      <c r="T435" s="1">
        <f t="shared" si="149"/>
        <v>14</v>
      </c>
    </row>
    <row r="436" spans="3:20" ht="12.75">
      <c r="C436">
        <v>-1.9</v>
      </c>
      <c r="D436" s="1">
        <f t="shared" si="147"/>
        <v>9.817840903172144</v>
      </c>
      <c r="E436">
        <v>-8.1</v>
      </c>
      <c r="F436" s="1">
        <f t="shared" si="144"/>
        <v>-12.624975247500487</v>
      </c>
      <c r="G436">
        <v>1.9</v>
      </c>
      <c r="H436" s="1">
        <f t="shared" si="142"/>
        <v>-19.9095454493567</v>
      </c>
      <c r="I436">
        <v>11.9</v>
      </c>
      <c r="J436" s="1">
        <f t="shared" si="150"/>
        <v>-21.9861319926903</v>
      </c>
      <c r="K436">
        <v>-16.2</v>
      </c>
      <c r="L436" s="1">
        <f t="shared" si="145"/>
        <v>-25.249950495000974</v>
      </c>
      <c r="M436">
        <v>-6.2</v>
      </c>
      <c r="N436" s="1">
        <f t="shared" si="148"/>
        <v>-34.44648022657758</v>
      </c>
      <c r="O436">
        <v>3.8</v>
      </c>
      <c r="P436" s="1">
        <f t="shared" si="143"/>
        <v>-39.8190908987134</v>
      </c>
      <c r="Q436">
        <v>-24.3</v>
      </c>
      <c r="R436" s="1">
        <f t="shared" si="146"/>
        <v>-37.87492574250146</v>
      </c>
      <c r="S436">
        <v>-47.6</v>
      </c>
      <c r="T436" s="1">
        <f t="shared" si="149"/>
        <v>15.304901175767185</v>
      </c>
    </row>
    <row r="437" spans="3:20" ht="12.75">
      <c r="C437">
        <v>-1.8</v>
      </c>
      <c r="D437" s="1">
        <f t="shared" si="147"/>
        <v>9.836666101886351</v>
      </c>
      <c r="E437">
        <v>-8.2</v>
      </c>
      <c r="F437" s="1">
        <f t="shared" si="144"/>
        <v>-12.560254774486065</v>
      </c>
      <c r="G437">
        <v>1.8</v>
      </c>
      <c r="H437" s="1">
        <f t="shared" si="142"/>
        <v>-19.918835307316538</v>
      </c>
      <c r="I437">
        <v>11.8</v>
      </c>
      <c r="J437" s="1">
        <f t="shared" si="150"/>
        <v>-22.03996370232946</v>
      </c>
      <c r="K437">
        <v>-16.4</v>
      </c>
      <c r="L437" s="1">
        <f t="shared" si="145"/>
        <v>-25.12050954897213</v>
      </c>
      <c r="M437">
        <v>-6.400000000000006</v>
      </c>
      <c r="N437" s="1">
        <f t="shared" si="148"/>
        <v>-34.409882301455205</v>
      </c>
      <c r="O437">
        <v>3.6</v>
      </c>
      <c r="P437" s="1">
        <f t="shared" si="143"/>
        <v>-39.837670614633076</v>
      </c>
      <c r="Q437">
        <v>-24.6</v>
      </c>
      <c r="R437" s="1">
        <f t="shared" si="146"/>
        <v>-37.68076432345819</v>
      </c>
      <c r="S437">
        <v>-47.2</v>
      </c>
      <c r="T437" s="1">
        <f t="shared" si="149"/>
        <v>16.49727250184102</v>
      </c>
    </row>
    <row r="438" spans="3:20" ht="12.75">
      <c r="C438">
        <v>-1.7</v>
      </c>
      <c r="D438" s="1">
        <f t="shared" si="147"/>
        <v>9.854440623394105</v>
      </c>
      <c r="E438">
        <v>-8.3</v>
      </c>
      <c r="F438" s="1">
        <f t="shared" si="144"/>
        <v>-12.494398745037714</v>
      </c>
      <c r="G438">
        <v>1.7</v>
      </c>
      <c r="H438" s="1">
        <f t="shared" si="142"/>
        <v>-19.92761902486095</v>
      </c>
      <c r="I438">
        <v>11.7</v>
      </c>
      <c r="J438" s="1">
        <f t="shared" si="150"/>
        <v>-22.093211627103923</v>
      </c>
      <c r="K438">
        <v>-16.6</v>
      </c>
      <c r="L438" s="1">
        <f t="shared" si="145"/>
        <v>-24.988797490075427</v>
      </c>
      <c r="M438">
        <v>-6.6</v>
      </c>
      <c r="N438" s="1">
        <f t="shared" si="148"/>
        <v>-34.372081694305336</v>
      </c>
      <c r="O438">
        <v>3.4</v>
      </c>
      <c r="P438" s="1">
        <f t="shared" si="143"/>
        <v>-39.8552380497219</v>
      </c>
      <c r="Q438">
        <v>-24.9</v>
      </c>
      <c r="R438" s="1">
        <f t="shared" si="146"/>
        <v>-37.48319623511315</v>
      </c>
      <c r="S438">
        <v>-46.8</v>
      </c>
      <c r="T438" s="1">
        <f t="shared" si="149"/>
        <v>17.600000000000005</v>
      </c>
    </row>
    <row r="439" spans="3:20" ht="12.75">
      <c r="C439">
        <v>-1.6</v>
      </c>
      <c r="D439" s="1">
        <f t="shared" si="147"/>
        <v>9.871170143402452</v>
      </c>
      <c r="E439">
        <v>-8.4</v>
      </c>
      <c r="F439" s="1">
        <f t="shared" si="144"/>
        <v>-12.427389106324787</v>
      </c>
      <c r="G439">
        <v>1.6</v>
      </c>
      <c r="H439" s="1">
        <f t="shared" si="142"/>
        <v>-19.93589727100338</v>
      </c>
      <c r="I439">
        <v>11.6</v>
      </c>
      <c r="J439" s="1">
        <f t="shared" si="150"/>
        <v>-22.145879978000423</v>
      </c>
      <c r="K439">
        <v>-16.8</v>
      </c>
      <c r="L439" s="1">
        <f t="shared" si="145"/>
        <v>-24.854778212649574</v>
      </c>
      <c r="M439">
        <v>-6.8</v>
      </c>
      <c r="N439" s="1">
        <f t="shared" si="148"/>
        <v>-34.333074432680796</v>
      </c>
      <c r="O439">
        <v>3.2</v>
      </c>
      <c r="P439" s="1">
        <f t="shared" si="143"/>
        <v>-39.87179454200676</v>
      </c>
      <c r="Q439">
        <v>-25.2</v>
      </c>
      <c r="R439" s="1">
        <f t="shared" si="146"/>
        <v>-37.282167318974366</v>
      </c>
      <c r="S439">
        <v>-46.4</v>
      </c>
      <c r="T439" s="1">
        <f t="shared" si="149"/>
        <v>18.629009635512027</v>
      </c>
    </row>
    <row r="440" spans="3:20" ht="12.75">
      <c r="C440">
        <v>-1.5</v>
      </c>
      <c r="D440" s="1">
        <f t="shared" si="147"/>
        <v>9.886859966642595</v>
      </c>
      <c r="E440">
        <v>-8.5</v>
      </c>
      <c r="F440" s="1">
        <f t="shared" si="144"/>
        <v>-12.359207094308275</v>
      </c>
      <c r="G440">
        <v>1.5</v>
      </c>
      <c r="H440" s="1">
        <f t="shared" si="142"/>
        <v>-19.94367067517913</v>
      </c>
      <c r="I440">
        <v>11.5</v>
      </c>
      <c r="J440" s="1">
        <f t="shared" si="150"/>
        <v>-22.197972880423112</v>
      </c>
      <c r="K440">
        <v>-17</v>
      </c>
      <c r="L440" s="1">
        <f t="shared" si="145"/>
        <v>-24.71841418861655</v>
      </c>
      <c r="M440">
        <v>-7</v>
      </c>
      <c r="N440" s="1">
        <f t="shared" si="148"/>
        <v>-34.292856398964496</v>
      </c>
      <c r="O440">
        <v>3</v>
      </c>
      <c r="P440" s="1">
        <f t="shared" si="143"/>
        <v>-39.88734135035826</v>
      </c>
      <c r="Q440">
        <v>-25.5</v>
      </c>
      <c r="R440" s="1">
        <f t="shared" si="146"/>
        <v>-37.077621282924824</v>
      </c>
      <c r="S440">
        <v>-46</v>
      </c>
      <c r="T440" s="1">
        <f t="shared" si="149"/>
        <v>19.595917942265423</v>
      </c>
    </row>
    <row r="441" spans="3:20" ht="12.75">
      <c r="C441">
        <v>-1.4</v>
      </c>
      <c r="D441" s="1">
        <f t="shared" si="147"/>
        <v>9.90151503558925</v>
      </c>
      <c r="E441">
        <v>-8.6</v>
      </c>
      <c r="F441" s="1">
        <f t="shared" si="144"/>
        <v>-12.289833196589774</v>
      </c>
      <c r="G441">
        <v>1.4</v>
      </c>
      <c r="H441" s="1">
        <f t="shared" si="142"/>
        <v>-19.950939827486824</v>
      </c>
      <c r="I441">
        <v>11.4</v>
      </c>
      <c r="J441" s="1">
        <f t="shared" si="150"/>
        <v>-22.249494376277408</v>
      </c>
      <c r="K441">
        <v>-17.2</v>
      </c>
      <c r="L441" s="1">
        <f t="shared" si="145"/>
        <v>-24.579666393179547</v>
      </c>
      <c r="M441">
        <v>-7.2</v>
      </c>
      <c r="N441" s="1">
        <f t="shared" si="148"/>
        <v>-34.251423328089594</v>
      </c>
      <c r="O441">
        <v>2.8</v>
      </c>
      <c r="P441" s="1">
        <f t="shared" si="143"/>
        <v>-39.90187965497365</v>
      </c>
      <c r="Q441">
        <v>-25.8</v>
      </c>
      <c r="R441" s="1">
        <f t="shared" si="146"/>
        <v>-36.86949958976932</v>
      </c>
      <c r="S441">
        <v>-45.6</v>
      </c>
      <c r="T441" s="1">
        <f t="shared" si="149"/>
        <v>20.50950998927083</v>
      </c>
    </row>
    <row r="442" spans="3:20" ht="12.75">
      <c r="C442">
        <v>-1.3</v>
      </c>
      <c r="D442" s="1">
        <f t="shared" si="147"/>
        <v>9.915139938498095</v>
      </c>
      <c r="E442">
        <v>-8.7</v>
      </c>
      <c r="F442" s="1">
        <f t="shared" si="144"/>
        <v>-12.21924711264978</v>
      </c>
      <c r="G442">
        <v>1.3</v>
      </c>
      <c r="H442" s="1">
        <f t="shared" si="142"/>
        <v>-19.957705278914208</v>
      </c>
      <c r="I442">
        <v>11.3</v>
      </c>
      <c r="J442" s="1">
        <f t="shared" si="150"/>
        <v>-22.300448425984623</v>
      </c>
      <c r="K442">
        <v>-17.4</v>
      </c>
      <c r="L442" s="1">
        <f t="shared" si="145"/>
        <v>-24.43849422529956</v>
      </c>
      <c r="M442">
        <v>-7.400000000000006</v>
      </c>
      <c r="N442" s="1">
        <f t="shared" si="148"/>
        <v>-34.20877080516048</v>
      </c>
      <c r="O442">
        <v>2.6</v>
      </c>
      <c r="P442" s="1">
        <f t="shared" si="143"/>
        <v>-39.915410557828416</v>
      </c>
      <c r="Q442">
        <v>-26.1</v>
      </c>
      <c r="R442" s="1">
        <f t="shared" si="146"/>
        <v>-36.65774133794934</v>
      </c>
      <c r="S442">
        <v>-45.2</v>
      </c>
      <c r="T442" s="1">
        <f t="shared" si="149"/>
        <v>21.376622745419816</v>
      </c>
    </row>
    <row r="443" spans="3:20" ht="12.75">
      <c r="C443">
        <v>-1.2</v>
      </c>
      <c r="D443" s="1">
        <f t="shared" si="147"/>
        <v>9.927738916792686</v>
      </c>
      <c r="E443">
        <v>-8.8</v>
      </c>
      <c r="F443" s="1">
        <f t="shared" si="144"/>
        <v>-12.147427711248172</v>
      </c>
      <c r="G443">
        <v>1.2</v>
      </c>
      <c r="H443" s="1">
        <f t="shared" si="142"/>
        <v>-19.96396754154845</v>
      </c>
      <c r="I443">
        <v>11.2</v>
      </c>
      <c r="J443" s="1">
        <f t="shared" si="150"/>
        <v>-22.350838910430184</v>
      </c>
      <c r="K443">
        <v>-17.6</v>
      </c>
      <c r="L443" s="1">
        <f t="shared" si="145"/>
        <v>-24.294855422496344</v>
      </c>
      <c r="M443">
        <v>-7.6</v>
      </c>
      <c r="N443" s="1">
        <f t="shared" si="148"/>
        <v>-34.16489426297117</v>
      </c>
      <c r="O443">
        <v>2.4</v>
      </c>
      <c r="P443" s="1">
        <f t="shared" si="143"/>
        <v>-39.9279350830969</v>
      </c>
      <c r="Q443">
        <v>-26.4</v>
      </c>
      <c r="R443" s="1">
        <f t="shared" si="146"/>
        <v>-36.44228313374452</v>
      </c>
      <c r="S443">
        <v>-44.8</v>
      </c>
      <c r="T443" s="1">
        <f t="shared" si="149"/>
        <v>22.202702538204672</v>
      </c>
    </row>
    <row r="444" spans="3:20" ht="12.75">
      <c r="C444">
        <v>-1.1</v>
      </c>
      <c r="D444" s="1">
        <f t="shared" si="147"/>
        <v>9.93931587182941</v>
      </c>
      <c r="E444">
        <v>-8.9</v>
      </c>
      <c r="F444" s="1">
        <f t="shared" si="144"/>
        <v>-12.074352984735869</v>
      </c>
      <c r="G444">
        <v>1.1</v>
      </c>
      <c r="H444" s="1">
        <f t="shared" si="142"/>
        <v>-19.969727088771144</v>
      </c>
      <c r="I444">
        <v>11.1</v>
      </c>
      <c r="J444" s="1">
        <f t="shared" si="150"/>
        <v>-22.400669632848032</v>
      </c>
      <c r="K444">
        <v>-17.8</v>
      </c>
      <c r="L444" s="1">
        <f t="shared" si="145"/>
        <v>-24.148705969471738</v>
      </c>
      <c r="M444">
        <v>-7.8</v>
      </c>
      <c r="N444" s="1">
        <f t="shared" si="148"/>
        <v>-34.1197889794178</v>
      </c>
      <c r="O444">
        <v>2.2</v>
      </c>
      <c r="P444" s="1">
        <f t="shared" si="143"/>
        <v>-39.93945417754229</v>
      </c>
      <c r="Q444">
        <v>-26.7</v>
      </c>
      <c r="R444" s="1">
        <f t="shared" si="146"/>
        <v>-36.22305895420761</v>
      </c>
      <c r="S444">
        <v>-44.4</v>
      </c>
      <c r="T444" s="1">
        <f t="shared" si="149"/>
        <v>22.992172581119863</v>
      </c>
    </row>
    <row r="445" spans="3:20" ht="12.75">
      <c r="C445">
        <v>-1</v>
      </c>
      <c r="D445" s="1">
        <f t="shared" si="147"/>
        <v>9.9498743710662</v>
      </c>
      <c r="E445">
        <v>-9</v>
      </c>
      <c r="F445" s="1">
        <f t="shared" si="144"/>
        <v>-12</v>
      </c>
      <c r="G445">
        <v>1</v>
      </c>
      <c r="H445" s="1">
        <f t="shared" si="142"/>
        <v>-19.974984355438178</v>
      </c>
      <c r="I445">
        <v>11</v>
      </c>
      <c r="J445" s="1">
        <f t="shared" si="150"/>
        <v>-22.44994432064365</v>
      </c>
      <c r="K445">
        <v>-18</v>
      </c>
      <c r="L445" s="1">
        <f t="shared" si="145"/>
        <v>-24</v>
      </c>
      <c r="M445">
        <v>-8</v>
      </c>
      <c r="N445" s="1">
        <f t="shared" si="148"/>
        <v>-34.07345007480164</v>
      </c>
      <c r="O445">
        <v>2</v>
      </c>
      <c r="P445" s="1">
        <f t="shared" si="143"/>
        <v>-39.949968710876355</v>
      </c>
      <c r="Q445">
        <v>-27</v>
      </c>
      <c r="R445" s="1">
        <f t="shared" si="146"/>
        <v>-36</v>
      </c>
      <c r="S445">
        <v>-44</v>
      </c>
      <c r="T445" s="1">
        <f t="shared" si="149"/>
        <v>23.748684174075834</v>
      </c>
    </row>
    <row r="446" spans="3:20" ht="12.75">
      <c r="C446">
        <v>-0.9</v>
      </c>
      <c r="D446" s="1">
        <f t="shared" si="147"/>
        <v>9.959417653658269</v>
      </c>
      <c r="E446">
        <v>-9.1</v>
      </c>
      <c r="F446" s="1">
        <f t="shared" si="144"/>
        <v>-11.924344845734712</v>
      </c>
      <c r="G446">
        <v>0.8999999999999986</v>
      </c>
      <c r="H446" s="1">
        <f t="shared" si="142"/>
        <v>-19.97973973804464</v>
      </c>
      <c r="I446">
        <v>10.9</v>
      </c>
      <c r="J446" s="1">
        <f t="shared" si="150"/>
        <v>-22.49866662715815</v>
      </c>
      <c r="K446">
        <v>-18.2</v>
      </c>
      <c r="L446" s="1">
        <f t="shared" si="145"/>
        <v>-23.848689691469424</v>
      </c>
      <c r="M446">
        <v>-8.2</v>
      </c>
      <c r="N446" s="1">
        <f t="shared" si="148"/>
        <v>-34.02587250901878</v>
      </c>
      <c r="O446">
        <v>1.8</v>
      </c>
      <c r="P446" s="1">
        <f t="shared" si="143"/>
        <v>-39.95947947608928</v>
      </c>
      <c r="Q446">
        <v>-27.3</v>
      </c>
      <c r="R446" s="1">
        <f t="shared" si="146"/>
        <v>-35.77303453720414</v>
      </c>
      <c r="S446">
        <v>-43.6</v>
      </c>
      <c r="T446" s="1">
        <f t="shared" si="149"/>
        <v>24.475293665245367</v>
      </c>
    </row>
    <row r="447" spans="3:20" ht="12.75">
      <c r="C447">
        <v>-0.8</v>
      </c>
      <c r="D447" s="1">
        <f t="shared" si="147"/>
        <v>9.96794863550169</v>
      </c>
      <c r="E447">
        <v>-9.2</v>
      </c>
      <c r="F447" s="1">
        <f t="shared" si="144"/>
        <v>-11.84736257569591</v>
      </c>
      <c r="G447">
        <v>0.7999999999999972</v>
      </c>
      <c r="H447" s="1">
        <f aca="true" t="shared" si="151" ref="H447:H510">-SQRT(400-(G447*G447))</f>
        <v>-19.983993594874875</v>
      </c>
      <c r="I447">
        <v>10.8</v>
      </c>
      <c r="J447" s="1">
        <f t="shared" si="150"/>
        <v>-22.546840133375674</v>
      </c>
      <c r="K447">
        <v>-18.4</v>
      </c>
      <c r="L447" s="1">
        <f t="shared" si="145"/>
        <v>-23.69472515139182</v>
      </c>
      <c r="M447">
        <v>-8.400000000000006</v>
      </c>
      <c r="N447" s="1">
        <f t="shared" si="148"/>
        <v>-33.97705107863247</v>
      </c>
      <c r="O447">
        <v>1.5999999999999943</v>
      </c>
      <c r="P447" s="1">
        <f aca="true" t="shared" si="152" ref="P447:P510">-SQRT(1600-(O447*O447))</f>
        <v>-39.96798718974975</v>
      </c>
      <c r="Q447">
        <v>-27.6</v>
      </c>
      <c r="R447" s="1">
        <f t="shared" si="146"/>
        <v>-35.542087727087726</v>
      </c>
      <c r="S447">
        <v>-43.2</v>
      </c>
      <c r="T447" s="1">
        <f t="shared" si="149"/>
        <v>25.174590364095298</v>
      </c>
    </row>
    <row r="448" spans="3:20" ht="12.75">
      <c r="C448">
        <v>-0.7</v>
      </c>
      <c r="D448" s="1">
        <f t="shared" si="147"/>
        <v>9.975469913743412</v>
      </c>
      <c r="E448">
        <v>-9.3</v>
      </c>
      <c r="F448" s="1">
        <f t="shared" si="144"/>
        <v>-11.769027147559818</v>
      </c>
      <c r="G448">
        <v>0.6999999999999993</v>
      </c>
      <c r="H448" s="1">
        <f t="shared" si="151"/>
        <v>-19.987746246137906</v>
      </c>
      <c r="I448">
        <v>10.7</v>
      </c>
      <c r="J448" s="1">
        <f t="shared" si="150"/>
        <v>-22.594468349576186</v>
      </c>
      <c r="K448">
        <v>-18.6</v>
      </c>
      <c r="L448" s="1">
        <f t="shared" si="145"/>
        <v>-23.538054295119636</v>
      </c>
      <c r="M448">
        <v>-8.6</v>
      </c>
      <c r="N448" s="1">
        <f t="shared" si="148"/>
        <v>-33.92698041382404</v>
      </c>
      <c r="O448">
        <v>1.4</v>
      </c>
      <c r="P448" s="1">
        <f t="shared" si="152"/>
        <v>-39.97549249227581</v>
      </c>
      <c r="Q448">
        <v>-27.9</v>
      </c>
      <c r="R448" s="1">
        <f t="shared" si="146"/>
        <v>-35.30708144267946</v>
      </c>
      <c r="S448">
        <v>-42.8</v>
      </c>
      <c r="T448" s="1">
        <f t="shared" si="149"/>
        <v>25.848791074245625</v>
      </c>
    </row>
    <row r="449" spans="3:20" ht="12.75">
      <c r="C449">
        <v>-0.6</v>
      </c>
      <c r="D449" s="1">
        <f t="shared" si="147"/>
        <v>9.981983770774224</v>
      </c>
      <c r="E449">
        <v>-9.4</v>
      </c>
      <c r="F449" s="1">
        <f t="shared" si="144"/>
        <v>-11.689311356961966</v>
      </c>
      <c r="G449">
        <v>0.5999999999999979</v>
      </c>
      <c r="H449" s="1">
        <f t="shared" si="151"/>
        <v>-19.990997974088238</v>
      </c>
      <c r="I449">
        <v>10.6</v>
      </c>
      <c r="J449" s="1">
        <f t="shared" si="150"/>
        <v>-22.64155471693585</v>
      </c>
      <c r="K449">
        <v>-18.8</v>
      </c>
      <c r="L449" s="1">
        <f t="shared" si="145"/>
        <v>-23.37862271392393</v>
      </c>
      <c r="M449">
        <v>-8.8</v>
      </c>
      <c r="N449" s="1">
        <f t="shared" si="148"/>
        <v>-33.87565497521782</v>
      </c>
      <c r="O449">
        <v>1.2</v>
      </c>
      <c r="P449" s="1">
        <f t="shared" si="152"/>
        <v>-39.981995948176476</v>
      </c>
      <c r="Q449">
        <v>-28.2</v>
      </c>
      <c r="R449" s="1">
        <f t="shared" si="146"/>
        <v>-35.0679340708859</v>
      </c>
      <c r="S449">
        <v>-42.4</v>
      </c>
      <c r="T449" s="1">
        <f t="shared" si="149"/>
        <v>26.499811320083015</v>
      </c>
    </row>
    <row r="450" spans="3:20" ht="12.75">
      <c r="C450">
        <v>-0.5</v>
      </c>
      <c r="D450" s="1">
        <f t="shared" si="147"/>
        <v>9.987492177719089</v>
      </c>
      <c r="E450">
        <v>-9.5</v>
      </c>
      <c r="F450" s="1">
        <f t="shared" si="144"/>
        <v>-11.6081867662439</v>
      </c>
      <c r="G450">
        <v>0.5</v>
      </c>
      <c r="H450" s="1">
        <f t="shared" si="151"/>
        <v>-19.993749023132207</v>
      </c>
      <c r="I450">
        <v>10.5</v>
      </c>
      <c r="J450" s="1">
        <f t="shared" si="150"/>
        <v>-22.688102609076854</v>
      </c>
      <c r="K450">
        <v>-19</v>
      </c>
      <c r="L450" s="1">
        <f t="shared" si="145"/>
        <v>-23.2163735324878</v>
      </c>
      <c r="M450">
        <v>-9</v>
      </c>
      <c r="N450" s="1">
        <f t="shared" si="148"/>
        <v>-33.823069050575526</v>
      </c>
      <c r="O450">
        <v>1</v>
      </c>
      <c r="P450" s="1">
        <f t="shared" si="152"/>
        <v>-39.98749804626441</v>
      </c>
      <c r="Q450">
        <v>-28.5</v>
      </c>
      <c r="R450" s="1">
        <f t="shared" si="146"/>
        <v>-34.8245602987317</v>
      </c>
      <c r="S450">
        <v>-42</v>
      </c>
      <c r="T450" s="1">
        <f t="shared" si="149"/>
        <v>27.129319932501073</v>
      </c>
    </row>
    <row r="451" spans="3:20" ht="12.75">
      <c r="C451">
        <v>-0.4</v>
      </c>
      <c r="D451" s="1">
        <f t="shared" si="147"/>
        <v>9.991996797437437</v>
      </c>
      <c r="E451">
        <v>-9.6</v>
      </c>
      <c r="F451" s="1">
        <f t="shared" si="144"/>
        <v>-11.525623627379128</v>
      </c>
      <c r="G451">
        <v>0.3999999999999986</v>
      </c>
      <c r="H451" s="1">
        <f t="shared" si="151"/>
        <v>-19.99599959991998</v>
      </c>
      <c r="I451">
        <v>10.4</v>
      </c>
      <c r="J451" s="1">
        <f t="shared" si="150"/>
        <v>-22.734115333568624</v>
      </c>
      <c r="K451">
        <v>-19.2</v>
      </c>
      <c r="L451" s="1">
        <f t="shared" si="145"/>
        <v>-23.051247254758255</v>
      </c>
      <c r="M451">
        <v>-9.2</v>
      </c>
      <c r="N451" s="1">
        <f t="shared" si="148"/>
        <v>-33.769216751355074</v>
      </c>
      <c r="O451">
        <v>0.7999999999999972</v>
      </c>
      <c r="P451" s="1">
        <f t="shared" si="152"/>
        <v>-39.99199919983996</v>
      </c>
      <c r="Q451">
        <v>-28.8</v>
      </c>
      <c r="R451" s="1">
        <f t="shared" si="146"/>
        <v>-34.576870882137385</v>
      </c>
      <c r="S451">
        <v>-41.6</v>
      </c>
      <c r="T451" s="1">
        <f t="shared" si="149"/>
        <v>27.73878151613729</v>
      </c>
    </row>
    <row r="452" spans="3:20" ht="12.75">
      <c r="C452">
        <v>-0.3</v>
      </c>
      <c r="D452" s="1">
        <f t="shared" si="147"/>
        <v>9.995498987044119</v>
      </c>
      <c r="E452">
        <v>-9.7</v>
      </c>
      <c r="F452" s="1">
        <f t="shared" si="144"/>
        <v>-11.441590798486024</v>
      </c>
      <c r="G452">
        <v>0.29999999999999716</v>
      </c>
      <c r="H452" s="1">
        <f t="shared" si="151"/>
        <v>-19.99774987342326</v>
      </c>
      <c r="I452">
        <v>10.3</v>
      </c>
      <c r="J452" s="1">
        <f t="shared" si="150"/>
        <v>-22.77959613338217</v>
      </c>
      <c r="K452">
        <v>-19.4</v>
      </c>
      <c r="L452" s="1">
        <f t="shared" si="145"/>
        <v>-22.883181596972047</v>
      </c>
      <c r="M452">
        <v>-9.400000000000006</v>
      </c>
      <c r="N452" s="1">
        <f t="shared" si="148"/>
        <v>-33.71409200912876</v>
      </c>
      <c r="O452">
        <v>0.5999999999999943</v>
      </c>
      <c r="P452" s="1">
        <f t="shared" si="152"/>
        <v>-39.99549974684652</v>
      </c>
      <c r="Q452">
        <v>-29.1</v>
      </c>
      <c r="R452" s="1">
        <f t="shared" si="146"/>
        <v>-34.32477239545807</v>
      </c>
      <c r="S452">
        <v>-41.2</v>
      </c>
      <c r="T452" s="1">
        <f t="shared" si="149"/>
        <v>28.32948993540123</v>
      </c>
    </row>
    <row r="453" spans="3:20" ht="12.75">
      <c r="C453">
        <v>-0.2</v>
      </c>
      <c r="D453" s="1">
        <f t="shared" si="147"/>
        <v>9.99799979995999</v>
      </c>
      <c r="E453">
        <v>-9.8</v>
      </c>
      <c r="F453" s="1">
        <f t="shared" si="144"/>
        <v>-11.356055653262711</v>
      </c>
      <c r="G453">
        <v>0.1999999999999993</v>
      </c>
      <c r="H453" s="1">
        <f t="shared" si="151"/>
        <v>-19.99899997499875</v>
      </c>
      <c r="I453">
        <v>10.2</v>
      </c>
      <c r="J453" s="1">
        <f t="shared" si="150"/>
        <v>-22.82454818829937</v>
      </c>
      <c r="K453">
        <v>-19.6</v>
      </c>
      <c r="L453" s="1">
        <f t="shared" si="145"/>
        <v>-22.712111306525422</v>
      </c>
      <c r="M453">
        <v>-9.6</v>
      </c>
      <c r="N453" s="1">
        <f t="shared" si="148"/>
        <v>-33.65768857185532</v>
      </c>
      <c r="O453">
        <v>0.3999999999999986</v>
      </c>
      <c r="P453" s="1">
        <f t="shared" si="152"/>
        <v>-39.9979999499975</v>
      </c>
      <c r="Q453">
        <v>-29.4</v>
      </c>
      <c r="R453" s="1">
        <f t="shared" si="146"/>
        <v>-34.06816695978814</v>
      </c>
      <c r="S453">
        <v>-40.8</v>
      </c>
      <c r="T453" s="1">
        <f t="shared" si="149"/>
        <v>28.902595039200204</v>
      </c>
    </row>
    <row r="454" spans="3:20" ht="12.75">
      <c r="C454">
        <v>-0.1</v>
      </c>
      <c r="D454" s="1">
        <f t="shared" si="147"/>
        <v>9.999499987499375</v>
      </c>
      <c r="E454">
        <v>-9.9</v>
      </c>
      <c r="F454" s="1">
        <f t="shared" si="144"/>
        <v>-11.268983982595769</v>
      </c>
      <c r="G454">
        <v>0.09999999999999787</v>
      </c>
      <c r="H454" s="1">
        <f t="shared" si="151"/>
        <v>-19.99974999843748</v>
      </c>
      <c r="I454">
        <v>10.1</v>
      </c>
      <c r="J454" s="1">
        <f t="shared" si="150"/>
        <v>-22.86897461627871</v>
      </c>
      <c r="K454">
        <v>-19.8</v>
      </c>
      <c r="L454" s="1">
        <f t="shared" si="145"/>
        <v>-22.537967965191537</v>
      </c>
      <c r="M454">
        <v>-9.8</v>
      </c>
      <c r="N454" s="1">
        <f t="shared" si="148"/>
        <v>-33.6</v>
      </c>
      <c r="O454">
        <v>0.19999999999999574</v>
      </c>
      <c r="P454" s="1">
        <f t="shared" si="152"/>
        <v>-39.99949999687496</v>
      </c>
      <c r="Q454">
        <v>-29.7</v>
      </c>
      <c r="R454" s="1">
        <f t="shared" si="146"/>
        <v>-33.80695194778731</v>
      </c>
      <c r="S454">
        <v>-40.4</v>
      </c>
      <c r="T454" s="1">
        <f t="shared" si="149"/>
        <v>29.459124223235154</v>
      </c>
    </row>
    <row r="455" spans="3:20" ht="12.75">
      <c r="C455">
        <v>0</v>
      </c>
      <c r="D455" s="1">
        <f t="shared" si="147"/>
        <v>10</v>
      </c>
      <c r="E455">
        <v>-10</v>
      </c>
      <c r="F455" s="1">
        <f t="shared" si="144"/>
        <v>-11.180339887498949</v>
      </c>
      <c r="G455">
        <v>0</v>
      </c>
      <c r="H455" s="1">
        <f t="shared" si="151"/>
        <v>-20</v>
      </c>
      <c r="I455">
        <v>10</v>
      </c>
      <c r="J455" s="1">
        <f t="shared" si="150"/>
        <v>-22.9128784747792</v>
      </c>
      <c r="K455">
        <v>-20</v>
      </c>
      <c r="L455" s="1">
        <f t="shared" si="145"/>
        <v>-22.360679774997898</v>
      </c>
      <c r="M455">
        <v>-10</v>
      </c>
      <c r="N455" s="1">
        <f t="shared" si="148"/>
        <v>-33.54101966249684</v>
      </c>
      <c r="O455">
        <v>0</v>
      </c>
      <c r="P455" s="1">
        <f t="shared" si="152"/>
        <v>-40</v>
      </c>
      <c r="Q455">
        <v>-30</v>
      </c>
      <c r="R455" s="1">
        <f t="shared" si="146"/>
        <v>-33.54101966249684</v>
      </c>
      <c r="S455">
        <v>-40</v>
      </c>
      <c r="T455" s="1">
        <f t="shared" si="149"/>
        <v>30</v>
      </c>
    </row>
    <row r="456" spans="3:20" ht="12.75">
      <c r="C456">
        <v>0.1</v>
      </c>
      <c r="D456" s="1">
        <f t="shared" si="147"/>
        <v>9.999499987499375</v>
      </c>
      <c r="E456">
        <v>-10.1</v>
      </c>
      <c r="F456" s="1">
        <f t="shared" si="144"/>
        <v>-11.090085662428402</v>
      </c>
      <c r="G456">
        <v>-0.10000000000000142</v>
      </c>
      <c r="H456" s="1">
        <f t="shared" si="151"/>
        <v>-19.99974999843748</v>
      </c>
      <c r="I456">
        <v>9.9</v>
      </c>
      <c r="J456" s="1">
        <f t="shared" si="150"/>
        <v>-22.956262762043824</v>
      </c>
      <c r="K456">
        <v>-20.2</v>
      </c>
      <c r="L456" s="1">
        <f t="shared" si="145"/>
        <v>-22.180171324856804</v>
      </c>
      <c r="M456">
        <v>-10.2</v>
      </c>
      <c r="N456" s="1">
        <f t="shared" si="148"/>
        <v>-33.48074073254652</v>
      </c>
      <c r="O456">
        <v>-0.20000000000000284</v>
      </c>
      <c r="P456" s="1">
        <f t="shared" si="152"/>
        <v>-39.99949999687496</v>
      </c>
      <c r="Q456">
        <v>-30.3</v>
      </c>
      <c r="R456" s="1">
        <f t="shared" si="146"/>
        <v>-33.2702569872852</v>
      </c>
      <c r="S456">
        <v>-39.6</v>
      </c>
      <c r="T456" s="1">
        <f t="shared" si="149"/>
        <v>30.52605444534226</v>
      </c>
    </row>
    <row r="457" spans="3:20" ht="12.75">
      <c r="C457">
        <v>0.2</v>
      </c>
      <c r="D457" s="1">
        <f t="shared" si="147"/>
        <v>9.99799979995999</v>
      </c>
      <c r="E457">
        <v>-10.2</v>
      </c>
      <c r="F457" s="1">
        <f t="shared" si="144"/>
        <v>-10.998181667894016</v>
      </c>
      <c r="G457">
        <v>-0.20000000000000284</v>
      </c>
      <c r="H457" s="1">
        <f t="shared" si="151"/>
        <v>-19.99899997499875</v>
      </c>
      <c r="I457">
        <v>9.8</v>
      </c>
      <c r="J457" s="1">
        <f t="shared" si="150"/>
        <v>-22.999130418344084</v>
      </c>
      <c r="K457">
        <v>-20.4</v>
      </c>
      <c r="L457" s="1">
        <f t="shared" si="145"/>
        <v>-21.996363335788033</v>
      </c>
      <c r="M457">
        <v>-10.4</v>
      </c>
      <c r="N457" s="1">
        <f t="shared" si="148"/>
        <v>-33.41915618324317</v>
      </c>
      <c r="O457">
        <v>-0.4000000000000057</v>
      </c>
      <c r="P457" s="1">
        <f t="shared" si="152"/>
        <v>-39.9979999499975</v>
      </c>
      <c r="Q457">
        <v>-30.6</v>
      </c>
      <c r="R457" s="1">
        <f t="shared" si="146"/>
        <v>-32.99454500368205</v>
      </c>
      <c r="S457">
        <v>-39.2</v>
      </c>
      <c r="T457" s="1">
        <f t="shared" si="149"/>
        <v>31.038041175306144</v>
      </c>
    </row>
    <row r="458" spans="3:20" ht="12.75">
      <c r="C458">
        <v>0.3</v>
      </c>
      <c r="D458" s="1">
        <f t="shared" si="147"/>
        <v>9.995498987044119</v>
      </c>
      <c r="E458">
        <v>-10.3</v>
      </c>
      <c r="F458" s="1">
        <f t="shared" si="144"/>
        <v>-10.904586191139945</v>
      </c>
      <c r="G458">
        <v>-0.3000000000000007</v>
      </c>
      <c r="H458" s="1">
        <f t="shared" si="151"/>
        <v>-19.99774987342326</v>
      </c>
      <c r="I458">
        <v>9.7</v>
      </c>
      <c r="J458" s="1">
        <f t="shared" si="150"/>
        <v>-23.041484327186907</v>
      </c>
      <c r="K458">
        <v>-20.6</v>
      </c>
      <c r="L458" s="1">
        <f t="shared" si="145"/>
        <v>-21.80917238227989</v>
      </c>
      <c r="M458">
        <v>-10.6</v>
      </c>
      <c r="N458" s="1">
        <f t="shared" si="148"/>
        <v>-33.356258783023016</v>
      </c>
      <c r="O458">
        <v>-0.6000000000000014</v>
      </c>
      <c r="P458" s="1">
        <f t="shared" si="152"/>
        <v>-39.99549974684652</v>
      </c>
      <c r="Q458">
        <v>-30.9</v>
      </c>
      <c r="R458" s="1">
        <f t="shared" si="146"/>
        <v>-32.71375857341984</v>
      </c>
      <c r="S458">
        <v>-38.8</v>
      </c>
      <c r="T458" s="1">
        <f t="shared" si="149"/>
        <v>31.53664535108324</v>
      </c>
    </row>
    <row r="459" spans="3:20" ht="12.75">
      <c r="C459">
        <v>0.4</v>
      </c>
      <c r="D459" s="1">
        <f t="shared" si="147"/>
        <v>9.991996797437437</v>
      </c>
      <c r="E459">
        <v>-10.4</v>
      </c>
      <c r="F459" s="1">
        <f t="shared" si="144"/>
        <v>-10.809255293497328</v>
      </c>
      <c r="G459">
        <v>-0.40000000000000213</v>
      </c>
      <c r="H459" s="1">
        <f t="shared" si="151"/>
        <v>-19.99599959991998</v>
      </c>
      <c r="I459">
        <v>9.6</v>
      </c>
      <c r="J459" s="1">
        <f t="shared" si="150"/>
        <v>-23.083327316485377</v>
      </c>
      <c r="K459">
        <v>-20.8</v>
      </c>
      <c r="L459" s="1">
        <f t="shared" si="145"/>
        <v>-21.618510586994656</v>
      </c>
      <c r="M459">
        <v>-10.8</v>
      </c>
      <c r="N459" s="1">
        <f t="shared" si="148"/>
        <v>-33.29204109092742</v>
      </c>
      <c r="O459">
        <v>-0.8000000000000043</v>
      </c>
      <c r="P459" s="1">
        <f t="shared" si="152"/>
        <v>-39.99199919983996</v>
      </c>
      <c r="Q459">
        <v>-31.2</v>
      </c>
      <c r="R459" s="1">
        <f t="shared" si="146"/>
        <v>-32.42776588049198</v>
      </c>
      <c r="S459">
        <v>-38.4</v>
      </c>
      <c r="T459" s="1">
        <f t="shared" si="149"/>
        <v>32.02249209540069</v>
      </c>
    </row>
    <row r="460" spans="3:20" ht="12.75">
      <c r="C460">
        <v>0.5</v>
      </c>
      <c r="D460" s="1">
        <f t="shared" si="147"/>
        <v>9.987492177719089</v>
      </c>
      <c r="E460">
        <v>-10.5</v>
      </c>
      <c r="F460" s="1">
        <f t="shared" si="144"/>
        <v>-10.712142642814275</v>
      </c>
      <c r="G460">
        <v>-0.5</v>
      </c>
      <c r="H460" s="1">
        <f t="shared" si="151"/>
        <v>-19.993749023132207</v>
      </c>
      <c r="I460">
        <v>9.5</v>
      </c>
      <c r="J460" s="1">
        <f t="shared" si="150"/>
        <v>-23.124662159694356</v>
      </c>
      <c r="K460">
        <v>-21</v>
      </c>
      <c r="L460" s="1">
        <f t="shared" si="145"/>
        <v>-21.42428528562855</v>
      </c>
      <c r="M460">
        <v>-11</v>
      </c>
      <c r="N460" s="1">
        <f t="shared" si="148"/>
        <v>-33.2264954516723</v>
      </c>
      <c r="O460">
        <v>-1</v>
      </c>
      <c r="P460" s="1">
        <f t="shared" si="152"/>
        <v>-39.98749804626441</v>
      </c>
      <c r="Q460">
        <v>-31.5</v>
      </c>
      <c r="R460" s="1">
        <f t="shared" si="146"/>
        <v>-32.13642792844283</v>
      </c>
      <c r="S460">
        <v>-38</v>
      </c>
      <c r="T460" s="1">
        <f t="shared" si="149"/>
        <v>32.49615361854384</v>
      </c>
    </row>
    <row r="461" spans="3:20" ht="12.75">
      <c r="C461">
        <v>0.6</v>
      </c>
      <c r="D461" s="1">
        <f t="shared" si="147"/>
        <v>9.981983770774224</v>
      </c>
      <c r="E461">
        <v>-10.6</v>
      </c>
      <c r="F461" s="1">
        <f aca="true" t="shared" si="153" ref="F461:F505">-SQRT(225-(E461*E461))</f>
        <v>-10.613199329137279</v>
      </c>
      <c r="G461">
        <v>-0.6000000000000014</v>
      </c>
      <c r="H461" s="1">
        <f t="shared" si="151"/>
        <v>-19.990997974088238</v>
      </c>
      <c r="I461">
        <v>9.4</v>
      </c>
      <c r="J461" s="1">
        <f t="shared" si="150"/>
        <v>-23.165491576912412</v>
      </c>
      <c r="K461">
        <v>-21.2</v>
      </c>
      <c r="L461" s="1">
        <f aca="true" t="shared" si="154" ref="L461:L505">-SQRT(900-(K461*K461))</f>
        <v>-21.226398658274558</v>
      </c>
      <c r="M461">
        <v>-11.2</v>
      </c>
      <c r="N461" s="1">
        <f t="shared" si="148"/>
        <v>-33.15961399051563</v>
      </c>
      <c r="O461">
        <v>-1.2</v>
      </c>
      <c r="P461" s="1">
        <f t="shared" si="152"/>
        <v>-39.981995948176476</v>
      </c>
      <c r="Q461">
        <v>-31.8</v>
      </c>
      <c r="R461" s="1">
        <f aca="true" t="shared" si="155" ref="R461:R505">-SQRT(2025-(Q461*Q461))</f>
        <v>-31.83959798741184</v>
      </c>
      <c r="S461">
        <v>-37.6</v>
      </c>
      <c r="T461" s="1">
        <f t="shared" si="149"/>
        <v>32.95815528818322</v>
      </c>
    </row>
    <row r="462" spans="3:20" ht="12.75">
      <c r="C462">
        <v>0.7</v>
      </c>
      <c r="D462" s="1">
        <f t="shared" si="147"/>
        <v>9.975469913743412</v>
      </c>
      <c r="E462">
        <v>-10.7</v>
      </c>
      <c r="F462" s="1">
        <f t="shared" si="153"/>
        <v>-10.512373661547615</v>
      </c>
      <c r="G462">
        <v>-0.7000000000000028</v>
      </c>
      <c r="H462" s="1">
        <f t="shared" si="151"/>
        <v>-19.987746246137906</v>
      </c>
      <c r="I462">
        <v>9.3</v>
      </c>
      <c r="J462" s="1">
        <f t="shared" si="150"/>
        <v>-23.205818235951085</v>
      </c>
      <c r="K462">
        <v>-21.4</v>
      </c>
      <c r="L462" s="1">
        <f t="shared" si="154"/>
        <v>-21.02474732309523</v>
      </c>
      <c r="M462">
        <v>-11.4</v>
      </c>
      <c r="N462" s="1">
        <f t="shared" si="148"/>
        <v>-33.0913886079143</v>
      </c>
      <c r="O462">
        <v>-1.4000000000000057</v>
      </c>
      <c r="P462" s="1">
        <f t="shared" si="152"/>
        <v>-39.97549249227581</v>
      </c>
      <c r="Q462">
        <v>-32.1</v>
      </c>
      <c r="R462" s="1">
        <f t="shared" si="155"/>
        <v>-31.537120984642844</v>
      </c>
      <c r="S462">
        <v>-37.2</v>
      </c>
      <c r="T462" s="1">
        <f t="shared" si="149"/>
        <v>33.408980828513755</v>
      </c>
    </row>
    <row r="463" spans="3:20" ht="12.75">
      <c r="C463">
        <v>0.8</v>
      </c>
      <c r="D463" s="1">
        <f t="shared" si="147"/>
        <v>9.96794863550169</v>
      </c>
      <c r="E463">
        <v>-10.8</v>
      </c>
      <c r="F463" s="1">
        <f t="shared" si="153"/>
        <v>-10.409610943738484</v>
      </c>
      <c r="G463">
        <v>-0.8000000000000007</v>
      </c>
      <c r="H463" s="1">
        <f t="shared" si="151"/>
        <v>-19.983993594874875</v>
      </c>
      <c r="I463">
        <v>9.2</v>
      </c>
      <c r="J463" s="1">
        <f t="shared" si="150"/>
        <v>-23.24564475337262</v>
      </c>
      <c r="K463">
        <v>-21.6</v>
      </c>
      <c r="L463" s="1">
        <f t="shared" si="154"/>
        <v>-20.819221887476967</v>
      </c>
      <c r="M463">
        <v>-11.6</v>
      </c>
      <c r="N463" s="1">
        <f t="shared" si="148"/>
        <v>-33.02181097396083</v>
      </c>
      <c r="O463">
        <v>-1.6</v>
      </c>
      <c r="P463" s="1">
        <f t="shared" si="152"/>
        <v>-39.96798718974975</v>
      </c>
      <c r="Q463">
        <v>-32.4</v>
      </c>
      <c r="R463" s="1">
        <f t="shared" si="155"/>
        <v>-31.22883283121545</v>
      </c>
      <c r="S463">
        <v>-36.8</v>
      </c>
      <c r="T463" s="1">
        <f t="shared" si="149"/>
        <v>33.84907679686405</v>
      </c>
    </row>
    <row r="464" spans="3:20" ht="12.75">
      <c r="C464">
        <v>0.9</v>
      </c>
      <c r="D464" s="1">
        <f t="shared" si="147"/>
        <v>9.959417653658269</v>
      </c>
      <c r="E464">
        <v>-10.9</v>
      </c>
      <c r="F464" s="1">
        <f t="shared" si="153"/>
        <v>-10.304853225543777</v>
      </c>
      <c r="G464">
        <v>-0.9000000000000021</v>
      </c>
      <c r="H464" s="1">
        <f t="shared" si="151"/>
        <v>-19.97973973804464</v>
      </c>
      <c r="I464">
        <v>9.1</v>
      </c>
      <c r="J464" s="1">
        <f t="shared" si="150"/>
        <v>-23.284973695497275</v>
      </c>
      <c r="K464">
        <v>-21.8</v>
      </c>
      <c r="L464" s="1">
        <f t="shared" si="154"/>
        <v>-20.609706451087554</v>
      </c>
      <c r="M464">
        <v>-11.8</v>
      </c>
      <c r="N464" s="1">
        <f t="shared" si="148"/>
        <v>-32.95087252259035</v>
      </c>
      <c r="O464">
        <v>-1.8</v>
      </c>
      <c r="P464" s="1">
        <f t="shared" si="152"/>
        <v>-39.95947947608928</v>
      </c>
      <c r="Q464">
        <v>-32.7</v>
      </c>
      <c r="R464" s="1">
        <f t="shared" si="155"/>
        <v>-30.91455967663133</v>
      </c>
      <c r="S464">
        <v>-36.4</v>
      </c>
      <c r="T464" s="1">
        <f t="shared" si="149"/>
        <v>34.27885645700568</v>
      </c>
    </row>
    <row r="465" spans="3:20" ht="12.75">
      <c r="C465">
        <v>1</v>
      </c>
      <c r="D465" s="1">
        <f t="shared" si="147"/>
        <v>9.9498743710662</v>
      </c>
      <c r="E465">
        <v>-11</v>
      </c>
      <c r="F465" s="1">
        <f t="shared" si="153"/>
        <v>-10.198039027185569</v>
      </c>
      <c r="G465">
        <v>-1</v>
      </c>
      <c r="H465" s="1">
        <f t="shared" si="151"/>
        <v>-19.974984355438178</v>
      </c>
      <c r="I465">
        <v>9</v>
      </c>
      <c r="J465" s="1">
        <f t="shared" si="150"/>
        <v>-23.323807579381203</v>
      </c>
      <c r="K465">
        <v>-22</v>
      </c>
      <c r="L465" s="1">
        <f t="shared" si="154"/>
        <v>-20.396078054371138</v>
      </c>
      <c r="M465">
        <v>-12</v>
      </c>
      <c r="N465" s="1">
        <f t="shared" si="148"/>
        <v>-32.87856444554719</v>
      </c>
      <c r="O465">
        <v>-2</v>
      </c>
      <c r="P465" s="1">
        <f t="shared" si="152"/>
        <v>-39.949968710876355</v>
      </c>
      <c r="Q465">
        <v>-33</v>
      </c>
      <c r="R465" s="1">
        <f t="shared" si="155"/>
        <v>-30.59411708155671</v>
      </c>
      <c r="S465">
        <v>-36</v>
      </c>
      <c r="T465" s="1">
        <f t="shared" si="149"/>
        <v>34.698703145794944</v>
      </c>
    </row>
    <row r="466" spans="3:20" ht="12.75">
      <c r="C466">
        <v>1.1</v>
      </c>
      <c r="D466" s="1">
        <f t="shared" si="147"/>
        <v>9.93931587182941</v>
      </c>
      <c r="E466">
        <v>-11.1</v>
      </c>
      <c r="F466" s="1">
        <f t="shared" si="153"/>
        <v>-10.089103032480143</v>
      </c>
      <c r="G466">
        <v>-1.1</v>
      </c>
      <c r="H466" s="1">
        <f t="shared" si="151"/>
        <v>-19.969727088771144</v>
      </c>
      <c r="I466">
        <v>8.9</v>
      </c>
      <c r="J466" s="1">
        <f t="shared" si="150"/>
        <v>-23.36214887376587</v>
      </c>
      <c r="K466">
        <v>-22.2</v>
      </c>
      <c r="L466" s="1">
        <f t="shared" si="154"/>
        <v>-20.178206064960285</v>
      </c>
      <c r="M466">
        <v>-12.2</v>
      </c>
      <c r="N466" s="1">
        <f t="shared" si="148"/>
        <v>-32.80487768610028</v>
      </c>
      <c r="O466">
        <v>-2.2</v>
      </c>
      <c r="P466" s="1">
        <f t="shared" si="152"/>
        <v>-39.93945417754229</v>
      </c>
      <c r="Q466">
        <v>-33.3</v>
      </c>
      <c r="R466" s="1">
        <f t="shared" si="155"/>
        <v>-30.267309097440428</v>
      </c>
      <c r="S466">
        <v>-35.6</v>
      </c>
      <c r="T466" s="1">
        <f t="shared" si="149"/>
        <v>35.1089732119867</v>
      </c>
    </row>
    <row r="467" spans="3:20" ht="12.75">
      <c r="C467">
        <v>1.2</v>
      </c>
      <c r="D467" s="1">
        <f t="shared" si="147"/>
        <v>9.927738916792686</v>
      </c>
      <c r="E467">
        <v>-11.2</v>
      </c>
      <c r="F467" s="1">
        <f t="shared" si="153"/>
        <v>-9.977975746613138</v>
      </c>
      <c r="G467">
        <v>-1.2</v>
      </c>
      <c r="H467" s="1">
        <f t="shared" si="151"/>
        <v>-19.96396754154845</v>
      </c>
      <c r="I467">
        <v>8.8</v>
      </c>
      <c r="J467" s="1">
        <f t="shared" si="150"/>
        <v>-23.4</v>
      </c>
      <c r="K467">
        <v>-22.4</v>
      </c>
      <c r="L467" s="1">
        <f t="shared" si="154"/>
        <v>-19.955951493226276</v>
      </c>
      <c r="M467">
        <v>-12.4</v>
      </c>
      <c r="N467" s="1">
        <f t="shared" si="148"/>
        <v>-32.72980293249564</v>
      </c>
      <c r="O467">
        <v>-2.4000000000000057</v>
      </c>
      <c r="P467" s="1">
        <f t="shared" si="152"/>
        <v>-39.9279350830969</v>
      </c>
      <c r="Q467">
        <v>-33.6</v>
      </c>
      <c r="R467" s="1">
        <f t="shared" si="155"/>
        <v>-29.933927239839413</v>
      </c>
      <c r="S467">
        <v>-35.2</v>
      </c>
      <c r="T467" s="1">
        <f t="shared" si="149"/>
        <v>35.5099985919459</v>
      </c>
    </row>
    <row r="468" spans="3:20" ht="12.75">
      <c r="C468">
        <v>1.3</v>
      </c>
      <c r="D468" s="1">
        <f t="shared" si="147"/>
        <v>9.915139938498095</v>
      </c>
      <c r="E468">
        <v>-11.3</v>
      </c>
      <c r="F468" s="1">
        <f t="shared" si="153"/>
        <v>-9.86458311334037</v>
      </c>
      <c r="G468">
        <v>-1.3</v>
      </c>
      <c r="H468" s="1">
        <f t="shared" si="151"/>
        <v>-19.957705278914208</v>
      </c>
      <c r="I468">
        <v>8.7</v>
      </c>
      <c r="J468" s="1">
        <f t="shared" si="150"/>
        <v>-23.437363332934872</v>
      </c>
      <c r="K468">
        <v>-22.6</v>
      </c>
      <c r="L468" s="1">
        <f t="shared" si="154"/>
        <v>-19.72916622668074</v>
      </c>
      <c r="M468">
        <v>-12.6</v>
      </c>
      <c r="N468" s="1">
        <f t="shared" si="148"/>
        <v>-32.65333061113368</v>
      </c>
      <c r="O468">
        <v>-2.6</v>
      </c>
      <c r="P468" s="1">
        <f t="shared" si="152"/>
        <v>-39.915410557828416</v>
      </c>
      <c r="Q468">
        <v>-33.9</v>
      </c>
      <c r="R468" s="1">
        <f t="shared" si="155"/>
        <v>-29.593749340021116</v>
      </c>
      <c r="S468">
        <v>-34.8</v>
      </c>
      <c r="T468" s="1">
        <f t="shared" si="149"/>
        <v>35.902089075707</v>
      </c>
    </row>
    <row r="469" spans="3:20" ht="12.75">
      <c r="C469">
        <v>1.4</v>
      </c>
      <c r="D469" s="1">
        <f t="shared" si="147"/>
        <v>9.90151503558925</v>
      </c>
      <c r="E469">
        <v>-11.4</v>
      </c>
      <c r="F469" s="1">
        <f t="shared" si="153"/>
        <v>-9.748846085563152</v>
      </c>
      <c r="G469">
        <v>-1.4</v>
      </c>
      <c r="H469" s="1">
        <f t="shared" si="151"/>
        <v>-19.950939827486824</v>
      </c>
      <c r="I469">
        <v>8.6</v>
      </c>
      <c r="J469" s="1">
        <f t="shared" si="150"/>
        <v>-23.474241201793934</v>
      </c>
      <c r="K469">
        <v>-22.8</v>
      </c>
      <c r="L469" s="1">
        <f t="shared" si="154"/>
        <v>-19.497692171126303</v>
      </c>
      <c r="M469">
        <v>-12.8</v>
      </c>
      <c r="N469" s="1">
        <f t="shared" si="148"/>
        <v>-32.57545087945829</v>
      </c>
      <c r="O469">
        <v>-2.8</v>
      </c>
      <c r="P469" s="1">
        <f t="shared" si="152"/>
        <v>-39.90187965497365</v>
      </c>
      <c r="Q469">
        <v>-34.2</v>
      </c>
      <c r="R469" s="1">
        <f t="shared" si="155"/>
        <v>-29.246538256689455</v>
      </c>
      <c r="S469">
        <v>-34.4</v>
      </c>
      <c r="T469" s="1">
        <f t="shared" si="149"/>
        <v>36.285534307765126</v>
      </c>
    </row>
    <row r="470" spans="3:20" ht="12.75">
      <c r="C470">
        <v>1.5</v>
      </c>
      <c r="D470" s="1">
        <f t="shared" si="147"/>
        <v>9.886859966642595</v>
      </c>
      <c r="E470">
        <v>-11.5</v>
      </c>
      <c r="F470" s="1">
        <f t="shared" si="153"/>
        <v>-9.630680142129112</v>
      </c>
      <c r="G470">
        <v>-1.5</v>
      </c>
      <c r="H470" s="1">
        <f t="shared" si="151"/>
        <v>-19.94367067517913</v>
      </c>
      <c r="I470">
        <v>8.5</v>
      </c>
      <c r="J470" s="1">
        <f t="shared" si="150"/>
        <v>-23.510635891017493</v>
      </c>
      <c r="K470">
        <v>-23</v>
      </c>
      <c r="L470" s="1">
        <f t="shared" si="154"/>
        <v>-19.261360284258224</v>
      </c>
      <c r="M470">
        <v>-13</v>
      </c>
      <c r="N470" s="1">
        <f t="shared" si="148"/>
        <v>-32.49615361854384</v>
      </c>
      <c r="O470">
        <v>-3</v>
      </c>
      <c r="P470" s="1">
        <f t="shared" si="152"/>
        <v>-39.88734135035826</v>
      </c>
      <c r="Q470">
        <v>-34.5</v>
      </c>
      <c r="R470" s="1">
        <f t="shared" si="155"/>
        <v>-28.892040426387332</v>
      </c>
      <c r="S470">
        <v>-34</v>
      </c>
      <c r="T470" s="1">
        <f t="shared" si="149"/>
        <v>36.66060555964672</v>
      </c>
    </row>
    <row r="471" spans="3:20" ht="12.75">
      <c r="C471">
        <v>1.6</v>
      </c>
      <c r="D471" s="1">
        <f t="shared" si="147"/>
        <v>9.871170143402452</v>
      </c>
      <c r="E471">
        <v>-11.6</v>
      </c>
      <c r="F471" s="1">
        <f t="shared" si="153"/>
        <v>-9.509994742374992</v>
      </c>
      <c r="G471">
        <v>-1.6</v>
      </c>
      <c r="H471" s="1">
        <f t="shared" si="151"/>
        <v>-19.93589727100338</v>
      </c>
      <c r="I471">
        <v>8.4</v>
      </c>
      <c r="J471" s="1">
        <f t="shared" si="150"/>
        <v>-23.5465496410833</v>
      </c>
      <c r="K471">
        <v>-23.2</v>
      </c>
      <c r="L471" s="1">
        <f t="shared" si="154"/>
        <v>-19.019989484749985</v>
      </c>
      <c r="M471">
        <v>-13.2</v>
      </c>
      <c r="N471" s="1">
        <f t="shared" si="148"/>
        <v>-32.4154284253656</v>
      </c>
      <c r="O471">
        <v>-3.2</v>
      </c>
      <c r="P471" s="1">
        <f t="shared" si="152"/>
        <v>-39.87179454200676</v>
      </c>
      <c r="Q471">
        <v>-34.8</v>
      </c>
      <c r="R471" s="1">
        <f t="shared" si="155"/>
        <v>-28.52998422712498</v>
      </c>
      <c r="S471">
        <v>-33.6</v>
      </c>
      <c r="T471" s="1">
        <f t="shared" si="149"/>
        <v>37.02755730533679</v>
      </c>
    </row>
    <row r="472" spans="3:20" ht="12.75">
      <c r="C472">
        <v>1.7</v>
      </c>
      <c r="D472" s="1">
        <f t="shared" si="147"/>
        <v>9.854440623394105</v>
      </c>
      <c r="E472">
        <v>-11.7</v>
      </c>
      <c r="F472" s="1">
        <f t="shared" si="153"/>
        <v>-9.38669270829721</v>
      </c>
      <c r="G472">
        <v>-1.7</v>
      </c>
      <c r="H472" s="1">
        <f t="shared" si="151"/>
        <v>-19.92761902486095</v>
      </c>
      <c r="I472">
        <v>8.3</v>
      </c>
      <c r="J472" s="1">
        <f t="shared" si="150"/>
        <v>-23.5819846493038</v>
      </c>
      <c r="K472">
        <v>-23.4</v>
      </c>
      <c r="L472" s="1">
        <f t="shared" si="154"/>
        <v>-18.77338541659442</v>
      </c>
      <c r="M472">
        <v>-13.4</v>
      </c>
      <c r="N472" s="1">
        <f t="shared" si="148"/>
        <v>-32.33326460473795</v>
      </c>
      <c r="O472">
        <v>-3.4000000000000057</v>
      </c>
      <c r="P472" s="1">
        <f t="shared" si="152"/>
        <v>-39.8552380497219</v>
      </c>
      <c r="Q472">
        <v>-35.1</v>
      </c>
      <c r="R472" s="1">
        <f t="shared" si="155"/>
        <v>-28.16007812489163</v>
      </c>
      <c r="S472">
        <v>-33.2</v>
      </c>
      <c r="T472" s="1">
        <f t="shared" si="149"/>
        <v>37.386628625753346</v>
      </c>
    </row>
    <row r="473" spans="3:20" ht="12.75">
      <c r="C473">
        <v>1.8</v>
      </c>
      <c r="D473" s="1">
        <f t="shared" si="147"/>
        <v>9.836666101886351</v>
      </c>
      <c r="E473">
        <v>-11.8</v>
      </c>
      <c r="F473" s="1">
        <f t="shared" si="153"/>
        <v>-9.26066952223218</v>
      </c>
      <c r="G473">
        <v>-1.8</v>
      </c>
      <c r="H473" s="1">
        <f t="shared" si="151"/>
        <v>-19.918835307316538</v>
      </c>
      <c r="I473">
        <v>8.2</v>
      </c>
      <c r="J473" s="1">
        <f t="shared" si="150"/>
        <v>-23.61694307060082</v>
      </c>
      <c r="K473">
        <v>-23.6</v>
      </c>
      <c r="L473" s="1">
        <f t="shared" si="154"/>
        <v>-18.52133904446436</v>
      </c>
      <c r="M473">
        <v>-13.6</v>
      </c>
      <c r="N473" s="1">
        <f t="shared" si="148"/>
        <v>-32.24965116090405</v>
      </c>
      <c r="O473">
        <v>-3.6</v>
      </c>
      <c r="P473" s="1">
        <f t="shared" si="152"/>
        <v>-39.837670614633076</v>
      </c>
      <c r="Q473">
        <v>-35.4</v>
      </c>
      <c r="R473" s="1">
        <f t="shared" si="155"/>
        <v>-27.782008566696543</v>
      </c>
      <c r="S473">
        <v>-32.8</v>
      </c>
      <c r="T473" s="1">
        <f t="shared" si="149"/>
        <v>37.738044464439334</v>
      </c>
    </row>
    <row r="474" spans="3:20" ht="12.75">
      <c r="C474">
        <v>1.9</v>
      </c>
      <c r="D474" s="1">
        <f t="shared" si="147"/>
        <v>9.817840903172144</v>
      </c>
      <c r="E474">
        <v>-11.9</v>
      </c>
      <c r="F474" s="1">
        <f t="shared" si="153"/>
        <v>-9.131812525451888</v>
      </c>
      <c r="G474">
        <v>-1.9</v>
      </c>
      <c r="H474" s="1">
        <f t="shared" si="151"/>
        <v>-19.9095454493567</v>
      </c>
      <c r="I474">
        <v>8.1</v>
      </c>
      <c r="J474" s="1">
        <f t="shared" si="150"/>
        <v>-23.651427018258328</v>
      </c>
      <c r="K474">
        <v>-23.8</v>
      </c>
      <c r="L474" s="1">
        <f t="shared" si="154"/>
        <v>-18.263625050903777</v>
      </c>
      <c r="M474">
        <v>-13.8</v>
      </c>
      <c r="N474" s="1">
        <f t="shared" si="148"/>
        <v>-32.1645767887594</v>
      </c>
      <c r="O474">
        <v>-3.8</v>
      </c>
      <c r="P474" s="1">
        <f t="shared" si="152"/>
        <v>-39.8190908987134</v>
      </c>
      <c r="Q474">
        <v>-35.7</v>
      </c>
      <c r="R474" s="1">
        <f t="shared" si="155"/>
        <v>-27.39543757635566</v>
      </c>
      <c r="S474">
        <v>-32.4</v>
      </c>
      <c r="T474" s="1">
        <f t="shared" si="149"/>
        <v>38.08201675331809</v>
      </c>
    </row>
    <row r="475" spans="3:20" ht="12.75">
      <c r="C475">
        <v>2</v>
      </c>
      <c r="D475" s="1">
        <f t="shared" si="147"/>
        <v>9.797958971132712</v>
      </c>
      <c r="E475">
        <v>-12</v>
      </c>
      <c r="F475" s="1">
        <f t="shared" si="153"/>
        <v>-9</v>
      </c>
      <c r="G475">
        <v>-2</v>
      </c>
      <c r="H475" s="1">
        <f t="shared" si="151"/>
        <v>-19.8997487421324</v>
      </c>
      <c r="I475">
        <v>8</v>
      </c>
      <c r="J475" s="1">
        <f t="shared" si="150"/>
        <v>-23.68543856465402</v>
      </c>
      <c r="K475">
        <v>-24</v>
      </c>
      <c r="L475" s="1">
        <f t="shared" si="154"/>
        <v>-18</v>
      </c>
      <c r="M475">
        <v>-14</v>
      </c>
      <c r="N475" s="1">
        <f t="shared" si="148"/>
        <v>-32.07802986469088</v>
      </c>
      <c r="O475">
        <v>-4</v>
      </c>
      <c r="P475" s="1">
        <f t="shared" si="152"/>
        <v>-39.7994974842648</v>
      </c>
      <c r="Q475">
        <v>-36</v>
      </c>
      <c r="R475" s="1">
        <f t="shared" si="155"/>
        <v>-27</v>
      </c>
      <c r="S475">
        <v>-32</v>
      </c>
      <c r="T475" s="1">
        <f t="shared" si="149"/>
        <v>38.41874542459709</v>
      </c>
    </row>
    <row r="476" spans="3:20" ht="12.75">
      <c r="C476">
        <v>2.1</v>
      </c>
      <c r="D476" s="1">
        <f t="shared" si="147"/>
        <v>9.777013859047148</v>
      </c>
      <c r="E476">
        <v>-12.1</v>
      </c>
      <c r="F476" s="1">
        <f t="shared" si="153"/>
        <v>-8.865100112237876</v>
      </c>
      <c r="G476">
        <v>-2.1</v>
      </c>
      <c r="H476" s="1">
        <f t="shared" si="151"/>
        <v>-19.889444436685505</v>
      </c>
      <c r="I476">
        <v>7.9</v>
      </c>
      <c r="J476" s="1">
        <f t="shared" si="150"/>
        <v>-23.718979741970355</v>
      </c>
      <c r="K476">
        <v>-24.2</v>
      </c>
      <c r="L476" s="1">
        <f t="shared" si="154"/>
        <v>-17.73020022447575</v>
      </c>
      <c r="M476">
        <v>-14.2</v>
      </c>
      <c r="N476" s="1">
        <f t="shared" si="148"/>
        <v>-31.98999843701153</v>
      </c>
      <c r="O476">
        <v>-4.2</v>
      </c>
      <c r="P476" s="1">
        <f t="shared" si="152"/>
        <v>-39.77888887337101</v>
      </c>
      <c r="Q476">
        <v>-36.3</v>
      </c>
      <c r="R476" s="1">
        <f t="shared" si="155"/>
        <v>-26.59530033671363</v>
      </c>
      <c r="S476">
        <v>-31.6</v>
      </c>
      <c r="T476" s="1">
        <f t="shared" si="149"/>
        <v>38.748419322599474</v>
      </c>
    </row>
    <row r="477" spans="3:20" ht="12.75">
      <c r="C477">
        <v>2.2</v>
      </c>
      <c r="D477" s="1">
        <f t="shared" si="147"/>
        <v>9.754998718605759</v>
      </c>
      <c r="E477">
        <v>-12.2</v>
      </c>
      <c r="F477" s="1">
        <f t="shared" si="153"/>
        <v>-8.726969691708574</v>
      </c>
      <c r="G477">
        <v>-2.2</v>
      </c>
      <c r="H477" s="1">
        <f t="shared" si="151"/>
        <v>-19.87863174365882</v>
      </c>
      <c r="I477">
        <v>7.8</v>
      </c>
      <c r="J477" s="1">
        <f t="shared" si="150"/>
        <v>-23.752052542885636</v>
      </c>
      <c r="K477">
        <v>-24.4</v>
      </c>
      <c r="L477" s="1">
        <f t="shared" si="154"/>
        <v>-17.453939383417147</v>
      </c>
      <c r="M477">
        <v>-14.4</v>
      </c>
      <c r="N477" s="1">
        <f t="shared" si="148"/>
        <v>-31.90047021597017</v>
      </c>
      <c r="O477">
        <v>-4.400000000000006</v>
      </c>
      <c r="P477" s="1">
        <f t="shared" si="152"/>
        <v>-39.75726348731764</v>
      </c>
      <c r="Q477">
        <v>-36.6</v>
      </c>
      <c r="R477" s="1">
        <f t="shared" si="155"/>
        <v>-26.18090907512571</v>
      </c>
      <c r="S477">
        <v>-31.2</v>
      </c>
      <c r="T477" s="1">
        <f t="shared" si="149"/>
        <v>39.07121702737195</v>
      </c>
    </row>
    <row r="478" spans="3:20" ht="12.75">
      <c r="C478">
        <v>2.3</v>
      </c>
      <c r="D478" s="1">
        <f t="shared" si="147"/>
        <v>9.731906288081488</v>
      </c>
      <c r="E478">
        <v>-12.3</v>
      </c>
      <c r="F478" s="1">
        <f t="shared" si="153"/>
        <v>-8.585452812752509</v>
      </c>
      <c r="G478">
        <v>-2.3</v>
      </c>
      <c r="H478" s="1">
        <f t="shared" si="151"/>
        <v>-19.867309832989466</v>
      </c>
      <c r="I478">
        <v>7.7</v>
      </c>
      <c r="J478" s="1">
        <f t="shared" si="150"/>
        <v>-23.784658921245853</v>
      </c>
      <c r="K478">
        <v>-24.6</v>
      </c>
      <c r="L478" s="1">
        <f t="shared" si="154"/>
        <v>-17.170905625505018</v>
      </c>
      <c r="M478">
        <v>-14.6</v>
      </c>
      <c r="N478" s="1">
        <f t="shared" si="148"/>
        <v>-31.80943256331367</v>
      </c>
      <c r="O478">
        <v>-4.6</v>
      </c>
      <c r="P478" s="1">
        <f t="shared" si="152"/>
        <v>-39.73461966597893</v>
      </c>
      <c r="Q478">
        <v>-36.9</v>
      </c>
      <c r="R478" s="1">
        <f t="shared" si="155"/>
        <v>-25.756358438257536</v>
      </c>
      <c r="S478">
        <v>-30.8</v>
      </c>
      <c r="T478" s="1">
        <f t="shared" si="149"/>
        <v>39.38730760029175</v>
      </c>
    </row>
    <row r="479" spans="3:20" ht="12.75">
      <c r="C479">
        <v>2.4</v>
      </c>
      <c r="D479" s="1">
        <f t="shared" si="147"/>
        <v>9.707728879609277</v>
      </c>
      <c r="E479">
        <v>-12.4</v>
      </c>
      <c r="F479" s="1">
        <f t="shared" si="153"/>
        <v>-8.440379138403676</v>
      </c>
      <c r="G479">
        <v>-2.4</v>
      </c>
      <c r="H479" s="1">
        <f t="shared" si="151"/>
        <v>-19.855477833585372</v>
      </c>
      <c r="I479">
        <v>7.6</v>
      </c>
      <c r="J479" s="1">
        <f t="shared" si="150"/>
        <v>-23.816800792717732</v>
      </c>
      <c r="K479">
        <v>-24.8</v>
      </c>
      <c r="L479" s="1">
        <f t="shared" si="154"/>
        <v>-16.880758276807352</v>
      </c>
      <c r="M479">
        <v>-14.8</v>
      </c>
      <c r="N479" s="1">
        <f t="shared" si="148"/>
        <v>-31.71687248137811</v>
      </c>
      <c r="O479">
        <v>-4.8</v>
      </c>
      <c r="P479" s="1">
        <f t="shared" si="152"/>
        <v>-39.710955667170744</v>
      </c>
      <c r="Q479">
        <v>-37.2</v>
      </c>
      <c r="R479" s="1">
        <f t="shared" si="155"/>
        <v>-25.32113741521103</v>
      </c>
      <c r="S479">
        <v>-30.4</v>
      </c>
      <c r="T479" s="1">
        <f t="shared" si="149"/>
        <v>39.69685126052191</v>
      </c>
    </row>
    <row r="480" spans="3:20" ht="12.75">
      <c r="C480">
        <v>2.5</v>
      </c>
      <c r="D480" s="1">
        <f t="shared" si="147"/>
        <v>9.682458365518542</v>
      </c>
      <c r="E480">
        <v>-12.5</v>
      </c>
      <c r="F480" s="1">
        <f t="shared" si="153"/>
        <v>-8.2915619758885</v>
      </c>
      <c r="G480">
        <v>-2.5</v>
      </c>
      <c r="H480" s="1">
        <f t="shared" si="151"/>
        <v>-19.84313483298443</v>
      </c>
      <c r="I480">
        <v>7.5</v>
      </c>
      <c r="J480" s="1">
        <f t="shared" si="150"/>
        <v>-23.84848003542364</v>
      </c>
      <c r="K480">
        <v>-25</v>
      </c>
      <c r="L480" s="1">
        <f t="shared" si="154"/>
        <v>-16.583123951777</v>
      </c>
      <c r="M480">
        <v>-15</v>
      </c>
      <c r="N480" s="1">
        <f t="shared" si="148"/>
        <v>-31.622776601683793</v>
      </c>
      <c r="O480">
        <v>-5</v>
      </c>
      <c r="P480" s="1">
        <f t="shared" si="152"/>
        <v>-39.68626966596886</v>
      </c>
      <c r="Q480">
        <v>-37.5</v>
      </c>
      <c r="R480" s="1">
        <f t="shared" si="155"/>
        <v>-24.8746859276655</v>
      </c>
      <c r="S480">
        <v>-30</v>
      </c>
      <c r="T480" s="1">
        <f t="shared" si="149"/>
        <v>40</v>
      </c>
    </row>
    <row r="481" spans="3:20" ht="12.75">
      <c r="C481">
        <v>2.6</v>
      </c>
      <c r="D481" s="1">
        <f t="shared" si="147"/>
        <v>9.656086163658648</v>
      </c>
      <c r="E481">
        <v>-12.6</v>
      </c>
      <c r="F481" s="1">
        <f t="shared" si="153"/>
        <v>-8.138795979750322</v>
      </c>
      <c r="G481">
        <v>-2.6</v>
      </c>
      <c r="H481" s="1">
        <f t="shared" si="151"/>
        <v>-19.83027987699619</v>
      </c>
      <c r="I481">
        <v>7.4</v>
      </c>
      <c r="J481" s="1">
        <f t="shared" si="150"/>
        <v>-23.87969849055888</v>
      </c>
      <c r="K481">
        <v>-25.2</v>
      </c>
      <c r="L481" s="1">
        <f t="shared" si="154"/>
        <v>-16.277591959500644</v>
      </c>
      <c r="M481">
        <v>-15.2</v>
      </c>
      <c r="N481" s="1">
        <f t="shared" si="148"/>
        <v>-31.527131173007163</v>
      </c>
      <c r="O481">
        <v>-5.2</v>
      </c>
      <c r="P481" s="1">
        <f t="shared" si="152"/>
        <v>-39.66055975399238</v>
      </c>
      <c r="Q481">
        <v>-37.8</v>
      </c>
      <c r="R481" s="1">
        <f t="shared" si="155"/>
        <v>-24.41638793925097</v>
      </c>
      <c r="S481">
        <v>-29.6</v>
      </c>
      <c r="T481" s="1">
        <f t="shared" si="149"/>
        <v>40.296898143653685</v>
      </c>
    </row>
    <row r="482" spans="3:20" ht="12.75">
      <c r="C482">
        <v>2.7</v>
      </c>
      <c r="D482" s="1">
        <f t="shared" si="147"/>
        <v>9.628603221651622</v>
      </c>
      <c r="E482">
        <v>-12.7</v>
      </c>
      <c r="F482" s="1">
        <f t="shared" si="153"/>
        <v>-7.981854421122952</v>
      </c>
      <c r="G482">
        <v>-2.7</v>
      </c>
      <c r="H482" s="1">
        <f t="shared" si="151"/>
        <v>-19.816911969325595</v>
      </c>
      <c r="I482">
        <v>7.3</v>
      </c>
      <c r="J482" s="1">
        <f t="shared" si="150"/>
        <v>-23.910457962991842</v>
      </c>
      <c r="K482">
        <v>-25.4</v>
      </c>
      <c r="L482" s="1">
        <f t="shared" si="154"/>
        <v>-15.963708842245904</v>
      </c>
      <c r="M482">
        <v>-15.4</v>
      </c>
      <c r="N482" s="1">
        <f t="shared" si="148"/>
        <v>-31.429922048901105</v>
      </c>
      <c r="O482">
        <v>-5.400000000000006</v>
      </c>
      <c r="P482" s="1">
        <f t="shared" si="152"/>
        <v>-39.63382393865119</v>
      </c>
      <c r="Q482">
        <v>-38.1</v>
      </c>
      <c r="R482" s="1">
        <f t="shared" si="155"/>
        <v>-23.94556326336885</v>
      </c>
      <c r="S482">
        <v>-29.2</v>
      </c>
      <c r="T482" s="1">
        <f t="shared" si="149"/>
        <v>40.587682860690634</v>
      </c>
    </row>
    <row r="483" spans="3:20" ht="12.75">
      <c r="C483">
        <v>2.8</v>
      </c>
      <c r="D483" s="1">
        <f aca="true" t="shared" si="156" ref="D483:D546">SQRT(100-(C483*C483))</f>
        <v>9.6</v>
      </c>
      <c r="E483">
        <v>-12.8</v>
      </c>
      <c r="F483" s="1">
        <f t="shared" si="153"/>
        <v>-7.820485918406859</v>
      </c>
      <c r="G483">
        <v>-2.8</v>
      </c>
      <c r="H483" s="1">
        <f t="shared" si="151"/>
        <v>-19.8030300711785</v>
      </c>
      <c r="I483">
        <v>7.2</v>
      </c>
      <c r="J483" s="1">
        <f t="shared" si="150"/>
        <v>-23.940760221847594</v>
      </c>
      <c r="K483">
        <v>-25.6</v>
      </c>
      <c r="L483" s="1">
        <f t="shared" si="154"/>
        <v>-15.640971836813717</v>
      </c>
      <c r="M483">
        <v>-15.6</v>
      </c>
      <c r="N483" s="1">
        <f t="shared" si="148"/>
        <v>-31.331134674633155</v>
      </c>
      <c r="O483">
        <v>-5.6</v>
      </c>
      <c r="P483" s="1">
        <f t="shared" si="152"/>
        <v>-39.606060142357</v>
      </c>
      <c r="Q483">
        <v>-38.4</v>
      </c>
      <c r="R483" s="1">
        <f t="shared" si="155"/>
        <v>-23.461457755220582</v>
      </c>
      <c r="S483">
        <v>-28.8</v>
      </c>
      <c r="T483" s="1">
        <f t="shared" si="149"/>
        <v>40.8724846320847</v>
      </c>
    </row>
    <row r="484" spans="3:20" ht="12.75">
      <c r="C484">
        <v>2.9</v>
      </c>
      <c r="D484" s="1">
        <f t="shared" si="156"/>
        <v>9.570266453970861</v>
      </c>
      <c r="E484">
        <v>-12.9</v>
      </c>
      <c r="F484" s="1">
        <f t="shared" si="153"/>
        <v>-7.654410493303844</v>
      </c>
      <c r="G484">
        <v>-2.9</v>
      </c>
      <c r="H484" s="1">
        <f t="shared" si="151"/>
        <v>-19.78863310084858</v>
      </c>
      <c r="I484">
        <v>7.1</v>
      </c>
      <c r="J484" s="1">
        <f t="shared" si="150"/>
        <v>-23.970607001075297</v>
      </c>
      <c r="K484">
        <v>-25.8</v>
      </c>
      <c r="L484" s="1">
        <f t="shared" si="154"/>
        <v>-15.308820986607689</v>
      </c>
      <c r="M484">
        <v>-15.8</v>
      </c>
      <c r="N484" s="1">
        <f t="shared" si="148"/>
        <v>-31.230754073509015</v>
      </c>
      <c r="O484">
        <v>-5.8</v>
      </c>
      <c r="P484" s="1">
        <f t="shared" si="152"/>
        <v>-39.57726620169716</v>
      </c>
      <c r="Q484">
        <v>-38.7</v>
      </c>
      <c r="R484" s="1">
        <f t="shared" si="155"/>
        <v>-22.963231479911528</v>
      </c>
      <c r="S484">
        <v>-28.4</v>
      </c>
      <c r="T484" s="1">
        <f t="shared" si="149"/>
        <v>41.15142767875739</v>
      </c>
    </row>
    <row r="485" spans="3:20" ht="12.75">
      <c r="C485">
        <v>3</v>
      </c>
      <c r="D485" s="1">
        <f t="shared" si="156"/>
        <v>9.539392014169456</v>
      </c>
      <c r="E485">
        <v>-13</v>
      </c>
      <c r="F485" s="1">
        <f t="shared" si="153"/>
        <v>-7.483314773547883</v>
      </c>
      <c r="G485">
        <v>-3</v>
      </c>
      <c r="H485" s="1">
        <f t="shared" si="151"/>
        <v>-19.77371993328519</v>
      </c>
      <c r="I485">
        <v>7</v>
      </c>
      <c r="J485" s="1">
        <f t="shared" si="150"/>
        <v>-24</v>
      </c>
      <c r="K485">
        <v>-26</v>
      </c>
      <c r="L485" s="1">
        <f t="shared" si="154"/>
        <v>-14.966629547095765</v>
      </c>
      <c r="M485">
        <v>-16</v>
      </c>
      <c r="N485" s="1">
        <f t="shared" si="148"/>
        <v>-31.12876483254676</v>
      </c>
      <c r="O485">
        <v>-6</v>
      </c>
      <c r="P485" s="1">
        <f t="shared" si="152"/>
        <v>-39.54743986657038</v>
      </c>
      <c r="Q485">
        <v>-39</v>
      </c>
      <c r="R485" s="1">
        <f t="shared" si="155"/>
        <v>-22.44994432064365</v>
      </c>
      <c r="S485">
        <v>-28</v>
      </c>
      <c r="T485" s="1">
        <f t="shared" si="149"/>
        <v>41.42463035441596</v>
      </c>
    </row>
    <row r="486" spans="3:20" ht="12.75">
      <c r="C486">
        <v>3.1</v>
      </c>
      <c r="D486" s="1">
        <f t="shared" si="156"/>
        <v>9.507365565707463</v>
      </c>
      <c r="E486">
        <v>-13.1</v>
      </c>
      <c r="F486" s="1">
        <f t="shared" si="153"/>
        <v>-7.306846104852627</v>
      </c>
      <c r="G486">
        <v>-3.1</v>
      </c>
      <c r="H486" s="1">
        <f t="shared" si="151"/>
        <v>-19.758289399641864</v>
      </c>
      <c r="I486">
        <v>6.9</v>
      </c>
      <c r="J486" s="1">
        <f t="shared" si="150"/>
        <v>-24.028940883859196</v>
      </c>
      <c r="K486">
        <v>-26.2</v>
      </c>
      <c r="L486" s="1">
        <f t="shared" si="154"/>
        <v>-14.613692209705254</v>
      </c>
      <c r="M486">
        <v>-16.2</v>
      </c>
      <c r="N486" s="1">
        <f aca="true" t="shared" si="157" ref="N486:N549">-SQRT(1225-(M486*M486))</f>
        <v>-31.025151087464504</v>
      </c>
      <c r="O486">
        <v>-6.2</v>
      </c>
      <c r="P486" s="1">
        <f t="shared" si="152"/>
        <v>-39.51657879928373</v>
      </c>
      <c r="Q486">
        <v>-39.3</v>
      </c>
      <c r="R486" s="1">
        <f t="shared" si="155"/>
        <v>-21.920538314557884</v>
      </c>
      <c r="S486">
        <v>-27.6</v>
      </c>
      <c r="T486" s="1">
        <f t="shared" si="149"/>
        <v>41.69220550654522</v>
      </c>
    </row>
    <row r="487" spans="3:20" ht="12.75">
      <c r="C487">
        <v>3.2</v>
      </c>
      <c r="D487" s="1">
        <f t="shared" si="156"/>
        <v>9.474175425861608</v>
      </c>
      <c r="E487">
        <v>-13.2</v>
      </c>
      <c r="F487" s="1">
        <f t="shared" si="153"/>
        <v>-7.124605252222752</v>
      </c>
      <c r="G487">
        <v>-3.2</v>
      </c>
      <c r="H487" s="1">
        <f t="shared" si="151"/>
        <v>-19.742340286804904</v>
      </c>
      <c r="I487">
        <v>6.8</v>
      </c>
      <c r="J487" s="1">
        <f t="shared" si="150"/>
        <v>-24.0574312843246</v>
      </c>
      <c r="K487">
        <v>-26.4</v>
      </c>
      <c r="L487" s="1">
        <f t="shared" si="154"/>
        <v>-14.249210504445504</v>
      </c>
      <c r="M487">
        <v>-16.4</v>
      </c>
      <c r="N487" s="1">
        <f t="shared" si="157"/>
        <v>-30.91989650694193</v>
      </c>
      <c r="O487">
        <v>-6.400000000000006</v>
      </c>
      <c r="P487" s="1">
        <f t="shared" si="152"/>
        <v>-39.48468057360981</v>
      </c>
      <c r="Q487">
        <v>-39.6</v>
      </c>
      <c r="R487" s="1">
        <f t="shared" si="155"/>
        <v>-21.37381575666825</v>
      </c>
      <c r="S487">
        <v>-27.2</v>
      </c>
      <c r="T487" s="1">
        <f t="shared" si="149"/>
        <v>41.95426080864731</v>
      </c>
    </row>
    <row r="488" spans="3:20" ht="12.75">
      <c r="C488">
        <v>3.3</v>
      </c>
      <c r="D488" s="1">
        <f t="shared" si="156"/>
        <v>9.439809320108113</v>
      </c>
      <c r="E488">
        <v>-13.3</v>
      </c>
      <c r="F488" s="1">
        <f t="shared" si="153"/>
        <v>-6.936137253543934</v>
      </c>
      <c r="G488">
        <v>-3.3</v>
      </c>
      <c r="H488" s="1">
        <f t="shared" si="151"/>
        <v>-19.725871336901697</v>
      </c>
      <c r="I488">
        <v>6.7</v>
      </c>
      <c r="J488" s="1">
        <f t="shared" si="150"/>
        <v>-24.08547280000955</v>
      </c>
      <c r="K488">
        <v>-26.6</v>
      </c>
      <c r="L488" s="1">
        <f t="shared" si="154"/>
        <v>-13.872274507087868</v>
      </c>
      <c r="M488">
        <v>-16.6</v>
      </c>
      <c r="N488" s="1">
        <f t="shared" si="157"/>
        <v>-30.81298427611321</v>
      </c>
      <c r="O488">
        <v>-6.6</v>
      </c>
      <c r="P488" s="1">
        <f t="shared" si="152"/>
        <v>-39.451742673803395</v>
      </c>
      <c r="Q488">
        <v>-39.9</v>
      </c>
      <c r="R488" s="1">
        <f t="shared" si="155"/>
        <v>-20.808411760631806</v>
      </c>
      <c r="S488">
        <v>-26.8</v>
      </c>
      <c r="T488" s="1">
        <f t="shared" si="149"/>
        <v>42.21089906647334</v>
      </c>
    </row>
    <row r="489" spans="3:20" ht="12.75">
      <c r="C489">
        <v>3.4</v>
      </c>
      <c r="D489" s="1">
        <f t="shared" si="156"/>
        <v>9.404254356406998</v>
      </c>
      <c r="E489">
        <v>-13.4</v>
      </c>
      <c r="F489" s="1">
        <f t="shared" si="153"/>
        <v>-6.740919818541086</v>
      </c>
      <c r="G489">
        <v>-3.4</v>
      </c>
      <c r="H489" s="1">
        <f t="shared" si="151"/>
        <v>-19.70888124678821</v>
      </c>
      <c r="I489">
        <v>6.6</v>
      </c>
      <c r="J489" s="1">
        <f t="shared" si="150"/>
        <v>-24.113066996962456</v>
      </c>
      <c r="K489">
        <v>-26.8</v>
      </c>
      <c r="L489" s="1">
        <f t="shared" si="154"/>
        <v>-13.481839637082173</v>
      </c>
      <c r="M489">
        <v>-16.8</v>
      </c>
      <c r="N489" s="1">
        <f t="shared" si="157"/>
        <v>-30.704397079245833</v>
      </c>
      <c r="O489">
        <v>-6.8</v>
      </c>
      <c r="P489" s="1">
        <f t="shared" si="152"/>
        <v>-39.41776249357642</v>
      </c>
      <c r="Q489">
        <v>-40.2</v>
      </c>
      <c r="R489" s="1">
        <f t="shared" si="155"/>
        <v>-20.222759455623255</v>
      </c>
      <c r="S489">
        <v>-26.4</v>
      </c>
      <c r="T489" s="1">
        <f t="shared" si="149"/>
        <v>42.46221850068599</v>
      </c>
    </row>
    <row r="490" spans="3:20" ht="12.75">
      <c r="C490">
        <v>3.5</v>
      </c>
      <c r="D490" s="1">
        <f t="shared" si="156"/>
        <v>9.367496997597597</v>
      </c>
      <c r="E490">
        <v>-13.5</v>
      </c>
      <c r="F490" s="1">
        <f t="shared" si="153"/>
        <v>-6.5383484153110105</v>
      </c>
      <c r="G490">
        <v>-3.5</v>
      </c>
      <c r="H490" s="1">
        <f t="shared" si="151"/>
        <v>-19.691368667515217</v>
      </c>
      <c r="I490">
        <v>6.5</v>
      </c>
      <c r="J490" s="1">
        <f t="shared" si="150"/>
        <v>-24.14021540914662</v>
      </c>
      <c r="K490">
        <v>-27</v>
      </c>
      <c r="L490" s="1">
        <f t="shared" si="154"/>
        <v>-13.076696830622021</v>
      </c>
      <c r="M490">
        <v>-17</v>
      </c>
      <c r="N490" s="1">
        <f t="shared" si="157"/>
        <v>-30.59411708155671</v>
      </c>
      <c r="O490">
        <v>-7</v>
      </c>
      <c r="P490" s="1">
        <f t="shared" si="152"/>
        <v>-39.382737335030434</v>
      </c>
      <c r="Q490">
        <v>-40.5</v>
      </c>
      <c r="R490" s="1">
        <f t="shared" si="155"/>
        <v>-19.615045245933032</v>
      </c>
      <c r="S490">
        <v>-26</v>
      </c>
      <c r="T490" s="1">
        <f t="shared" si="149"/>
        <v>42.708313008125245</v>
      </c>
    </row>
    <row r="491" spans="3:20" ht="12.75">
      <c r="C491">
        <v>3.6</v>
      </c>
      <c r="D491" s="1">
        <f t="shared" si="156"/>
        <v>9.32952303175248</v>
      </c>
      <c r="E491">
        <v>-13.6</v>
      </c>
      <c r="F491" s="1">
        <f t="shared" si="153"/>
        <v>-6.327716807822552</v>
      </c>
      <c r="G491">
        <v>-3.6</v>
      </c>
      <c r="H491" s="1">
        <f t="shared" si="151"/>
        <v>-19.673332203772702</v>
      </c>
      <c r="I491">
        <v>6.4</v>
      </c>
      <c r="J491" s="1">
        <f t="shared" si="150"/>
        <v>-24.166919538906896</v>
      </c>
      <c r="K491">
        <v>-27.2</v>
      </c>
      <c r="L491" s="1">
        <f t="shared" si="154"/>
        <v>-12.655433615645103</v>
      </c>
      <c r="M491">
        <v>-17.2</v>
      </c>
      <c r="N491" s="1">
        <f t="shared" si="157"/>
        <v>-30.482125910113293</v>
      </c>
      <c r="O491">
        <v>-7.2</v>
      </c>
      <c r="P491" s="1">
        <f t="shared" si="152"/>
        <v>-39.346664407545404</v>
      </c>
      <c r="Q491">
        <v>-40.8</v>
      </c>
      <c r="R491" s="1">
        <f t="shared" si="155"/>
        <v>-18.983150423467652</v>
      </c>
      <c r="S491">
        <v>-25.6</v>
      </c>
      <c r="T491" s="1">
        <f t="shared" si="149"/>
        <v>42.94927240361587</v>
      </c>
    </row>
    <row r="492" spans="3:20" ht="12.75">
      <c r="C492">
        <v>3.7</v>
      </c>
      <c r="D492" s="1">
        <f t="shared" si="156"/>
        <v>9.290317540321213</v>
      </c>
      <c r="E492">
        <v>-13.7</v>
      </c>
      <c r="F492" s="1">
        <f t="shared" si="153"/>
        <v>-6.108191221630183</v>
      </c>
      <c r="G492">
        <v>-3.7</v>
      </c>
      <c r="H492" s="1">
        <f t="shared" si="151"/>
        <v>-19.65477041331188</v>
      </c>
      <c r="I492">
        <v>6.3</v>
      </c>
      <c r="J492" s="1">
        <f t="shared" si="150"/>
        <v>-24.19318085742344</v>
      </c>
      <c r="K492">
        <v>-27.4</v>
      </c>
      <c r="L492" s="1">
        <f t="shared" si="154"/>
        <v>-12.216382443260366</v>
      </c>
      <c r="M492">
        <v>-17.4</v>
      </c>
      <c r="N492" s="1">
        <f t="shared" si="157"/>
        <v>-30.368404633763692</v>
      </c>
      <c r="O492">
        <v>-7.400000000000006</v>
      </c>
      <c r="P492" s="1">
        <f t="shared" si="152"/>
        <v>-39.30954082662376</v>
      </c>
      <c r="Q492">
        <v>-41.1</v>
      </c>
      <c r="R492" s="1">
        <f t="shared" si="155"/>
        <v>-18.32457366489054</v>
      </c>
      <c r="S492">
        <v>-25.2</v>
      </c>
      <c r="T492" s="1">
        <f t="shared" si="149"/>
        <v>43.18518264405049</v>
      </c>
    </row>
    <row r="493" spans="3:20" ht="12.75">
      <c r="C493">
        <v>3.8</v>
      </c>
      <c r="D493" s="1">
        <f t="shared" si="156"/>
        <v>9.249864863877741</v>
      </c>
      <c r="E493">
        <v>-13.8</v>
      </c>
      <c r="F493" s="1">
        <f t="shared" si="153"/>
        <v>-5.878775382679625</v>
      </c>
      <c r="G493">
        <v>-3.8</v>
      </c>
      <c r="H493" s="1">
        <f t="shared" si="151"/>
        <v>-19.635681806344287</v>
      </c>
      <c r="I493">
        <v>6.2</v>
      </c>
      <c r="J493" s="1">
        <f t="shared" si="150"/>
        <v>-24.219000805152966</v>
      </c>
      <c r="K493">
        <v>-27.6</v>
      </c>
      <c r="L493" s="1">
        <f t="shared" si="154"/>
        <v>-11.75755076535925</v>
      </c>
      <c r="M493">
        <v>-17.6</v>
      </c>
      <c r="N493" s="1">
        <f t="shared" si="157"/>
        <v>-30.252933742035665</v>
      </c>
      <c r="O493">
        <v>-7.6</v>
      </c>
      <c r="P493" s="1">
        <f t="shared" si="152"/>
        <v>-39.271363612688575</v>
      </c>
      <c r="Q493">
        <v>-41.4</v>
      </c>
      <c r="R493" s="1">
        <f t="shared" si="155"/>
        <v>-17.636326148038886</v>
      </c>
      <c r="S493">
        <v>-24.8</v>
      </c>
      <c r="T493" s="1">
        <f t="shared" si="149"/>
        <v>43.41612603630131</v>
      </c>
    </row>
    <row r="494" spans="3:20" ht="12.75">
      <c r="C494">
        <v>3.9</v>
      </c>
      <c r="D494" s="1">
        <f t="shared" si="156"/>
        <v>9.208148565265441</v>
      </c>
      <c r="E494">
        <v>-13.9</v>
      </c>
      <c r="F494" s="1">
        <f t="shared" si="153"/>
        <v>-5.638262143604179</v>
      </c>
      <c r="G494">
        <v>-3.9</v>
      </c>
      <c r="H494" s="1">
        <f t="shared" si="151"/>
        <v>-19.61606484491729</v>
      </c>
      <c r="I494">
        <v>6.1</v>
      </c>
      <c r="J494" s="1">
        <f t="shared" si="150"/>
        <v>-24.24438079225782</v>
      </c>
      <c r="K494">
        <v>-27.8</v>
      </c>
      <c r="L494" s="1">
        <f t="shared" si="154"/>
        <v>-11.276524287208359</v>
      </c>
      <c r="M494">
        <v>-17.8</v>
      </c>
      <c r="N494" s="1">
        <f t="shared" si="157"/>
        <v>-30.13569312293978</v>
      </c>
      <c r="O494">
        <v>-7.8</v>
      </c>
      <c r="P494" s="1">
        <f t="shared" si="152"/>
        <v>-39.23212968983458</v>
      </c>
      <c r="Q494">
        <v>-41.7</v>
      </c>
      <c r="R494" s="1">
        <f t="shared" si="155"/>
        <v>-16.91478643081253</v>
      </c>
      <c r="S494">
        <v>-24.4</v>
      </c>
      <c r="T494" s="1">
        <f t="shared" si="149"/>
        <v>43.64218143035474</v>
      </c>
    </row>
    <row r="495" spans="3:20" ht="12.75">
      <c r="C495">
        <v>4</v>
      </c>
      <c r="D495" s="1">
        <f t="shared" si="156"/>
        <v>9.16515138991168</v>
      </c>
      <c r="E495">
        <v>-14</v>
      </c>
      <c r="F495" s="1">
        <f t="shared" si="153"/>
        <v>-5.385164807134504</v>
      </c>
      <c r="G495">
        <v>-4</v>
      </c>
      <c r="H495" s="1">
        <f t="shared" si="151"/>
        <v>-19.595917942265423</v>
      </c>
      <c r="I495">
        <v>6</v>
      </c>
      <c r="J495" s="1">
        <f t="shared" si="150"/>
        <v>-24.269322199023193</v>
      </c>
      <c r="K495">
        <v>-28</v>
      </c>
      <c r="L495" s="1">
        <f t="shared" si="154"/>
        <v>-10.770329614269007</v>
      </c>
      <c r="M495">
        <v>-18</v>
      </c>
      <c r="N495" s="1">
        <f t="shared" si="157"/>
        <v>-30.01666203960727</v>
      </c>
      <c r="O495">
        <v>-8</v>
      </c>
      <c r="P495" s="1">
        <f t="shared" si="152"/>
        <v>-39.191835884530846</v>
      </c>
      <c r="Q495">
        <v>-42</v>
      </c>
      <c r="R495" s="1">
        <f t="shared" si="155"/>
        <v>-16.15549442140351</v>
      </c>
      <c r="S495">
        <v>-24</v>
      </c>
      <c r="T495" s="1">
        <f aca="true" t="shared" si="158" ref="T495:T558">SQRT(2500-(S495*S495))</f>
        <v>43.86342439892262</v>
      </c>
    </row>
    <row r="496" spans="3:20" ht="12.75">
      <c r="C496">
        <v>4.1</v>
      </c>
      <c r="D496" s="1">
        <f t="shared" si="156"/>
        <v>9.120855223058856</v>
      </c>
      <c r="E496">
        <v>-14.1</v>
      </c>
      <c r="F496" s="1">
        <f t="shared" si="153"/>
        <v>-5.117616632769594</v>
      </c>
      <c r="G496">
        <v>-4.1</v>
      </c>
      <c r="H496" s="1">
        <f t="shared" si="151"/>
        <v>-19.575239462136857</v>
      </c>
      <c r="I496">
        <v>5.9</v>
      </c>
      <c r="J496" s="1">
        <f t="shared" si="150"/>
        <v>-24.293826376262757</v>
      </c>
      <c r="K496">
        <v>-28.2</v>
      </c>
      <c r="L496" s="1">
        <f t="shared" si="154"/>
        <v>-10.235233265539188</v>
      </c>
      <c r="M496">
        <v>-18.2</v>
      </c>
      <c r="N496" s="1">
        <f t="shared" si="157"/>
        <v>-29.89581910568767</v>
      </c>
      <c r="O496">
        <v>-8.2</v>
      </c>
      <c r="P496" s="1">
        <f t="shared" si="152"/>
        <v>-39.15047892427371</v>
      </c>
      <c r="Q496">
        <v>-42.3</v>
      </c>
      <c r="R496" s="1">
        <f t="shared" si="155"/>
        <v>-15.352849898308792</v>
      </c>
      <c r="S496">
        <v>-23.6</v>
      </c>
      <c r="T496" s="1">
        <f t="shared" si="158"/>
        <v>44.07992740465892</v>
      </c>
    </row>
    <row r="497" spans="3:20" ht="12.75">
      <c r="C497">
        <v>4.2</v>
      </c>
      <c r="D497" s="1">
        <f t="shared" si="156"/>
        <v>9.075241043630742</v>
      </c>
      <c r="E497">
        <v>-14.2</v>
      </c>
      <c r="F497" s="1">
        <f t="shared" si="153"/>
        <v>-4.83321838943783</v>
      </c>
      <c r="G497">
        <v>-4.2</v>
      </c>
      <c r="H497" s="1">
        <f t="shared" si="151"/>
        <v>-19.554027718094297</v>
      </c>
      <c r="I497">
        <v>5.8</v>
      </c>
      <c r="J497" s="1">
        <f aca="true" t="shared" si="159" ref="J497:J560">-SQRT(625-(I497*I497))</f>
        <v>-24.31789464571306</v>
      </c>
      <c r="K497">
        <v>-28.4</v>
      </c>
      <c r="L497" s="1">
        <f t="shared" si="154"/>
        <v>-9.66643677887566</v>
      </c>
      <c r="M497">
        <v>-18.4</v>
      </c>
      <c r="N497" s="1">
        <f t="shared" si="157"/>
        <v>-29.773142259425693</v>
      </c>
      <c r="O497">
        <v>-8.400000000000006</v>
      </c>
      <c r="P497" s="1">
        <f t="shared" si="152"/>
        <v>-39.108055436188586</v>
      </c>
      <c r="Q497">
        <v>-42.6</v>
      </c>
      <c r="R497" s="1">
        <f t="shared" si="155"/>
        <v>-14.49965516831348</v>
      </c>
      <c r="S497">
        <v>-23.2</v>
      </c>
      <c r="T497" s="1">
        <f t="shared" si="158"/>
        <v>44.291759956000845</v>
      </c>
    </row>
    <row r="498" spans="3:20" ht="12.75">
      <c r="C498">
        <v>4.3</v>
      </c>
      <c r="D498" s="1">
        <f t="shared" si="156"/>
        <v>9.028288874421332</v>
      </c>
      <c r="E498">
        <v>-14.3</v>
      </c>
      <c r="F498" s="1">
        <f t="shared" si="153"/>
        <v>-4.5287967496897</v>
      </c>
      <c r="G498">
        <v>-4.3</v>
      </c>
      <c r="H498" s="1">
        <f t="shared" si="151"/>
        <v>-19.532280972789636</v>
      </c>
      <c r="I498">
        <v>5.7</v>
      </c>
      <c r="J498" s="1">
        <f t="shared" si="159"/>
        <v>-24.341528300416964</v>
      </c>
      <c r="K498">
        <v>-28.6</v>
      </c>
      <c r="L498" s="1">
        <f t="shared" si="154"/>
        <v>-9.0575934993794</v>
      </c>
      <c r="M498">
        <v>-18.6</v>
      </c>
      <c r="N498" s="1">
        <f t="shared" si="157"/>
        <v>-29.648608736330274</v>
      </c>
      <c r="O498">
        <v>-8.6</v>
      </c>
      <c r="P498" s="1">
        <f t="shared" si="152"/>
        <v>-39.06456194557927</v>
      </c>
      <c r="Q498">
        <v>-42.9</v>
      </c>
      <c r="R498" s="1">
        <f t="shared" si="155"/>
        <v>-13.586390249069108</v>
      </c>
      <c r="S498">
        <v>-22.8</v>
      </c>
      <c r="T498" s="1">
        <f t="shared" si="158"/>
        <v>44.498988752554816</v>
      </c>
    </row>
    <row r="499" spans="3:20" ht="12.75">
      <c r="C499">
        <v>4.4</v>
      </c>
      <c r="D499" s="1">
        <f t="shared" si="156"/>
        <v>8.97997772825746</v>
      </c>
      <c r="E499">
        <v>-14.4</v>
      </c>
      <c r="F499" s="1">
        <f t="shared" si="153"/>
        <v>-4.199999999999998</v>
      </c>
      <c r="G499">
        <v>-4.4</v>
      </c>
      <c r="H499" s="1">
        <f t="shared" si="151"/>
        <v>-19.509997437211517</v>
      </c>
      <c r="I499">
        <v>5.6</v>
      </c>
      <c r="J499" s="1">
        <f t="shared" si="159"/>
        <v>-24.364728605096342</v>
      </c>
      <c r="K499">
        <v>-28.8</v>
      </c>
      <c r="L499" s="1">
        <f t="shared" si="154"/>
        <v>-8.399999999999997</v>
      </c>
      <c r="M499">
        <v>-18.8</v>
      </c>
      <c r="N499" s="1">
        <f t="shared" si="157"/>
        <v>-29.522195040342105</v>
      </c>
      <c r="O499">
        <v>-8.8</v>
      </c>
      <c r="P499" s="1">
        <f t="shared" si="152"/>
        <v>-39.019994874423034</v>
      </c>
      <c r="Q499">
        <v>-43.2</v>
      </c>
      <c r="R499" s="1">
        <f t="shared" si="155"/>
        <v>-12.59999999999999</v>
      </c>
      <c r="S499">
        <v>-22.4</v>
      </c>
      <c r="T499" s="1">
        <f t="shared" si="158"/>
        <v>44.70167782086037</v>
      </c>
    </row>
    <row r="500" spans="3:20" ht="12.75">
      <c r="C500">
        <v>4.5</v>
      </c>
      <c r="D500" s="1">
        <f t="shared" si="156"/>
        <v>8.930285549745875</v>
      </c>
      <c r="E500">
        <v>-14.5</v>
      </c>
      <c r="F500" s="1">
        <f t="shared" si="153"/>
        <v>-3.840572873934304</v>
      </c>
      <c r="G500">
        <v>-4.5</v>
      </c>
      <c r="H500" s="1">
        <f t="shared" si="151"/>
        <v>-19.487175269905077</v>
      </c>
      <c r="I500">
        <v>5.5</v>
      </c>
      <c r="J500" s="1">
        <f t="shared" si="159"/>
        <v>-24.387496796514398</v>
      </c>
      <c r="K500">
        <v>-29</v>
      </c>
      <c r="L500" s="1">
        <f t="shared" si="154"/>
        <v>-7.681145747868608</v>
      </c>
      <c r="M500">
        <v>-19</v>
      </c>
      <c r="N500" s="1">
        <f t="shared" si="157"/>
        <v>-29.393876913398138</v>
      </c>
      <c r="O500">
        <v>-9</v>
      </c>
      <c r="P500" s="1">
        <f t="shared" si="152"/>
        <v>-38.97435053981015</v>
      </c>
      <c r="Q500">
        <v>-43.5</v>
      </c>
      <c r="R500" s="1">
        <f t="shared" si="155"/>
        <v>-11.521718621802913</v>
      </c>
      <c r="S500">
        <v>-22</v>
      </c>
      <c r="T500" s="1">
        <f t="shared" si="158"/>
        <v>44.8998886412873</v>
      </c>
    </row>
    <row r="501" spans="3:20" ht="12.75">
      <c r="C501">
        <v>4.6</v>
      </c>
      <c r="D501" s="1">
        <f t="shared" si="156"/>
        <v>8.879189152169246</v>
      </c>
      <c r="E501">
        <v>-14.6</v>
      </c>
      <c r="F501" s="1">
        <f t="shared" si="153"/>
        <v>-3.440930106817051</v>
      </c>
      <c r="G501">
        <v>-4.6</v>
      </c>
      <c r="H501" s="1">
        <f t="shared" si="151"/>
        <v>-19.463812576162976</v>
      </c>
      <c r="I501">
        <v>5.4</v>
      </c>
      <c r="J501" s="1">
        <f t="shared" si="159"/>
        <v>-24.40983408382777</v>
      </c>
      <c r="K501">
        <v>-29.2</v>
      </c>
      <c r="L501" s="1">
        <f t="shared" si="154"/>
        <v>-6.881860213634102</v>
      </c>
      <c r="M501">
        <v>-19.2</v>
      </c>
      <c r="N501" s="1">
        <f t="shared" si="157"/>
        <v>-29.263629303283626</v>
      </c>
      <c r="O501">
        <v>-9.2</v>
      </c>
      <c r="P501" s="1">
        <f t="shared" si="152"/>
        <v>-38.92762515232595</v>
      </c>
      <c r="Q501">
        <v>-43.8</v>
      </c>
      <c r="R501" s="1">
        <f t="shared" si="155"/>
        <v>-10.32279032045116</v>
      </c>
      <c r="S501">
        <v>-21.6</v>
      </c>
      <c r="T501" s="1">
        <f t="shared" si="158"/>
        <v>45.09368026675135</v>
      </c>
    </row>
    <row r="502" spans="3:20" ht="12.75">
      <c r="C502">
        <v>4.7</v>
      </c>
      <c r="D502" s="1">
        <f t="shared" si="156"/>
        <v>8.826664149042944</v>
      </c>
      <c r="E502">
        <v>-14.7</v>
      </c>
      <c r="F502" s="1">
        <f t="shared" si="153"/>
        <v>-2.984962311319864</v>
      </c>
      <c r="G502">
        <v>-4.7</v>
      </c>
      <c r="H502" s="1">
        <f t="shared" si="151"/>
        <v>-19.439907407186897</v>
      </c>
      <c r="I502">
        <v>5.3</v>
      </c>
      <c r="J502" s="1">
        <f t="shared" si="159"/>
        <v>-24.431741648928757</v>
      </c>
      <c r="K502">
        <v>-29.4</v>
      </c>
      <c r="L502" s="1">
        <f t="shared" si="154"/>
        <v>-5.969924622639728</v>
      </c>
      <c r="M502">
        <v>-19.4</v>
      </c>
      <c r="N502" s="1">
        <f t="shared" si="157"/>
        <v>-29.131426329653</v>
      </c>
      <c r="O502">
        <v>-9.400000000000006</v>
      </c>
      <c r="P502" s="1">
        <f t="shared" si="152"/>
        <v>-38.879814814373795</v>
      </c>
      <c r="Q502">
        <v>-44.1</v>
      </c>
      <c r="R502" s="1">
        <f t="shared" si="155"/>
        <v>-8.95488693395957</v>
      </c>
      <c r="S502">
        <v>-21.2</v>
      </c>
      <c r="T502" s="1">
        <f t="shared" si="158"/>
        <v>45.2831094338717</v>
      </c>
    </row>
    <row r="503" spans="3:20" ht="12.75">
      <c r="C503">
        <v>4.8</v>
      </c>
      <c r="D503" s="1">
        <f t="shared" si="156"/>
        <v>8.772684879784524</v>
      </c>
      <c r="E503">
        <v>-14.8</v>
      </c>
      <c r="F503" s="1">
        <f t="shared" si="153"/>
        <v>-2.4413111231467366</v>
      </c>
      <c r="G503">
        <v>-4.8</v>
      </c>
      <c r="H503" s="1">
        <f t="shared" si="151"/>
        <v>-19.415457759218555</v>
      </c>
      <c r="I503">
        <v>5.2</v>
      </c>
      <c r="J503" s="1">
        <f t="shared" si="159"/>
        <v>-24.453220646777797</v>
      </c>
      <c r="K503">
        <v>-29.6</v>
      </c>
      <c r="L503" s="1">
        <f t="shared" si="154"/>
        <v>-4.882622246293473</v>
      </c>
      <c r="M503">
        <v>-19.6</v>
      </c>
      <c r="N503" s="1">
        <f t="shared" si="157"/>
        <v>-28.997241248091168</v>
      </c>
      <c r="O503">
        <v>-9.6</v>
      </c>
      <c r="P503" s="1">
        <f t="shared" si="152"/>
        <v>-38.83091551843711</v>
      </c>
      <c r="Q503">
        <v>-44.4</v>
      </c>
      <c r="R503" s="1">
        <f t="shared" si="155"/>
        <v>-7.323933369440229</v>
      </c>
      <c r="S503">
        <v>-20.8</v>
      </c>
      <c r="T503" s="1">
        <f t="shared" si="158"/>
        <v>45.46823066713725</v>
      </c>
    </row>
    <row r="504" spans="3:20" ht="12.75">
      <c r="C504">
        <v>4.9</v>
      </c>
      <c r="D504" s="1">
        <f t="shared" si="156"/>
        <v>8.717224328879004</v>
      </c>
      <c r="E504">
        <v>-14.9</v>
      </c>
      <c r="F504" s="1">
        <f t="shared" si="153"/>
        <v>-1.7291616465790527</v>
      </c>
      <c r="G504">
        <v>-4.9</v>
      </c>
      <c r="H504" s="1">
        <f t="shared" si="151"/>
        <v>-19.390461572639264</v>
      </c>
      <c r="I504">
        <v>5.1</v>
      </c>
      <c r="J504" s="1">
        <f t="shared" si="159"/>
        <v>-24.474272205726567</v>
      </c>
      <c r="K504">
        <v>-29.8</v>
      </c>
      <c r="L504" s="1">
        <f t="shared" si="154"/>
        <v>-3.4583232931581054</v>
      </c>
      <c r="M504">
        <v>-19.8</v>
      </c>
      <c r="N504" s="1">
        <f t="shared" si="157"/>
        <v>-28.861046412075915</v>
      </c>
      <c r="O504">
        <v>-9.8</v>
      </c>
      <c r="P504" s="1">
        <f t="shared" si="152"/>
        <v>-38.78092314527853</v>
      </c>
      <c r="Q504">
        <v>-44.7</v>
      </c>
      <c r="R504" s="1">
        <f t="shared" si="155"/>
        <v>-5.1874849397371605</v>
      </c>
      <c r="S504">
        <v>-20.4</v>
      </c>
      <c r="T504" s="1">
        <f t="shared" si="158"/>
        <v>45.64909637659874</v>
      </c>
    </row>
    <row r="505" spans="3:20" ht="12.75">
      <c r="C505">
        <v>5</v>
      </c>
      <c r="D505" s="1">
        <f t="shared" si="156"/>
        <v>8.660254037844387</v>
      </c>
      <c r="E505">
        <v>-15</v>
      </c>
      <c r="F505" s="1">
        <f t="shared" si="153"/>
        <v>0</v>
      </c>
      <c r="G505">
        <v>-5</v>
      </c>
      <c r="H505" s="1">
        <f t="shared" si="151"/>
        <v>-19.364916731037084</v>
      </c>
      <c r="I505">
        <v>5</v>
      </c>
      <c r="J505" s="1">
        <f t="shared" si="159"/>
        <v>-24.49489742783178</v>
      </c>
      <c r="K505">
        <v>-30</v>
      </c>
      <c r="L505" s="1">
        <f t="shared" si="154"/>
        <v>0</v>
      </c>
      <c r="M505">
        <v>-20</v>
      </c>
      <c r="N505" s="1">
        <f t="shared" si="157"/>
        <v>-28.722813232690143</v>
      </c>
      <c r="O505">
        <v>-10</v>
      </c>
      <c r="P505" s="1">
        <f t="shared" si="152"/>
        <v>-38.72983346207417</v>
      </c>
      <c r="Q505">
        <v>-45</v>
      </c>
      <c r="R505" s="1">
        <f t="shared" si="155"/>
        <v>0</v>
      </c>
      <c r="S505">
        <v>-20</v>
      </c>
      <c r="T505" s="1">
        <f t="shared" si="158"/>
        <v>45.8257569495584</v>
      </c>
    </row>
    <row r="506" spans="3:20" ht="12.75">
      <c r="C506">
        <v>5.1</v>
      </c>
      <c r="D506" s="1">
        <f t="shared" si="156"/>
        <v>8.601744009211156</v>
      </c>
      <c r="E506">
        <v>-14.9</v>
      </c>
      <c r="F506" s="1">
        <f aca="true" t="shared" si="160" ref="F506:F569">SQRT(225-(E506*E506))</f>
        <v>1.7291616465790527</v>
      </c>
      <c r="G506">
        <v>-5.1</v>
      </c>
      <c r="H506" s="1">
        <f t="shared" si="151"/>
        <v>-19.338821060240463</v>
      </c>
      <c r="I506">
        <v>4.9</v>
      </c>
      <c r="J506" s="1">
        <f t="shared" si="159"/>
        <v>-24.51509738916001</v>
      </c>
      <c r="K506">
        <v>-29.8</v>
      </c>
      <c r="L506" s="1">
        <f aca="true" t="shared" si="161" ref="L506:L569">SQRT(900-(K506*K506))</f>
        <v>3.4583232931581054</v>
      </c>
      <c r="M506">
        <v>-20.2</v>
      </c>
      <c r="N506" s="1">
        <f t="shared" si="157"/>
        <v>-28.582512135919753</v>
      </c>
      <c r="O506">
        <v>-10.2</v>
      </c>
      <c r="P506" s="1">
        <f t="shared" si="152"/>
        <v>-38.677642120480925</v>
      </c>
      <c r="Q506">
        <v>-44.7</v>
      </c>
      <c r="R506" s="1">
        <f aca="true" t="shared" si="162" ref="R506:R569">SQRT(2025-(Q506*Q506))</f>
        <v>5.1874849397371605</v>
      </c>
      <c r="S506">
        <v>-19.6</v>
      </c>
      <c r="T506" s="1">
        <f t="shared" si="158"/>
        <v>45.99826083668817</v>
      </c>
    </row>
    <row r="507" spans="3:20" ht="12.75">
      <c r="C507">
        <v>5.2</v>
      </c>
      <c r="D507" s="1">
        <f t="shared" si="156"/>
        <v>8.541662601625049</v>
      </c>
      <c r="E507">
        <v>-14.8</v>
      </c>
      <c r="F507" s="1">
        <f t="shared" si="160"/>
        <v>2.4413111231467366</v>
      </c>
      <c r="G507">
        <v>-5.2</v>
      </c>
      <c r="H507" s="1">
        <f t="shared" si="151"/>
        <v>-19.312172327317295</v>
      </c>
      <c r="I507">
        <v>4.8</v>
      </c>
      <c r="J507" s="1">
        <f t="shared" si="159"/>
        <v>-24.53487314008369</v>
      </c>
      <c r="K507">
        <v>-29.6</v>
      </c>
      <c r="L507" s="1">
        <f t="shared" si="161"/>
        <v>4.882622246293473</v>
      </c>
      <c r="M507">
        <v>-20.4</v>
      </c>
      <c r="N507" s="1">
        <f t="shared" si="157"/>
        <v>-28.440112517358298</v>
      </c>
      <c r="O507">
        <v>-10.4</v>
      </c>
      <c r="P507" s="1">
        <f t="shared" si="152"/>
        <v>-38.62434465463459</v>
      </c>
      <c r="Q507">
        <v>-44.4</v>
      </c>
      <c r="R507" s="1">
        <f t="shared" si="162"/>
        <v>7.323933369440229</v>
      </c>
      <c r="S507">
        <v>-19.2</v>
      </c>
      <c r="T507" s="1">
        <f t="shared" si="158"/>
        <v>46.166654632970754</v>
      </c>
    </row>
    <row r="508" spans="3:20" ht="12.75">
      <c r="C508">
        <v>5.3</v>
      </c>
      <c r="D508" s="1">
        <f t="shared" si="156"/>
        <v>8.479976415061541</v>
      </c>
      <c r="E508">
        <v>-14.7</v>
      </c>
      <c r="F508" s="1">
        <f t="shared" si="160"/>
        <v>2.984962311319864</v>
      </c>
      <c r="G508">
        <v>-5.3</v>
      </c>
      <c r="H508" s="1">
        <f t="shared" si="151"/>
        <v>-19.284968239538276</v>
      </c>
      <c r="I508">
        <v>4.7</v>
      </c>
      <c r="J508" s="1">
        <f t="shared" si="159"/>
        <v>-24.55422570556848</v>
      </c>
      <c r="K508">
        <v>-29.4</v>
      </c>
      <c r="L508" s="1">
        <f t="shared" si="161"/>
        <v>5.969924622639728</v>
      </c>
      <c r="M508">
        <v>-20.6</v>
      </c>
      <c r="N508" s="1">
        <f t="shared" si="157"/>
        <v>-28.295582694123826</v>
      </c>
      <c r="O508">
        <v>-10.6</v>
      </c>
      <c r="P508" s="1">
        <f t="shared" si="152"/>
        <v>-38.56993647907655</v>
      </c>
      <c r="Q508">
        <v>-44.1</v>
      </c>
      <c r="R508" s="1">
        <f t="shared" si="162"/>
        <v>8.95488693395957</v>
      </c>
      <c r="S508">
        <v>-18.8</v>
      </c>
      <c r="T508" s="1">
        <f t="shared" si="158"/>
        <v>46.330983153824825</v>
      </c>
    </row>
    <row r="509" spans="3:20" ht="12.75">
      <c r="C509">
        <v>5.4</v>
      </c>
      <c r="D509" s="1">
        <f t="shared" si="156"/>
        <v>8.416650165000325</v>
      </c>
      <c r="E509">
        <v>-14.6</v>
      </c>
      <c r="F509" s="1">
        <f t="shared" si="160"/>
        <v>3.440930106817051</v>
      </c>
      <c r="G509">
        <v>-5.4</v>
      </c>
      <c r="H509" s="1">
        <f t="shared" si="151"/>
        <v>-19.257206443303243</v>
      </c>
      <c r="I509">
        <v>4.6</v>
      </c>
      <c r="J509" s="1">
        <f t="shared" si="159"/>
        <v>-24.573156085452272</v>
      </c>
      <c r="K509">
        <v>-29.2</v>
      </c>
      <c r="L509" s="1">
        <f t="shared" si="161"/>
        <v>6.881860213634102</v>
      </c>
      <c r="M509">
        <v>-20.8</v>
      </c>
      <c r="N509" s="1">
        <f t="shared" si="157"/>
        <v>-28.14888985377576</v>
      </c>
      <c r="O509">
        <v>-10.8</v>
      </c>
      <c r="P509" s="1">
        <f t="shared" si="152"/>
        <v>-38.514412886606486</v>
      </c>
      <c r="Q509">
        <v>-43.8</v>
      </c>
      <c r="R509" s="1">
        <f t="shared" si="162"/>
        <v>10.32279032045116</v>
      </c>
      <c r="S509">
        <v>-18.4</v>
      </c>
      <c r="T509" s="1">
        <f t="shared" si="158"/>
        <v>46.49128950674524</v>
      </c>
    </row>
    <row r="510" spans="3:20" ht="12.75">
      <c r="C510">
        <v>5.5</v>
      </c>
      <c r="D510" s="1">
        <f t="shared" si="156"/>
        <v>8.351646544245034</v>
      </c>
      <c r="E510">
        <v>-14.5</v>
      </c>
      <c r="F510" s="1">
        <f t="shared" si="160"/>
        <v>3.840572873934304</v>
      </c>
      <c r="G510">
        <v>-5.5</v>
      </c>
      <c r="H510" s="1">
        <f t="shared" si="151"/>
        <v>-19.22888452302941</v>
      </c>
      <c r="I510">
        <v>4.5</v>
      </c>
      <c r="J510" s="1">
        <f t="shared" si="159"/>
        <v>-24.591665254715874</v>
      </c>
      <c r="K510">
        <v>-29</v>
      </c>
      <c r="L510" s="1">
        <f t="shared" si="161"/>
        <v>7.681145747868608</v>
      </c>
      <c r="M510">
        <v>-21</v>
      </c>
      <c r="N510" s="1">
        <f t="shared" si="157"/>
        <v>-28</v>
      </c>
      <c r="O510">
        <v>-11</v>
      </c>
      <c r="P510" s="1">
        <f t="shared" si="152"/>
        <v>-38.45776904605882</v>
      </c>
      <c r="Q510">
        <v>-43.5</v>
      </c>
      <c r="R510" s="1">
        <f t="shared" si="162"/>
        <v>11.521718621802913</v>
      </c>
      <c r="S510">
        <v>-18</v>
      </c>
      <c r="T510" s="1">
        <f t="shared" si="158"/>
        <v>46.647615158762406</v>
      </c>
    </row>
    <row r="511" spans="3:20" ht="12.75">
      <c r="C511">
        <v>5.6</v>
      </c>
      <c r="D511" s="1">
        <f t="shared" si="156"/>
        <v>8.284926070883191</v>
      </c>
      <c r="E511">
        <v>-14.4</v>
      </c>
      <c r="F511" s="1">
        <f t="shared" si="160"/>
        <v>4.199999999999998</v>
      </c>
      <c r="G511">
        <v>-5.6</v>
      </c>
      <c r="H511" s="1">
        <f aca="true" t="shared" si="163" ref="H511:H574">-SQRT(400-(G511*G511))</f>
        <v>-19.2</v>
      </c>
      <c r="I511">
        <v>4.4</v>
      </c>
      <c r="J511" s="1">
        <f t="shared" si="159"/>
        <v>-24.609754163745723</v>
      </c>
      <c r="K511">
        <v>-28.8</v>
      </c>
      <c r="L511" s="1">
        <f t="shared" si="161"/>
        <v>8.399999999999997</v>
      </c>
      <c r="M511">
        <v>-21.2</v>
      </c>
      <c r="N511" s="1">
        <f t="shared" si="157"/>
        <v>-27.848877894809334</v>
      </c>
      <c r="O511">
        <v>-11.2</v>
      </c>
      <c r="P511" s="1">
        <f aca="true" t="shared" si="164" ref="P511:P574">-SQRT(1600-(O511*O511))</f>
        <v>-38.4</v>
      </c>
      <c r="Q511">
        <v>-43.2</v>
      </c>
      <c r="R511" s="1">
        <f t="shared" si="162"/>
        <v>12.59999999999999</v>
      </c>
      <c r="S511">
        <v>-17.6</v>
      </c>
      <c r="T511" s="1">
        <f t="shared" si="158"/>
        <v>46.8</v>
      </c>
    </row>
    <row r="512" spans="3:20" ht="12.75">
      <c r="C512">
        <v>5.7</v>
      </c>
      <c r="D512" s="1">
        <f t="shared" si="156"/>
        <v>8.216446920658587</v>
      </c>
      <c r="E512">
        <v>-14.3</v>
      </c>
      <c r="F512" s="1">
        <f t="shared" si="160"/>
        <v>4.5287967496897</v>
      </c>
      <c r="G512">
        <v>-5.7</v>
      </c>
      <c r="H512" s="1">
        <f t="shared" si="163"/>
        <v>-19.17055033117203</v>
      </c>
      <c r="I512">
        <v>4.3</v>
      </c>
      <c r="J512" s="1">
        <f t="shared" si="159"/>
        <v>-24.627423738588654</v>
      </c>
      <c r="K512">
        <v>-28.6</v>
      </c>
      <c r="L512" s="1">
        <f t="shared" si="161"/>
        <v>9.0575934993794</v>
      </c>
      <c r="M512">
        <v>-21.4</v>
      </c>
      <c r="N512" s="1">
        <f t="shared" si="157"/>
        <v>-27.69548699698202</v>
      </c>
      <c r="O512">
        <v>-11.4</v>
      </c>
      <c r="P512" s="1">
        <f t="shared" si="164"/>
        <v>-38.34110066234406</v>
      </c>
      <c r="Q512">
        <v>-42.9</v>
      </c>
      <c r="R512" s="1">
        <f t="shared" si="162"/>
        <v>13.586390249069108</v>
      </c>
      <c r="S512">
        <v>-17.2</v>
      </c>
      <c r="T512" s="1">
        <f t="shared" si="158"/>
        <v>46.94848240358787</v>
      </c>
    </row>
    <row r="513" spans="3:20" ht="12.75">
      <c r="C513">
        <v>5.8</v>
      </c>
      <c r="D513" s="1">
        <f t="shared" si="156"/>
        <v>8.14616474176652</v>
      </c>
      <c r="E513">
        <v>-14.2</v>
      </c>
      <c r="F513" s="1">
        <f t="shared" si="160"/>
        <v>4.83321838943783</v>
      </c>
      <c r="G513">
        <v>-5.8</v>
      </c>
      <c r="H513" s="1">
        <f t="shared" si="163"/>
        <v>-19.140532907941722</v>
      </c>
      <c r="I513">
        <v>4.2</v>
      </c>
      <c r="J513" s="1">
        <f t="shared" si="159"/>
        <v>-24.64467488119898</v>
      </c>
      <c r="K513">
        <v>-28.4</v>
      </c>
      <c r="L513" s="1">
        <f t="shared" si="161"/>
        <v>9.66643677887566</v>
      </c>
      <c r="M513">
        <v>-21.6</v>
      </c>
      <c r="N513" s="1">
        <f t="shared" si="157"/>
        <v>-27.539789396435115</v>
      </c>
      <c r="O513">
        <v>-11.6</v>
      </c>
      <c r="P513" s="1">
        <f t="shared" si="164"/>
        <v>-38.281065815883444</v>
      </c>
      <c r="Q513">
        <v>-42.6</v>
      </c>
      <c r="R513" s="1">
        <f t="shared" si="162"/>
        <v>14.49965516831348</v>
      </c>
      <c r="S513">
        <v>-16.8</v>
      </c>
      <c r="T513" s="1">
        <f t="shared" si="158"/>
        <v>47.0930992821666</v>
      </c>
    </row>
    <row r="514" spans="3:20" ht="12.75">
      <c r="C514">
        <v>5.9</v>
      </c>
      <c r="D514" s="1">
        <f t="shared" si="156"/>
        <v>8.07403244977378</v>
      </c>
      <c r="E514">
        <v>-14.1</v>
      </c>
      <c r="F514" s="1">
        <f t="shared" si="160"/>
        <v>5.117616632769594</v>
      </c>
      <c r="G514">
        <v>-5.9</v>
      </c>
      <c r="H514" s="1">
        <f t="shared" si="163"/>
        <v>-19.109945054866067</v>
      </c>
      <c r="I514">
        <v>4.1</v>
      </c>
      <c r="J514" s="1">
        <f t="shared" si="159"/>
        <v>-24.661508469678008</v>
      </c>
      <c r="K514">
        <v>-28.2</v>
      </c>
      <c r="L514" s="1">
        <f t="shared" si="161"/>
        <v>10.235233265539188</v>
      </c>
      <c r="M514">
        <v>-21.8</v>
      </c>
      <c r="N514" s="1">
        <f t="shared" si="157"/>
        <v>-27.38174574419973</v>
      </c>
      <c r="O514">
        <v>-11.8</v>
      </c>
      <c r="P514" s="1">
        <f t="shared" si="164"/>
        <v>-38.219890109732134</v>
      </c>
      <c r="Q514">
        <v>-42.3</v>
      </c>
      <c r="R514" s="1">
        <f t="shared" si="162"/>
        <v>15.352849898308792</v>
      </c>
      <c r="S514">
        <v>-16.4</v>
      </c>
      <c r="T514" s="1">
        <f t="shared" si="158"/>
        <v>47.23388614120164</v>
      </c>
    </row>
    <row r="515" spans="3:20" ht="12.75">
      <c r="C515">
        <v>6</v>
      </c>
      <c r="D515" s="1">
        <f t="shared" si="156"/>
        <v>8</v>
      </c>
      <c r="E515">
        <v>-14</v>
      </c>
      <c r="F515" s="1">
        <f t="shared" si="160"/>
        <v>5.385164807134504</v>
      </c>
      <c r="G515">
        <v>-6</v>
      </c>
      <c r="H515" s="1">
        <f t="shared" si="163"/>
        <v>-19.078784028338912</v>
      </c>
      <c r="I515">
        <v>4</v>
      </c>
      <c r="J515" s="1">
        <f t="shared" si="159"/>
        <v>-24.677925358506133</v>
      </c>
      <c r="K515">
        <v>-28</v>
      </c>
      <c r="L515" s="1">
        <f t="shared" si="161"/>
        <v>10.770329614269007</v>
      </c>
      <c r="M515">
        <v>-22</v>
      </c>
      <c r="N515" s="1">
        <f t="shared" si="157"/>
        <v>-27.2213151776324</v>
      </c>
      <c r="O515">
        <v>-12</v>
      </c>
      <c r="P515" s="1">
        <f t="shared" si="164"/>
        <v>-38.157568056677825</v>
      </c>
      <c r="Q515">
        <v>-42</v>
      </c>
      <c r="R515" s="1">
        <f t="shared" si="162"/>
        <v>16.15549442140351</v>
      </c>
      <c r="S515">
        <v>-16</v>
      </c>
      <c r="T515" s="1">
        <f t="shared" si="158"/>
        <v>47.37087712930804</v>
      </c>
    </row>
    <row r="516" spans="3:20" ht="12.75">
      <c r="C516">
        <v>6.1</v>
      </c>
      <c r="D516" s="1">
        <f t="shared" si="156"/>
        <v>7.924014134263013</v>
      </c>
      <c r="E516">
        <v>-13.9</v>
      </c>
      <c r="F516" s="1">
        <f t="shared" si="160"/>
        <v>5.638262143604179</v>
      </c>
      <c r="G516">
        <v>-6.1</v>
      </c>
      <c r="H516" s="1">
        <f t="shared" si="163"/>
        <v>-19.04704701521997</v>
      </c>
      <c r="I516">
        <v>3.9</v>
      </c>
      <c r="J516" s="1">
        <f t="shared" si="159"/>
        <v>-24.693926378767713</v>
      </c>
      <c r="K516">
        <v>-27.8</v>
      </c>
      <c r="L516" s="1">
        <f t="shared" si="161"/>
        <v>11.276524287208359</v>
      </c>
      <c r="M516">
        <v>-22.2</v>
      </c>
      <c r="N516" s="1">
        <f t="shared" si="157"/>
        <v>-27.05845524046042</v>
      </c>
      <c r="O516">
        <v>-12.2</v>
      </c>
      <c r="P516" s="1">
        <f t="shared" si="164"/>
        <v>-38.09409403043994</v>
      </c>
      <c r="Q516">
        <v>-41.7</v>
      </c>
      <c r="R516" s="1">
        <f t="shared" si="162"/>
        <v>16.91478643081253</v>
      </c>
      <c r="S516">
        <v>-15.6</v>
      </c>
      <c r="T516" s="1">
        <f t="shared" si="158"/>
        <v>47.50410508577127</v>
      </c>
    </row>
    <row r="517" spans="3:20" ht="12.75">
      <c r="C517">
        <v>6.2</v>
      </c>
      <c r="D517" s="1">
        <f t="shared" si="156"/>
        <v>7.846018098373212</v>
      </c>
      <c r="E517">
        <v>-13.8</v>
      </c>
      <c r="F517" s="1">
        <f t="shared" si="160"/>
        <v>5.878775382679625</v>
      </c>
      <c r="G517">
        <v>-6.2</v>
      </c>
      <c r="H517" s="1">
        <f t="shared" si="163"/>
        <v>-19.014731131414926</v>
      </c>
      <c r="I517">
        <v>3.8</v>
      </c>
      <c r="J517" s="1">
        <f t="shared" si="159"/>
        <v>-24.7095123383688</v>
      </c>
      <c r="K517">
        <v>-27.6</v>
      </c>
      <c r="L517" s="1">
        <f t="shared" si="161"/>
        <v>11.75755076535925</v>
      </c>
      <c r="M517">
        <v>-22.4</v>
      </c>
      <c r="N517" s="1">
        <f t="shared" si="157"/>
        <v>-26.893121797217965</v>
      </c>
      <c r="O517">
        <v>-12.4</v>
      </c>
      <c r="P517" s="1">
        <f t="shared" si="164"/>
        <v>-38.02946226282985</v>
      </c>
      <c r="Q517">
        <v>-41.4</v>
      </c>
      <c r="R517" s="1">
        <f t="shared" si="162"/>
        <v>17.636326148038886</v>
      </c>
      <c r="S517">
        <v>-15.2</v>
      </c>
      <c r="T517" s="1">
        <f t="shared" si="158"/>
        <v>47.633601585435464</v>
      </c>
    </row>
    <row r="518" spans="3:20" ht="12.75">
      <c r="C518">
        <v>6.3</v>
      </c>
      <c r="D518" s="1">
        <f t="shared" si="156"/>
        <v>7.765951326141569</v>
      </c>
      <c r="E518">
        <v>-13.7</v>
      </c>
      <c r="F518" s="1">
        <f t="shared" si="160"/>
        <v>6.108191221630183</v>
      </c>
      <c r="G518">
        <v>-6.3</v>
      </c>
      <c r="H518" s="1">
        <f t="shared" si="163"/>
        <v>-18.98183342040489</v>
      </c>
      <c r="I518">
        <v>3.7</v>
      </c>
      <c r="J518" s="1">
        <f t="shared" si="159"/>
        <v>-24.724684022247885</v>
      </c>
      <c r="K518">
        <v>-27.4</v>
      </c>
      <c r="L518" s="1">
        <f t="shared" si="161"/>
        <v>12.216382443260366</v>
      </c>
      <c r="M518">
        <v>-22.6</v>
      </c>
      <c r="N518" s="1">
        <f t="shared" si="157"/>
        <v>-26.725268941584105</v>
      </c>
      <c r="O518">
        <v>-12.6</v>
      </c>
      <c r="P518" s="1">
        <f t="shared" si="164"/>
        <v>-37.96366684080978</v>
      </c>
      <c r="Q518">
        <v>-41.1</v>
      </c>
      <c r="R518" s="1">
        <f t="shared" si="162"/>
        <v>18.32457366489054</v>
      </c>
      <c r="S518">
        <v>-14.8</v>
      </c>
      <c r="T518" s="1">
        <f t="shared" si="158"/>
        <v>47.75939698111776</v>
      </c>
    </row>
    <row r="519" spans="3:20" ht="12.75">
      <c r="C519">
        <v>6.4</v>
      </c>
      <c r="D519" s="1">
        <f t="shared" si="156"/>
        <v>7.683749084919418</v>
      </c>
      <c r="E519">
        <v>-13.6</v>
      </c>
      <c r="F519" s="1">
        <f t="shared" si="160"/>
        <v>6.327716807822552</v>
      </c>
      <c r="G519">
        <v>-6.4</v>
      </c>
      <c r="H519" s="1">
        <f t="shared" si="163"/>
        <v>-18.948350851723216</v>
      </c>
      <c r="I519">
        <v>3.6</v>
      </c>
      <c r="J519" s="1">
        <f t="shared" si="159"/>
        <v>-24.739442192579848</v>
      </c>
      <c r="K519">
        <v>-27.2</v>
      </c>
      <c r="L519" s="1">
        <f t="shared" si="161"/>
        <v>12.655433615645103</v>
      </c>
      <c r="M519">
        <v>-22.8</v>
      </c>
      <c r="N519" s="1">
        <f t="shared" si="157"/>
        <v>-26.554848898082625</v>
      </c>
      <c r="O519">
        <v>-12.8</v>
      </c>
      <c r="P519" s="1">
        <f t="shared" si="164"/>
        <v>-37.89670170344643</v>
      </c>
      <c r="Q519">
        <v>-40.8</v>
      </c>
      <c r="R519" s="1">
        <f t="shared" si="162"/>
        <v>18.983150423467652</v>
      </c>
      <c r="S519">
        <v>-14.4</v>
      </c>
      <c r="T519" s="1">
        <f t="shared" si="158"/>
        <v>47.88152044369519</v>
      </c>
    </row>
    <row r="520" spans="3:20" ht="12.75">
      <c r="C520">
        <v>6.5</v>
      </c>
      <c r="D520" s="1">
        <f t="shared" si="156"/>
        <v>7.599342076785332</v>
      </c>
      <c r="E520">
        <v>-13.5</v>
      </c>
      <c r="F520" s="1">
        <f t="shared" si="160"/>
        <v>6.5383484153110105</v>
      </c>
      <c r="G520">
        <v>-6.5</v>
      </c>
      <c r="H520" s="1">
        <f t="shared" si="163"/>
        <v>-18.91428031937774</v>
      </c>
      <c r="I520">
        <v>3.5</v>
      </c>
      <c r="J520" s="1">
        <f t="shared" si="159"/>
        <v>-24.753787588973125</v>
      </c>
      <c r="K520">
        <v>-27</v>
      </c>
      <c r="L520" s="1">
        <f t="shared" si="161"/>
        <v>13.076696830622021</v>
      </c>
      <c r="M520">
        <v>-23</v>
      </c>
      <c r="N520" s="1">
        <f t="shared" si="157"/>
        <v>-26.38181191654584</v>
      </c>
      <c r="O520">
        <v>-13</v>
      </c>
      <c r="P520" s="1">
        <f t="shared" si="164"/>
        <v>-37.82856063875548</v>
      </c>
      <c r="Q520">
        <v>-40.5</v>
      </c>
      <c r="R520" s="1">
        <f t="shared" si="162"/>
        <v>19.615045245933032</v>
      </c>
      <c r="S520">
        <v>-14</v>
      </c>
      <c r="T520" s="1">
        <f t="shared" si="158"/>
        <v>48</v>
      </c>
    </row>
    <row r="521" spans="3:20" ht="12.75">
      <c r="C521">
        <v>6.6</v>
      </c>
      <c r="D521" s="1">
        <f t="shared" si="156"/>
        <v>7.51265598839718</v>
      </c>
      <c r="E521">
        <v>-13.4</v>
      </c>
      <c r="F521" s="1">
        <f t="shared" si="160"/>
        <v>6.740919818541086</v>
      </c>
      <c r="G521">
        <v>-6.6</v>
      </c>
      <c r="H521" s="1">
        <f t="shared" si="163"/>
        <v>-18.879618640216226</v>
      </c>
      <c r="I521">
        <v>3.4</v>
      </c>
      <c r="J521" s="1">
        <f t="shared" si="159"/>
        <v>-24.767720928660353</v>
      </c>
      <c r="K521">
        <v>-26.8</v>
      </c>
      <c r="L521" s="1">
        <f t="shared" si="161"/>
        <v>13.481839637082173</v>
      </c>
      <c r="M521">
        <v>-23.2</v>
      </c>
      <c r="N521" s="1">
        <f t="shared" si="157"/>
        <v>-26.206106158679887</v>
      </c>
      <c r="O521">
        <v>-13.2</v>
      </c>
      <c r="P521" s="1">
        <f t="shared" si="164"/>
        <v>-37.75923728043245</v>
      </c>
      <c r="Q521">
        <v>-40.2</v>
      </c>
      <c r="R521" s="1">
        <f t="shared" si="162"/>
        <v>20.222759455623255</v>
      </c>
      <c r="S521">
        <v>-13.6</v>
      </c>
      <c r="T521" s="1">
        <f t="shared" si="158"/>
        <v>48.1148625686492</v>
      </c>
    </row>
    <row r="522" spans="3:20" ht="12.75">
      <c r="C522">
        <v>6.7</v>
      </c>
      <c r="D522" s="1">
        <f t="shared" si="156"/>
        <v>7.423610981186986</v>
      </c>
      <c r="E522">
        <v>-13.3</v>
      </c>
      <c r="F522" s="1">
        <f t="shared" si="160"/>
        <v>6.936137253543934</v>
      </c>
      <c r="G522">
        <v>-6.7</v>
      </c>
      <c r="H522" s="1">
        <f t="shared" si="163"/>
        <v>-18.844362552232962</v>
      </c>
      <c r="I522">
        <v>3.3</v>
      </c>
      <c r="J522" s="1">
        <f t="shared" si="159"/>
        <v>-24.781242906682465</v>
      </c>
      <c r="K522">
        <v>-26.6</v>
      </c>
      <c r="L522" s="1">
        <f t="shared" si="161"/>
        <v>13.872274507087868</v>
      </c>
      <c r="M522">
        <v>-23.4</v>
      </c>
      <c r="N522" s="1">
        <f t="shared" si="157"/>
        <v>-26.027677575995906</v>
      </c>
      <c r="O522">
        <v>-13.4</v>
      </c>
      <c r="P522" s="1">
        <f t="shared" si="164"/>
        <v>-37.688725104465924</v>
      </c>
      <c r="Q522">
        <v>-39.9</v>
      </c>
      <c r="R522" s="1">
        <f t="shared" si="162"/>
        <v>20.808411760631806</v>
      </c>
      <c r="S522">
        <v>-13.2</v>
      </c>
      <c r="T522" s="1">
        <f t="shared" si="158"/>
        <v>48.22613399392491</v>
      </c>
    </row>
    <row r="523" spans="3:20" ht="12.75">
      <c r="C523">
        <v>6.8</v>
      </c>
      <c r="D523" s="1">
        <f t="shared" si="156"/>
        <v>7.332121111929345</v>
      </c>
      <c r="E523">
        <v>-13.2</v>
      </c>
      <c r="F523" s="1">
        <f t="shared" si="160"/>
        <v>7.124605252222752</v>
      </c>
      <c r="G523">
        <v>-6.8</v>
      </c>
      <c r="H523" s="1">
        <f t="shared" si="163"/>
        <v>-18.808508712813996</v>
      </c>
      <c r="I523">
        <v>3.2</v>
      </c>
      <c r="J523" s="1">
        <f t="shared" si="159"/>
        <v>-24.79435419606649</v>
      </c>
      <c r="K523">
        <v>-26.4</v>
      </c>
      <c r="L523" s="1">
        <f t="shared" si="161"/>
        <v>14.249210504445504</v>
      </c>
      <c r="M523">
        <v>-23.6</v>
      </c>
      <c r="N523" s="1">
        <f t="shared" si="157"/>
        <v>-25.84646977828887</v>
      </c>
      <c r="O523">
        <v>-13.6</v>
      </c>
      <c r="P523" s="1">
        <f t="shared" si="164"/>
        <v>-37.61701742562799</v>
      </c>
      <c r="Q523">
        <v>-39.6</v>
      </c>
      <c r="R523" s="1">
        <f t="shared" si="162"/>
        <v>21.37381575666825</v>
      </c>
      <c r="S523">
        <v>-12.8</v>
      </c>
      <c r="T523" s="1">
        <f t="shared" si="158"/>
        <v>48.33383907781379</v>
      </c>
    </row>
    <row r="524" spans="3:20" ht="12.75">
      <c r="C524">
        <v>6.9</v>
      </c>
      <c r="D524" s="1">
        <f t="shared" si="156"/>
        <v>7.238093671679028</v>
      </c>
      <c r="E524">
        <v>-13.1</v>
      </c>
      <c r="F524" s="1">
        <f t="shared" si="160"/>
        <v>7.306846104852627</v>
      </c>
      <c r="G524">
        <v>-6.9</v>
      </c>
      <c r="H524" s="1">
        <f t="shared" si="163"/>
        <v>-18.772053696918725</v>
      </c>
      <c r="I524">
        <v>3.1</v>
      </c>
      <c r="J524" s="1">
        <f t="shared" si="159"/>
        <v>-24.807055447997048</v>
      </c>
      <c r="K524">
        <v>-26.2</v>
      </c>
      <c r="L524" s="1">
        <f t="shared" si="161"/>
        <v>14.613692209705254</v>
      </c>
      <c r="M524">
        <v>-23.8</v>
      </c>
      <c r="N524" s="1">
        <f t="shared" si="157"/>
        <v>-25.662423891752702</v>
      </c>
      <c r="O524">
        <v>-13.8</v>
      </c>
      <c r="P524" s="1">
        <f t="shared" si="164"/>
        <v>-37.54410739383745</v>
      </c>
      <c r="Q524">
        <v>-39.3</v>
      </c>
      <c r="R524" s="1">
        <f t="shared" si="162"/>
        <v>21.920538314557884</v>
      </c>
      <c r="S524">
        <v>-12.4</v>
      </c>
      <c r="T524" s="1">
        <f t="shared" si="158"/>
        <v>48.43800161030593</v>
      </c>
    </row>
    <row r="525" spans="3:20" ht="12.75">
      <c r="C525">
        <v>7</v>
      </c>
      <c r="D525" s="1">
        <f t="shared" si="156"/>
        <v>7.14142842854285</v>
      </c>
      <c r="E525">
        <v>-13</v>
      </c>
      <c r="F525" s="1">
        <f t="shared" si="160"/>
        <v>7.483314773547883</v>
      </c>
      <c r="G525">
        <v>-7</v>
      </c>
      <c r="H525" s="1">
        <f t="shared" si="163"/>
        <v>-18.734993995195193</v>
      </c>
      <c r="I525">
        <v>3</v>
      </c>
      <c r="J525" s="1">
        <f t="shared" si="159"/>
        <v>-24.819347291981714</v>
      </c>
      <c r="K525">
        <v>-26</v>
      </c>
      <c r="L525" s="1">
        <f t="shared" si="161"/>
        <v>14.966629547095765</v>
      </c>
      <c r="M525">
        <v>-24</v>
      </c>
      <c r="N525" s="1">
        <f t="shared" si="157"/>
        <v>-25.475478405713993</v>
      </c>
      <c r="O525">
        <v>-14</v>
      </c>
      <c r="P525" s="1">
        <f t="shared" si="164"/>
        <v>-37.469987990390386</v>
      </c>
      <c r="Q525">
        <v>-39</v>
      </c>
      <c r="R525" s="1">
        <f t="shared" si="162"/>
        <v>22.44994432064365</v>
      </c>
      <c r="S525">
        <v>-12</v>
      </c>
      <c r="T525" s="1">
        <f t="shared" si="158"/>
        <v>48.53864439804639</v>
      </c>
    </row>
    <row r="526" spans="3:20" ht="12.75">
      <c r="C526">
        <v>7.1</v>
      </c>
      <c r="D526" s="1">
        <f t="shared" si="156"/>
        <v>7.042016756583302</v>
      </c>
      <c r="E526">
        <v>-12.9</v>
      </c>
      <c r="F526" s="1">
        <f t="shared" si="160"/>
        <v>7.654410493303844</v>
      </c>
      <c r="G526">
        <v>-7.1</v>
      </c>
      <c r="H526" s="1">
        <f t="shared" si="163"/>
        <v>-18.697326012026426</v>
      </c>
      <c r="I526">
        <v>2.9</v>
      </c>
      <c r="J526" s="1">
        <f t="shared" si="159"/>
        <v>-24.831230336010336</v>
      </c>
      <c r="K526">
        <v>-25.8</v>
      </c>
      <c r="L526" s="1">
        <f t="shared" si="161"/>
        <v>15.308820986607689</v>
      </c>
      <c r="M526">
        <v>-24.2</v>
      </c>
      <c r="N526" s="1">
        <f t="shared" si="157"/>
        <v>-25.285569006846572</v>
      </c>
      <c r="O526">
        <v>-14.2</v>
      </c>
      <c r="P526" s="1">
        <f t="shared" si="164"/>
        <v>-37.39465202405285</v>
      </c>
      <c r="Q526">
        <v>-38.7</v>
      </c>
      <c r="R526" s="1">
        <f t="shared" si="162"/>
        <v>22.963231479911528</v>
      </c>
      <c r="S526">
        <v>-11.6</v>
      </c>
      <c r="T526" s="1">
        <f t="shared" si="158"/>
        <v>48.63578929142612</v>
      </c>
    </row>
    <row r="527" spans="3:20" ht="12.75">
      <c r="C527">
        <v>7.2</v>
      </c>
      <c r="D527" s="1">
        <f t="shared" si="156"/>
        <v>6.9397406291589885</v>
      </c>
      <c r="E527">
        <v>-12.8</v>
      </c>
      <c r="F527" s="1">
        <f t="shared" si="160"/>
        <v>7.820485918406859</v>
      </c>
      <c r="G527">
        <v>-7.2</v>
      </c>
      <c r="H527" s="1">
        <f t="shared" si="163"/>
        <v>-18.65904606350496</v>
      </c>
      <c r="I527">
        <v>2.8</v>
      </c>
      <c r="J527" s="1">
        <f t="shared" si="159"/>
        <v>-24.842705166708395</v>
      </c>
      <c r="K527">
        <v>-25.6</v>
      </c>
      <c r="L527" s="1">
        <f t="shared" si="161"/>
        <v>15.640971836813717</v>
      </c>
      <c r="M527">
        <v>-24.4</v>
      </c>
      <c r="N527" s="1">
        <f t="shared" si="157"/>
        <v>-25.092628399591785</v>
      </c>
      <c r="O527">
        <v>-14.4</v>
      </c>
      <c r="P527" s="1">
        <f t="shared" si="164"/>
        <v>-37.31809212700992</v>
      </c>
      <c r="Q527">
        <v>-38.4</v>
      </c>
      <c r="R527" s="1">
        <f t="shared" si="162"/>
        <v>23.461457755220582</v>
      </c>
      <c r="S527">
        <v>-11.2</v>
      </c>
      <c r="T527" s="1">
        <f t="shared" si="158"/>
        <v>48.729457210192685</v>
      </c>
    </row>
    <row r="528" spans="3:20" ht="12.75">
      <c r="C528">
        <v>7.3</v>
      </c>
      <c r="D528" s="1">
        <f t="shared" si="156"/>
        <v>6.834471449936711</v>
      </c>
      <c r="E528">
        <v>-12.7</v>
      </c>
      <c r="F528" s="1">
        <f t="shared" si="160"/>
        <v>7.981854421122952</v>
      </c>
      <c r="G528">
        <v>-7.3</v>
      </c>
      <c r="H528" s="1">
        <f t="shared" si="163"/>
        <v>-18.62015037533263</v>
      </c>
      <c r="I528">
        <v>2.7</v>
      </c>
      <c r="J528" s="1">
        <f t="shared" si="159"/>
        <v>-24.853772349484494</v>
      </c>
      <c r="K528">
        <v>-25.4</v>
      </c>
      <c r="L528" s="1">
        <f t="shared" si="161"/>
        <v>15.963708842245904</v>
      </c>
      <c r="M528">
        <v>-24.6</v>
      </c>
      <c r="N528" s="1">
        <f t="shared" si="157"/>
        <v>-24.896586111352697</v>
      </c>
      <c r="O528">
        <v>-14.6</v>
      </c>
      <c r="P528" s="1">
        <f t="shared" si="164"/>
        <v>-37.24030075066526</v>
      </c>
      <c r="Q528">
        <v>-38.1</v>
      </c>
      <c r="R528" s="1">
        <f t="shared" si="162"/>
        <v>23.94556326336885</v>
      </c>
      <c r="S528">
        <v>-10.8</v>
      </c>
      <c r="T528" s="1">
        <f t="shared" si="158"/>
        <v>48.81966816765554</v>
      </c>
    </row>
    <row r="529" spans="3:20" ht="12.75">
      <c r="C529">
        <v>7.4</v>
      </c>
      <c r="D529" s="1">
        <f t="shared" si="156"/>
        <v>6.726068688320094</v>
      </c>
      <c r="E529">
        <v>-12.6</v>
      </c>
      <c r="F529" s="1">
        <f t="shared" si="160"/>
        <v>8.138795979750322</v>
      </c>
      <c r="G529">
        <v>-7.4</v>
      </c>
      <c r="H529" s="1">
        <f t="shared" si="163"/>
        <v>-18.580635080642427</v>
      </c>
      <c r="I529">
        <v>2.6</v>
      </c>
      <c r="J529" s="1">
        <f t="shared" si="159"/>
        <v>-24.864432428672085</v>
      </c>
      <c r="K529">
        <v>-25.2</v>
      </c>
      <c r="L529" s="1">
        <f t="shared" si="161"/>
        <v>16.277591959500644</v>
      </c>
      <c r="M529">
        <v>-24.8</v>
      </c>
      <c r="N529" s="1">
        <f t="shared" si="157"/>
        <v>-24.6973682808513</v>
      </c>
      <c r="O529">
        <v>-14.8</v>
      </c>
      <c r="P529" s="1">
        <f t="shared" si="164"/>
        <v>-37.161270161284854</v>
      </c>
      <c r="Q529">
        <v>-37.8</v>
      </c>
      <c r="R529" s="1">
        <f t="shared" si="162"/>
        <v>24.41638793925097</v>
      </c>
      <c r="S529">
        <v>-10.4</v>
      </c>
      <c r="T529" s="1">
        <f t="shared" si="158"/>
        <v>48.906441293555595</v>
      </c>
    </row>
    <row r="530" spans="3:20" ht="12.75">
      <c r="C530">
        <v>7.5</v>
      </c>
      <c r="D530" s="1">
        <f t="shared" si="156"/>
        <v>6.614378277661476</v>
      </c>
      <c r="E530">
        <v>-12.5</v>
      </c>
      <c r="F530" s="1">
        <f t="shared" si="160"/>
        <v>8.2915619758885</v>
      </c>
      <c r="G530">
        <v>-7.5</v>
      </c>
      <c r="H530" s="1">
        <f t="shared" si="163"/>
        <v>-18.540496217739157</v>
      </c>
      <c r="I530">
        <v>2.5</v>
      </c>
      <c r="J530" s="1">
        <f t="shared" si="159"/>
        <v>-24.8746859276655</v>
      </c>
      <c r="K530">
        <v>-25</v>
      </c>
      <c r="L530" s="1">
        <f t="shared" si="161"/>
        <v>16.583123951777</v>
      </c>
      <c r="M530">
        <v>-25</v>
      </c>
      <c r="N530" s="1">
        <f t="shared" si="157"/>
        <v>-24.49489742783178</v>
      </c>
      <c r="O530">
        <v>-15</v>
      </c>
      <c r="P530" s="1">
        <f t="shared" si="164"/>
        <v>-37.080992435478315</v>
      </c>
      <c r="Q530">
        <v>-37.5</v>
      </c>
      <c r="R530" s="1">
        <f t="shared" si="162"/>
        <v>24.8746859276655</v>
      </c>
      <c r="S530">
        <v>-10</v>
      </c>
      <c r="T530" s="1">
        <f t="shared" si="158"/>
        <v>48.98979485566356</v>
      </c>
    </row>
    <row r="531" spans="3:20" ht="12.75">
      <c r="C531">
        <v>7.6</v>
      </c>
      <c r="D531" s="1">
        <f t="shared" si="156"/>
        <v>6.499230723708768</v>
      </c>
      <c r="E531">
        <v>-12.4</v>
      </c>
      <c r="F531" s="1">
        <f t="shared" si="160"/>
        <v>8.440379138403676</v>
      </c>
      <c r="G531">
        <v>-7.6</v>
      </c>
      <c r="H531" s="1">
        <f t="shared" si="163"/>
        <v>-18.499729727755483</v>
      </c>
      <c r="I531">
        <v>2.4</v>
      </c>
      <c r="J531" s="1">
        <f t="shared" si="159"/>
        <v>-24.88453334905037</v>
      </c>
      <c r="K531">
        <v>-24.8</v>
      </c>
      <c r="L531" s="1">
        <f t="shared" si="161"/>
        <v>16.880758276807352</v>
      </c>
      <c r="M531">
        <v>-25.2</v>
      </c>
      <c r="N531" s="1">
        <f t="shared" si="157"/>
        <v>-24.289092202056462</v>
      </c>
      <c r="O531">
        <v>-15.2</v>
      </c>
      <c r="P531" s="1">
        <f t="shared" si="164"/>
        <v>-36.999459455510966</v>
      </c>
      <c r="Q531">
        <v>-37.2</v>
      </c>
      <c r="R531" s="1">
        <f t="shared" si="162"/>
        <v>25.32113741521103</v>
      </c>
      <c r="S531">
        <v>-9.599999999999994</v>
      </c>
      <c r="T531" s="1">
        <f t="shared" si="158"/>
        <v>49.06974628016738</v>
      </c>
    </row>
    <row r="532" spans="3:20" ht="12.75">
      <c r="C532">
        <v>7.7</v>
      </c>
      <c r="D532" s="1">
        <f t="shared" si="156"/>
        <v>6.380438856379707</v>
      </c>
      <c r="E532">
        <v>-12.3</v>
      </c>
      <c r="F532" s="1">
        <f t="shared" si="160"/>
        <v>8.585452812752509</v>
      </c>
      <c r="G532">
        <v>-7.7</v>
      </c>
      <c r="H532" s="1">
        <f t="shared" si="163"/>
        <v>-18.458331452219618</v>
      </c>
      <c r="I532">
        <v>2.3</v>
      </c>
      <c r="J532" s="1">
        <f t="shared" si="159"/>
        <v>-24.893975174728524</v>
      </c>
      <c r="K532">
        <v>-24.6</v>
      </c>
      <c r="L532" s="1">
        <f t="shared" si="161"/>
        <v>17.170905625505018</v>
      </c>
      <c r="M532">
        <v>-25.4</v>
      </c>
      <c r="N532" s="1">
        <f t="shared" si="157"/>
        <v>-24.07986710926786</v>
      </c>
      <c r="O532">
        <v>-15.4</v>
      </c>
      <c r="P532" s="1">
        <f t="shared" si="164"/>
        <v>-36.916662904439235</v>
      </c>
      <c r="Q532">
        <v>-36.9</v>
      </c>
      <c r="R532" s="1">
        <f t="shared" si="162"/>
        <v>25.756358438257536</v>
      </c>
      <c r="S532">
        <v>-9.2</v>
      </c>
      <c r="T532" s="1">
        <f t="shared" si="158"/>
        <v>49.146312170904544</v>
      </c>
    </row>
    <row r="533" spans="3:20" ht="12.75">
      <c r="C533">
        <v>7.8</v>
      </c>
      <c r="D533" s="1">
        <f t="shared" si="156"/>
        <v>6.2577951388648065</v>
      </c>
      <c r="E533">
        <v>-12.2</v>
      </c>
      <c r="F533" s="1">
        <f t="shared" si="160"/>
        <v>8.726969691708574</v>
      </c>
      <c r="G533">
        <v>-7.8</v>
      </c>
      <c r="H533" s="1">
        <f t="shared" si="163"/>
        <v>-18.416297130530882</v>
      </c>
      <c r="I533">
        <v>2.2</v>
      </c>
      <c r="J533" s="1">
        <f t="shared" si="159"/>
        <v>-24.90301186603741</v>
      </c>
      <c r="K533">
        <v>-24.4</v>
      </c>
      <c r="L533" s="1">
        <f t="shared" si="161"/>
        <v>17.453939383417147</v>
      </c>
      <c r="M533">
        <v>-25.6</v>
      </c>
      <c r="N533" s="1">
        <f t="shared" si="157"/>
        <v>-23.86713221147442</v>
      </c>
      <c r="O533">
        <v>-15.6</v>
      </c>
      <c r="P533" s="1">
        <f t="shared" si="164"/>
        <v>-36.832594261061764</v>
      </c>
      <c r="Q533">
        <v>-36.6</v>
      </c>
      <c r="R533" s="1">
        <f t="shared" si="162"/>
        <v>26.18090907512571</v>
      </c>
      <c r="S533">
        <v>-8.8</v>
      </c>
      <c r="T533" s="1">
        <f t="shared" si="158"/>
        <v>49.21950832749145</v>
      </c>
    </row>
    <row r="534" spans="3:20" ht="12.75">
      <c r="C534">
        <v>7.9</v>
      </c>
      <c r="D534" s="1">
        <f t="shared" si="156"/>
        <v>6.131068422387732</v>
      </c>
      <c r="E534">
        <v>-12.1</v>
      </c>
      <c r="F534" s="1">
        <f t="shared" si="160"/>
        <v>8.865100112237876</v>
      </c>
      <c r="G534">
        <v>-7.9</v>
      </c>
      <c r="H534" s="1">
        <f t="shared" si="163"/>
        <v>-18.373622397339073</v>
      </c>
      <c r="I534">
        <v>2.1</v>
      </c>
      <c r="J534" s="1">
        <f t="shared" si="159"/>
        <v>-24.911643863864143</v>
      </c>
      <c r="K534">
        <v>-24.2</v>
      </c>
      <c r="L534" s="1">
        <f t="shared" si="161"/>
        <v>17.73020022447575</v>
      </c>
      <c r="M534">
        <v>-25.8</v>
      </c>
      <c r="N534" s="1">
        <f t="shared" si="157"/>
        <v>-23.650792798551173</v>
      </c>
      <c r="O534">
        <v>-15.8</v>
      </c>
      <c r="P534" s="1">
        <f t="shared" si="164"/>
        <v>-36.747244794678146</v>
      </c>
      <c r="Q534">
        <v>-36.3</v>
      </c>
      <c r="R534" s="1">
        <f t="shared" si="162"/>
        <v>26.59530033671363</v>
      </c>
      <c r="S534">
        <v>-8.4</v>
      </c>
      <c r="T534" s="1">
        <f t="shared" si="158"/>
        <v>49.28934976239796</v>
      </c>
    </row>
    <row r="535" spans="3:20" ht="12.75">
      <c r="C535">
        <v>8</v>
      </c>
      <c r="D535" s="1">
        <f t="shared" si="156"/>
        <v>6</v>
      </c>
      <c r="E535">
        <v>-12</v>
      </c>
      <c r="F535" s="1">
        <f t="shared" si="160"/>
        <v>9</v>
      </c>
      <c r="G535">
        <v>-8</v>
      </c>
      <c r="H535" s="1">
        <f t="shared" si="163"/>
        <v>-18.33030277982336</v>
      </c>
      <c r="I535">
        <v>2</v>
      </c>
      <c r="J535" s="1">
        <f t="shared" si="159"/>
        <v>-24.919871588754223</v>
      </c>
      <c r="K535">
        <v>-24</v>
      </c>
      <c r="L535" s="1">
        <f t="shared" si="161"/>
        <v>18</v>
      </c>
      <c r="M535">
        <v>-26</v>
      </c>
      <c r="N535" s="1">
        <f t="shared" si="157"/>
        <v>-23.430749027719962</v>
      </c>
      <c r="O535">
        <v>-16</v>
      </c>
      <c r="P535" s="1">
        <f t="shared" si="164"/>
        <v>-36.66060555964672</v>
      </c>
      <c r="Q535">
        <v>-36</v>
      </c>
      <c r="R535" s="1">
        <f t="shared" si="162"/>
        <v>27</v>
      </c>
      <c r="S535">
        <v>-8</v>
      </c>
      <c r="T535" s="1">
        <f t="shared" si="158"/>
        <v>49.35585071701227</v>
      </c>
    </row>
    <row r="536" spans="3:20" ht="12.75">
      <c r="C536">
        <v>8.1</v>
      </c>
      <c r="D536" s="1">
        <f t="shared" si="156"/>
        <v>5.8642987645583</v>
      </c>
      <c r="E536">
        <v>-11.9</v>
      </c>
      <c r="F536" s="1">
        <f t="shared" si="160"/>
        <v>9.131812525451888</v>
      </c>
      <c r="G536">
        <v>-8.1</v>
      </c>
      <c r="H536" s="1">
        <f t="shared" si="163"/>
        <v>-18.28633369486623</v>
      </c>
      <c r="I536">
        <v>1.9</v>
      </c>
      <c r="J536" s="1">
        <f t="shared" si="159"/>
        <v>-24.927695441015</v>
      </c>
      <c r="K536">
        <v>-23.8</v>
      </c>
      <c r="L536" s="1">
        <f t="shared" si="161"/>
        <v>18.263625050903777</v>
      </c>
      <c r="M536">
        <v>-26.2</v>
      </c>
      <c r="N536" s="1">
        <f t="shared" si="157"/>
        <v>-23.20689552697646</v>
      </c>
      <c r="O536">
        <v>-16.2</v>
      </c>
      <c r="P536" s="1">
        <f t="shared" si="164"/>
        <v>-36.57266738973246</v>
      </c>
      <c r="Q536">
        <v>-35.7</v>
      </c>
      <c r="R536" s="1">
        <f t="shared" si="162"/>
        <v>27.39543757635566</v>
      </c>
      <c r="S536">
        <v>-7.599999999999994</v>
      </c>
      <c r="T536" s="1">
        <f t="shared" si="158"/>
        <v>49.41902467673761</v>
      </c>
    </row>
    <row r="537" spans="3:20" ht="12.75">
      <c r="C537">
        <v>8.2</v>
      </c>
      <c r="D537" s="1">
        <f t="shared" si="156"/>
        <v>5.723635208501674</v>
      </c>
      <c r="E537">
        <v>-11.8</v>
      </c>
      <c r="F537" s="1">
        <f t="shared" si="160"/>
        <v>9.26066952223218</v>
      </c>
      <c r="G537">
        <v>-8.2</v>
      </c>
      <c r="H537" s="1">
        <f t="shared" si="163"/>
        <v>-18.24171044611771</v>
      </c>
      <c r="I537">
        <v>1.8</v>
      </c>
      <c r="J537" s="1">
        <f t="shared" si="159"/>
        <v>-24.935115800813918</v>
      </c>
      <c r="K537">
        <v>-23.6</v>
      </c>
      <c r="L537" s="1">
        <f t="shared" si="161"/>
        <v>18.52133904446436</v>
      </c>
      <c r="M537">
        <v>-26.4</v>
      </c>
      <c r="N537" s="1">
        <f t="shared" si="157"/>
        <v>-22.97912095794789</v>
      </c>
      <c r="O537">
        <v>-16.4</v>
      </c>
      <c r="P537" s="1">
        <f t="shared" si="164"/>
        <v>-36.48342089223542</v>
      </c>
      <c r="Q537">
        <v>-35.4</v>
      </c>
      <c r="R537" s="1">
        <f t="shared" si="162"/>
        <v>27.782008566696543</v>
      </c>
      <c r="S537">
        <v>-7.2</v>
      </c>
      <c r="T537" s="1">
        <f t="shared" si="158"/>
        <v>49.478884385159695</v>
      </c>
    </row>
    <row r="538" spans="3:20" ht="12.75">
      <c r="C538">
        <v>8.3</v>
      </c>
      <c r="D538" s="1">
        <f t="shared" si="156"/>
        <v>5.577633906953735</v>
      </c>
      <c r="E538">
        <v>-11.7</v>
      </c>
      <c r="F538" s="1">
        <f t="shared" si="160"/>
        <v>9.38669270829721</v>
      </c>
      <c r="G538">
        <v>-8.3</v>
      </c>
      <c r="H538" s="1">
        <f t="shared" si="163"/>
        <v>-18.196428220944902</v>
      </c>
      <c r="I538">
        <v>1.7</v>
      </c>
      <c r="J538" s="1">
        <f t="shared" si="159"/>
        <v>-24.94213302827166</v>
      </c>
      <c r="K538">
        <v>-23.4</v>
      </c>
      <c r="L538" s="1">
        <f t="shared" si="161"/>
        <v>18.77338541659442</v>
      </c>
      <c r="M538">
        <v>-26.6</v>
      </c>
      <c r="N538" s="1">
        <f t="shared" si="157"/>
        <v>-22.747307532980688</v>
      </c>
      <c r="O538">
        <v>-16.6</v>
      </c>
      <c r="P538" s="1">
        <f t="shared" si="164"/>
        <v>-36.392856441889805</v>
      </c>
      <c r="Q538">
        <v>-35.1</v>
      </c>
      <c r="R538" s="1">
        <f t="shared" si="162"/>
        <v>28.16007812489163</v>
      </c>
      <c r="S538">
        <v>-6.8</v>
      </c>
      <c r="T538" s="1">
        <f t="shared" si="158"/>
        <v>49.535441857320706</v>
      </c>
    </row>
    <row r="539" spans="3:20" ht="12.75">
      <c r="C539">
        <v>8.4</v>
      </c>
      <c r="D539" s="1">
        <f t="shared" si="156"/>
        <v>5.4258639865002145</v>
      </c>
      <c r="E539">
        <v>-11.6</v>
      </c>
      <c r="F539" s="1">
        <f t="shared" si="160"/>
        <v>9.509994742374992</v>
      </c>
      <c r="G539">
        <v>-8.4</v>
      </c>
      <c r="H539" s="1">
        <f t="shared" si="163"/>
        <v>-18.150482087261484</v>
      </c>
      <c r="I539">
        <v>1.6</v>
      </c>
      <c r="J539" s="1">
        <f t="shared" si="159"/>
        <v>-24.94874746355015</v>
      </c>
      <c r="K539">
        <v>-23.2</v>
      </c>
      <c r="L539" s="1">
        <f t="shared" si="161"/>
        <v>19.019989484749985</v>
      </c>
      <c r="M539">
        <v>-26.8</v>
      </c>
      <c r="N539" s="1">
        <f t="shared" si="157"/>
        <v>-22.51133048044917</v>
      </c>
      <c r="O539">
        <v>-16.8</v>
      </c>
      <c r="P539" s="1">
        <f t="shared" si="164"/>
        <v>-36.30096417452297</v>
      </c>
      <c r="Q539">
        <v>-34.8</v>
      </c>
      <c r="R539" s="1">
        <f t="shared" si="162"/>
        <v>28.52998422712498</v>
      </c>
      <c r="S539">
        <v>-6.4</v>
      </c>
      <c r="T539" s="1">
        <f t="shared" si="158"/>
        <v>49.58870839213298</v>
      </c>
    </row>
    <row r="540" spans="3:20" ht="12.75">
      <c r="C540">
        <v>8.5</v>
      </c>
      <c r="D540" s="1">
        <f t="shared" si="156"/>
        <v>5.267826876426369</v>
      </c>
      <c r="E540">
        <v>-11.5</v>
      </c>
      <c r="F540" s="1">
        <f t="shared" si="160"/>
        <v>9.630680142129112</v>
      </c>
      <c r="G540">
        <v>-8.5</v>
      </c>
      <c r="H540" s="1">
        <f t="shared" si="163"/>
        <v>-18.103866990231673</v>
      </c>
      <c r="I540">
        <v>1.5</v>
      </c>
      <c r="J540" s="1">
        <f t="shared" si="159"/>
        <v>-24.95495942693556</v>
      </c>
      <c r="K540">
        <v>-23</v>
      </c>
      <c r="L540" s="1">
        <f t="shared" si="161"/>
        <v>19.261360284258224</v>
      </c>
      <c r="M540">
        <v>-27</v>
      </c>
      <c r="N540" s="1">
        <f t="shared" si="157"/>
        <v>-22.271057451320086</v>
      </c>
      <c r="O540">
        <v>-17</v>
      </c>
      <c r="P540" s="1">
        <f t="shared" si="164"/>
        <v>-36.207733980463345</v>
      </c>
      <c r="Q540">
        <v>-34.5</v>
      </c>
      <c r="R540" s="1">
        <f t="shared" si="162"/>
        <v>28.892040426387332</v>
      </c>
      <c r="S540">
        <v>-6</v>
      </c>
      <c r="T540" s="1">
        <f t="shared" si="158"/>
        <v>49.63869458396343</v>
      </c>
    </row>
    <row r="541" spans="3:20" ht="12.75">
      <c r="C541">
        <v>8.6</v>
      </c>
      <c r="D541" s="1">
        <f t="shared" si="156"/>
        <v>5.10294032886923</v>
      </c>
      <c r="E541">
        <v>-11.4</v>
      </c>
      <c r="F541" s="1">
        <f t="shared" si="160"/>
        <v>9.748846085563152</v>
      </c>
      <c r="G541">
        <v>-8.6</v>
      </c>
      <c r="H541" s="1">
        <f t="shared" si="163"/>
        <v>-18.056577748842663</v>
      </c>
      <c r="I541">
        <v>1.4</v>
      </c>
      <c r="J541" s="1">
        <f t="shared" si="159"/>
        <v>-24.96076921891631</v>
      </c>
      <c r="K541">
        <v>-22.8</v>
      </c>
      <c r="L541" s="1">
        <f t="shared" si="161"/>
        <v>19.497692171126303</v>
      </c>
      <c r="M541">
        <v>-27.2</v>
      </c>
      <c r="N541" s="1">
        <f t="shared" si="157"/>
        <v>-22.026347858871205</v>
      </c>
      <c r="O541">
        <v>-17.2</v>
      </c>
      <c r="P541" s="1">
        <f t="shared" si="164"/>
        <v>-36.11315549768533</v>
      </c>
      <c r="Q541">
        <v>-34.2</v>
      </c>
      <c r="R541" s="1">
        <f t="shared" si="162"/>
        <v>29.246538256689455</v>
      </c>
      <c r="S541">
        <v>-5.599999999999994</v>
      </c>
      <c r="T541" s="1">
        <f t="shared" si="158"/>
        <v>49.68541033341679</v>
      </c>
    </row>
    <row r="542" spans="3:20" ht="12.75">
      <c r="C542">
        <v>8.7</v>
      </c>
      <c r="D542" s="1">
        <f t="shared" si="156"/>
        <v>4.930517214248422</v>
      </c>
      <c r="E542">
        <v>-11.3</v>
      </c>
      <c r="F542" s="1">
        <f t="shared" si="160"/>
        <v>9.86458311334037</v>
      </c>
      <c r="G542">
        <v>-8.7</v>
      </c>
      <c r="H542" s="1">
        <f t="shared" si="163"/>
        <v>-18.008609052339384</v>
      </c>
      <c r="I542">
        <v>1.3</v>
      </c>
      <c r="J542" s="1">
        <f t="shared" si="159"/>
        <v>-24.966177120256116</v>
      </c>
      <c r="K542">
        <v>-22.6</v>
      </c>
      <c r="L542" s="1">
        <f t="shared" si="161"/>
        <v>19.72916622668074</v>
      </c>
      <c r="M542">
        <v>-27.4</v>
      </c>
      <c r="N542" s="1">
        <f t="shared" si="157"/>
        <v>-21.777052142105923</v>
      </c>
      <c r="O542">
        <v>-17.4</v>
      </c>
      <c r="P542" s="1">
        <f t="shared" si="164"/>
        <v>-36.01721810467877</v>
      </c>
      <c r="Q542">
        <v>-33.9</v>
      </c>
      <c r="R542" s="1">
        <f t="shared" si="162"/>
        <v>29.593749340021116</v>
      </c>
      <c r="S542">
        <v>-5.2</v>
      </c>
      <c r="T542" s="1">
        <f t="shared" si="158"/>
        <v>49.72886485734417</v>
      </c>
    </row>
    <row r="543" spans="3:20" ht="12.75">
      <c r="C543">
        <v>8.8</v>
      </c>
      <c r="D543" s="1">
        <f t="shared" si="156"/>
        <v>4.749736834815166</v>
      </c>
      <c r="E543">
        <v>-11.2</v>
      </c>
      <c r="F543" s="1">
        <f t="shared" si="160"/>
        <v>9.977975746613138</v>
      </c>
      <c r="G543">
        <v>-8.8</v>
      </c>
      <c r="H543" s="1">
        <f t="shared" si="163"/>
        <v>-17.95995545651492</v>
      </c>
      <c r="I543">
        <v>1.2</v>
      </c>
      <c r="J543" s="1">
        <f t="shared" si="159"/>
        <v>-24.971183392062137</v>
      </c>
      <c r="K543">
        <v>-22.4</v>
      </c>
      <c r="L543" s="1">
        <f t="shared" si="161"/>
        <v>19.955951493226276</v>
      </c>
      <c r="M543">
        <v>-27.6</v>
      </c>
      <c r="N543" s="1">
        <f t="shared" si="157"/>
        <v>-21.523010941780424</v>
      </c>
      <c r="O543">
        <v>-17.6</v>
      </c>
      <c r="P543" s="1">
        <f t="shared" si="164"/>
        <v>-35.91991091302984</v>
      </c>
      <c r="Q543">
        <v>-33.6</v>
      </c>
      <c r="R543" s="1">
        <f t="shared" si="162"/>
        <v>29.933927239839413</v>
      </c>
      <c r="S543">
        <v>-4.8</v>
      </c>
      <c r="T543" s="1">
        <f t="shared" si="158"/>
        <v>49.76906669810074</v>
      </c>
    </row>
    <row r="544" spans="3:20" ht="12.75">
      <c r="C544">
        <v>8.9</v>
      </c>
      <c r="D544" s="1">
        <f t="shared" si="156"/>
        <v>4.559605246071198</v>
      </c>
      <c r="E544">
        <v>-11.1</v>
      </c>
      <c r="F544" s="1">
        <f t="shared" si="160"/>
        <v>10.089103032480143</v>
      </c>
      <c r="G544">
        <v>-8.9</v>
      </c>
      <c r="H544" s="1">
        <f t="shared" si="163"/>
        <v>-17.910611379849655</v>
      </c>
      <c r="I544">
        <v>1.1</v>
      </c>
      <c r="J544" s="1">
        <f t="shared" si="159"/>
        <v>-24.97578827584827</v>
      </c>
      <c r="K544">
        <v>-22.2</v>
      </c>
      <c r="L544" s="1">
        <f t="shared" si="161"/>
        <v>20.178206064960285</v>
      </c>
      <c r="M544">
        <v>-27.8</v>
      </c>
      <c r="N544" s="1">
        <f t="shared" si="157"/>
        <v>-21.26405417600322</v>
      </c>
      <c r="O544">
        <v>-17.8</v>
      </c>
      <c r="P544" s="1">
        <f t="shared" si="164"/>
        <v>-35.82122275969931</v>
      </c>
      <c r="Q544">
        <v>-33.3</v>
      </c>
      <c r="R544" s="1">
        <f t="shared" si="162"/>
        <v>30.267309097440428</v>
      </c>
      <c r="S544">
        <v>-4.4</v>
      </c>
      <c r="T544" s="1">
        <f t="shared" si="158"/>
        <v>49.80602373207482</v>
      </c>
    </row>
    <row r="545" spans="3:20" ht="12.75">
      <c r="C545">
        <v>9</v>
      </c>
      <c r="D545" s="1">
        <f t="shared" si="156"/>
        <v>4.358898943540674</v>
      </c>
      <c r="E545">
        <v>-11</v>
      </c>
      <c r="F545" s="1">
        <f t="shared" si="160"/>
        <v>10.198039027185569</v>
      </c>
      <c r="G545">
        <v>-9</v>
      </c>
      <c r="H545" s="1">
        <f t="shared" si="163"/>
        <v>-17.86057109949175</v>
      </c>
      <c r="I545">
        <v>1</v>
      </c>
      <c r="J545" s="1">
        <f t="shared" si="159"/>
        <v>-24.979991993593593</v>
      </c>
      <c r="K545">
        <v>-22</v>
      </c>
      <c r="L545" s="1">
        <f t="shared" si="161"/>
        <v>20.396078054371138</v>
      </c>
      <c r="M545">
        <v>-28</v>
      </c>
      <c r="N545" s="1">
        <f t="shared" si="157"/>
        <v>-21</v>
      </c>
      <c r="O545">
        <v>-18</v>
      </c>
      <c r="P545" s="1">
        <f t="shared" si="164"/>
        <v>-35.7211421989835</v>
      </c>
      <c r="Q545">
        <v>-33</v>
      </c>
      <c r="R545" s="1">
        <f t="shared" si="162"/>
        <v>30.59411708155671</v>
      </c>
      <c r="S545">
        <v>-4</v>
      </c>
      <c r="T545" s="1">
        <f t="shared" si="158"/>
        <v>49.839743177508446</v>
      </c>
    </row>
    <row r="546" spans="3:20" ht="12.75">
      <c r="C546">
        <v>9.1</v>
      </c>
      <c r="D546" s="1">
        <f t="shared" si="156"/>
        <v>4.146082488325577</v>
      </c>
      <c r="E546">
        <v>-10.9</v>
      </c>
      <c r="F546" s="1">
        <f t="shared" si="160"/>
        <v>10.304853225543777</v>
      </c>
      <c r="G546">
        <v>-9.1</v>
      </c>
      <c r="H546" s="1">
        <f t="shared" si="163"/>
        <v>-17.809828747071094</v>
      </c>
      <c r="I546">
        <v>0.8999999999999986</v>
      </c>
      <c r="J546" s="1">
        <f t="shared" si="159"/>
        <v>-24.983794747796022</v>
      </c>
      <c r="K546">
        <v>-21.8</v>
      </c>
      <c r="L546" s="1">
        <f t="shared" si="161"/>
        <v>20.609706451087554</v>
      </c>
      <c r="M546">
        <v>-28.2</v>
      </c>
      <c r="N546" s="1">
        <f t="shared" si="157"/>
        <v>-20.7306536317599</v>
      </c>
      <c r="O546">
        <v>-18.2</v>
      </c>
      <c r="P546" s="1">
        <f t="shared" si="164"/>
        <v>-35.61965749414219</v>
      </c>
      <c r="Q546">
        <v>-32.7</v>
      </c>
      <c r="R546" s="1">
        <f t="shared" si="162"/>
        <v>30.91455967663133</v>
      </c>
      <c r="S546">
        <v>-3.5999999999999943</v>
      </c>
      <c r="T546" s="1">
        <f t="shared" si="158"/>
        <v>49.870231601627836</v>
      </c>
    </row>
    <row r="547" spans="3:20" ht="12.75">
      <c r="C547">
        <v>9.2</v>
      </c>
      <c r="D547" s="1">
        <f aca="true" t="shared" si="165" ref="D547:D555">SQRT(100-(C547*C547))</f>
        <v>3.9191835884530866</v>
      </c>
      <c r="E547">
        <v>-10.8</v>
      </c>
      <c r="F547" s="1">
        <f t="shared" si="160"/>
        <v>10.409610943738484</v>
      </c>
      <c r="G547">
        <v>-9.2</v>
      </c>
      <c r="H547" s="1">
        <f t="shared" si="163"/>
        <v>-17.758378304338493</v>
      </c>
      <c r="I547">
        <v>0.7999999999999972</v>
      </c>
      <c r="J547" s="1">
        <f t="shared" si="159"/>
        <v>-24.987196721521205</v>
      </c>
      <c r="K547">
        <v>-21.6</v>
      </c>
      <c r="L547" s="1">
        <f t="shared" si="161"/>
        <v>20.819221887476967</v>
      </c>
      <c r="M547">
        <v>-28.4</v>
      </c>
      <c r="N547" s="1">
        <f t="shared" si="157"/>
        <v>-20.455806021763113</v>
      </c>
      <c r="O547">
        <v>-18.4</v>
      </c>
      <c r="P547" s="1">
        <f t="shared" si="164"/>
        <v>-35.516756608676985</v>
      </c>
      <c r="Q547">
        <v>-32.4</v>
      </c>
      <c r="R547" s="1">
        <f t="shared" si="162"/>
        <v>31.22883283121545</v>
      </c>
      <c r="S547">
        <v>-3.2</v>
      </c>
      <c r="T547" s="1">
        <f t="shared" si="158"/>
        <v>49.8974949271003</v>
      </c>
    </row>
    <row r="548" spans="3:20" ht="12.75">
      <c r="C548">
        <v>9.3</v>
      </c>
      <c r="D548" s="1">
        <f t="shared" si="165"/>
        <v>3.67559518989782</v>
      </c>
      <c r="E548">
        <v>-10.7</v>
      </c>
      <c r="F548" s="1">
        <f t="shared" si="160"/>
        <v>10.512373661547615</v>
      </c>
      <c r="G548">
        <v>-9.3</v>
      </c>
      <c r="H548" s="1">
        <f t="shared" si="163"/>
        <v>-17.706213598621247</v>
      </c>
      <c r="I548">
        <v>0.6999999999999993</v>
      </c>
      <c r="J548" s="1">
        <f t="shared" si="159"/>
        <v>-24.990198078446678</v>
      </c>
      <c r="K548">
        <v>-21.4</v>
      </c>
      <c r="L548" s="1">
        <f t="shared" si="161"/>
        <v>21.02474732309523</v>
      </c>
      <c r="M548">
        <v>-28.6</v>
      </c>
      <c r="N548" s="1">
        <f t="shared" si="157"/>
        <v>-20.175232340669584</v>
      </c>
      <c r="O548">
        <v>-18.6</v>
      </c>
      <c r="P548" s="1">
        <f t="shared" si="164"/>
        <v>-35.41242719724249</v>
      </c>
      <c r="Q548">
        <v>-32.1</v>
      </c>
      <c r="R548" s="1">
        <f t="shared" si="162"/>
        <v>31.537120984642844</v>
      </c>
      <c r="S548">
        <v>-2.8</v>
      </c>
      <c r="T548" s="1">
        <f t="shared" si="158"/>
        <v>49.92153843783262</v>
      </c>
    </row>
    <row r="549" spans="3:20" ht="12.75">
      <c r="C549">
        <v>9.4</v>
      </c>
      <c r="D549" s="1">
        <f t="shared" si="165"/>
        <v>3.4117444218463944</v>
      </c>
      <c r="E549">
        <v>-10.6</v>
      </c>
      <c r="F549" s="1">
        <f t="shared" si="160"/>
        <v>10.613199329137279</v>
      </c>
      <c r="G549">
        <v>-9.4</v>
      </c>
      <c r="H549" s="1">
        <f t="shared" si="163"/>
        <v>-17.65332829808589</v>
      </c>
      <c r="I549">
        <v>0.5999999999999979</v>
      </c>
      <c r="J549" s="1">
        <f t="shared" si="159"/>
        <v>-24.992798962901293</v>
      </c>
      <c r="K549">
        <v>-21.2</v>
      </c>
      <c r="L549" s="1">
        <f t="shared" si="161"/>
        <v>21.226398658274558</v>
      </c>
      <c r="M549">
        <v>-28.8</v>
      </c>
      <c r="N549" s="1">
        <f t="shared" si="157"/>
        <v>-19.888690253508397</v>
      </c>
      <c r="O549">
        <v>-18.8</v>
      </c>
      <c r="P549" s="1">
        <f t="shared" si="164"/>
        <v>-35.30665659617178</v>
      </c>
      <c r="Q549">
        <v>-31.8</v>
      </c>
      <c r="R549" s="1">
        <f t="shared" si="162"/>
        <v>31.83959798741184</v>
      </c>
      <c r="S549">
        <v>-2.4</v>
      </c>
      <c r="T549" s="1">
        <f t="shared" si="158"/>
        <v>49.942366784124275</v>
      </c>
    </row>
    <row r="550" spans="3:20" ht="12.75">
      <c r="C550">
        <v>9.5</v>
      </c>
      <c r="D550" s="1">
        <f t="shared" si="165"/>
        <v>3.122498999199199</v>
      </c>
      <c r="E550">
        <v>-10.5</v>
      </c>
      <c r="F550" s="1">
        <f t="shared" si="160"/>
        <v>10.712142642814275</v>
      </c>
      <c r="G550">
        <v>-9.5</v>
      </c>
      <c r="H550" s="1">
        <f t="shared" si="163"/>
        <v>-17.599715906798043</v>
      </c>
      <c r="I550">
        <v>0.5</v>
      </c>
      <c r="J550" s="1">
        <f t="shared" si="159"/>
        <v>-24.994999499899976</v>
      </c>
      <c r="K550">
        <v>-21</v>
      </c>
      <c r="L550" s="1">
        <f t="shared" si="161"/>
        <v>21.42428528562855</v>
      </c>
      <c r="M550">
        <v>-29</v>
      </c>
      <c r="N550" s="1">
        <f aca="true" t="shared" si="166" ref="N550:N580">-SQRT(1225-(M550*M550))</f>
        <v>-19.595917942265423</v>
      </c>
      <c r="O550">
        <v>-19</v>
      </c>
      <c r="P550" s="1">
        <f t="shared" si="164"/>
        <v>-35.199431813596085</v>
      </c>
      <c r="Q550">
        <v>-31.5</v>
      </c>
      <c r="R550" s="1">
        <f t="shared" si="162"/>
        <v>32.13642792844283</v>
      </c>
      <c r="S550">
        <v>-2</v>
      </c>
      <c r="T550" s="1">
        <f t="shared" si="158"/>
        <v>49.95998398718719</v>
      </c>
    </row>
    <row r="551" spans="3:20" ht="12.75">
      <c r="C551">
        <v>9.6</v>
      </c>
      <c r="D551" s="1">
        <f t="shared" si="165"/>
        <v>2.8000000000000007</v>
      </c>
      <c r="E551">
        <v>-10.4</v>
      </c>
      <c r="F551" s="1">
        <f t="shared" si="160"/>
        <v>10.809255293497328</v>
      </c>
      <c r="G551">
        <v>-9.6</v>
      </c>
      <c r="H551" s="1">
        <f t="shared" si="163"/>
        <v>-17.54536975956905</v>
      </c>
      <c r="I551">
        <v>0.3999999999999986</v>
      </c>
      <c r="J551" s="1">
        <f t="shared" si="159"/>
        <v>-24.996799795173782</v>
      </c>
      <c r="K551">
        <v>-20.8</v>
      </c>
      <c r="L551" s="1">
        <f t="shared" si="161"/>
        <v>21.618510586994656</v>
      </c>
      <c r="M551">
        <v>-29.2</v>
      </c>
      <c r="N551" s="1">
        <f t="shared" si="166"/>
        <v>-19.296631830451656</v>
      </c>
      <c r="O551">
        <v>-19.2</v>
      </c>
      <c r="P551" s="1">
        <f t="shared" si="164"/>
        <v>-35.0907395191381</v>
      </c>
      <c r="Q551">
        <v>-31.2</v>
      </c>
      <c r="R551" s="1">
        <f t="shared" si="162"/>
        <v>32.42776588049198</v>
      </c>
      <c r="S551">
        <v>-1.5999999999999943</v>
      </c>
      <c r="T551" s="1">
        <f t="shared" si="158"/>
        <v>49.97439344304241</v>
      </c>
    </row>
    <row r="552" spans="3:20" ht="12.75">
      <c r="C552">
        <v>9.7</v>
      </c>
      <c r="D552" s="1">
        <f t="shared" si="165"/>
        <v>2.431049156228646</v>
      </c>
      <c r="E552">
        <v>-10.3</v>
      </c>
      <c r="F552" s="1">
        <f t="shared" si="160"/>
        <v>10.904586191139945</v>
      </c>
      <c r="G552">
        <v>-9.7</v>
      </c>
      <c r="H552" s="1">
        <f t="shared" si="163"/>
        <v>-17.49028301657809</v>
      </c>
      <c r="I552">
        <v>0.29999999999999716</v>
      </c>
      <c r="J552" s="1">
        <f t="shared" si="159"/>
        <v>-24.998199935195334</v>
      </c>
      <c r="K552">
        <v>-20.6</v>
      </c>
      <c r="L552" s="1">
        <f t="shared" si="161"/>
        <v>21.80917238227989</v>
      </c>
      <c r="M552">
        <v>-29.4</v>
      </c>
      <c r="N552" s="1">
        <f t="shared" si="166"/>
        <v>-18.990523952750753</v>
      </c>
      <c r="O552">
        <v>-19.4</v>
      </c>
      <c r="P552" s="1">
        <f t="shared" si="164"/>
        <v>-34.98056603315618</v>
      </c>
      <c r="Q552">
        <v>-30.9</v>
      </c>
      <c r="R552" s="1">
        <f t="shared" si="162"/>
        <v>32.71375857341984</v>
      </c>
      <c r="S552">
        <v>-1.2</v>
      </c>
      <c r="T552" s="1">
        <f t="shared" si="158"/>
        <v>49.98559792580259</v>
      </c>
    </row>
    <row r="553" spans="3:20" ht="12.75">
      <c r="C553">
        <v>9.8</v>
      </c>
      <c r="D553" s="1">
        <f t="shared" si="165"/>
        <v>1.9899748742132348</v>
      </c>
      <c r="E553">
        <v>-10.2</v>
      </c>
      <c r="F553" s="1">
        <f t="shared" si="160"/>
        <v>10.998181667894016</v>
      </c>
      <c r="G553">
        <v>-9.8</v>
      </c>
      <c r="H553" s="1">
        <f t="shared" si="163"/>
        <v>-17.434448657758008</v>
      </c>
      <c r="I553">
        <v>0.1999999999999993</v>
      </c>
      <c r="J553" s="1">
        <f t="shared" si="159"/>
        <v>-24.999199987199592</v>
      </c>
      <c r="K553">
        <v>-20.4</v>
      </c>
      <c r="L553" s="1">
        <f t="shared" si="161"/>
        <v>21.996363335788033</v>
      </c>
      <c r="M553">
        <v>-29.6</v>
      </c>
      <c r="N553" s="1">
        <f t="shared" si="166"/>
        <v>-18.677258899528056</v>
      </c>
      <c r="O553">
        <v>-19.6</v>
      </c>
      <c r="P553" s="1">
        <f t="shared" si="164"/>
        <v>-34.868897315516016</v>
      </c>
      <c r="Q553">
        <v>-30.6</v>
      </c>
      <c r="R553" s="1">
        <f t="shared" si="162"/>
        <v>32.99454500368205</v>
      </c>
      <c r="S553">
        <v>-0.7999999999999972</v>
      </c>
      <c r="T553" s="1">
        <f t="shared" si="158"/>
        <v>49.993599590347564</v>
      </c>
    </row>
    <row r="554" spans="3:20" ht="12.75">
      <c r="C554">
        <v>9.9</v>
      </c>
      <c r="D554" s="1">
        <f t="shared" si="165"/>
        <v>1.4106735979665865</v>
      </c>
      <c r="E554">
        <v>-10.1</v>
      </c>
      <c r="F554" s="1">
        <f t="shared" si="160"/>
        <v>11.090085662428402</v>
      </c>
      <c r="G554">
        <v>-9.9</v>
      </c>
      <c r="H554" s="1">
        <f t="shared" si="163"/>
        <v>-17.377859476932134</v>
      </c>
      <c r="I554">
        <v>0.09999999999999787</v>
      </c>
      <c r="J554" s="1">
        <f t="shared" si="159"/>
        <v>-24.999799999199993</v>
      </c>
      <c r="K554">
        <v>-20.2</v>
      </c>
      <c r="L554" s="1">
        <f t="shared" si="161"/>
        <v>22.180171324856804</v>
      </c>
      <c r="M554">
        <v>-29.8</v>
      </c>
      <c r="N554" s="1">
        <f t="shared" si="166"/>
        <v>-18.356470248934023</v>
      </c>
      <c r="O554">
        <v>-19.8</v>
      </c>
      <c r="P554" s="1">
        <f t="shared" si="164"/>
        <v>-34.75571895386427</v>
      </c>
      <c r="Q554">
        <v>-30.3</v>
      </c>
      <c r="R554" s="1">
        <f t="shared" si="162"/>
        <v>33.2702569872852</v>
      </c>
      <c r="S554">
        <v>-0.3999999999999986</v>
      </c>
      <c r="T554" s="1">
        <f t="shared" si="158"/>
        <v>49.998399974399184</v>
      </c>
    </row>
    <row r="555" spans="3:20" ht="12.75">
      <c r="C555">
        <v>10</v>
      </c>
      <c r="D555" s="1">
        <f t="shared" si="165"/>
        <v>0</v>
      </c>
      <c r="E555">
        <v>-10</v>
      </c>
      <c r="F555" s="1">
        <f t="shared" si="160"/>
        <v>11.180339887498949</v>
      </c>
      <c r="G555">
        <v>-10</v>
      </c>
      <c r="H555" s="1">
        <f t="shared" si="163"/>
        <v>-17.320508075688775</v>
      </c>
      <c r="I555">
        <v>0</v>
      </c>
      <c r="J555" s="1">
        <f t="shared" si="159"/>
        <v>-25</v>
      </c>
      <c r="K555">
        <v>-20</v>
      </c>
      <c r="L555" s="1">
        <f t="shared" si="161"/>
        <v>22.360679774997898</v>
      </c>
      <c r="M555">
        <v>-30</v>
      </c>
      <c r="N555" s="1">
        <f t="shared" si="166"/>
        <v>-18.027756377319946</v>
      </c>
      <c r="O555">
        <v>-20</v>
      </c>
      <c r="P555" s="1">
        <f t="shared" si="164"/>
        <v>-34.64101615137755</v>
      </c>
      <c r="Q555">
        <v>-30</v>
      </c>
      <c r="R555" s="1">
        <f t="shared" si="162"/>
        <v>33.54101966249684</v>
      </c>
      <c r="S555">
        <v>0</v>
      </c>
      <c r="T555" s="1">
        <f t="shared" si="158"/>
        <v>50</v>
      </c>
    </row>
    <row r="556" spans="5:20" ht="12.75">
      <c r="E556">
        <v>-9.9</v>
      </c>
      <c r="F556" s="1">
        <f t="shared" si="160"/>
        <v>11.268983982595769</v>
      </c>
      <c r="G556">
        <v>-10.1</v>
      </c>
      <c r="H556" s="1">
        <f t="shared" si="163"/>
        <v>-17.262386856978964</v>
      </c>
      <c r="I556">
        <v>-0.10000000000000142</v>
      </c>
      <c r="J556" s="1">
        <f t="shared" si="159"/>
        <v>-24.999799999199993</v>
      </c>
      <c r="K556">
        <v>-19.8</v>
      </c>
      <c r="L556" s="1">
        <f t="shared" si="161"/>
        <v>22.537967965191537</v>
      </c>
      <c r="M556">
        <v>-30.2</v>
      </c>
      <c r="N556" s="1">
        <f t="shared" si="166"/>
        <v>-17.690675509996787</v>
      </c>
      <c r="O556">
        <v>-20.2</v>
      </c>
      <c r="P556" s="1">
        <f t="shared" si="164"/>
        <v>-34.52477371395793</v>
      </c>
      <c r="Q556">
        <v>-29.7</v>
      </c>
      <c r="R556" s="1">
        <f t="shared" si="162"/>
        <v>33.80695194778731</v>
      </c>
      <c r="S556">
        <v>0.4000000000000057</v>
      </c>
      <c r="T556" s="1">
        <f t="shared" si="158"/>
        <v>49.998399974399184</v>
      </c>
    </row>
    <row r="557" spans="5:20" ht="12.75">
      <c r="E557">
        <v>-9.8</v>
      </c>
      <c r="F557" s="1">
        <f t="shared" si="160"/>
        <v>11.356055653262711</v>
      </c>
      <c r="G557">
        <v>-10.2</v>
      </c>
      <c r="H557" s="1">
        <f t="shared" si="163"/>
        <v>-17.203488018422313</v>
      </c>
      <c r="I557">
        <v>-0.20000000000000284</v>
      </c>
      <c r="J557" s="1">
        <f t="shared" si="159"/>
        <v>-24.999199987199592</v>
      </c>
      <c r="K557">
        <v>-19.6</v>
      </c>
      <c r="L557" s="1">
        <f t="shared" si="161"/>
        <v>22.712111306525422</v>
      </c>
      <c r="M557">
        <v>-30.4</v>
      </c>
      <c r="N557" s="1">
        <f t="shared" si="166"/>
        <v>-17.344739836619055</v>
      </c>
      <c r="O557">
        <v>-20.4</v>
      </c>
      <c r="P557" s="1">
        <f t="shared" si="164"/>
        <v>-34.406976036844625</v>
      </c>
      <c r="Q557">
        <v>-29.4</v>
      </c>
      <c r="R557" s="1">
        <f t="shared" si="162"/>
        <v>34.06816695978814</v>
      </c>
      <c r="S557">
        <v>0.8000000000000043</v>
      </c>
      <c r="T557" s="1">
        <f t="shared" si="158"/>
        <v>49.993599590347564</v>
      </c>
    </row>
    <row r="558" spans="5:20" ht="12.75">
      <c r="E558">
        <v>-9.7</v>
      </c>
      <c r="F558" s="1">
        <f t="shared" si="160"/>
        <v>11.441590798486024</v>
      </c>
      <c r="G558">
        <v>-10.3</v>
      </c>
      <c r="H558" s="1">
        <f t="shared" si="163"/>
        <v>-17.143803545304642</v>
      </c>
      <c r="I558">
        <v>-0.3000000000000007</v>
      </c>
      <c r="J558" s="1">
        <f t="shared" si="159"/>
        <v>-24.998199935195334</v>
      </c>
      <c r="K558">
        <v>-19.4</v>
      </c>
      <c r="L558" s="1">
        <f t="shared" si="161"/>
        <v>22.883181596972047</v>
      </c>
      <c r="M558">
        <v>-30.6</v>
      </c>
      <c r="N558" s="1">
        <f t="shared" si="166"/>
        <v>-16.989408465276238</v>
      </c>
      <c r="O558">
        <v>-20.6</v>
      </c>
      <c r="P558" s="1">
        <f t="shared" si="164"/>
        <v>-34.287607090609285</v>
      </c>
      <c r="Q558">
        <v>-29.1</v>
      </c>
      <c r="R558" s="1">
        <f t="shared" si="162"/>
        <v>34.32477239545807</v>
      </c>
      <c r="S558">
        <v>1.2</v>
      </c>
      <c r="T558" s="1">
        <f t="shared" si="158"/>
        <v>49.98559792580259</v>
      </c>
    </row>
    <row r="559" spans="5:20" ht="12.75">
      <c r="E559">
        <v>-9.6</v>
      </c>
      <c r="F559" s="1">
        <f t="shared" si="160"/>
        <v>11.525623627379128</v>
      </c>
      <c r="G559">
        <v>-10.4</v>
      </c>
      <c r="H559" s="1">
        <f t="shared" si="163"/>
        <v>-17.083325203250098</v>
      </c>
      <c r="I559">
        <v>-0.40000000000000213</v>
      </c>
      <c r="J559" s="1">
        <f t="shared" si="159"/>
        <v>-24.996799795173782</v>
      </c>
      <c r="K559">
        <v>-19.2</v>
      </c>
      <c r="L559" s="1">
        <f t="shared" si="161"/>
        <v>23.051247254758255</v>
      </c>
      <c r="M559">
        <v>-30.8</v>
      </c>
      <c r="N559" s="1">
        <f t="shared" si="166"/>
        <v>-16.62407892185308</v>
      </c>
      <c r="O559">
        <v>-20.8</v>
      </c>
      <c r="P559" s="1">
        <f t="shared" si="164"/>
        <v>-34.166650406500196</v>
      </c>
      <c r="Q559">
        <v>-28.8</v>
      </c>
      <c r="R559" s="1">
        <f t="shared" si="162"/>
        <v>34.576870882137385</v>
      </c>
      <c r="S559">
        <v>1.6</v>
      </c>
      <c r="T559" s="1">
        <f aca="true" t="shared" si="167" ref="T559:T622">SQRT(2500-(S559*S559))</f>
        <v>49.97439344304241</v>
      </c>
    </row>
    <row r="560" spans="5:20" ht="12.75">
      <c r="E560">
        <v>-9.5</v>
      </c>
      <c r="F560" s="1">
        <f t="shared" si="160"/>
        <v>11.6081867662439</v>
      </c>
      <c r="G560">
        <v>-10.5</v>
      </c>
      <c r="H560" s="1">
        <f t="shared" si="163"/>
        <v>-17.022044530549202</v>
      </c>
      <c r="I560">
        <v>-0.5</v>
      </c>
      <c r="J560" s="1">
        <f t="shared" si="159"/>
        <v>-24.994999499899976</v>
      </c>
      <c r="K560">
        <v>-19</v>
      </c>
      <c r="L560" s="1">
        <f t="shared" si="161"/>
        <v>23.2163735324878</v>
      </c>
      <c r="M560">
        <v>-31</v>
      </c>
      <c r="N560" s="1">
        <f t="shared" si="166"/>
        <v>-16.24807680927192</v>
      </c>
      <c r="O560">
        <v>-21</v>
      </c>
      <c r="P560" s="1">
        <f t="shared" si="164"/>
        <v>-34.044089061098404</v>
      </c>
      <c r="Q560">
        <v>-28.5</v>
      </c>
      <c r="R560" s="1">
        <f t="shared" si="162"/>
        <v>34.8245602987317</v>
      </c>
      <c r="S560">
        <v>2</v>
      </c>
      <c r="T560" s="1">
        <f t="shared" si="167"/>
        <v>49.95998398718719</v>
      </c>
    </row>
    <row r="561" spans="5:20" ht="12.75">
      <c r="E561">
        <v>-9.4</v>
      </c>
      <c r="F561" s="1">
        <f t="shared" si="160"/>
        <v>11.689311356961966</v>
      </c>
      <c r="G561">
        <v>-10.6</v>
      </c>
      <c r="H561" s="1">
        <f t="shared" si="163"/>
        <v>-16.959952830123083</v>
      </c>
      <c r="I561">
        <v>-0.6000000000000014</v>
      </c>
      <c r="J561" s="1">
        <f aca="true" t="shared" si="168" ref="J561:J624">-SQRT(625-(I561*I561))</f>
        <v>-24.992798962901293</v>
      </c>
      <c r="K561">
        <v>-18.8</v>
      </c>
      <c r="L561" s="1">
        <f t="shared" si="161"/>
        <v>23.37862271392393</v>
      </c>
      <c r="M561">
        <v>-31.2</v>
      </c>
      <c r="N561" s="1">
        <f t="shared" si="166"/>
        <v>-15.860643114325473</v>
      </c>
      <c r="O561">
        <v>-21.2</v>
      </c>
      <c r="P561" s="1">
        <f t="shared" si="164"/>
        <v>-33.919905660246165</v>
      </c>
      <c r="Q561">
        <v>-28.2</v>
      </c>
      <c r="R561" s="1">
        <f t="shared" si="162"/>
        <v>35.0679340708859</v>
      </c>
      <c r="S561">
        <v>2.4000000000000057</v>
      </c>
      <c r="T561" s="1">
        <f t="shared" si="167"/>
        <v>49.942366784124275</v>
      </c>
    </row>
    <row r="562" spans="5:20" ht="12.75">
      <c r="E562">
        <v>-9.3</v>
      </c>
      <c r="F562" s="1">
        <f t="shared" si="160"/>
        <v>11.769027147559818</v>
      </c>
      <c r="G562">
        <v>-10.7</v>
      </c>
      <c r="H562" s="1">
        <f t="shared" si="163"/>
        <v>-16.897041161102734</v>
      </c>
      <c r="I562">
        <v>-0.7000000000000028</v>
      </c>
      <c r="J562" s="1">
        <f t="shared" si="168"/>
        <v>-24.990198078446678</v>
      </c>
      <c r="K562">
        <v>-18.6</v>
      </c>
      <c r="L562" s="1">
        <f t="shared" si="161"/>
        <v>23.538054295119636</v>
      </c>
      <c r="M562">
        <v>-31.4</v>
      </c>
      <c r="N562" s="1">
        <f t="shared" si="166"/>
        <v>-15.460918472070153</v>
      </c>
      <c r="O562">
        <v>-21.4</v>
      </c>
      <c r="P562" s="1">
        <f t="shared" si="164"/>
        <v>-33.79408232220547</v>
      </c>
      <c r="Q562">
        <v>-27.9</v>
      </c>
      <c r="R562" s="1">
        <f t="shared" si="162"/>
        <v>35.30708144267946</v>
      </c>
      <c r="S562">
        <v>2.8</v>
      </c>
      <c r="T562" s="1">
        <f t="shared" si="167"/>
        <v>49.92153843783262</v>
      </c>
    </row>
    <row r="563" spans="5:20" ht="12.75">
      <c r="E563">
        <v>-9.2</v>
      </c>
      <c r="F563" s="1">
        <f t="shared" si="160"/>
        <v>11.84736257569591</v>
      </c>
      <c r="G563">
        <v>-10.8</v>
      </c>
      <c r="H563" s="1">
        <f t="shared" si="163"/>
        <v>-16.83330033000065</v>
      </c>
      <c r="I563">
        <v>-0.8000000000000007</v>
      </c>
      <c r="J563" s="1">
        <f t="shared" si="168"/>
        <v>-24.987196721521205</v>
      </c>
      <c r="K563">
        <v>-18.4</v>
      </c>
      <c r="L563" s="1">
        <f t="shared" si="161"/>
        <v>23.69472515139182</v>
      </c>
      <c r="M563">
        <v>-31.6</v>
      </c>
      <c r="N563" s="1">
        <f t="shared" si="166"/>
        <v>-15.047923444781341</v>
      </c>
      <c r="O563">
        <v>-21.6</v>
      </c>
      <c r="P563" s="1">
        <f t="shared" si="164"/>
        <v>-33.6666006600013</v>
      </c>
      <c r="Q563">
        <v>-27.6</v>
      </c>
      <c r="R563" s="1">
        <f t="shared" si="162"/>
        <v>35.542087727087726</v>
      </c>
      <c r="S563">
        <v>3.2</v>
      </c>
      <c r="T563" s="1">
        <f t="shared" si="167"/>
        <v>49.8974949271003</v>
      </c>
    </row>
    <row r="564" spans="5:20" ht="12.75">
      <c r="E564">
        <v>-9.1</v>
      </c>
      <c r="F564" s="1">
        <f t="shared" si="160"/>
        <v>11.924344845734712</v>
      </c>
      <c r="G564">
        <v>-10.9</v>
      </c>
      <c r="H564" s="1">
        <f t="shared" si="163"/>
        <v>-16.768720881450676</v>
      </c>
      <c r="I564">
        <v>-0.9000000000000021</v>
      </c>
      <c r="J564" s="1">
        <f t="shared" si="168"/>
        <v>-24.98379474779602</v>
      </c>
      <c r="K564">
        <v>-18.2</v>
      </c>
      <c r="L564" s="1">
        <f t="shared" si="161"/>
        <v>23.848689691469424</v>
      </c>
      <c r="M564">
        <v>-31.8</v>
      </c>
      <c r="N564" s="1">
        <f t="shared" si="166"/>
        <v>-14.620533505997653</v>
      </c>
      <c r="O564">
        <v>-21.8</v>
      </c>
      <c r="P564" s="1">
        <f t="shared" si="164"/>
        <v>-33.53744176290135</v>
      </c>
      <c r="Q564">
        <v>-27.3</v>
      </c>
      <c r="R564" s="1">
        <f t="shared" si="162"/>
        <v>35.77303453720414</v>
      </c>
      <c r="S564">
        <v>3.6</v>
      </c>
      <c r="T564" s="1">
        <f t="shared" si="167"/>
        <v>49.870231601627836</v>
      </c>
    </row>
    <row r="565" spans="5:20" ht="12.75">
      <c r="E565">
        <v>-9</v>
      </c>
      <c r="F565" s="1">
        <f t="shared" si="160"/>
        <v>12</v>
      </c>
      <c r="G565">
        <v>-11</v>
      </c>
      <c r="H565" s="1">
        <f t="shared" si="163"/>
        <v>-16.703293088490067</v>
      </c>
      <c r="I565">
        <v>-1</v>
      </c>
      <c r="J565" s="1">
        <f t="shared" si="168"/>
        <v>-24.979991993593593</v>
      </c>
      <c r="K565">
        <v>-18</v>
      </c>
      <c r="L565" s="1">
        <f t="shared" si="161"/>
        <v>24</v>
      </c>
      <c r="M565">
        <v>-32</v>
      </c>
      <c r="N565" s="1">
        <f t="shared" si="166"/>
        <v>-14.177446878757825</v>
      </c>
      <c r="O565">
        <v>-22</v>
      </c>
      <c r="P565" s="1">
        <f t="shared" si="164"/>
        <v>-33.406586176980134</v>
      </c>
      <c r="Q565">
        <v>-27</v>
      </c>
      <c r="R565" s="1">
        <f t="shared" si="162"/>
        <v>36</v>
      </c>
      <c r="S565">
        <v>4</v>
      </c>
      <c r="T565" s="1">
        <f t="shared" si="167"/>
        <v>49.839743177508446</v>
      </c>
    </row>
    <row r="566" spans="5:20" ht="12.75">
      <c r="E566">
        <v>-8.9</v>
      </c>
      <c r="F566" s="1">
        <f t="shared" si="160"/>
        <v>12.074352984735869</v>
      </c>
      <c r="G566">
        <v>-11.1</v>
      </c>
      <c r="H566" s="1">
        <f t="shared" si="163"/>
        <v>-16.63700694235595</v>
      </c>
      <c r="I566">
        <v>-1.1</v>
      </c>
      <c r="J566" s="1">
        <f t="shared" si="168"/>
        <v>-24.97578827584827</v>
      </c>
      <c r="K566">
        <v>-17.8</v>
      </c>
      <c r="L566" s="1">
        <f t="shared" si="161"/>
        <v>24.148705969471738</v>
      </c>
      <c r="M566">
        <v>-32.2</v>
      </c>
      <c r="N566" s="1">
        <f t="shared" si="166"/>
        <v>-13.717142559585792</v>
      </c>
      <c r="O566">
        <v>-22.2</v>
      </c>
      <c r="P566" s="1">
        <f t="shared" si="164"/>
        <v>-33.2740138847119</v>
      </c>
      <c r="Q566">
        <v>-26.7</v>
      </c>
      <c r="R566" s="1">
        <f t="shared" si="162"/>
        <v>36.22305895420761</v>
      </c>
      <c r="S566">
        <v>4.400000000000006</v>
      </c>
      <c r="T566" s="1">
        <f t="shared" si="167"/>
        <v>49.80602373207482</v>
      </c>
    </row>
    <row r="567" spans="5:20" ht="12.75">
      <c r="E567">
        <v>-8.8</v>
      </c>
      <c r="F567" s="1">
        <f t="shared" si="160"/>
        <v>12.147427711248172</v>
      </c>
      <c r="G567">
        <v>-11.2</v>
      </c>
      <c r="H567" s="1">
        <f t="shared" si="163"/>
        <v>-16.569852141766383</v>
      </c>
      <c r="I567">
        <v>-1.2</v>
      </c>
      <c r="J567" s="1">
        <f t="shared" si="168"/>
        <v>-24.971183392062137</v>
      </c>
      <c r="K567">
        <v>-17.6</v>
      </c>
      <c r="L567" s="1">
        <f t="shared" si="161"/>
        <v>24.294855422496344</v>
      </c>
      <c r="M567">
        <v>-32.4</v>
      </c>
      <c r="N567" s="1">
        <f t="shared" si="166"/>
        <v>-13.23782459469833</v>
      </c>
      <c r="O567">
        <v>-22.4</v>
      </c>
      <c r="P567" s="1">
        <f t="shared" si="164"/>
        <v>-33.139704283532765</v>
      </c>
      <c r="Q567">
        <v>-26.4</v>
      </c>
      <c r="R567" s="1">
        <f t="shared" si="162"/>
        <v>36.44228313374452</v>
      </c>
      <c r="S567">
        <v>4.8</v>
      </c>
      <c r="T567" s="1">
        <f t="shared" si="167"/>
        <v>49.76906669810074</v>
      </c>
    </row>
    <row r="568" spans="5:20" ht="12.75">
      <c r="E568">
        <v>-8.7</v>
      </c>
      <c r="F568" s="1">
        <f t="shared" si="160"/>
        <v>12.21924711264978</v>
      </c>
      <c r="G568">
        <v>-11.3</v>
      </c>
      <c r="H568" s="1">
        <f t="shared" si="163"/>
        <v>-16.501818081653912</v>
      </c>
      <c r="I568">
        <v>-1.3</v>
      </c>
      <c r="J568" s="1">
        <f t="shared" si="168"/>
        <v>-24.966177120256116</v>
      </c>
      <c r="K568">
        <v>-17.4</v>
      </c>
      <c r="L568" s="1">
        <f t="shared" si="161"/>
        <v>24.43849422529956</v>
      </c>
      <c r="M568">
        <v>-32.6</v>
      </c>
      <c r="N568" s="1">
        <f t="shared" si="166"/>
        <v>-12.737346662472527</v>
      </c>
      <c r="O568">
        <v>-22.6</v>
      </c>
      <c r="P568" s="1">
        <f t="shared" si="164"/>
        <v>-33.003636163307824</v>
      </c>
      <c r="Q568">
        <v>-26.1</v>
      </c>
      <c r="R568" s="1">
        <f t="shared" si="162"/>
        <v>36.65774133794934</v>
      </c>
      <c r="S568">
        <v>5.2</v>
      </c>
      <c r="T568" s="1">
        <f t="shared" si="167"/>
        <v>49.72886485734417</v>
      </c>
    </row>
    <row r="569" spans="5:20" ht="12.75">
      <c r="E569">
        <v>-8.6</v>
      </c>
      <c r="F569" s="1">
        <f t="shared" si="160"/>
        <v>12.289833196589774</v>
      </c>
      <c r="G569">
        <v>-11.4</v>
      </c>
      <c r="H569" s="1">
        <f t="shared" si="163"/>
        <v>-16.432893841317174</v>
      </c>
      <c r="I569">
        <v>-1.4</v>
      </c>
      <c r="J569" s="1">
        <f t="shared" si="168"/>
        <v>-24.96076921891631</v>
      </c>
      <c r="K569">
        <v>-17.2</v>
      </c>
      <c r="L569" s="1">
        <f t="shared" si="161"/>
        <v>24.579666393179547</v>
      </c>
      <c r="M569">
        <v>-32.8</v>
      </c>
      <c r="N569" s="1">
        <f t="shared" si="166"/>
        <v>-12.213107712617624</v>
      </c>
      <c r="O569">
        <v>-22.8</v>
      </c>
      <c r="P569" s="1">
        <f t="shared" si="164"/>
        <v>-32.86578768263435</v>
      </c>
      <c r="Q569">
        <v>-25.8</v>
      </c>
      <c r="R569" s="1">
        <f t="shared" si="162"/>
        <v>36.86949958976932</v>
      </c>
      <c r="S569">
        <v>5.6</v>
      </c>
      <c r="T569" s="1">
        <f t="shared" si="167"/>
        <v>49.68541033341679</v>
      </c>
    </row>
    <row r="570" spans="5:20" ht="12.75">
      <c r="E570">
        <v>-8.5</v>
      </c>
      <c r="F570" s="1">
        <f aca="true" t="shared" si="169" ref="F570:F633">SQRT(225-(E570*E570))</f>
        <v>12.359207094308275</v>
      </c>
      <c r="G570">
        <v>-11.5</v>
      </c>
      <c r="H570" s="1">
        <f t="shared" si="163"/>
        <v>-16.36306817195357</v>
      </c>
      <c r="I570">
        <v>-1.5</v>
      </c>
      <c r="J570" s="1">
        <f t="shared" si="168"/>
        <v>-24.95495942693556</v>
      </c>
      <c r="K570">
        <v>-17</v>
      </c>
      <c r="L570" s="1">
        <f aca="true" t="shared" si="170" ref="L570:L633">SQRT(900-(K570*K570))</f>
        <v>24.71841418861655</v>
      </c>
      <c r="M570">
        <v>-33</v>
      </c>
      <c r="N570" s="1">
        <f t="shared" si="166"/>
        <v>-11.661903789690601</v>
      </c>
      <c r="O570">
        <v>-23</v>
      </c>
      <c r="P570" s="1">
        <f t="shared" si="164"/>
        <v>-32.72613634390714</v>
      </c>
      <c r="Q570">
        <v>-25.5</v>
      </c>
      <c r="R570" s="1">
        <f aca="true" t="shared" si="171" ref="R570:R633">SQRT(2025-(Q570*Q570))</f>
        <v>37.077621282924824</v>
      </c>
      <c r="S570">
        <v>6</v>
      </c>
      <c r="T570" s="1">
        <f t="shared" si="167"/>
        <v>49.63869458396343</v>
      </c>
    </row>
    <row r="571" spans="5:20" ht="12.75">
      <c r="E571">
        <v>-8.4</v>
      </c>
      <c r="F571" s="1">
        <f t="shared" si="169"/>
        <v>12.427389106324787</v>
      </c>
      <c r="G571">
        <v>-11.6</v>
      </c>
      <c r="H571" s="1">
        <f t="shared" si="163"/>
        <v>-16.29232948353304</v>
      </c>
      <c r="I571">
        <v>-1.6</v>
      </c>
      <c r="J571" s="1">
        <f t="shared" si="168"/>
        <v>-24.94874746355015</v>
      </c>
      <c r="K571">
        <v>-16.8</v>
      </c>
      <c r="L571" s="1">
        <f t="shared" si="170"/>
        <v>24.854778212649574</v>
      </c>
      <c r="M571">
        <v>-33.2</v>
      </c>
      <c r="N571" s="1">
        <f t="shared" si="166"/>
        <v>-11.079711187571622</v>
      </c>
      <c r="O571">
        <v>-23.2</v>
      </c>
      <c r="P571" s="1">
        <f t="shared" si="164"/>
        <v>-32.58465896706608</v>
      </c>
      <c r="Q571">
        <v>-25.2</v>
      </c>
      <c r="R571" s="1">
        <f t="shared" si="171"/>
        <v>37.282167318974366</v>
      </c>
      <c r="S571">
        <v>6.400000000000006</v>
      </c>
      <c r="T571" s="1">
        <f t="shared" si="167"/>
        <v>49.58870839213298</v>
      </c>
    </row>
    <row r="572" spans="5:20" ht="12.75">
      <c r="E572">
        <v>-8.3</v>
      </c>
      <c r="F572" s="1">
        <f t="shared" si="169"/>
        <v>12.494398745037714</v>
      </c>
      <c r="G572">
        <v>-11.7</v>
      </c>
      <c r="H572" s="1">
        <f t="shared" si="163"/>
        <v>-16.220665830970074</v>
      </c>
      <c r="I572">
        <v>-1.7</v>
      </c>
      <c r="J572" s="1">
        <f t="shared" si="168"/>
        <v>-24.94213302827166</v>
      </c>
      <c r="K572">
        <v>-16.6</v>
      </c>
      <c r="L572" s="1">
        <f t="shared" si="170"/>
        <v>24.988797490075427</v>
      </c>
      <c r="M572">
        <v>-33.4</v>
      </c>
      <c r="N572" s="1">
        <f t="shared" si="166"/>
        <v>-10.461357464497619</v>
      </c>
      <c r="O572">
        <v>-23.4</v>
      </c>
      <c r="P572" s="1">
        <f t="shared" si="164"/>
        <v>-32.44133166194015</v>
      </c>
      <c r="Q572">
        <v>-24.9</v>
      </c>
      <c r="R572" s="1">
        <f t="shared" si="171"/>
        <v>37.48319623511315</v>
      </c>
      <c r="S572">
        <v>6.8</v>
      </c>
      <c r="T572" s="1">
        <f t="shared" si="167"/>
        <v>49.535441857320706</v>
      </c>
    </row>
    <row r="573" spans="5:20" ht="12.75">
      <c r="E573">
        <v>-8.2</v>
      </c>
      <c r="F573" s="1">
        <f t="shared" si="169"/>
        <v>12.560254774486065</v>
      </c>
      <c r="G573">
        <v>-11.8</v>
      </c>
      <c r="H573" s="1">
        <f t="shared" si="163"/>
        <v>-16.14806489954756</v>
      </c>
      <c r="I573">
        <v>-1.8</v>
      </c>
      <c r="J573" s="1">
        <f t="shared" si="168"/>
        <v>-24.935115800813918</v>
      </c>
      <c r="K573">
        <v>-16.4</v>
      </c>
      <c r="L573" s="1">
        <f t="shared" si="170"/>
        <v>25.12050954897213</v>
      </c>
      <c r="M573">
        <v>-33.6</v>
      </c>
      <c r="N573" s="1">
        <f t="shared" si="166"/>
        <v>-9.799999999999999</v>
      </c>
      <c r="O573">
        <v>-23.6</v>
      </c>
      <c r="P573" s="1">
        <f t="shared" si="164"/>
        <v>-32.29612979909512</v>
      </c>
      <c r="Q573">
        <v>-24.6</v>
      </c>
      <c r="R573" s="1">
        <f t="shared" si="171"/>
        <v>37.68076432345819</v>
      </c>
      <c r="S573">
        <v>7.2</v>
      </c>
      <c r="T573" s="1">
        <f t="shared" si="167"/>
        <v>49.478884385159695</v>
      </c>
    </row>
    <row r="574" spans="5:20" ht="12.75">
      <c r="E574">
        <v>-8.1</v>
      </c>
      <c r="F574" s="1">
        <f t="shared" si="169"/>
        <v>12.624975247500487</v>
      </c>
      <c r="G574">
        <v>-11.9</v>
      </c>
      <c r="H574" s="1">
        <f t="shared" si="163"/>
        <v>-16.074513989542577</v>
      </c>
      <c r="I574">
        <v>-1.9</v>
      </c>
      <c r="J574" s="1">
        <f t="shared" si="168"/>
        <v>-24.927695441015</v>
      </c>
      <c r="K574">
        <v>-16.2</v>
      </c>
      <c r="L574" s="1">
        <f t="shared" si="170"/>
        <v>25.249950495000974</v>
      </c>
      <c r="M574">
        <v>-33.8</v>
      </c>
      <c r="N574" s="1">
        <f t="shared" si="166"/>
        <v>-9.086253353280448</v>
      </c>
      <c r="O574">
        <v>-23.8</v>
      </c>
      <c r="P574" s="1">
        <f t="shared" si="164"/>
        <v>-32.149027979085155</v>
      </c>
      <c r="Q574">
        <v>-24.3</v>
      </c>
      <c r="R574" s="1">
        <f t="shared" si="171"/>
        <v>37.87492574250146</v>
      </c>
      <c r="S574">
        <v>7.6</v>
      </c>
      <c r="T574" s="1">
        <f t="shared" si="167"/>
        <v>49.4190246767376</v>
      </c>
    </row>
    <row r="575" spans="5:20" ht="12.75">
      <c r="E575">
        <v>-8</v>
      </c>
      <c r="F575" s="1">
        <f t="shared" si="169"/>
        <v>12.68857754044952</v>
      </c>
      <c r="G575">
        <v>-12</v>
      </c>
      <c r="H575" s="1">
        <f aca="true" t="shared" si="172" ref="H575:H638">-SQRT(400-(G575*G575))</f>
        <v>-16</v>
      </c>
      <c r="I575">
        <v>-2</v>
      </c>
      <c r="J575" s="1">
        <f t="shared" si="168"/>
        <v>-24.919871588754223</v>
      </c>
      <c r="K575">
        <v>-16</v>
      </c>
      <c r="L575" s="1">
        <f t="shared" si="170"/>
        <v>25.37715508089904</v>
      </c>
      <c r="M575">
        <v>-34</v>
      </c>
      <c r="N575" s="1">
        <f t="shared" si="166"/>
        <v>-8.306623862918075</v>
      </c>
      <c r="O575">
        <v>-24</v>
      </c>
      <c r="P575" s="1">
        <f aca="true" t="shared" si="173" ref="P575:P638">-SQRT(1600-(O575*O575))</f>
        <v>-32</v>
      </c>
      <c r="Q575">
        <v>-24</v>
      </c>
      <c r="R575" s="1">
        <f t="shared" si="171"/>
        <v>38.06573262134856</v>
      </c>
      <c r="S575">
        <v>8</v>
      </c>
      <c r="T575" s="1">
        <f t="shared" si="167"/>
        <v>49.35585071701227</v>
      </c>
    </row>
    <row r="576" spans="5:20" ht="12.75">
      <c r="E576">
        <v>-7.9</v>
      </c>
      <c r="F576" s="1">
        <f t="shared" si="169"/>
        <v>12.751078385768006</v>
      </c>
      <c r="G576">
        <v>-12.1</v>
      </c>
      <c r="H576" s="1">
        <f t="shared" si="172"/>
        <v>-15.924509411595698</v>
      </c>
      <c r="I576">
        <v>-2.1</v>
      </c>
      <c r="J576" s="1">
        <f t="shared" si="168"/>
        <v>-24.911643863864143</v>
      </c>
      <c r="K576">
        <v>-15.8</v>
      </c>
      <c r="L576" s="1">
        <f t="shared" si="170"/>
        <v>25.50215677153601</v>
      </c>
      <c r="M576">
        <v>-34.2</v>
      </c>
      <c r="N576" s="1">
        <f t="shared" si="166"/>
        <v>-7.440430095095303</v>
      </c>
      <c r="O576">
        <v>-24.2</v>
      </c>
      <c r="P576" s="1">
        <f t="shared" si="173"/>
        <v>-31.849018823191397</v>
      </c>
      <c r="Q576">
        <v>-23.7</v>
      </c>
      <c r="R576" s="1">
        <f t="shared" si="171"/>
        <v>38.25323515730401</v>
      </c>
      <c r="S576">
        <v>8.400000000000006</v>
      </c>
      <c r="T576" s="1">
        <f t="shared" si="167"/>
        <v>49.28934976239796</v>
      </c>
    </row>
    <row r="577" spans="5:20" ht="12.75">
      <c r="E577">
        <v>-7.8</v>
      </c>
      <c r="F577" s="1">
        <f t="shared" si="169"/>
        <v>12.812493902437573</v>
      </c>
      <c r="G577">
        <v>-12.2</v>
      </c>
      <c r="H577" s="1">
        <f t="shared" si="172"/>
        <v>-15.848028268526026</v>
      </c>
      <c r="I577">
        <v>-2.2</v>
      </c>
      <c r="J577" s="1">
        <f t="shared" si="168"/>
        <v>-24.90301186603741</v>
      </c>
      <c r="K577">
        <v>-15.6</v>
      </c>
      <c r="L577" s="1">
        <f t="shared" si="170"/>
        <v>25.624987804875147</v>
      </c>
      <c r="M577">
        <v>-34.4</v>
      </c>
      <c r="N577" s="1">
        <f t="shared" si="166"/>
        <v>-6.452906321960679</v>
      </c>
      <c r="O577">
        <v>-24.4</v>
      </c>
      <c r="P577" s="1">
        <f t="shared" si="173"/>
        <v>-31.69605653705205</v>
      </c>
      <c r="Q577">
        <v>-23.4</v>
      </c>
      <c r="R577" s="1">
        <f t="shared" si="171"/>
        <v>38.43748170731272</v>
      </c>
      <c r="S577">
        <v>8.8</v>
      </c>
      <c r="T577" s="1">
        <f t="shared" si="167"/>
        <v>49.21950832749145</v>
      </c>
    </row>
    <row r="578" spans="5:20" ht="12.75">
      <c r="E578">
        <v>-7.7</v>
      </c>
      <c r="F578" s="1">
        <f t="shared" si="169"/>
        <v>12.872839624573903</v>
      </c>
      <c r="G578">
        <v>-12.3</v>
      </c>
      <c r="H578" s="1">
        <f t="shared" si="172"/>
        <v>-15.770542159355207</v>
      </c>
      <c r="I578">
        <v>-2.3</v>
      </c>
      <c r="J578" s="1">
        <f t="shared" si="168"/>
        <v>-24.893975174728524</v>
      </c>
      <c r="K578">
        <v>-15.4</v>
      </c>
      <c r="L578" s="1">
        <f t="shared" si="170"/>
        <v>25.745679249147805</v>
      </c>
      <c r="M578">
        <v>-34.6</v>
      </c>
      <c r="N578" s="1">
        <f t="shared" si="166"/>
        <v>-5.27636238330916</v>
      </c>
      <c r="O578">
        <v>-24.6</v>
      </c>
      <c r="P578" s="1">
        <f t="shared" si="173"/>
        <v>-31.541084318710414</v>
      </c>
      <c r="Q578">
        <v>-23.1</v>
      </c>
      <c r="R578" s="1">
        <f t="shared" si="171"/>
        <v>38.61851887372171</v>
      </c>
      <c r="S578">
        <v>9.2</v>
      </c>
      <c r="T578" s="1">
        <f t="shared" si="167"/>
        <v>49.146312170904544</v>
      </c>
    </row>
    <row r="579" spans="5:20" ht="12.75">
      <c r="E579">
        <v>-7.6</v>
      </c>
      <c r="F579" s="1">
        <f t="shared" si="169"/>
        <v>12.93213052826177</v>
      </c>
      <c r="G579">
        <v>-12.4</v>
      </c>
      <c r="H579" s="1">
        <f t="shared" si="172"/>
        <v>-15.692036196746423</v>
      </c>
      <c r="I579">
        <v>-2.4</v>
      </c>
      <c r="J579" s="1">
        <f t="shared" si="168"/>
        <v>-24.88453334905037</v>
      </c>
      <c r="K579">
        <v>-15.2</v>
      </c>
      <c r="L579" s="1">
        <f t="shared" si="170"/>
        <v>25.86426105652354</v>
      </c>
      <c r="M579">
        <v>-34.8</v>
      </c>
      <c r="N579" s="1">
        <f t="shared" si="166"/>
        <v>-3.736308338453916</v>
      </c>
      <c r="O579">
        <v>-24.8</v>
      </c>
      <c r="P579" s="1">
        <f t="shared" si="173"/>
        <v>-31.384072393492847</v>
      </c>
      <c r="Q579">
        <v>-22.8</v>
      </c>
      <c r="R579" s="1">
        <f t="shared" si="171"/>
        <v>38.796391584785304</v>
      </c>
      <c r="S579">
        <v>9.6</v>
      </c>
      <c r="T579" s="1">
        <f t="shared" si="167"/>
        <v>49.06974628016738</v>
      </c>
    </row>
    <row r="580" spans="5:20" ht="12.75">
      <c r="E580">
        <v>-7.5</v>
      </c>
      <c r="F580" s="1">
        <f t="shared" si="169"/>
        <v>12.99038105676658</v>
      </c>
      <c r="G580">
        <v>-12.5</v>
      </c>
      <c r="H580" s="1">
        <f t="shared" si="172"/>
        <v>-15.612494995995995</v>
      </c>
      <c r="I580">
        <v>-2.5</v>
      </c>
      <c r="J580" s="1">
        <f t="shared" si="168"/>
        <v>-24.8746859276655</v>
      </c>
      <c r="K580">
        <v>-15</v>
      </c>
      <c r="L580" s="1">
        <f t="shared" si="170"/>
        <v>25.98076211353316</v>
      </c>
      <c r="M580">
        <v>-35</v>
      </c>
      <c r="N580" s="1">
        <f t="shared" si="166"/>
        <v>0</v>
      </c>
      <c r="O580">
        <v>-25</v>
      </c>
      <c r="P580" s="1">
        <f t="shared" si="173"/>
        <v>-31.22498999199199</v>
      </c>
      <c r="Q580">
        <v>-22.5</v>
      </c>
      <c r="R580" s="1">
        <f t="shared" si="171"/>
        <v>38.97114317029974</v>
      </c>
      <c r="S580">
        <v>10</v>
      </c>
      <c r="T580" s="1">
        <f t="shared" si="167"/>
        <v>48.98979485566356</v>
      </c>
    </row>
    <row r="581" spans="5:20" ht="12.75">
      <c r="E581">
        <v>-7.4</v>
      </c>
      <c r="F581" s="1">
        <f t="shared" si="169"/>
        <v>13.047605144240073</v>
      </c>
      <c r="G581">
        <v>-12.6</v>
      </c>
      <c r="H581" s="1">
        <f t="shared" si="172"/>
        <v>-15.531902652283138</v>
      </c>
      <c r="I581">
        <v>-2.6</v>
      </c>
      <c r="J581" s="1">
        <f t="shared" si="168"/>
        <v>-24.864432428672085</v>
      </c>
      <c r="K581">
        <v>-14.8</v>
      </c>
      <c r="L581" s="1">
        <f t="shared" si="170"/>
        <v>26.095210288480146</v>
      </c>
      <c r="M581">
        <v>-34.8</v>
      </c>
      <c r="N581" s="1">
        <f aca="true" t="shared" si="174" ref="N581:N644">SQRT(1225-(M581*M581))</f>
        <v>3.736308338453916</v>
      </c>
      <c r="O581">
        <v>-25.2</v>
      </c>
      <c r="P581" s="1">
        <f t="shared" si="173"/>
        <v>-31.063805304566277</v>
      </c>
      <c r="Q581">
        <v>-22.2</v>
      </c>
      <c r="R581" s="1">
        <f t="shared" si="171"/>
        <v>39.14281543272022</v>
      </c>
      <c r="S581">
        <v>10.4</v>
      </c>
      <c r="T581" s="1">
        <f t="shared" si="167"/>
        <v>48.906441293555595</v>
      </c>
    </row>
    <row r="582" spans="5:20" ht="12.75">
      <c r="E582">
        <v>-7.3</v>
      </c>
      <c r="F582" s="1">
        <f t="shared" si="169"/>
        <v>13.103816238027761</v>
      </c>
      <c r="G582">
        <v>-12.7</v>
      </c>
      <c r="H582" s="1">
        <f t="shared" si="172"/>
        <v>-15.450242716540087</v>
      </c>
      <c r="I582">
        <v>-2.7</v>
      </c>
      <c r="J582" s="1">
        <f t="shared" si="168"/>
        <v>-24.853772349484494</v>
      </c>
      <c r="K582">
        <v>-14.6</v>
      </c>
      <c r="L582" s="1">
        <f t="shared" si="170"/>
        <v>26.207632476055522</v>
      </c>
      <c r="M582">
        <v>-34.6</v>
      </c>
      <c r="N582" s="1">
        <f t="shared" si="174"/>
        <v>5.27636238330916</v>
      </c>
      <c r="O582">
        <v>-25.4</v>
      </c>
      <c r="P582" s="1">
        <f t="shared" si="173"/>
        <v>-30.900485433080174</v>
      </c>
      <c r="Q582">
        <v>-21.9</v>
      </c>
      <c r="R582" s="1">
        <f t="shared" si="171"/>
        <v>39.311448714083284</v>
      </c>
      <c r="S582">
        <v>10.8</v>
      </c>
      <c r="T582" s="1">
        <f t="shared" si="167"/>
        <v>48.81966816765554</v>
      </c>
    </row>
    <row r="583" spans="5:20" ht="12.75">
      <c r="E583">
        <v>-7.2</v>
      </c>
      <c r="F583" s="1">
        <f t="shared" si="169"/>
        <v>13.159027319676785</v>
      </c>
      <c r="G583">
        <v>-12.8</v>
      </c>
      <c r="H583" s="1">
        <f t="shared" si="172"/>
        <v>-15.367498169838836</v>
      </c>
      <c r="I583">
        <v>-2.8</v>
      </c>
      <c r="J583" s="1">
        <f t="shared" si="168"/>
        <v>-24.842705166708395</v>
      </c>
      <c r="K583">
        <v>-14.4</v>
      </c>
      <c r="L583" s="1">
        <f t="shared" si="170"/>
        <v>26.31805463935357</v>
      </c>
      <c r="M583">
        <v>-34.4</v>
      </c>
      <c r="N583" s="1">
        <f t="shared" si="174"/>
        <v>6.452906321960679</v>
      </c>
      <c r="O583">
        <v>-25.6</v>
      </c>
      <c r="P583" s="1">
        <f t="shared" si="173"/>
        <v>-30.73499633967767</v>
      </c>
      <c r="Q583">
        <v>-21.6</v>
      </c>
      <c r="R583" s="1">
        <f t="shared" si="171"/>
        <v>39.47708195903036</v>
      </c>
      <c r="S583">
        <v>11.2</v>
      </c>
      <c r="T583" s="1">
        <f t="shared" si="167"/>
        <v>48.729457210192685</v>
      </c>
    </row>
    <row r="584" spans="5:20" ht="12.75">
      <c r="E584">
        <v>-7.1</v>
      </c>
      <c r="F584" s="1">
        <f t="shared" si="169"/>
        <v>13.21325092473461</v>
      </c>
      <c r="G584">
        <v>-12.9</v>
      </c>
      <c r="H584" s="1">
        <f t="shared" si="172"/>
        <v>-15.283651396181476</v>
      </c>
      <c r="I584">
        <v>-2.9</v>
      </c>
      <c r="J584" s="1">
        <f t="shared" si="168"/>
        <v>-24.831230336010336</v>
      </c>
      <c r="K584">
        <v>-14.2</v>
      </c>
      <c r="L584" s="1">
        <f t="shared" si="170"/>
        <v>26.42650184946922</v>
      </c>
      <c r="M584">
        <v>-34.2</v>
      </c>
      <c r="N584" s="1">
        <f t="shared" si="174"/>
        <v>7.440430095095303</v>
      </c>
      <c r="O584">
        <v>-25.8</v>
      </c>
      <c r="P584" s="1">
        <f t="shared" si="173"/>
        <v>-30.567302792362952</v>
      </c>
      <c r="Q584">
        <v>-21.3</v>
      </c>
      <c r="R584" s="1">
        <f t="shared" si="171"/>
        <v>39.63975277420383</v>
      </c>
      <c r="S584">
        <v>11.6</v>
      </c>
      <c r="T584" s="1">
        <f t="shared" si="167"/>
        <v>48.63578929142612</v>
      </c>
    </row>
    <row r="585" spans="5:20" ht="12.75">
      <c r="E585">
        <v>-7</v>
      </c>
      <c r="F585" s="1">
        <f t="shared" si="169"/>
        <v>13.2664991614216</v>
      </c>
      <c r="G585">
        <v>-13</v>
      </c>
      <c r="H585" s="1">
        <f t="shared" si="172"/>
        <v>-15.198684153570664</v>
      </c>
      <c r="I585">
        <v>-3</v>
      </c>
      <c r="J585" s="1">
        <f t="shared" si="168"/>
        <v>-24.819347291981714</v>
      </c>
      <c r="K585">
        <v>-14</v>
      </c>
      <c r="L585" s="1">
        <f t="shared" si="170"/>
        <v>26.5329983228432</v>
      </c>
      <c r="M585">
        <v>-34</v>
      </c>
      <c r="N585" s="1">
        <f t="shared" si="174"/>
        <v>8.306623862918075</v>
      </c>
      <c r="O585">
        <v>-26</v>
      </c>
      <c r="P585" s="1">
        <f t="shared" si="173"/>
        <v>-30.397368307141328</v>
      </c>
      <c r="Q585">
        <v>-21</v>
      </c>
      <c r="R585" s="1">
        <f t="shared" si="171"/>
        <v>39.7994974842648</v>
      </c>
      <c r="S585">
        <v>12</v>
      </c>
      <c r="T585" s="1">
        <f t="shared" si="167"/>
        <v>48.53864439804639</v>
      </c>
    </row>
    <row r="586" spans="5:20" ht="12.75">
      <c r="E586">
        <v>-6.9</v>
      </c>
      <c r="F586" s="1">
        <f t="shared" si="169"/>
        <v>13.318783728253868</v>
      </c>
      <c r="G586">
        <v>-13.1</v>
      </c>
      <c r="H586" s="1">
        <f t="shared" si="172"/>
        <v>-15.11257754322538</v>
      </c>
      <c r="I586">
        <v>-3.1</v>
      </c>
      <c r="J586" s="1">
        <f t="shared" si="168"/>
        <v>-24.807055447997048</v>
      </c>
      <c r="K586">
        <v>-13.8</v>
      </c>
      <c r="L586" s="1">
        <f t="shared" si="170"/>
        <v>26.637567456507735</v>
      </c>
      <c r="M586">
        <v>-33.8</v>
      </c>
      <c r="N586" s="1">
        <f t="shared" si="174"/>
        <v>9.086253353280448</v>
      </c>
      <c r="O586">
        <v>-26.2</v>
      </c>
      <c r="P586" s="1">
        <f t="shared" si="173"/>
        <v>-30.22515508645076</v>
      </c>
      <c r="Q586">
        <v>-20.7</v>
      </c>
      <c r="R586" s="1">
        <f t="shared" si="171"/>
        <v>39.9563511847616</v>
      </c>
      <c r="S586">
        <v>12.4</v>
      </c>
      <c r="T586" s="1">
        <f t="shared" si="167"/>
        <v>48.43800161030593</v>
      </c>
    </row>
    <row r="587" spans="5:20" ht="12.75">
      <c r="E587">
        <v>-6.8</v>
      </c>
      <c r="F587" s="1">
        <f t="shared" si="169"/>
        <v>13.370115930686614</v>
      </c>
      <c r="G587">
        <v>-13.2</v>
      </c>
      <c r="H587" s="1">
        <f t="shared" si="172"/>
        <v>-15.02531197679436</v>
      </c>
      <c r="I587">
        <v>-3.2</v>
      </c>
      <c r="J587" s="1">
        <f t="shared" si="168"/>
        <v>-24.79435419606649</v>
      </c>
      <c r="K587">
        <v>-13.6</v>
      </c>
      <c r="L587" s="1">
        <f t="shared" si="170"/>
        <v>26.74023186137323</v>
      </c>
      <c r="M587">
        <v>-33.6</v>
      </c>
      <c r="N587" s="1">
        <f t="shared" si="174"/>
        <v>9.799999999999999</v>
      </c>
      <c r="O587">
        <v>-26.4</v>
      </c>
      <c r="P587" s="1">
        <f t="shared" si="173"/>
        <v>-30.05062395358872</v>
      </c>
      <c r="Q587">
        <v>-20.4</v>
      </c>
      <c r="R587" s="1">
        <f t="shared" si="171"/>
        <v>40.11034779205985</v>
      </c>
      <c r="S587">
        <v>12.8</v>
      </c>
      <c r="T587" s="1">
        <f t="shared" si="167"/>
        <v>48.33383907781379</v>
      </c>
    </row>
    <row r="588" spans="5:20" ht="12.75">
      <c r="E588">
        <v>-6.7</v>
      </c>
      <c r="F588" s="1">
        <f t="shared" si="169"/>
        <v>13.42050669684271</v>
      </c>
      <c r="G588">
        <v>-13.3</v>
      </c>
      <c r="H588" s="1">
        <f t="shared" si="172"/>
        <v>-14.936867141405523</v>
      </c>
      <c r="I588">
        <v>-3.3</v>
      </c>
      <c r="J588" s="1">
        <f t="shared" si="168"/>
        <v>-24.781242906682465</v>
      </c>
      <c r="K588">
        <v>-13.4</v>
      </c>
      <c r="L588" s="1">
        <f t="shared" si="170"/>
        <v>26.84101339368542</v>
      </c>
      <c r="M588">
        <v>-33.4</v>
      </c>
      <c r="N588" s="1">
        <f t="shared" si="174"/>
        <v>10.461357464497619</v>
      </c>
      <c r="O588">
        <v>-26.6</v>
      </c>
      <c r="P588" s="1">
        <f t="shared" si="173"/>
        <v>-29.873734282811046</v>
      </c>
      <c r="Q588">
        <v>-20.1</v>
      </c>
      <c r="R588" s="1">
        <f t="shared" si="171"/>
        <v>40.26152009052813</v>
      </c>
      <c r="S588">
        <v>13.2</v>
      </c>
      <c r="T588" s="1">
        <f t="shared" si="167"/>
        <v>48.22613399392491</v>
      </c>
    </row>
    <row r="589" spans="5:20" ht="12.75">
      <c r="E589">
        <v>-6.6</v>
      </c>
      <c r="F589" s="1">
        <f t="shared" si="169"/>
        <v>13.46996659238619</v>
      </c>
      <c r="G589">
        <v>-13.4</v>
      </c>
      <c r="H589" s="1">
        <f t="shared" si="172"/>
        <v>-14.847221962373972</v>
      </c>
      <c r="I589">
        <v>-3.4</v>
      </c>
      <c r="J589" s="1">
        <f t="shared" si="168"/>
        <v>-24.767720928660353</v>
      </c>
      <c r="K589">
        <v>-13.2</v>
      </c>
      <c r="L589" s="1">
        <f t="shared" si="170"/>
        <v>26.93993318477238</v>
      </c>
      <c r="M589">
        <v>-33.2</v>
      </c>
      <c r="N589" s="1">
        <f t="shared" si="174"/>
        <v>11.079711187571622</v>
      </c>
      <c r="O589">
        <v>-26.8</v>
      </c>
      <c r="P589" s="1">
        <f t="shared" si="173"/>
        <v>-29.694443924747944</v>
      </c>
      <c r="Q589">
        <v>-19.8</v>
      </c>
      <c r="R589" s="1">
        <f t="shared" si="171"/>
        <v>40.409899777158564</v>
      </c>
      <c r="S589">
        <v>13.6</v>
      </c>
      <c r="T589" s="1">
        <f t="shared" si="167"/>
        <v>48.1148625686492</v>
      </c>
    </row>
    <row r="590" spans="5:20" ht="12.75">
      <c r="E590">
        <v>-6.5</v>
      </c>
      <c r="F590" s="1">
        <f t="shared" si="169"/>
        <v>13.518505834595775</v>
      </c>
      <c r="G590">
        <v>-13.5</v>
      </c>
      <c r="H590" s="1">
        <f t="shared" si="172"/>
        <v>-14.756354563373707</v>
      </c>
      <c r="I590">
        <v>-3.5</v>
      </c>
      <c r="J590" s="1">
        <f t="shared" si="168"/>
        <v>-24.753787588973125</v>
      </c>
      <c r="K590">
        <v>-13</v>
      </c>
      <c r="L590" s="1">
        <f t="shared" si="170"/>
        <v>27.03701166919155</v>
      </c>
      <c r="M590">
        <v>-33</v>
      </c>
      <c r="N590" s="1">
        <f t="shared" si="174"/>
        <v>11.661903789690601</v>
      </c>
      <c r="O590">
        <v>-27</v>
      </c>
      <c r="P590" s="1">
        <f t="shared" si="173"/>
        <v>-29.512709126747414</v>
      </c>
      <c r="Q590">
        <v>-19.5</v>
      </c>
      <c r="R590" s="1">
        <f t="shared" si="171"/>
        <v>40.55551750378732</v>
      </c>
      <c r="S590">
        <v>14</v>
      </c>
      <c r="T590" s="1">
        <f t="shared" si="167"/>
        <v>48</v>
      </c>
    </row>
    <row r="591" spans="5:20" ht="12.75">
      <c r="E591">
        <v>-6.4</v>
      </c>
      <c r="F591" s="1">
        <f t="shared" si="169"/>
        <v>13.566134305689296</v>
      </c>
      <c r="G591">
        <v>-13.6</v>
      </c>
      <c r="H591" s="1">
        <f t="shared" si="172"/>
        <v>-14.66424222385869</v>
      </c>
      <c r="I591">
        <v>-3.6</v>
      </c>
      <c r="J591" s="1">
        <f t="shared" si="168"/>
        <v>-24.739442192579848</v>
      </c>
      <c r="K591">
        <v>-12.8</v>
      </c>
      <c r="L591" s="1">
        <f t="shared" si="170"/>
        <v>27.132268611378592</v>
      </c>
      <c r="M591">
        <v>-32.8</v>
      </c>
      <c r="N591" s="1">
        <f t="shared" si="174"/>
        <v>12.213107712617624</v>
      </c>
      <c r="O591">
        <v>-27.2</v>
      </c>
      <c r="P591" s="1">
        <f t="shared" si="173"/>
        <v>-29.32848444771738</v>
      </c>
      <c r="Q591">
        <v>-19.2</v>
      </c>
      <c r="R591" s="1">
        <f t="shared" si="171"/>
        <v>40.69840291706789</v>
      </c>
      <c r="S591">
        <v>14.4</v>
      </c>
      <c r="T591" s="1">
        <f t="shared" si="167"/>
        <v>47.88152044369519</v>
      </c>
    </row>
    <row r="592" spans="5:20" ht="12.75">
      <c r="E592">
        <v>-6.3</v>
      </c>
      <c r="F592" s="1">
        <f t="shared" si="169"/>
        <v>13.612861565446114</v>
      </c>
      <c r="G592">
        <v>-13.7</v>
      </c>
      <c r="H592" s="1">
        <f t="shared" si="172"/>
        <v>-14.57086133349707</v>
      </c>
      <c r="I592">
        <v>-3.7</v>
      </c>
      <c r="J592" s="1">
        <f t="shared" si="168"/>
        <v>-24.724684022247885</v>
      </c>
      <c r="K592">
        <v>-12.6</v>
      </c>
      <c r="L592" s="1">
        <f t="shared" si="170"/>
        <v>27.225723130892227</v>
      </c>
      <c r="M592">
        <v>-32.6</v>
      </c>
      <c r="N592" s="1">
        <f t="shared" si="174"/>
        <v>12.737346662472527</v>
      </c>
      <c r="O592">
        <v>-27.4</v>
      </c>
      <c r="P592" s="1">
        <f t="shared" si="173"/>
        <v>-29.14172266699414</v>
      </c>
      <c r="Q592">
        <v>-18.9</v>
      </c>
      <c r="R592" s="1">
        <f t="shared" si="171"/>
        <v>40.83858469633834</v>
      </c>
      <c r="S592">
        <v>14.8</v>
      </c>
      <c r="T592" s="1">
        <f t="shared" si="167"/>
        <v>47.75939698111776</v>
      </c>
    </row>
    <row r="593" spans="5:20" ht="12.75">
      <c r="E593">
        <v>-6.2</v>
      </c>
      <c r="F593" s="1">
        <f t="shared" si="169"/>
        <v>13.658696863171098</v>
      </c>
      <c r="G593">
        <v>-13.8</v>
      </c>
      <c r="H593" s="1">
        <f t="shared" si="172"/>
        <v>-14.476187343358056</v>
      </c>
      <c r="I593">
        <v>-3.8</v>
      </c>
      <c r="J593" s="1">
        <f t="shared" si="168"/>
        <v>-24.7095123383688</v>
      </c>
      <c r="K593">
        <v>-12.4</v>
      </c>
      <c r="L593" s="1">
        <f t="shared" si="170"/>
        <v>27.317393726342196</v>
      </c>
      <c r="M593">
        <v>-32.4</v>
      </c>
      <c r="N593" s="1">
        <f t="shared" si="174"/>
        <v>13.23782459469833</v>
      </c>
      <c r="O593">
        <v>-27.6</v>
      </c>
      <c r="P593" s="1">
        <f t="shared" si="173"/>
        <v>-28.952374686716112</v>
      </c>
      <c r="Q593">
        <v>-18.6</v>
      </c>
      <c r="R593" s="1">
        <f t="shared" si="171"/>
        <v>40.9760905895133</v>
      </c>
      <c r="S593">
        <v>15.2</v>
      </c>
      <c r="T593" s="1">
        <f t="shared" si="167"/>
        <v>47.633601585435464</v>
      </c>
    </row>
    <row r="594" spans="5:20" ht="12.75">
      <c r="E594">
        <v>-6.1</v>
      </c>
      <c r="F594" s="1">
        <f t="shared" si="169"/>
        <v>13.703649149040558</v>
      </c>
      <c r="G594">
        <v>-13.9</v>
      </c>
      <c r="H594" s="1">
        <f t="shared" si="172"/>
        <v>-14.380194713563512</v>
      </c>
      <c r="I594">
        <v>-3.9</v>
      </c>
      <c r="J594" s="1">
        <f t="shared" si="168"/>
        <v>-24.693926378767713</v>
      </c>
      <c r="K594">
        <v>-12.2</v>
      </c>
      <c r="L594" s="1">
        <f t="shared" si="170"/>
        <v>27.407298298081116</v>
      </c>
      <c r="M594">
        <v>-32.2</v>
      </c>
      <c r="N594" s="1">
        <f t="shared" si="174"/>
        <v>13.717142559585792</v>
      </c>
      <c r="O594">
        <v>-27.8</v>
      </c>
      <c r="P594" s="1">
        <f t="shared" si="173"/>
        <v>-28.760389427127024</v>
      </c>
      <c r="Q594">
        <v>-18.3</v>
      </c>
      <c r="R594" s="1">
        <f t="shared" si="171"/>
        <v>41.110947447121674</v>
      </c>
      <c r="S594">
        <v>15.6</v>
      </c>
      <c r="T594" s="1">
        <f t="shared" si="167"/>
        <v>47.50410508577127</v>
      </c>
    </row>
    <row r="595" spans="5:20" ht="12.75">
      <c r="E595">
        <v>-6</v>
      </c>
      <c r="F595" s="1">
        <f t="shared" si="169"/>
        <v>13.74772708486752</v>
      </c>
      <c r="G595">
        <v>-14</v>
      </c>
      <c r="H595" s="1">
        <f t="shared" si="172"/>
        <v>-14.2828568570857</v>
      </c>
      <c r="I595">
        <v>-4</v>
      </c>
      <c r="J595" s="1">
        <f t="shared" si="168"/>
        <v>-24.677925358506133</v>
      </c>
      <c r="K595">
        <v>-12</v>
      </c>
      <c r="L595" s="1">
        <f t="shared" si="170"/>
        <v>27.49545416973504</v>
      </c>
      <c r="M595">
        <v>-32</v>
      </c>
      <c r="N595" s="1">
        <f t="shared" si="174"/>
        <v>14.177446878757825</v>
      </c>
      <c r="O595">
        <v>-28</v>
      </c>
      <c r="P595" s="1">
        <f t="shared" si="173"/>
        <v>-28.5657137141714</v>
      </c>
      <c r="Q595">
        <v>-18</v>
      </c>
      <c r="R595" s="1">
        <f t="shared" si="171"/>
        <v>41.24318125460256</v>
      </c>
      <c r="S595">
        <v>16</v>
      </c>
      <c r="T595" s="1">
        <f t="shared" si="167"/>
        <v>47.37087712930804</v>
      </c>
    </row>
    <row r="596" spans="5:20" ht="12.75">
      <c r="E596">
        <v>-5.9</v>
      </c>
      <c r="F596" s="1">
        <f t="shared" si="169"/>
        <v>13.790939054321138</v>
      </c>
      <c r="G596">
        <v>-14.1</v>
      </c>
      <c r="H596" s="1">
        <f t="shared" si="172"/>
        <v>-14.184146079338015</v>
      </c>
      <c r="I596">
        <v>-4.1</v>
      </c>
      <c r="J596" s="1">
        <f t="shared" si="168"/>
        <v>-24.661508469678008</v>
      </c>
      <c r="K596">
        <v>-11.8</v>
      </c>
      <c r="L596" s="1">
        <f t="shared" si="170"/>
        <v>27.581878108642275</v>
      </c>
      <c r="M596">
        <v>-31.8</v>
      </c>
      <c r="N596" s="1">
        <f t="shared" si="174"/>
        <v>14.620533505997653</v>
      </c>
      <c r="O596">
        <v>-28.2</v>
      </c>
      <c r="P596" s="1">
        <f t="shared" si="173"/>
        <v>-28.36829215867603</v>
      </c>
      <c r="Q596">
        <v>-17.7</v>
      </c>
      <c r="R596" s="1">
        <f t="shared" si="171"/>
        <v>41.372817162963415</v>
      </c>
      <c r="S596">
        <v>16.4</v>
      </c>
      <c r="T596" s="1">
        <f t="shared" si="167"/>
        <v>47.23388614120164</v>
      </c>
    </row>
    <row r="597" spans="5:20" ht="12.75">
      <c r="E597">
        <v>-5.8</v>
      </c>
      <c r="F597" s="1">
        <f t="shared" si="169"/>
        <v>13.833293172632466</v>
      </c>
      <c r="G597">
        <v>-14.2</v>
      </c>
      <c r="H597" s="1">
        <f t="shared" si="172"/>
        <v>-14.084033513166604</v>
      </c>
      <c r="I597">
        <v>-4.2</v>
      </c>
      <c r="J597" s="1">
        <f t="shared" si="168"/>
        <v>-24.64467488119898</v>
      </c>
      <c r="K597">
        <v>-11.6</v>
      </c>
      <c r="L597" s="1">
        <f t="shared" si="170"/>
        <v>27.666586345264932</v>
      </c>
      <c r="M597">
        <v>-31.6</v>
      </c>
      <c r="N597" s="1">
        <f t="shared" si="174"/>
        <v>15.047923444781341</v>
      </c>
      <c r="O597">
        <v>-28.4</v>
      </c>
      <c r="P597" s="1">
        <f t="shared" si="173"/>
        <v>-28.16806702633321</v>
      </c>
      <c r="Q597">
        <v>-17.4</v>
      </c>
      <c r="R597" s="1">
        <f t="shared" si="171"/>
        <v>41.4998795178974</v>
      </c>
      <c r="S597">
        <v>16.8</v>
      </c>
      <c r="T597" s="1">
        <f t="shared" si="167"/>
        <v>47.0930992821666</v>
      </c>
    </row>
    <row r="598" spans="5:20" ht="12.75">
      <c r="E598">
        <v>-5.7</v>
      </c>
      <c r="F598" s="1">
        <f t="shared" si="169"/>
        <v>13.874797295816613</v>
      </c>
      <c r="G598">
        <v>-14.3</v>
      </c>
      <c r="H598" s="1">
        <f t="shared" si="172"/>
        <v>-13.982489048806725</v>
      </c>
      <c r="I598">
        <v>-4.3</v>
      </c>
      <c r="J598" s="1">
        <f t="shared" si="168"/>
        <v>-24.627423738588654</v>
      </c>
      <c r="K598">
        <v>-11.4</v>
      </c>
      <c r="L598" s="1">
        <f t="shared" si="170"/>
        <v>27.749594591633226</v>
      </c>
      <c r="M598">
        <v>-31.4</v>
      </c>
      <c r="N598" s="1">
        <f t="shared" si="174"/>
        <v>15.460918472070153</v>
      </c>
      <c r="O598">
        <v>-28.6</v>
      </c>
      <c r="P598" s="1">
        <f t="shared" si="173"/>
        <v>-27.96497809761345</v>
      </c>
      <c r="Q598">
        <v>-17.1</v>
      </c>
      <c r="R598" s="1">
        <f t="shared" si="171"/>
        <v>41.62439188744984</v>
      </c>
      <c r="S598">
        <v>17.2</v>
      </c>
      <c r="T598" s="1">
        <f t="shared" si="167"/>
        <v>46.94848240358787</v>
      </c>
    </row>
    <row r="599" spans="5:20" ht="12.75">
      <c r="E599">
        <v>-5.6</v>
      </c>
      <c r="F599" s="1">
        <f t="shared" si="169"/>
        <v>13.915459029439166</v>
      </c>
      <c r="G599">
        <v>-14.4</v>
      </c>
      <c r="H599" s="1">
        <f t="shared" si="172"/>
        <v>-13.879481258317977</v>
      </c>
      <c r="I599">
        <v>-4.4</v>
      </c>
      <c r="J599" s="1">
        <f t="shared" si="168"/>
        <v>-24.609754163745723</v>
      </c>
      <c r="K599">
        <v>-11.2</v>
      </c>
      <c r="L599" s="1">
        <f t="shared" si="170"/>
        <v>27.830918058878332</v>
      </c>
      <c r="M599">
        <v>-31.2</v>
      </c>
      <c r="N599" s="1">
        <f t="shared" si="174"/>
        <v>15.860643114325473</v>
      </c>
      <c r="O599">
        <v>-28.8</v>
      </c>
      <c r="P599" s="1">
        <f t="shared" si="173"/>
        <v>-27.758962516635954</v>
      </c>
      <c r="Q599">
        <v>-16.8</v>
      </c>
      <c r="R599" s="1">
        <f t="shared" si="171"/>
        <v>41.746377088317494</v>
      </c>
      <c r="S599">
        <v>17.6</v>
      </c>
      <c r="T599" s="1">
        <f t="shared" si="167"/>
        <v>46.8</v>
      </c>
    </row>
    <row r="600" spans="5:20" ht="12.75">
      <c r="E600">
        <v>-5.5</v>
      </c>
      <c r="F600" s="1">
        <f t="shared" si="169"/>
        <v>13.955285736952863</v>
      </c>
      <c r="G600">
        <v>-14.5</v>
      </c>
      <c r="H600" s="1">
        <f t="shared" si="172"/>
        <v>-13.77497731395591</v>
      </c>
      <c r="I600">
        <v>-4.5</v>
      </c>
      <c r="J600" s="1">
        <f t="shared" si="168"/>
        <v>-24.591665254715874</v>
      </c>
      <c r="K600">
        <v>-11</v>
      </c>
      <c r="L600" s="1">
        <f t="shared" si="170"/>
        <v>27.910571473905726</v>
      </c>
      <c r="M600">
        <v>-31</v>
      </c>
      <c r="N600" s="1">
        <f t="shared" si="174"/>
        <v>16.24807680927192</v>
      </c>
      <c r="O600">
        <v>-29</v>
      </c>
      <c r="P600" s="1">
        <f t="shared" si="173"/>
        <v>-27.54995462791182</v>
      </c>
      <c r="Q600">
        <v>-16.5</v>
      </c>
      <c r="R600" s="1">
        <f t="shared" si="171"/>
        <v>41.865857210858586</v>
      </c>
      <c r="S600">
        <v>18</v>
      </c>
      <c r="T600" s="1">
        <f t="shared" si="167"/>
        <v>46.647615158762406</v>
      </c>
    </row>
    <row r="601" spans="5:20" ht="12.75">
      <c r="E601">
        <v>-5.4</v>
      </c>
      <c r="F601" s="1">
        <f t="shared" si="169"/>
        <v>13.994284547628721</v>
      </c>
      <c r="G601">
        <v>-14.6</v>
      </c>
      <c r="H601" s="1">
        <f t="shared" si="172"/>
        <v>-13.668942899873421</v>
      </c>
      <c r="I601">
        <v>-4.6</v>
      </c>
      <c r="J601" s="1">
        <f t="shared" si="168"/>
        <v>-24.573156085452272</v>
      </c>
      <c r="K601">
        <v>-10.8</v>
      </c>
      <c r="L601" s="1">
        <f t="shared" si="170"/>
        <v>27.988569095257443</v>
      </c>
      <c r="M601">
        <v>-30.8</v>
      </c>
      <c r="N601" s="1">
        <f t="shared" si="174"/>
        <v>16.62407892185308</v>
      </c>
      <c r="O601">
        <v>-29.2</v>
      </c>
      <c r="P601" s="1">
        <f t="shared" si="173"/>
        <v>-27.337885799746843</v>
      </c>
      <c r="Q601">
        <v>-16.2</v>
      </c>
      <c r="R601" s="1">
        <f t="shared" si="171"/>
        <v>41.98285364288616</v>
      </c>
      <c r="S601">
        <v>18.4</v>
      </c>
      <c r="T601" s="1">
        <f t="shared" si="167"/>
        <v>46.49128950674524</v>
      </c>
    </row>
    <row r="602" spans="5:20" ht="12.75">
      <c r="E602">
        <v>-5.3</v>
      </c>
      <c r="F602" s="1">
        <f t="shared" si="169"/>
        <v>14.03246236410417</v>
      </c>
      <c r="G602">
        <v>-14.7</v>
      </c>
      <c r="H602" s="1">
        <f t="shared" si="172"/>
        <v>-13.561342116472101</v>
      </c>
      <c r="I602">
        <v>-4.7</v>
      </c>
      <c r="J602" s="1">
        <f t="shared" si="168"/>
        <v>-24.55422570556848</v>
      </c>
      <c r="K602">
        <v>-10.6</v>
      </c>
      <c r="L602" s="1">
        <f t="shared" si="170"/>
        <v>28.06492472820834</v>
      </c>
      <c r="M602">
        <v>-30.6</v>
      </c>
      <c r="N602" s="1">
        <f t="shared" si="174"/>
        <v>16.989408465276238</v>
      </c>
      <c r="O602">
        <v>-29.4</v>
      </c>
      <c r="P602" s="1">
        <f t="shared" si="173"/>
        <v>-27.122684232944202</v>
      </c>
      <c r="Q602">
        <v>-15.9</v>
      </c>
      <c r="R602" s="1">
        <f t="shared" si="171"/>
        <v>42.09738709231251</v>
      </c>
      <c r="S602">
        <v>18.8</v>
      </c>
      <c r="T602" s="1">
        <f t="shared" si="167"/>
        <v>46.330983153824825</v>
      </c>
    </row>
    <row r="603" spans="5:20" ht="12.75">
      <c r="E603">
        <v>-5.2</v>
      </c>
      <c r="F603" s="1">
        <f t="shared" si="169"/>
        <v>14.069825869569247</v>
      </c>
      <c r="G603">
        <v>-14.8</v>
      </c>
      <c r="H603" s="1">
        <f t="shared" si="172"/>
        <v>-13.452137376640188</v>
      </c>
      <c r="I603">
        <v>-4.8</v>
      </c>
      <c r="J603" s="1">
        <f t="shared" si="168"/>
        <v>-24.53487314008369</v>
      </c>
      <c r="K603">
        <v>-10.4</v>
      </c>
      <c r="L603" s="1">
        <f t="shared" si="170"/>
        <v>28.139651739138493</v>
      </c>
      <c r="M603">
        <v>-30.4</v>
      </c>
      <c r="N603" s="1">
        <f t="shared" si="174"/>
        <v>17.344739836619055</v>
      </c>
      <c r="O603">
        <v>-29.6</v>
      </c>
      <c r="P603" s="1">
        <f t="shared" si="173"/>
        <v>-26.904274753280376</v>
      </c>
      <c r="Q603">
        <v>-15.6</v>
      </c>
      <c r="R603" s="1">
        <f t="shared" si="171"/>
        <v>42.20947760870774</v>
      </c>
      <c r="S603">
        <v>19.2</v>
      </c>
      <c r="T603" s="1">
        <f t="shared" si="167"/>
        <v>46.166654632970754</v>
      </c>
    </row>
    <row r="604" spans="5:20" ht="12.75">
      <c r="E604">
        <v>-5.1</v>
      </c>
      <c r="F604" s="1">
        <f t="shared" si="169"/>
        <v>14.106381534610497</v>
      </c>
      <c r="G604">
        <v>-14.9</v>
      </c>
      <c r="H604" s="1">
        <f t="shared" si="172"/>
        <v>-13.341289293018121</v>
      </c>
      <c r="I604">
        <v>-4.9</v>
      </c>
      <c r="J604" s="1">
        <f t="shared" si="168"/>
        <v>-24.51509738916001</v>
      </c>
      <c r="K604">
        <v>-10.2</v>
      </c>
      <c r="L604" s="1">
        <f t="shared" si="170"/>
        <v>28.212763069220994</v>
      </c>
      <c r="M604">
        <v>-30.2</v>
      </c>
      <c r="N604" s="1">
        <f t="shared" si="174"/>
        <v>17.690675509996787</v>
      </c>
      <c r="O604">
        <v>-29.8</v>
      </c>
      <c r="P604" s="1">
        <f t="shared" si="173"/>
        <v>-26.682578586036243</v>
      </c>
      <c r="Q604">
        <v>-15.3</v>
      </c>
      <c r="R604" s="1">
        <f t="shared" si="171"/>
        <v>42.31914460383149</v>
      </c>
      <c r="S604">
        <v>19.6</v>
      </c>
      <c r="T604" s="1">
        <f t="shared" si="167"/>
        <v>45.99826083668817</v>
      </c>
    </row>
    <row r="605" spans="5:20" ht="12.75">
      <c r="E605">
        <v>-5</v>
      </c>
      <c r="F605" s="1">
        <f t="shared" si="169"/>
        <v>14.142135623730951</v>
      </c>
      <c r="G605">
        <v>-15</v>
      </c>
      <c r="H605" s="1">
        <f t="shared" si="172"/>
        <v>-13.228756555322953</v>
      </c>
      <c r="I605">
        <v>-5</v>
      </c>
      <c r="J605" s="1">
        <f t="shared" si="168"/>
        <v>-24.49489742783178</v>
      </c>
      <c r="K605">
        <v>-10</v>
      </c>
      <c r="L605" s="1">
        <f t="shared" si="170"/>
        <v>28.284271247461902</v>
      </c>
      <c r="M605">
        <v>-30</v>
      </c>
      <c r="N605" s="1">
        <f t="shared" si="174"/>
        <v>18.027756377319946</v>
      </c>
      <c r="O605">
        <v>-30</v>
      </c>
      <c r="P605" s="1">
        <f t="shared" si="173"/>
        <v>-26.457513110645905</v>
      </c>
      <c r="Q605">
        <v>-15</v>
      </c>
      <c r="R605" s="1">
        <f t="shared" si="171"/>
        <v>42.42640687119285</v>
      </c>
      <c r="S605">
        <v>20</v>
      </c>
      <c r="T605" s="1">
        <f t="shared" si="167"/>
        <v>45.8257569495584</v>
      </c>
    </row>
    <row r="606" spans="5:20" ht="12.75">
      <c r="E606">
        <v>-4.9</v>
      </c>
      <c r="F606" s="1">
        <f t="shared" si="169"/>
        <v>14.177094201563309</v>
      </c>
      <c r="G606">
        <v>-15.1</v>
      </c>
      <c r="H606" s="1">
        <f t="shared" si="172"/>
        <v>-13.114495796636637</v>
      </c>
      <c r="I606">
        <v>-5.1</v>
      </c>
      <c r="J606" s="1">
        <f t="shared" si="168"/>
        <v>-24.474272205726567</v>
      </c>
      <c r="K606">
        <v>-9.8</v>
      </c>
      <c r="L606" s="1">
        <f t="shared" si="170"/>
        <v>28.354188403126617</v>
      </c>
      <c r="M606">
        <v>-29.8</v>
      </c>
      <c r="N606" s="1">
        <f t="shared" si="174"/>
        <v>18.356470248934023</v>
      </c>
      <c r="O606">
        <v>-30.2</v>
      </c>
      <c r="P606" s="1">
        <f t="shared" si="173"/>
        <v>-26.228991593273275</v>
      </c>
      <c r="Q606">
        <v>-14.7</v>
      </c>
      <c r="R606" s="1">
        <f t="shared" si="171"/>
        <v>42.53128260468993</v>
      </c>
      <c r="S606">
        <v>20.4</v>
      </c>
      <c r="T606" s="1">
        <f t="shared" si="167"/>
        <v>45.64909637659874</v>
      </c>
    </row>
    <row r="607" spans="5:20" ht="12.75">
      <c r="E607">
        <v>-4.8</v>
      </c>
      <c r="F607" s="1">
        <f t="shared" si="169"/>
        <v>14.211263138792413</v>
      </c>
      <c r="G607">
        <v>-15.2</v>
      </c>
      <c r="H607" s="1">
        <f t="shared" si="172"/>
        <v>-12.998461447417537</v>
      </c>
      <c r="I607">
        <v>-5.2</v>
      </c>
      <c r="J607" s="1">
        <f t="shared" si="168"/>
        <v>-24.453220646777797</v>
      </c>
      <c r="K607">
        <v>-9.6</v>
      </c>
      <c r="L607" s="1">
        <f t="shared" si="170"/>
        <v>28.422526277584826</v>
      </c>
      <c r="M607">
        <v>-29.6</v>
      </c>
      <c r="N607" s="1">
        <f t="shared" si="174"/>
        <v>18.677258899528056</v>
      </c>
      <c r="O607">
        <v>-30.4</v>
      </c>
      <c r="P607" s="1">
        <f t="shared" si="173"/>
        <v>-25.996922894835073</v>
      </c>
      <c r="Q607">
        <v>-14.4</v>
      </c>
      <c r="R607" s="1">
        <f t="shared" si="171"/>
        <v>42.63378941637724</v>
      </c>
      <c r="S607">
        <v>20.8</v>
      </c>
      <c r="T607" s="1">
        <f t="shared" si="167"/>
        <v>45.46823066713725</v>
      </c>
    </row>
    <row r="608" spans="5:20" ht="12.75">
      <c r="E608">
        <v>-4.7</v>
      </c>
      <c r="F608" s="1">
        <f t="shared" si="169"/>
        <v>14.244648117801997</v>
      </c>
      <c r="G608">
        <v>-15.3</v>
      </c>
      <c r="H608" s="1">
        <f t="shared" si="172"/>
        <v>-12.880605575826005</v>
      </c>
      <c r="I608">
        <v>-5.3</v>
      </c>
      <c r="J608" s="1">
        <f t="shared" si="168"/>
        <v>-24.431741648928757</v>
      </c>
      <c r="K608">
        <v>-9.4</v>
      </c>
      <c r="L608" s="1">
        <f t="shared" si="170"/>
        <v>28.489296235603994</v>
      </c>
      <c r="M608">
        <v>-29.4</v>
      </c>
      <c r="N608" s="1">
        <f t="shared" si="174"/>
        <v>18.990523952750753</v>
      </c>
      <c r="O608">
        <v>-30.6</v>
      </c>
      <c r="P608" s="1">
        <f t="shared" si="173"/>
        <v>-25.76121115165201</v>
      </c>
      <c r="Q608">
        <v>-14.1</v>
      </c>
      <c r="R608" s="1">
        <f t="shared" si="171"/>
        <v>42.733944353405995</v>
      </c>
      <c r="S608">
        <v>21.2</v>
      </c>
      <c r="T608" s="1">
        <f t="shared" si="167"/>
        <v>45.2831094338717</v>
      </c>
    </row>
    <row r="609" spans="5:20" ht="12.75">
      <c r="E609">
        <v>-4.6</v>
      </c>
      <c r="F609" s="1">
        <f t="shared" si="169"/>
        <v>14.277254638059798</v>
      </c>
      <c r="G609">
        <v>-15.4</v>
      </c>
      <c r="H609" s="1">
        <f t="shared" si="172"/>
        <v>-12.760877712759415</v>
      </c>
      <c r="I609">
        <v>-5.4</v>
      </c>
      <c r="J609" s="1">
        <f t="shared" si="168"/>
        <v>-24.40983408382777</v>
      </c>
      <c r="K609">
        <v>-9.2</v>
      </c>
      <c r="L609" s="1">
        <f t="shared" si="170"/>
        <v>28.554509276119596</v>
      </c>
      <c r="M609">
        <v>-29.2</v>
      </c>
      <c r="N609" s="1">
        <f t="shared" si="174"/>
        <v>19.296631830451656</v>
      </c>
      <c r="O609">
        <v>-30.8</v>
      </c>
      <c r="P609" s="1">
        <f t="shared" si="173"/>
        <v>-25.52175542551883</v>
      </c>
      <c r="Q609">
        <v>-13.8</v>
      </c>
      <c r="R609" s="1">
        <f t="shared" si="171"/>
        <v>42.83176391417939</v>
      </c>
      <c r="S609">
        <v>21.6</v>
      </c>
      <c r="T609" s="1">
        <f t="shared" si="167"/>
        <v>45.09368026675135</v>
      </c>
    </row>
    <row r="610" spans="5:20" ht="12.75">
      <c r="E610">
        <v>-4.5</v>
      </c>
      <c r="F610" s="1">
        <f t="shared" si="169"/>
        <v>14.309088021254185</v>
      </c>
      <c r="G610">
        <v>-15.5</v>
      </c>
      <c r="H610" s="1">
        <f t="shared" si="172"/>
        <v>-12.639224659764539</v>
      </c>
      <c r="I610">
        <v>-5.5</v>
      </c>
      <c r="J610" s="1">
        <f t="shared" si="168"/>
        <v>-24.387496796514398</v>
      </c>
      <c r="K610">
        <v>-9</v>
      </c>
      <c r="L610" s="1">
        <f t="shared" si="170"/>
        <v>28.61817604250837</v>
      </c>
      <c r="M610">
        <v>-29</v>
      </c>
      <c r="N610" s="1">
        <f t="shared" si="174"/>
        <v>19.595917942265423</v>
      </c>
      <c r="O610">
        <v>-31</v>
      </c>
      <c r="P610" s="1">
        <f t="shared" si="173"/>
        <v>-25.278449319529077</v>
      </c>
      <c r="Q610">
        <v>-13.5</v>
      </c>
      <c r="R610" s="1">
        <f t="shared" si="171"/>
        <v>42.92726406376256</v>
      </c>
      <c r="S610">
        <v>22</v>
      </c>
      <c r="T610" s="1">
        <f t="shared" si="167"/>
        <v>44.8998886412873</v>
      </c>
    </row>
    <row r="611" spans="5:20" ht="12.75">
      <c r="E611">
        <v>-4.4</v>
      </c>
      <c r="F611" s="1">
        <f t="shared" si="169"/>
        <v>14.340153416194681</v>
      </c>
      <c r="G611">
        <v>-15.6</v>
      </c>
      <c r="H611" s="1">
        <f t="shared" si="172"/>
        <v>-12.515590277729613</v>
      </c>
      <c r="I611">
        <v>-5.6</v>
      </c>
      <c r="J611" s="1">
        <f t="shared" si="168"/>
        <v>-24.364728605096342</v>
      </c>
      <c r="K611">
        <v>-8.8</v>
      </c>
      <c r="L611" s="1">
        <f t="shared" si="170"/>
        <v>28.680306832389363</v>
      </c>
      <c r="M611">
        <v>-28.8</v>
      </c>
      <c r="N611" s="1">
        <f t="shared" si="174"/>
        <v>19.888690253508397</v>
      </c>
      <c r="O611">
        <v>-31.2</v>
      </c>
      <c r="P611" s="1">
        <f t="shared" si="173"/>
        <v>-25.031180555459226</v>
      </c>
      <c r="Q611">
        <v>-13.2</v>
      </c>
      <c r="R611" s="1">
        <f t="shared" si="171"/>
        <v>43.020460248584044</v>
      </c>
      <c r="S611">
        <v>22.4</v>
      </c>
      <c r="T611" s="1">
        <f t="shared" si="167"/>
        <v>44.70167782086037</v>
      </c>
    </row>
    <row r="612" spans="5:20" ht="12.75">
      <c r="E612">
        <v>-4.3</v>
      </c>
      <c r="F612" s="1">
        <f t="shared" si="169"/>
        <v>14.370455803487932</v>
      </c>
      <c r="G612">
        <v>-15.7</v>
      </c>
      <c r="H612" s="1">
        <f t="shared" si="172"/>
        <v>-12.389915253947462</v>
      </c>
      <c r="I612">
        <v>-5.7</v>
      </c>
      <c r="J612" s="1">
        <f t="shared" si="168"/>
        <v>-24.341528300416964</v>
      </c>
      <c r="K612">
        <v>-8.6</v>
      </c>
      <c r="L612" s="1">
        <f t="shared" si="170"/>
        <v>28.740911606975864</v>
      </c>
      <c r="M612">
        <v>-28.6</v>
      </c>
      <c r="N612" s="1">
        <f t="shared" si="174"/>
        <v>20.175232340669584</v>
      </c>
      <c r="O612">
        <v>-31.4</v>
      </c>
      <c r="P612" s="1">
        <f t="shared" si="173"/>
        <v>-24.779830507894925</v>
      </c>
      <c r="Q612">
        <v>-12.9</v>
      </c>
      <c r="R612" s="1">
        <f t="shared" si="171"/>
        <v>43.1113674104638</v>
      </c>
      <c r="S612">
        <v>22.8</v>
      </c>
      <c r="T612" s="1">
        <f t="shared" si="167"/>
        <v>44.498988752554816</v>
      </c>
    </row>
    <row r="613" spans="5:20" ht="12.75">
      <c r="E613">
        <v>-4.2</v>
      </c>
      <c r="F613" s="1">
        <f t="shared" si="169"/>
        <v>14.4</v>
      </c>
      <c r="G613">
        <v>-15.8</v>
      </c>
      <c r="H613" s="1">
        <f t="shared" si="172"/>
        <v>-12.262136844775464</v>
      </c>
      <c r="I613">
        <v>-5.8</v>
      </c>
      <c r="J613" s="1">
        <f t="shared" si="168"/>
        <v>-24.31789464571306</v>
      </c>
      <c r="K613">
        <v>-8.4</v>
      </c>
      <c r="L613" s="1">
        <f t="shared" si="170"/>
        <v>28.8</v>
      </c>
      <c r="M613">
        <v>-28.4</v>
      </c>
      <c r="N613" s="1">
        <f t="shared" si="174"/>
        <v>20.455806021763113</v>
      </c>
      <c r="O613">
        <v>-31.6</v>
      </c>
      <c r="P613" s="1">
        <f t="shared" si="173"/>
        <v>-24.524273689550927</v>
      </c>
      <c r="Q613">
        <v>-12.6</v>
      </c>
      <c r="R613" s="1">
        <f t="shared" si="171"/>
        <v>43.2</v>
      </c>
      <c r="S613">
        <v>23.2</v>
      </c>
      <c r="T613" s="1">
        <f t="shared" si="167"/>
        <v>44.291759956000845</v>
      </c>
    </row>
    <row r="614" spans="5:20" ht="12.75">
      <c r="E614">
        <v>-4.1</v>
      </c>
      <c r="F614" s="1">
        <f t="shared" si="169"/>
        <v>14.428790663115187</v>
      </c>
      <c r="G614">
        <v>-15.9</v>
      </c>
      <c r="H614" s="1">
        <f t="shared" si="172"/>
        <v>-12.132188590687173</v>
      </c>
      <c r="I614">
        <v>-5.9</v>
      </c>
      <c r="J614" s="1">
        <f t="shared" si="168"/>
        <v>-24.293826376262757</v>
      </c>
      <c r="K614">
        <v>-8.2</v>
      </c>
      <c r="L614" s="1">
        <f t="shared" si="170"/>
        <v>28.857581326230374</v>
      </c>
      <c r="M614">
        <v>-28.2</v>
      </c>
      <c r="N614" s="1">
        <f t="shared" si="174"/>
        <v>20.7306536317599</v>
      </c>
      <c r="O614">
        <v>-31.8</v>
      </c>
      <c r="P614" s="1">
        <f t="shared" si="173"/>
        <v>-24.264377181374346</v>
      </c>
      <c r="Q614">
        <v>-12.3</v>
      </c>
      <c r="R614" s="1">
        <f t="shared" si="171"/>
        <v>43.28637198934556</v>
      </c>
      <c r="S614">
        <v>23.6</v>
      </c>
      <c r="T614" s="1">
        <f t="shared" si="167"/>
        <v>44.07992740465892</v>
      </c>
    </row>
    <row r="615" spans="5:20" ht="12.75">
      <c r="E615">
        <v>-4</v>
      </c>
      <c r="F615" s="1">
        <f t="shared" si="169"/>
        <v>14.45683229480096</v>
      </c>
      <c r="G615">
        <v>-16</v>
      </c>
      <c r="H615" s="1">
        <f t="shared" si="172"/>
        <v>-12</v>
      </c>
      <c r="I615">
        <v>-6</v>
      </c>
      <c r="J615" s="1">
        <f t="shared" si="168"/>
        <v>-24.269322199023193</v>
      </c>
      <c r="K615">
        <v>-8</v>
      </c>
      <c r="L615" s="1">
        <f t="shared" si="170"/>
        <v>28.91366458960192</v>
      </c>
      <c r="M615">
        <v>-28</v>
      </c>
      <c r="N615" s="1">
        <f t="shared" si="174"/>
        <v>21</v>
      </c>
      <c r="O615">
        <v>-32</v>
      </c>
      <c r="P615" s="1">
        <f t="shared" si="173"/>
        <v>-24</v>
      </c>
      <c r="Q615">
        <v>-12</v>
      </c>
      <c r="R615" s="1">
        <f t="shared" si="171"/>
        <v>43.37049688440288</v>
      </c>
      <c r="S615">
        <v>24</v>
      </c>
      <c r="T615" s="1">
        <f t="shared" si="167"/>
        <v>43.86342439892262</v>
      </c>
    </row>
    <row r="616" spans="5:20" ht="12.75">
      <c r="E616">
        <v>-3.9</v>
      </c>
      <c r="F616" s="1">
        <f t="shared" si="169"/>
        <v>14.484129245487972</v>
      </c>
      <c r="G616">
        <v>-16.1</v>
      </c>
      <c r="H616" s="1">
        <f t="shared" si="172"/>
        <v>-11.865496196956956</v>
      </c>
      <c r="I616">
        <v>-6.1</v>
      </c>
      <c r="J616" s="1">
        <f t="shared" si="168"/>
        <v>-24.24438079225782</v>
      </c>
      <c r="K616">
        <v>-7.8</v>
      </c>
      <c r="L616" s="1">
        <f t="shared" si="170"/>
        <v>28.968258490975945</v>
      </c>
      <c r="M616">
        <v>-27.8</v>
      </c>
      <c r="N616" s="1">
        <f t="shared" si="174"/>
        <v>21.26405417600322</v>
      </c>
      <c r="O616">
        <v>-32.2</v>
      </c>
      <c r="P616" s="1">
        <f t="shared" si="173"/>
        <v>-23.730992393913912</v>
      </c>
      <c r="Q616">
        <v>-11.7</v>
      </c>
      <c r="R616" s="1">
        <f t="shared" si="171"/>
        <v>43.45238773646392</v>
      </c>
      <c r="S616">
        <v>24.4</v>
      </c>
      <c r="T616" s="1">
        <f t="shared" si="167"/>
        <v>43.64218143035474</v>
      </c>
    </row>
    <row r="617" spans="5:20" ht="12.75">
      <c r="E617">
        <v>-3.8</v>
      </c>
      <c r="F617" s="1">
        <f t="shared" si="169"/>
        <v>14.510685717773644</v>
      </c>
      <c r="G617">
        <v>-16.2</v>
      </c>
      <c r="H617" s="1">
        <f t="shared" si="172"/>
        <v>-11.7285975291166</v>
      </c>
      <c r="I617">
        <v>-6.2</v>
      </c>
      <c r="J617" s="1">
        <f t="shared" si="168"/>
        <v>-24.219000805152966</v>
      </c>
      <c r="K617">
        <v>-7.6</v>
      </c>
      <c r="L617" s="1">
        <f t="shared" si="170"/>
        <v>29.021371435547287</v>
      </c>
      <c r="M617">
        <v>-27.6</v>
      </c>
      <c r="N617" s="1">
        <f t="shared" si="174"/>
        <v>21.523010941780424</v>
      </c>
      <c r="O617">
        <v>-32.4</v>
      </c>
      <c r="P617" s="1">
        <f t="shared" si="173"/>
        <v>-23.4571950582332</v>
      </c>
      <c r="Q617">
        <v>-11.4</v>
      </c>
      <c r="R617" s="1">
        <f t="shared" si="171"/>
        <v>43.53205715332093</v>
      </c>
      <c r="S617">
        <v>24.8</v>
      </c>
      <c r="T617" s="1">
        <f t="shared" si="167"/>
        <v>43.41612603630131</v>
      </c>
    </row>
    <row r="618" spans="5:20" ht="12.75">
      <c r="E618">
        <v>-3.7</v>
      </c>
      <c r="F618" s="1">
        <f t="shared" si="169"/>
        <v>14.536505769957236</v>
      </c>
      <c r="G618">
        <v>-16.3</v>
      </c>
      <c r="H618" s="1">
        <f t="shared" si="172"/>
        <v>-11.589219128138012</v>
      </c>
      <c r="I618">
        <v>-6.3</v>
      </c>
      <c r="J618" s="1">
        <f t="shared" si="168"/>
        <v>-24.19318085742344</v>
      </c>
      <c r="K618">
        <v>-7.4</v>
      </c>
      <c r="L618" s="1">
        <f t="shared" si="170"/>
        <v>29.07301153991447</v>
      </c>
      <c r="M618">
        <v>-27.4</v>
      </c>
      <c r="N618" s="1">
        <f t="shared" si="174"/>
        <v>21.777052142105923</v>
      </c>
      <c r="O618">
        <v>-32.6</v>
      </c>
      <c r="P618" s="1">
        <f t="shared" si="173"/>
        <v>-23.178438256276024</v>
      </c>
      <c r="Q618">
        <v>-11.1</v>
      </c>
      <c r="R618" s="1">
        <f t="shared" si="171"/>
        <v>43.609517309871705</v>
      </c>
      <c r="S618">
        <v>25.2</v>
      </c>
      <c r="T618" s="1">
        <f t="shared" si="167"/>
        <v>43.18518264405049</v>
      </c>
    </row>
    <row r="619" spans="5:20" ht="12.75">
      <c r="E619">
        <v>-3.6</v>
      </c>
      <c r="F619" s="1">
        <f t="shared" si="169"/>
        <v>14.561593319413916</v>
      </c>
      <c r="G619">
        <v>-16.4</v>
      </c>
      <c r="H619" s="1">
        <f t="shared" si="172"/>
        <v>-11.447270417003349</v>
      </c>
      <c r="I619">
        <v>-6.4</v>
      </c>
      <c r="J619" s="1">
        <f t="shared" si="168"/>
        <v>-24.166919538906896</v>
      </c>
      <c r="K619">
        <v>-7.2</v>
      </c>
      <c r="L619" s="1">
        <f t="shared" si="170"/>
        <v>29.123186638827832</v>
      </c>
      <c r="M619">
        <v>-27.2</v>
      </c>
      <c r="N619" s="1">
        <f t="shared" si="174"/>
        <v>22.026347858871205</v>
      </c>
      <c r="O619">
        <v>-32.8</v>
      </c>
      <c r="P619" s="1">
        <f t="shared" si="173"/>
        <v>-22.894540834006698</v>
      </c>
      <c r="Q619">
        <v>-10.8</v>
      </c>
      <c r="R619" s="1">
        <f t="shared" si="171"/>
        <v>43.68477995824175</v>
      </c>
      <c r="S619">
        <v>25.6</v>
      </c>
      <c r="T619" s="1">
        <f t="shared" si="167"/>
        <v>42.94927240361587</v>
      </c>
    </row>
    <row r="620" spans="5:20" ht="12.75">
      <c r="E620">
        <v>-3.5</v>
      </c>
      <c r="F620" s="1">
        <f t="shared" si="169"/>
        <v>14.585952145814822</v>
      </c>
      <c r="G620">
        <v>-16.5</v>
      </c>
      <c r="H620" s="1">
        <f t="shared" si="172"/>
        <v>-11.302654555457314</v>
      </c>
      <c r="I620">
        <v>-6.5</v>
      </c>
      <c r="J620" s="1">
        <f t="shared" si="168"/>
        <v>-24.14021540914662</v>
      </c>
      <c r="K620">
        <v>-7</v>
      </c>
      <c r="L620" s="1">
        <f t="shared" si="170"/>
        <v>29.171904291629644</v>
      </c>
      <c r="M620">
        <v>-27</v>
      </c>
      <c r="N620" s="1">
        <f t="shared" si="174"/>
        <v>22.271057451320086</v>
      </c>
      <c r="O620">
        <v>-33</v>
      </c>
      <c r="P620" s="1">
        <f t="shared" si="173"/>
        <v>-22.60530911091463</v>
      </c>
      <c r="Q620">
        <v>-10.5</v>
      </c>
      <c r="R620" s="1">
        <f t="shared" si="171"/>
        <v>43.75785643744447</v>
      </c>
      <c r="S620">
        <v>26</v>
      </c>
      <c r="T620" s="1">
        <f t="shared" si="167"/>
        <v>42.708313008125245</v>
      </c>
    </row>
    <row r="621" spans="5:20" ht="12.75">
      <c r="E621">
        <v>-3.4</v>
      </c>
      <c r="F621" s="1">
        <f t="shared" si="169"/>
        <v>14.60958589419974</v>
      </c>
      <c r="G621">
        <v>-16.6</v>
      </c>
      <c r="H621" s="1">
        <f t="shared" si="172"/>
        <v>-11.15526781390747</v>
      </c>
      <c r="I621">
        <v>-6.6</v>
      </c>
      <c r="J621" s="1">
        <f t="shared" si="168"/>
        <v>-24.113066996962456</v>
      </c>
      <c r="K621">
        <v>-6.8</v>
      </c>
      <c r="L621" s="1">
        <f t="shared" si="170"/>
        <v>29.21917178839948</v>
      </c>
      <c r="M621">
        <v>-26.8</v>
      </c>
      <c r="N621" s="1">
        <f t="shared" si="174"/>
        <v>22.51133048044917</v>
      </c>
      <c r="O621">
        <v>-33.2</v>
      </c>
      <c r="P621" s="1">
        <f t="shared" si="173"/>
        <v>-22.31053562781494</v>
      </c>
      <c r="Q621">
        <v>-10.2</v>
      </c>
      <c r="R621" s="1">
        <f t="shared" si="171"/>
        <v>43.82875768259922</v>
      </c>
      <c r="S621">
        <v>26.4</v>
      </c>
      <c r="T621" s="1">
        <f t="shared" si="167"/>
        <v>42.46221850068599</v>
      </c>
    </row>
    <row r="622" spans="5:20" ht="12.75">
      <c r="E622">
        <v>-3.3</v>
      </c>
      <c r="F622" s="1">
        <f t="shared" si="169"/>
        <v>14.63249807790864</v>
      </c>
      <c r="G622">
        <v>-16.7</v>
      </c>
      <c r="H622" s="1">
        <f t="shared" si="172"/>
        <v>-11.0049988641526</v>
      </c>
      <c r="I622">
        <v>-6.7</v>
      </c>
      <c r="J622" s="1">
        <f t="shared" si="168"/>
        <v>-24.08547280000955</v>
      </c>
      <c r="K622">
        <v>-6.6</v>
      </c>
      <c r="L622" s="1">
        <f t="shared" si="170"/>
        <v>29.26499615581728</v>
      </c>
      <c r="M622">
        <v>-26.6</v>
      </c>
      <c r="N622" s="1">
        <f t="shared" si="174"/>
        <v>22.747307532980688</v>
      </c>
      <c r="O622">
        <v>-33.4</v>
      </c>
      <c r="P622" s="1">
        <f t="shared" si="173"/>
        <v>-22.0099977283052</v>
      </c>
      <c r="Q622">
        <v>-9.9</v>
      </c>
      <c r="R622" s="1">
        <f t="shared" si="171"/>
        <v>43.897494233725915</v>
      </c>
      <c r="S622">
        <v>26.8</v>
      </c>
      <c r="T622" s="1">
        <f t="shared" si="167"/>
        <v>42.21089906647334</v>
      </c>
    </row>
    <row r="623" spans="5:20" ht="12.75">
      <c r="E623">
        <v>-3.2</v>
      </c>
      <c r="F623" s="1">
        <f t="shared" si="169"/>
        <v>14.654692081377895</v>
      </c>
      <c r="G623">
        <v>-16.8</v>
      </c>
      <c r="H623" s="1">
        <f t="shared" si="172"/>
        <v>-10.851727973000429</v>
      </c>
      <c r="I623">
        <v>-6.8</v>
      </c>
      <c r="J623" s="1">
        <f t="shared" si="168"/>
        <v>-24.0574312843246</v>
      </c>
      <c r="K623">
        <v>-6.4</v>
      </c>
      <c r="L623" s="1">
        <f t="shared" si="170"/>
        <v>29.30938416275579</v>
      </c>
      <c r="M623">
        <v>-26.4</v>
      </c>
      <c r="N623" s="1">
        <f t="shared" si="174"/>
        <v>22.97912095794789</v>
      </c>
      <c r="O623">
        <v>-33.6</v>
      </c>
      <c r="P623" s="1">
        <f t="shared" si="173"/>
        <v>-21.703455946000858</v>
      </c>
      <c r="Q623">
        <v>-9.6</v>
      </c>
      <c r="R623" s="1">
        <f t="shared" si="171"/>
        <v>43.964076244133686</v>
      </c>
      <c r="S623">
        <v>27.2</v>
      </c>
      <c r="T623" s="1">
        <f aca="true" t="shared" si="175" ref="T623:T680">SQRT(2500-(S623*S623))</f>
        <v>41.95426080864731</v>
      </c>
    </row>
    <row r="624" spans="5:20" ht="12.75">
      <c r="E624">
        <v>-3.1</v>
      </c>
      <c r="F624" s="1">
        <f t="shared" si="169"/>
        <v>14.676171162806735</v>
      </c>
      <c r="G624">
        <v>-16.9</v>
      </c>
      <c r="H624" s="1">
        <f t="shared" si="172"/>
        <v>-10.695326081985534</v>
      </c>
      <c r="I624">
        <v>-6.9</v>
      </c>
      <c r="J624" s="1">
        <f t="shared" si="168"/>
        <v>-24.028940883859196</v>
      </c>
      <c r="K624">
        <v>-6.2</v>
      </c>
      <c r="L624" s="1">
        <f t="shared" si="170"/>
        <v>29.35234232561347</v>
      </c>
      <c r="M624">
        <v>-26.2</v>
      </c>
      <c r="N624" s="1">
        <f t="shared" si="174"/>
        <v>23.20689552697646</v>
      </c>
      <c r="O624">
        <v>-33.8</v>
      </c>
      <c r="P624" s="1">
        <f t="shared" si="173"/>
        <v>-21.39065216397107</v>
      </c>
      <c r="Q624">
        <v>-9.3</v>
      </c>
      <c r="R624" s="1">
        <f t="shared" si="171"/>
        <v>44.0285134884202</v>
      </c>
      <c r="S624">
        <v>27.6</v>
      </c>
      <c r="T624" s="1">
        <f t="shared" si="175"/>
        <v>41.69220550654522</v>
      </c>
    </row>
    <row r="625" spans="5:20" ht="12.75">
      <c r="E625">
        <v>-3</v>
      </c>
      <c r="F625" s="1">
        <f t="shared" si="169"/>
        <v>14.696938456699069</v>
      </c>
      <c r="G625">
        <v>-17</v>
      </c>
      <c r="H625" s="1">
        <f t="shared" si="172"/>
        <v>-10.535653752852738</v>
      </c>
      <c r="I625">
        <v>-7</v>
      </c>
      <c r="J625" s="1">
        <f aca="true" t="shared" si="176" ref="J625:J688">-SQRT(625-(I625*I625))</f>
        <v>-24</v>
      </c>
      <c r="K625">
        <v>-6</v>
      </c>
      <c r="L625" s="1">
        <f t="shared" si="170"/>
        <v>29.393876913398138</v>
      </c>
      <c r="M625">
        <v>-26</v>
      </c>
      <c r="N625" s="1">
        <f t="shared" si="174"/>
        <v>23.430749027719962</v>
      </c>
      <c r="O625">
        <v>-34</v>
      </c>
      <c r="P625" s="1">
        <f t="shared" si="173"/>
        <v>-21.071307505705477</v>
      </c>
      <c r="Q625">
        <v>-9</v>
      </c>
      <c r="R625" s="1">
        <f t="shared" si="171"/>
        <v>44.090815370097204</v>
      </c>
      <c r="S625">
        <v>28</v>
      </c>
      <c r="T625" s="1">
        <f t="shared" si="175"/>
        <v>41.42463035441596</v>
      </c>
    </row>
    <row r="626" spans="5:20" ht="12.75">
      <c r="E626">
        <v>-2.9</v>
      </c>
      <c r="F626" s="1">
        <f t="shared" si="169"/>
        <v>14.716996976285618</v>
      </c>
      <c r="G626">
        <v>-17.1</v>
      </c>
      <c r="H626" s="1">
        <f t="shared" si="172"/>
        <v>-10.372559954032562</v>
      </c>
      <c r="I626">
        <v>-7.1</v>
      </c>
      <c r="J626" s="1">
        <f t="shared" si="176"/>
        <v>-23.970607001075297</v>
      </c>
      <c r="K626">
        <v>-5.8</v>
      </c>
      <c r="L626" s="1">
        <f t="shared" si="170"/>
        <v>29.433993952571235</v>
      </c>
      <c r="M626">
        <v>-25.8</v>
      </c>
      <c r="N626" s="1">
        <f t="shared" si="174"/>
        <v>23.650792798551173</v>
      </c>
      <c r="O626">
        <v>-34.2</v>
      </c>
      <c r="P626" s="1">
        <f t="shared" si="173"/>
        <v>-20.745119908065124</v>
      </c>
      <c r="Q626">
        <v>-8.7</v>
      </c>
      <c r="R626" s="1">
        <f t="shared" si="171"/>
        <v>44.15099092885685</v>
      </c>
      <c r="S626">
        <v>28.4</v>
      </c>
      <c r="T626" s="1">
        <f t="shared" si="175"/>
        <v>41.15142767875739</v>
      </c>
    </row>
    <row r="627" spans="5:20" ht="12.75">
      <c r="E627">
        <v>-2.8</v>
      </c>
      <c r="F627" s="1">
        <f t="shared" si="169"/>
        <v>14.736349615830916</v>
      </c>
      <c r="G627">
        <v>-17.2</v>
      </c>
      <c r="H627" s="1">
        <f t="shared" si="172"/>
        <v>-10.20588065773846</v>
      </c>
      <c r="I627">
        <v>-7.2</v>
      </c>
      <c r="J627" s="1">
        <f t="shared" si="176"/>
        <v>-23.940760221847594</v>
      </c>
      <c r="K627">
        <v>-5.6</v>
      </c>
      <c r="L627" s="1">
        <f t="shared" si="170"/>
        <v>29.47269923166183</v>
      </c>
      <c r="M627">
        <v>-25.6</v>
      </c>
      <c r="N627" s="1">
        <f t="shared" si="174"/>
        <v>23.86713221147442</v>
      </c>
      <c r="O627">
        <v>-34.4</v>
      </c>
      <c r="P627" s="1">
        <f t="shared" si="173"/>
        <v>-20.41176131547692</v>
      </c>
      <c r="Q627">
        <v>-8.4</v>
      </c>
      <c r="R627" s="1">
        <f t="shared" si="171"/>
        <v>44.20904884749275</v>
      </c>
      <c r="S627">
        <v>28.8</v>
      </c>
      <c r="T627" s="1">
        <f t="shared" si="175"/>
        <v>40.8724846320847</v>
      </c>
    </row>
    <row r="628" spans="5:20" ht="12.75">
      <c r="E628">
        <v>-2.7</v>
      </c>
      <c r="F628" s="1">
        <f t="shared" si="169"/>
        <v>14.754999152829525</v>
      </c>
      <c r="G628">
        <v>-17.3</v>
      </c>
      <c r="H628" s="1">
        <f t="shared" si="172"/>
        <v>-10.035437210206638</v>
      </c>
      <c r="I628">
        <v>-7.3</v>
      </c>
      <c r="J628" s="1">
        <f t="shared" si="176"/>
        <v>-23.910457962991842</v>
      </c>
      <c r="K628">
        <v>-5.4</v>
      </c>
      <c r="L628" s="1">
        <f t="shared" si="170"/>
        <v>29.50999830565905</v>
      </c>
      <c r="M628">
        <v>-25.4</v>
      </c>
      <c r="N628" s="1">
        <f t="shared" si="174"/>
        <v>24.07986710926786</v>
      </c>
      <c r="O628">
        <v>-34.6</v>
      </c>
      <c r="P628" s="1">
        <f t="shared" si="173"/>
        <v>-20.070874420413276</v>
      </c>
      <c r="Q628">
        <v>-8.1</v>
      </c>
      <c r="R628" s="1">
        <f t="shared" si="171"/>
        <v>44.26499745848857</v>
      </c>
      <c r="S628">
        <v>29.2</v>
      </c>
      <c r="T628" s="1">
        <f t="shared" si="175"/>
        <v>40.587682860690634</v>
      </c>
    </row>
    <row r="629" spans="5:20" ht="12.75">
      <c r="E629">
        <v>-2.6</v>
      </c>
      <c r="F629" s="1">
        <f t="shared" si="169"/>
        <v>14.77294825009551</v>
      </c>
      <c r="G629">
        <v>-17.4</v>
      </c>
      <c r="H629" s="1">
        <f t="shared" si="172"/>
        <v>-9.861034428496843</v>
      </c>
      <c r="I629">
        <v>-7.4</v>
      </c>
      <c r="J629" s="1">
        <f t="shared" si="176"/>
        <v>-23.87969849055888</v>
      </c>
      <c r="K629">
        <v>-5.2</v>
      </c>
      <c r="L629" s="1">
        <f t="shared" si="170"/>
        <v>29.54589650019102</v>
      </c>
      <c r="M629">
        <v>-25.2</v>
      </c>
      <c r="N629" s="1">
        <f t="shared" si="174"/>
        <v>24.289092202056462</v>
      </c>
      <c r="O629">
        <v>-34.8</v>
      </c>
      <c r="P629" s="1">
        <f t="shared" si="173"/>
        <v>-19.722068856993687</v>
      </c>
      <c r="Q629">
        <v>-7.8</v>
      </c>
      <c r="R629" s="1">
        <f t="shared" si="171"/>
        <v>44.31884475028653</v>
      </c>
      <c r="S629">
        <v>29.6</v>
      </c>
      <c r="T629" s="1">
        <f t="shared" si="175"/>
        <v>40.296898143653685</v>
      </c>
    </row>
    <row r="630" spans="5:20" ht="12.75">
      <c r="E630">
        <v>-2.5</v>
      </c>
      <c r="F630" s="1">
        <f t="shared" si="169"/>
        <v>14.79019945774904</v>
      </c>
      <c r="G630">
        <v>-17.5</v>
      </c>
      <c r="H630" s="1">
        <f t="shared" si="172"/>
        <v>-9.682458365518542</v>
      </c>
      <c r="I630">
        <v>-7.5</v>
      </c>
      <c r="J630" s="1">
        <f t="shared" si="176"/>
        <v>-23.84848003542364</v>
      </c>
      <c r="K630">
        <v>-5</v>
      </c>
      <c r="L630" s="1">
        <f t="shared" si="170"/>
        <v>29.58039891549808</v>
      </c>
      <c r="M630">
        <v>-25</v>
      </c>
      <c r="N630" s="1">
        <f t="shared" si="174"/>
        <v>24.49489742783178</v>
      </c>
      <c r="O630">
        <v>-35</v>
      </c>
      <c r="P630" s="1">
        <f t="shared" si="173"/>
        <v>-19.364916731037084</v>
      </c>
      <c r="Q630">
        <v>-7.5</v>
      </c>
      <c r="R630" s="1">
        <f t="shared" si="171"/>
        <v>44.37059837324712</v>
      </c>
      <c r="S630">
        <v>30</v>
      </c>
      <c r="T630" s="1">
        <f t="shared" si="175"/>
        <v>40</v>
      </c>
    </row>
    <row r="631" spans="5:20" ht="12.75">
      <c r="E631">
        <v>-2.4</v>
      </c>
      <c r="F631" s="1">
        <f t="shared" si="169"/>
        <v>14.80675521510368</v>
      </c>
      <c r="G631">
        <v>-17.6</v>
      </c>
      <c r="H631" s="1">
        <f t="shared" si="172"/>
        <v>-9.499473669630332</v>
      </c>
      <c r="I631">
        <v>-7.6</v>
      </c>
      <c r="J631" s="1">
        <f t="shared" si="176"/>
        <v>-23.816800792717732</v>
      </c>
      <c r="K631">
        <v>-4.8</v>
      </c>
      <c r="L631" s="1">
        <f t="shared" si="170"/>
        <v>29.61351043020736</v>
      </c>
      <c r="M631">
        <v>-24.8</v>
      </c>
      <c r="N631" s="1">
        <f t="shared" si="174"/>
        <v>24.6973682808513</v>
      </c>
      <c r="O631">
        <v>-35.2</v>
      </c>
      <c r="P631" s="1">
        <f t="shared" si="173"/>
        <v>-18.998947339260663</v>
      </c>
      <c r="Q631">
        <v>-7.2</v>
      </c>
      <c r="R631" s="1">
        <f t="shared" si="171"/>
        <v>44.42026564531104</v>
      </c>
      <c r="S631">
        <v>30.4</v>
      </c>
      <c r="T631" s="1">
        <f t="shared" si="175"/>
        <v>39.69685126052191</v>
      </c>
    </row>
    <row r="632" spans="5:20" ht="12.75">
      <c r="E632">
        <v>-2.3</v>
      </c>
      <c r="F632" s="1">
        <f t="shared" si="169"/>
        <v>14.822617852457777</v>
      </c>
      <c r="G632">
        <v>-17.7</v>
      </c>
      <c r="H632" s="1">
        <f t="shared" si="172"/>
        <v>-9.311820445004297</v>
      </c>
      <c r="I632">
        <v>-7.7</v>
      </c>
      <c r="J632" s="1">
        <f t="shared" si="176"/>
        <v>-23.784658921245853</v>
      </c>
      <c r="K632">
        <v>-4.6</v>
      </c>
      <c r="L632" s="1">
        <f t="shared" si="170"/>
        <v>29.645235704915553</v>
      </c>
      <c r="M632">
        <v>-24.6</v>
      </c>
      <c r="N632" s="1">
        <f t="shared" si="174"/>
        <v>24.896586111352697</v>
      </c>
      <c r="O632">
        <v>-35.4</v>
      </c>
      <c r="P632" s="1">
        <f t="shared" si="173"/>
        <v>-18.623640890008595</v>
      </c>
      <c r="Q632">
        <v>-6.9</v>
      </c>
      <c r="R632" s="1">
        <f t="shared" si="171"/>
        <v>44.46785355737333</v>
      </c>
      <c r="S632">
        <v>30.8</v>
      </c>
      <c r="T632" s="1">
        <f t="shared" si="175"/>
        <v>39.38730760029175</v>
      </c>
    </row>
    <row r="633" spans="5:20" ht="12.75">
      <c r="E633">
        <v>-2.2</v>
      </c>
      <c r="F633" s="1">
        <f t="shared" si="169"/>
        <v>14.837789592793126</v>
      </c>
      <c r="G633">
        <v>-17.8</v>
      </c>
      <c r="H633" s="1">
        <f t="shared" si="172"/>
        <v>-9.119210492142397</v>
      </c>
      <c r="I633">
        <v>-7.8</v>
      </c>
      <c r="J633" s="1">
        <f t="shared" si="176"/>
        <v>-23.752052542885636</v>
      </c>
      <c r="K633">
        <v>-4.4</v>
      </c>
      <c r="L633" s="1">
        <f t="shared" si="170"/>
        <v>29.67557918558625</v>
      </c>
      <c r="M633">
        <v>-24.4</v>
      </c>
      <c r="N633" s="1">
        <f t="shared" si="174"/>
        <v>25.092628399591785</v>
      </c>
      <c r="O633">
        <v>-35.6</v>
      </c>
      <c r="P633" s="1">
        <f t="shared" si="173"/>
        <v>-18.238420984284794</v>
      </c>
      <c r="Q633">
        <v>-6.6</v>
      </c>
      <c r="R633" s="1">
        <f t="shared" si="171"/>
        <v>44.51336877837938</v>
      </c>
      <c r="S633">
        <v>31.2</v>
      </c>
      <c r="T633" s="1">
        <f t="shared" si="175"/>
        <v>39.07121702737195</v>
      </c>
    </row>
    <row r="634" spans="5:20" ht="12.75">
      <c r="E634">
        <v>-2.1</v>
      </c>
      <c r="F634" s="1">
        <f aca="true" t="shared" si="177" ref="F634:F697">SQRT(225-(E634*E634))</f>
        <v>14.852272553383877</v>
      </c>
      <c r="G634">
        <v>-17.9</v>
      </c>
      <c r="H634" s="1">
        <f t="shared" si="172"/>
        <v>-8.921322771876378</v>
      </c>
      <c r="I634">
        <v>-7.9</v>
      </c>
      <c r="J634" s="1">
        <f t="shared" si="176"/>
        <v>-23.718979741970355</v>
      </c>
      <c r="K634">
        <v>-4.2</v>
      </c>
      <c r="L634" s="1">
        <f aca="true" t="shared" si="178" ref="L634:L697">SQRT(900-(K634*K634))</f>
        <v>29.704545106767753</v>
      </c>
      <c r="M634">
        <v>-24.2</v>
      </c>
      <c r="N634" s="1">
        <f t="shared" si="174"/>
        <v>25.285569006846572</v>
      </c>
      <c r="O634">
        <v>-35.8</v>
      </c>
      <c r="P634" s="1">
        <f t="shared" si="173"/>
        <v>-17.842645543752756</v>
      </c>
      <c r="Q634">
        <v>-6.3</v>
      </c>
      <c r="R634" s="1">
        <f aca="true" t="shared" si="179" ref="R634:R697">SQRT(2025-(Q634*Q634))</f>
        <v>44.55681766015163</v>
      </c>
      <c r="S634">
        <v>31.6</v>
      </c>
      <c r="T634" s="1">
        <f t="shared" si="175"/>
        <v>38.748419322599474</v>
      </c>
    </row>
    <row r="635" spans="5:20" ht="12.75">
      <c r="E635">
        <v>-2</v>
      </c>
      <c r="F635" s="1">
        <f t="shared" si="177"/>
        <v>14.866068747318506</v>
      </c>
      <c r="G635">
        <v>-18</v>
      </c>
      <c r="H635" s="1">
        <f t="shared" si="172"/>
        <v>-8.717797887081348</v>
      </c>
      <c r="I635">
        <v>-8</v>
      </c>
      <c r="J635" s="1">
        <f t="shared" si="176"/>
        <v>-23.68543856465402</v>
      </c>
      <c r="K635">
        <v>-4</v>
      </c>
      <c r="L635" s="1">
        <f t="shared" si="178"/>
        <v>29.732137494637012</v>
      </c>
      <c r="M635">
        <v>-24</v>
      </c>
      <c r="N635" s="1">
        <f t="shared" si="174"/>
        <v>25.475478405713993</v>
      </c>
      <c r="O635">
        <v>-36</v>
      </c>
      <c r="P635" s="1">
        <f t="shared" si="173"/>
        <v>-17.435595774162696</v>
      </c>
      <c r="Q635">
        <v>-6</v>
      </c>
      <c r="R635" s="1">
        <f t="shared" si="179"/>
        <v>44.598206241955516</v>
      </c>
      <c r="S635">
        <v>32</v>
      </c>
      <c r="T635" s="1">
        <f t="shared" si="175"/>
        <v>38.41874542459709</v>
      </c>
    </row>
    <row r="636" spans="5:20" ht="12.75">
      <c r="E636">
        <v>-1.9</v>
      </c>
      <c r="F636" s="1">
        <f t="shared" si="177"/>
        <v>14.879180084937476</v>
      </c>
      <c r="G636">
        <v>-18.1</v>
      </c>
      <c r="H636" s="1">
        <f t="shared" si="172"/>
        <v>-8.50823130856231</v>
      </c>
      <c r="I636">
        <v>-8.1</v>
      </c>
      <c r="J636" s="1">
        <f t="shared" si="176"/>
        <v>-23.651427018258328</v>
      </c>
      <c r="K636">
        <v>-3.8</v>
      </c>
      <c r="L636" s="1">
        <f t="shared" si="178"/>
        <v>29.75836016987495</v>
      </c>
      <c r="M636">
        <v>-23.8</v>
      </c>
      <c r="N636" s="1">
        <f t="shared" si="174"/>
        <v>25.662423891752702</v>
      </c>
      <c r="O636">
        <v>-36.2</v>
      </c>
      <c r="P636" s="1">
        <f t="shared" si="173"/>
        <v>-17.01646261712462</v>
      </c>
      <c r="Q636">
        <v>-5.7</v>
      </c>
      <c r="R636" s="1">
        <f t="shared" si="179"/>
        <v>44.63754025481243</v>
      </c>
      <c r="S636">
        <v>32.4</v>
      </c>
      <c r="T636" s="1">
        <f t="shared" si="175"/>
        <v>38.08201675331809</v>
      </c>
    </row>
    <row r="637" spans="5:20" ht="12.75">
      <c r="E637">
        <v>-1.8</v>
      </c>
      <c r="F637" s="1">
        <f t="shared" si="177"/>
        <v>14.891608375189028</v>
      </c>
      <c r="G637">
        <v>-18.2</v>
      </c>
      <c r="H637" s="1">
        <f t="shared" si="172"/>
        <v>-8.292164976651154</v>
      </c>
      <c r="I637">
        <v>-8.2</v>
      </c>
      <c r="J637" s="1">
        <f t="shared" si="176"/>
        <v>-23.61694307060082</v>
      </c>
      <c r="K637">
        <v>-3.6</v>
      </c>
      <c r="L637" s="1">
        <f t="shared" si="178"/>
        <v>29.783216750378056</v>
      </c>
      <c r="M637">
        <v>-23.6</v>
      </c>
      <c r="N637" s="1">
        <f t="shared" si="174"/>
        <v>25.84646977828887</v>
      </c>
      <c r="O637">
        <v>-36.4</v>
      </c>
      <c r="P637" s="1">
        <f t="shared" si="173"/>
        <v>-16.58432995330231</v>
      </c>
      <c r="Q637">
        <v>-5.4</v>
      </c>
      <c r="R637" s="1">
        <f t="shared" si="179"/>
        <v>44.67482512556708</v>
      </c>
      <c r="S637">
        <v>32.8</v>
      </c>
      <c r="T637" s="1">
        <f t="shared" si="175"/>
        <v>37.738044464439334</v>
      </c>
    </row>
    <row r="638" spans="5:20" ht="12.75">
      <c r="E638">
        <v>-1.7</v>
      </c>
      <c r="F638" s="1">
        <f t="shared" si="177"/>
        <v>14.903355326905416</v>
      </c>
      <c r="G638">
        <v>-18.3</v>
      </c>
      <c r="H638" s="1">
        <f t="shared" si="172"/>
        <v>-8.069076774947675</v>
      </c>
      <c r="I638">
        <v>-8.3</v>
      </c>
      <c r="J638" s="1">
        <f t="shared" si="176"/>
        <v>-23.5819846493038</v>
      </c>
      <c r="K638">
        <v>-3.4</v>
      </c>
      <c r="L638" s="1">
        <f t="shared" si="178"/>
        <v>29.806710653810832</v>
      </c>
      <c r="M638">
        <v>-23.4</v>
      </c>
      <c r="N638" s="1">
        <f t="shared" si="174"/>
        <v>26.027677575995906</v>
      </c>
      <c r="O638">
        <v>-36.6</v>
      </c>
      <c r="P638" s="1">
        <f t="shared" si="173"/>
        <v>-16.13815354989535</v>
      </c>
      <c r="Q638">
        <v>-5.1</v>
      </c>
      <c r="R638" s="1">
        <f t="shared" si="179"/>
        <v>44.710065980716244</v>
      </c>
      <c r="S638">
        <v>33.2</v>
      </c>
      <c r="T638" s="1">
        <f t="shared" si="175"/>
        <v>37.386628625753346</v>
      </c>
    </row>
    <row r="639" spans="5:20" ht="12.75">
      <c r="E639">
        <v>-1.6</v>
      </c>
      <c r="F639" s="1">
        <f t="shared" si="177"/>
        <v>14.914422550001726</v>
      </c>
      <c r="G639">
        <v>-18.4</v>
      </c>
      <c r="H639" s="1">
        <f aca="true" t="shared" si="180" ref="H639:H655">-SQRT(400-(G639*G639))</f>
        <v>-7.838367176906173</v>
      </c>
      <c r="I639">
        <v>-8.4</v>
      </c>
      <c r="J639" s="1">
        <f t="shared" si="176"/>
        <v>-23.5465496410833</v>
      </c>
      <c r="K639">
        <v>-3.2</v>
      </c>
      <c r="L639" s="1">
        <f t="shared" si="178"/>
        <v>29.828845100003452</v>
      </c>
      <c r="M639">
        <v>-23.2</v>
      </c>
      <c r="N639" s="1">
        <f t="shared" si="174"/>
        <v>26.206106158679887</v>
      </c>
      <c r="O639">
        <v>-36.8</v>
      </c>
      <c r="P639" s="1">
        <f aca="true" t="shared" si="181" ref="P639:P655">-SQRT(1600-(O639*O639))</f>
        <v>-15.676734353812346</v>
      </c>
      <c r="Q639">
        <v>-4.8</v>
      </c>
      <c r="R639" s="1">
        <f t="shared" si="179"/>
        <v>44.74326765000518</v>
      </c>
      <c r="S639">
        <v>33.6</v>
      </c>
      <c r="T639" s="1">
        <f t="shared" si="175"/>
        <v>37.02755730533679</v>
      </c>
    </row>
    <row r="640" spans="5:20" ht="12.75">
      <c r="E640">
        <v>-1.5</v>
      </c>
      <c r="F640" s="1">
        <f t="shared" si="177"/>
        <v>14.9248115565993</v>
      </c>
      <c r="G640">
        <v>-18.5</v>
      </c>
      <c r="H640" s="1">
        <f t="shared" si="180"/>
        <v>-7.599342076785332</v>
      </c>
      <c r="I640">
        <v>-8.5</v>
      </c>
      <c r="J640" s="1">
        <f t="shared" si="176"/>
        <v>-23.510635891017493</v>
      </c>
      <c r="K640">
        <v>-3</v>
      </c>
      <c r="L640" s="1">
        <f t="shared" si="178"/>
        <v>29.8496231131986</v>
      </c>
      <c r="M640">
        <v>-23</v>
      </c>
      <c r="N640" s="1">
        <f t="shared" si="174"/>
        <v>26.38181191654584</v>
      </c>
      <c r="O640">
        <v>-37</v>
      </c>
      <c r="P640" s="1">
        <f t="shared" si="181"/>
        <v>-15.198684153570664</v>
      </c>
      <c r="Q640">
        <v>-4.5</v>
      </c>
      <c r="R640" s="1">
        <f t="shared" si="179"/>
        <v>44.7744346697979</v>
      </c>
      <c r="S640">
        <v>34</v>
      </c>
      <c r="T640" s="1">
        <f t="shared" si="175"/>
        <v>36.66060555964672</v>
      </c>
    </row>
    <row r="641" spans="5:20" ht="12.75">
      <c r="E641">
        <v>-1.4</v>
      </c>
      <c r="F641" s="1">
        <f t="shared" si="177"/>
        <v>14.934523762075575</v>
      </c>
      <c r="G641">
        <v>-18.6</v>
      </c>
      <c r="H641" s="1">
        <f t="shared" si="180"/>
        <v>-7.35119037979564</v>
      </c>
      <c r="I641">
        <v>-8.6</v>
      </c>
      <c r="J641" s="1">
        <f t="shared" si="176"/>
        <v>-23.474241201793934</v>
      </c>
      <c r="K641">
        <v>-2.8</v>
      </c>
      <c r="L641" s="1">
        <f t="shared" si="178"/>
        <v>29.86904752415115</v>
      </c>
      <c r="M641">
        <v>-22.8</v>
      </c>
      <c r="N641" s="1">
        <f t="shared" si="174"/>
        <v>26.554848898082625</v>
      </c>
      <c r="O641">
        <v>-37.2</v>
      </c>
      <c r="P641" s="1">
        <f t="shared" si="181"/>
        <v>-14.70238075959128</v>
      </c>
      <c r="Q641">
        <v>-4.2</v>
      </c>
      <c r="R641" s="1">
        <f t="shared" si="179"/>
        <v>44.80357128622673</v>
      </c>
      <c r="S641">
        <v>34.4</v>
      </c>
      <c r="T641" s="1">
        <f t="shared" si="175"/>
        <v>36.285534307765126</v>
      </c>
    </row>
    <row r="642" spans="5:20" ht="12.75">
      <c r="E642">
        <v>-1.3</v>
      </c>
      <c r="F642" s="1">
        <f t="shared" si="177"/>
        <v>14.94356048604214</v>
      </c>
      <c r="G642">
        <v>-18.7</v>
      </c>
      <c r="H642" s="1">
        <f t="shared" si="180"/>
        <v>-7.0929542505221335</v>
      </c>
      <c r="I642">
        <v>-8.7</v>
      </c>
      <c r="J642" s="1">
        <f t="shared" si="176"/>
        <v>-23.437363332934872</v>
      </c>
      <c r="K642">
        <v>-2.6</v>
      </c>
      <c r="L642" s="1">
        <f t="shared" si="178"/>
        <v>29.88712097208428</v>
      </c>
      <c r="M642">
        <v>-22.6</v>
      </c>
      <c r="N642" s="1">
        <f t="shared" si="174"/>
        <v>26.725268941584105</v>
      </c>
      <c r="O642">
        <v>-37.4</v>
      </c>
      <c r="P642" s="1">
        <f t="shared" si="181"/>
        <v>-14.185908501044267</v>
      </c>
      <c r="Q642">
        <v>-3.9</v>
      </c>
      <c r="R642" s="1">
        <f t="shared" si="179"/>
        <v>44.83068145812642</v>
      </c>
      <c r="S642">
        <v>34.8</v>
      </c>
      <c r="T642" s="1">
        <f t="shared" si="175"/>
        <v>35.902089075707</v>
      </c>
    </row>
    <row r="643" spans="5:20" ht="12.75">
      <c r="E643">
        <v>-1.2</v>
      </c>
      <c r="F643" s="1">
        <f t="shared" si="177"/>
        <v>14.951922953252534</v>
      </c>
      <c r="G643">
        <v>-18.8</v>
      </c>
      <c r="H643" s="1">
        <f t="shared" si="180"/>
        <v>-6.823488843692789</v>
      </c>
      <c r="I643">
        <v>-8.8</v>
      </c>
      <c r="J643" s="1">
        <f t="shared" si="176"/>
        <v>-23.4</v>
      </c>
      <c r="K643">
        <v>-2.4</v>
      </c>
      <c r="L643" s="1">
        <f t="shared" si="178"/>
        <v>29.90384590650507</v>
      </c>
      <c r="M643">
        <v>-22.4</v>
      </c>
      <c r="N643" s="1">
        <f t="shared" si="174"/>
        <v>26.893121797217965</v>
      </c>
      <c r="O643">
        <v>-37.6</v>
      </c>
      <c r="P643" s="1">
        <f t="shared" si="181"/>
        <v>-13.646977687385577</v>
      </c>
      <c r="Q643">
        <v>-3.6</v>
      </c>
      <c r="R643" s="1">
        <f t="shared" si="179"/>
        <v>44.8557688597576</v>
      </c>
      <c r="S643">
        <v>35.2</v>
      </c>
      <c r="T643" s="1">
        <f t="shared" si="175"/>
        <v>35.5099985919459</v>
      </c>
    </row>
    <row r="644" spans="5:20" ht="12.75">
      <c r="E644">
        <v>-1.1</v>
      </c>
      <c r="F644" s="1">
        <f t="shared" si="177"/>
        <v>14.959612294441323</v>
      </c>
      <c r="G644">
        <v>-18.9</v>
      </c>
      <c r="H644" s="1">
        <f t="shared" si="180"/>
        <v>-6.541406576570522</v>
      </c>
      <c r="I644">
        <v>-8.9</v>
      </c>
      <c r="J644" s="1">
        <f t="shared" si="176"/>
        <v>-23.36214887376587</v>
      </c>
      <c r="K644">
        <v>-2.2</v>
      </c>
      <c r="L644" s="1">
        <f t="shared" si="178"/>
        <v>29.919224588882646</v>
      </c>
      <c r="M644">
        <v>-22.2</v>
      </c>
      <c r="N644" s="1">
        <f t="shared" si="174"/>
        <v>27.05845524046042</v>
      </c>
      <c r="O644">
        <v>-37.8</v>
      </c>
      <c r="P644" s="1">
        <f t="shared" si="181"/>
        <v>-13.082813153141045</v>
      </c>
      <c r="Q644">
        <v>-3.3</v>
      </c>
      <c r="R644" s="1">
        <f t="shared" si="179"/>
        <v>44.87883688332397</v>
      </c>
      <c r="S644">
        <v>35.6</v>
      </c>
      <c r="T644" s="1">
        <f t="shared" si="175"/>
        <v>35.1089732119867</v>
      </c>
    </row>
    <row r="645" spans="5:20" ht="12.75">
      <c r="E645">
        <v>-1</v>
      </c>
      <c r="F645" s="1">
        <f t="shared" si="177"/>
        <v>14.966629547095765</v>
      </c>
      <c r="G645">
        <v>-19</v>
      </c>
      <c r="H645" s="1">
        <f t="shared" si="180"/>
        <v>-6.244997998398398</v>
      </c>
      <c r="I645">
        <v>-9</v>
      </c>
      <c r="J645" s="1">
        <f t="shared" si="176"/>
        <v>-23.323807579381203</v>
      </c>
      <c r="K645">
        <v>-2</v>
      </c>
      <c r="L645" s="1">
        <f t="shared" si="178"/>
        <v>29.93325909419153</v>
      </c>
      <c r="M645">
        <v>-22</v>
      </c>
      <c r="N645" s="1">
        <f aca="true" t="shared" si="182" ref="N645:N708">SQRT(1225-(M645*M645))</f>
        <v>27.2213151776324</v>
      </c>
      <c r="O645">
        <v>-38</v>
      </c>
      <c r="P645" s="1">
        <f t="shared" si="181"/>
        <v>-12.489995996796797</v>
      </c>
      <c r="Q645">
        <v>-3</v>
      </c>
      <c r="R645" s="1">
        <f t="shared" si="179"/>
        <v>44.8998886412873</v>
      </c>
      <c r="S645">
        <v>36</v>
      </c>
      <c r="T645" s="1">
        <f t="shared" si="175"/>
        <v>34.698703145794944</v>
      </c>
    </row>
    <row r="646" spans="5:20" ht="12.75">
      <c r="E646">
        <v>-0.8999999999999986</v>
      </c>
      <c r="F646" s="1">
        <f t="shared" si="177"/>
        <v>14.972975656161337</v>
      </c>
      <c r="G646">
        <v>-19.1</v>
      </c>
      <c r="H646" s="1">
        <f t="shared" si="180"/>
        <v>-5.932115979985552</v>
      </c>
      <c r="I646">
        <v>-9.1</v>
      </c>
      <c r="J646" s="1">
        <f t="shared" si="176"/>
        <v>-23.284973695497275</v>
      </c>
      <c r="K646">
        <v>-1.8</v>
      </c>
      <c r="L646" s="1">
        <f t="shared" si="178"/>
        <v>29.945951312322673</v>
      </c>
      <c r="M646">
        <v>-21.8</v>
      </c>
      <c r="N646" s="1">
        <f t="shared" si="182"/>
        <v>27.38174574419973</v>
      </c>
      <c r="O646">
        <v>-38.2</v>
      </c>
      <c r="P646" s="1">
        <f t="shared" si="181"/>
        <v>-11.864231959971104</v>
      </c>
      <c r="Q646">
        <v>-2.7</v>
      </c>
      <c r="R646" s="1">
        <f t="shared" si="179"/>
        <v>44.91892696848401</v>
      </c>
      <c r="S646">
        <v>36.4</v>
      </c>
      <c r="T646" s="1">
        <f t="shared" si="175"/>
        <v>34.27885645700568</v>
      </c>
    </row>
    <row r="647" spans="5:20" ht="12.75">
      <c r="E647">
        <v>-0.7999999999999989</v>
      </c>
      <c r="F647" s="1">
        <f t="shared" si="177"/>
        <v>14.978651474682225</v>
      </c>
      <c r="G647">
        <v>-19.2</v>
      </c>
      <c r="H647" s="1">
        <f t="shared" si="180"/>
        <v>-5.600000000000001</v>
      </c>
      <c r="I647">
        <v>-9.2</v>
      </c>
      <c r="J647" s="1">
        <f t="shared" si="176"/>
        <v>-23.24564475337262</v>
      </c>
      <c r="K647">
        <v>-1.6</v>
      </c>
      <c r="L647" s="1">
        <f t="shared" si="178"/>
        <v>29.95730294936445</v>
      </c>
      <c r="M647">
        <v>-21.6</v>
      </c>
      <c r="N647" s="1">
        <f t="shared" si="182"/>
        <v>27.539789396435115</v>
      </c>
      <c r="O647">
        <v>-38.4</v>
      </c>
      <c r="P647" s="1">
        <f t="shared" si="181"/>
        <v>-11.200000000000003</v>
      </c>
      <c r="Q647">
        <v>-2.4</v>
      </c>
      <c r="R647" s="1">
        <f t="shared" si="179"/>
        <v>44.93595442404668</v>
      </c>
      <c r="S647">
        <v>36.8</v>
      </c>
      <c r="T647" s="1">
        <f t="shared" si="175"/>
        <v>33.84907679686405</v>
      </c>
    </row>
    <row r="648" spans="5:20" ht="12.75">
      <c r="E648">
        <v>-0.6999999999999993</v>
      </c>
      <c r="F648" s="1">
        <f t="shared" si="177"/>
        <v>14.98365776437783</v>
      </c>
      <c r="G648">
        <v>-19.3</v>
      </c>
      <c r="H648" s="1">
        <f t="shared" si="180"/>
        <v>-5.244997616777342</v>
      </c>
      <c r="I648">
        <v>-9.3</v>
      </c>
      <c r="J648" s="1">
        <f t="shared" si="176"/>
        <v>-23.205818235951085</v>
      </c>
      <c r="K648">
        <v>-1.4</v>
      </c>
      <c r="L648" s="1">
        <f t="shared" si="178"/>
        <v>29.96731552875566</v>
      </c>
      <c r="M648">
        <v>-21.4</v>
      </c>
      <c r="N648" s="1">
        <f t="shared" si="182"/>
        <v>27.69548699698202</v>
      </c>
      <c r="O648">
        <v>-38.6</v>
      </c>
      <c r="P648" s="1">
        <f t="shared" si="181"/>
        <v>-10.489995233554684</v>
      </c>
      <c r="Q648">
        <v>-2.1</v>
      </c>
      <c r="R648" s="1">
        <f t="shared" si="179"/>
        <v>44.95097329313349</v>
      </c>
      <c r="S648">
        <v>37.2</v>
      </c>
      <c r="T648" s="1">
        <f t="shared" si="175"/>
        <v>33.408980828513755</v>
      </c>
    </row>
    <row r="649" spans="5:20" ht="12.75">
      <c r="E649">
        <v>-0.6</v>
      </c>
      <c r="F649" s="1">
        <f t="shared" si="177"/>
        <v>14.987995196156156</v>
      </c>
      <c r="G649">
        <v>-19.4</v>
      </c>
      <c r="H649" s="1">
        <f t="shared" si="180"/>
        <v>-4.862098312457292</v>
      </c>
      <c r="I649">
        <v>-9.4</v>
      </c>
      <c r="J649" s="1">
        <f t="shared" si="176"/>
        <v>-23.165491576912412</v>
      </c>
      <c r="K649">
        <v>-1.2</v>
      </c>
      <c r="L649" s="1">
        <f t="shared" si="178"/>
        <v>29.975990392312312</v>
      </c>
      <c r="M649">
        <v>-21.2</v>
      </c>
      <c r="N649" s="1">
        <f t="shared" si="182"/>
        <v>27.848877894809334</v>
      </c>
      <c r="O649">
        <v>-38.8</v>
      </c>
      <c r="P649" s="1">
        <f t="shared" si="181"/>
        <v>-9.724196624914583</v>
      </c>
      <c r="Q649">
        <v>-1.8</v>
      </c>
      <c r="R649" s="1">
        <f t="shared" si="179"/>
        <v>44.96398558846847</v>
      </c>
      <c r="S649">
        <v>37.6</v>
      </c>
      <c r="T649" s="1">
        <f t="shared" si="175"/>
        <v>32.95815528818322</v>
      </c>
    </row>
    <row r="650" spans="5:20" ht="12.75">
      <c r="E650">
        <v>-0.5</v>
      </c>
      <c r="F650" s="1">
        <f t="shared" si="177"/>
        <v>14.99166435056495</v>
      </c>
      <c r="G650">
        <v>-19.5</v>
      </c>
      <c r="H650" s="1">
        <f t="shared" si="180"/>
        <v>-4.444097208657794</v>
      </c>
      <c r="I650">
        <v>-9.5</v>
      </c>
      <c r="J650" s="1">
        <f t="shared" si="176"/>
        <v>-23.124662159694356</v>
      </c>
      <c r="K650">
        <v>-1</v>
      </c>
      <c r="L650" s="1">
        <f t="shared" si="178"/>
        <v>29.9833287011299</v>
      </c>
      <c r="M650">
        <v>-21</v>
      </c>
      <c r="N650" s="1">
        <f t="shared" si="182"/>
        <v>28</v>
      </c>
      <c r="O650">
        <v>-39</v>
      </c>
      <c r="P650" s="1">
        <f t="shared" si="181"/>
        <v>-8.888194417315589</v>
      </c>
      <c r="Q650">
        <v>-1.5</v>
      </c>
      <c r="R650" s="1">
        <f t="shared" si="179"/>
        <v>44.97499305169485</v>
      </c>
      <c r="S650">
        <v>38</v>
      </c>
      <c r="T650" s="1">
        <f t="shared" si="175"/>
        <v>32.49615361854384</v>
      </c>
    </row>
    <row r="651" spans="5:20" ht="12.75">
      <c r="E651">
        <v>-0.4</v>
      </c>
      <c r="F651" s="1">
        <f t="shared" si="177"/>
        <v>14.994665718181249</v>
      </c>
      <c r="G651">
        <v>-19.6</v>
      </c>
      <c r="H651" s="1">
        <f t="shared" si="180"/>
        <v>-3.9799497484264696</v>
      </c>
      <c r="I651">
        <v>-9.6</v>
      </c>
      <c r="J651" s="1">
        <f t="shared" si="176"/>
        <v>-23.083327316485377</v>
      </c>
      <c r="K651">
        <v>-0.7999999999999972</v>
      </c>
      <c r="L651" s="1">
        <f t="shared" si="178"/>
        <v>29.989331436362498</v>
      </c>
      <c r="M651">
        <v>-20.8</v>
      </c>
      <c r="N651" s="1">
        <f t="shared" si="182"/>
        <v>28.14888985377576</v>
      </c>
      <c r="O651">
        <v>-39.2</v>
      </c>
      <c r="P651" s="1">
        <f t="shared" si="181"/>
        <v>-7.959899496852939</v>
      </c>
      <c r="Q651">
        <v>-1.2</v>
      </c>
      <c r="R651" s="1">
        <f t="shared" si="179"/>
        <v>44.98399715454375</v>
      </c>
      <c r="S651">
        <v>38.4</v>
      </c>
      <c r="T651" s="1">
        <f t="shared" si="175"/>
        <v>32.02249209540069</v>
      </c>
    </row>
    <row r="652" spans="5:20" ht="12.75">
      <c r="E652">
        <v>-0.3</v>
      </c>
      <c r="F652" s="1">
        <f t="shared" si="177"/>
        <v>14.996999699939986</v>
      </c>
      <c r="G652">
        <v>-19.7</v>
      </c>
      <c r="H652" s="1">
        <f t="shared" si="180"/>
        <v>-3.451086785347483</v>
      </c>
      <c r="I652">
        <v>-9.7</v>
      </c>
      <c r="J652" s="1">
        <f t="shared" si="176"/>
        <v>-23.041484327186907</v>
      </c>
      <c r="K652">
        <v>-0.5999999999999979</v>
      </c>
      <c r="L652" s="1">
        <f t="shared" si="178"/>
        <v>29.99399939987997</v>
      </c>
      <c r="M652">
        <v>-20.6</v>
      </c>
      <c r="N652" s="1">
        <f t="shared" si="182"/>
        <v>28.295582694123826</v>
      </c>
      <c r="O652">
        <v>-39.4</v>
      </c>
      <c r="P652" s="1">
        <f t="shared" si="181"/>
        <v>-6.902173570694966</v>
      </c>
      <c r="Q652">
        <v>-0.8999999999999986</v>
      </c>
      <c r="R652" s="1">
        <f t="shared" si="179"/>
        <v>44.99099909981996</v>
      </c>
      <c r="S652">
        <v>38.8</v>
      </c>
      <c r="T652" s="1">
        <f t="shared" si="175"/>
        <v>31.53664535108324</v>
      </c>
    </row>
    <row r="653" spans="5:20" ht="12.75">
      <c r="E653">
        <v>-0.2</v>
      </c>
      <c r="F653" s="1">
        <f t="shared" si="177"/>
        <v>14.99866660740214</v>
      </c>
      <c r="G653">
        <v>-19.8</v>
      </c>
      <c r="H653" s="1">
        <f t="shared" si="180"/>
        <v>-2.821347195933173</v>
      </c>
      <c r="I653">
        <v>-9.8</v>
      </c>
      <c r="J653" s="1">
        <f t="shared" si="176"/>
        <v>-22.999130418344084</v>
      </c>
      <c r="K653">
        <v>-0.3999999999999986</v>
      </c>
      <c r="L653" s="1">
        <f t="shared" si="178"/>
        <v>29.99733321480428</v>
      </c>
      <c r="M653">
        <v>-20.4</v>
      </c>
      <c r="N653" s="1">
        <f t="shared" si="182"/>
        <v>28.440112517358298</v>
      </c>
      <c r="O653">
        <v>-39.6</v>
      </c>
      <c r="P653" s="1">
        <f t="shared" si="181"/>
        <v>-5.642694391866346</v>
      </c>
      <c r="Q653">
        <v>-0.6000000000000014</v>
      </c>
      <c r="R653" s="1">
        <f t="shared" si="179"/>
        <v>44.99599982220642</v>
      </c>
      <c r="S653">
        <v>39.2</v>
      </c>
      <c r="T653" s="1">
        <f t="shared" si="175"/>
        <v>31.038041175306144</v>
      </c>
    </row>
    <row r="654" spans="5:20" ht="12.75">
      <c r="E654">
        <v>-0.1</v>
      </c>
      <c r="F654" s="1">
        <f t="shared" si="177"/>
        <v>14.99966666296288</v>
      </c>
      <c r="G654">
        <v>-19.9</v>
      </c>
      <c r="H654" s="1">
        <f t="shared" si="180"/>
        <v>-1.9974984355438343</v>
      </c>
      <c r="I654">
        <v>-9.9</v>
      </c>
      <c r="J654" s="1">
        <f t="shared" si="176"/>
        <v>-22.956262762043824</v>
      </c>
      <c r="K654">
        <v>-0.1999999999999993</v>
      </c>
      <c r="L654" s="1">
        <f t="shared" si="178"/>
        <v>29.99933332592576</v>
      </c>
      <c r="M654">
        <v>-20.2</v>
      </c>
      <c r="N654" s="1">
        <f t="shared" si="182"/>
        <v>28.582512135919753</v>
      </c>
      <c r="O654">
        <v>-39.8</v>
      </c>
      <c r="P654" s="1">
        <f t="shared" si="181"/>
        <v>-3.9949968710876687</v>
      </c>
      <c r="Q654">
        <v>-0.30000000000000426</v>
      </c>
      <c r="R654" s="1">
        <f t="shared" si="179"/>
        <v>44.99899998888864</v>
      </c>
      <c r="S654">
        <v>39.6</v>
      </c>
      <c r="T654" s="1">
        <f t="shared" si="175"/>
        <v>30.52605444534226</v>
      </c>
    </row>
    <row r="655" spans="5:20" ht="12.75">
      <c r="E655">
        <v>0</v>
      </c>
      <c r="F655" s="1">
        <f t="shared" si="177"/>
        <v>15</v>
      </c>
      <c r="G655">
        <v>-20</v>
      </c>
      <c r="H655" s="1">
        <f t="shared" si="180"/>
        <v>0</v>
      </c>
      <c r="I655">
        <v>-10</v>
      </c>
      <c r="J655" s="1">
        <f t="shared" si="176"/>
        <v>-22.9128784747792</v>
      </c>
      <c r="K655">
        <v>0</v>
      </c>
      <c r="L655" s="1">
        <f t="shared" si="178"/>
        <v>30</v>
      </c>
      <c r="M655">
        <v>-20</v>
      </c>
      <c r="N655" s="1">
        <f t="shared" si="182"/>
        <v>28.722813232690143</v>
      </c>
      <c r="O655">
        <v>-40</v>
      </c>
      <c r="P655" s="1">
        <f t="shared" si="181"/>
        <v>0</v>
      </c>
      <c r="Q655">
        <v>0</v>
      </c>
      <c r="R655" s="1">
        <f t="shared" si="179"/>
        <v>45</v>
      </c>
      <c r="S655">
        <v>40</v>
      </c>
      <c r="T655" s="1">
        <f t="shared" si="175"/>
        <v>30</v>
      </c>
    </row>
    <row r="656" spans="5:20" ht="12.75">
      <c r="E656">
        <v>0.1</v>
      </c>
      <c r="F656" s="1">
        <f t="shared" si="177"/>
        <v>14.99966666296288</v>
      </c>
      <c r="G656">
        <v>-19.9</v>
      </c>
      <c r="H656" s="1">
        <f aca="true" t="shared" si="183" ref="H656:H719">SQRT(400-(G656*G656))</f>
        <v>1.9974984355438343</v>
      </c>
      <c r="I656">
        <v>-10.1</v>
      </c>
      <c r="J656" s="1">
        <f t="shared" si="176"/>
        <v>-22.86897461627871</v>
      </c>
      <c r="K656">
        <v>0.20000000000000284</v>
      </c>
      <c r="L656" s="1">
        <f t="shared" si="178"/>
        <v>29.99933332592576</v>
      </c>
      <c r="M656">
        <v>-19.8</v>
      </c>
      <c r="N656" s="1">
        <f t="shared" si="182"/>
        <v>28.861046412075915</v>
      </c>
      <c r="O656">
        <v>-39.8</v>
      </c>
      <c r="P656" s="1">
        <f aca="true" t="shared" si="184" ref="P656:P719">SQRT(1600-(O656*O656))</f>
        <v>3.9949968710876687</v>
      </c>
      <c r="Q656">
        <v>0.29999999999999716</v>
      </c>
      <c r="R656" s="1">
        <f t="shared" si="179"/>
        <v>44.99899998888864</v>
      </c>
      <c r="S656">
        <v>40.4</v>
      </c>
      <c r="T656" s="1">
        <f t="shared" si="175"/>
        <v>29.459124223235154</v>
      </c>
    </row>
    <row r="657" spans="5:20" ht="12.75">
      <c r="E657">
        <v>0.2</v>
      </c>
      <c r="F657" s="1">
        <f t="shared" si="177"/>
        <v>14.99866660740214</v>
      </c>
      <c r="G657">
        <v>-19.8</v>
      </c>
      <c r="H657" s="1">
        <f t="shared" si="183"/>
        <v>2.821347195933173</v>
      </c>
      <c r="I657">
        <v>-10.2</v>
      </c>
      <c r="J657" s="1">
        <f t="shared" si="176"/>
        <v>-22.82454818829937</v>
      </c>
      <c r="K657">
        <v>0.40000000000000213</v>
      </c>
      <c r="L657" s="1">
        <f t="shared" si="178"/>
        <v>29.99733321480428</v>
      </c>
      <c r="M657">
        <v>-19.6</v>
      </c>
      <c r="N657" s="1">
        <f t="shared" si="182"/>
        <v>28.997241248091168</v>
      </c>
      <c r="O657">
        <v>-39.6</v>
      </c>
      <c r="P657" s="1">
        <f t="shared" si="184"/>
        <v>5.642694391866346</v>
      </c>
      <c r="Q657">
        <v>0.6000000000000014</v>
      </c>
      <c r="R657" s="1">
        <f t="shared" si="179"/>
        <v>44.99599982220642</v>
      </c>
      <c r="S657">
        <v>40.8</v>
      </c>
      <c r="T657" s="1">
        <f t="shared" si="175"/>
        <v>28.902595039200204</v>
      </c>
    </row>
    <row r="658" spans="5:20" ht="12.75">
      <c r="E658">
        <v>0.3</v>
      </c>
      <c r="F658" s="1">
        <f t="shared" si="177"/>
        <v>14.996999699939986</v>
      </c>
      <c r="G658">
        <v>-19.7</v>
      </c>
      <c r="H658" s="1">
        <f t="shared" si="183"/>
        <v>3.451086785347483</v>
      </c>
      <c r="I658">
        <v>-10.3</v>
      </c>
      <c r="J658" s="1">
        <f t="shared" si="176"/>
        <v>-22.77959613338217</v>
      </c>
      <c r="K658">
        <v>0.6000000000000014</v>
      </c>
      <c r="L658" s="1">
        <f t="shared" si="178"/>
        <v>29.99399939987997</v>
      </c>
      <c r="M658">
        <v>-19.4</v>
      </c>
      <c r="N658" s="1">
        <f t="shared" si="182"/>
        <v>29.131426329653</v>
      </c>
      <c r="O658">
        <v>-39.4</v>
      </c>
      <c r="P658" s="1">
        <f t="shared" si="184"/>
        <v>6.902173570694966</v>
      </c>
      <c r="Q658">
        <v>0.8999999999999986</v>
      </c>
      <c r="R658" s="1">
        <f t="shared" si="179"/>
        <v>44.99099909981996</v>
      </c>
      <c r="S658">
        <v>41.2</v>
      </c>
      <c r="T658" s="1">
        <f t="shared" si="175"/>
        <v>28.32948993540123</v>
      </c>
    </row>
    <row r="659" spans="5:20" ht="12.75">
      <c r="E659">
        <v>0.4</v>
      </c>
      <c r="F659" s="1">
        <f t="shared" si="177"/>
        <v>14.994665718181249</v>
      </c>
      <c r="G659">
        <v>-19.6</v>
      </c>
      <c r="H659" s="1">
        <f t="shared" si="183"/>
        <v>3.9799497484264696</v>
      </c>
      <c r="I659">
        <v>-10.4</v>
      </c>
      <c r="J659" s="1">
        <f t="shared" si="176"/>
        <v>-22.734115333568624</v>
      </c>
      <c r="K659">
        <v>0.8000000000000007</v>
      </c>
      <c r="L659" s="1">
        <f t="shared" si="178"/>
        <v>29.989331436362498</v>
      </c>
      <c r="M659">
        <v>-19.2</v>
      </c>
      <c r="N659" s="1">
        <f t="shared" si="182"/>
        <v>29.263629303283626</v>
      </c>
      <c r="O659">
        <v>-39.2</v>
      </c>
      <c r="P659" s="1">
        <f t="shared" si="184"/>
        <v>7.959899496852939</v>
      </c>
      <c r="Q659">
        <v>1.2</v>
      </c>
      <c r="R659" s="1">
        <f t="shared" si="179"/>
        <v>44.98399715454375</v>
      </c>
      <c r="S659">
        <v>41.6</v>
      </c>
      <c r="T659" s="1">
        <f t="shared" si="175"/>
        <v>27.73878151613729</v>
      </c>
    </row>
    <row r="660" spans="5:20" ht="12.75">
      <c r="E660">
        <v>0.5</v>
      </c>
      <c r="F660" s="1">
        <f t="shared" si="177"/>
        <v>14.99166435056495</v>
      </c>
      <c r="G660">
        <v>-19.5</v>
      </c>
      <c r="H660" s="1">
        <f t="shared" si="183"/>
        <v>4.444097208657794</v>
      </c>
      <c r="I660">
        <v>-10.5</v>
      </c>
      <c r="J660" s="1">
        <f t="shared" si="176"/>
        <v>-22.688102609076854</v>
      </c>
      <c r="K660">
        <v>1</v>
      </c>
      <c r="L660" s="1">
        <f t="shared" si="178"/>
        <v>29.9833287011299</v>
      </c>
      <c r="M660">
        <v>-19</v>
      </c>
      <c r="N660" s="1">
        <f t="shared" si="182"/>
        <v>29.393876913398138</v>
      </c>
      <c r="O660">
        <v>-39</v>
      </c>
      <c r="P660" s="1">
        <f t="shared" si="184"/>
        <v>8.888194417315589</v>
      </c>
      <c r="Q660">
        <v>1.5</v>
      </c>
      <c r="R660" s="1">
        <f t="shared" si="179"/>
        <v>44.97499305169485</v>
      </c>
      <c r="S660">
        <v>42</v>
      </c>
      <c r="T660" s="1">
        <f t="shared" si="175"/>
        <v>27.129319932501073</v>
      </c>
    </row>
    <row r="661" spans="5:20" ht="12.75">
      <c r="E661">
        <v>0.6</v>
      </c>
      <c r="F661" s="1">
        <f t="shared" si="177"/>
        <v>14.987995196156156</v>
      </c>
      <c r="G661">
        <v>-19.4</v>
      </c>
      <c r="H661" s="1">
        <f t="shared" si="183"/>
        <v>4.862098312457292</v>
      </c>
      <c r="I661">
        <v>-10.6</v>
      </c>
      <c r="J661" s="1">
        <f t="shared" si="176"/>
        <v>-22.64155471693585</v>
      </c>
      <c r="K661">
        <v>1.2</v>
      </c>
      <c r="L661" s="1">
        <f t="shared" si="178"/>
        <v>29.975990392312312</v>
      </c>
      <c r="M661">
        <v>-18.8</v>
      </c>
      <c r="N661" s="1">
        <f t="shared" si="182"/>
        <v>29.522195040342105</v>
      </c>
      <c r="O661">
        <v>-38.8</v>
      </c>
      <c r="P661" s="1">
        <f t="shared" si="184"/>
        <v>9.724196624914583</v>
      </c>
      <c r="Q661">
        <v>1.8</v>
      </c>
      <c r="R661" s="1">
        <f t="shared" si="179"/>
        <v>44.96398558846847</v>
      </c>
      <c r="S661">
        <v>42.4</v>
      </c>
      <c r="T661" s="1">
        <f t="shared" si="175"/>
        <v>26.499811320083015</v>
      </c>
    </row>
    <row r="662" spans="5:20" ht="12.75">
      <c r="E662">
        <v>0.7</v>
      </c>
      <c r="F662" s="1">
        <f t="shared" si="177"/>
        <v>14.98365776437783</v>
      </c>
      <c r="G662">
        <v>-19.3</v>
      </c>
      <c r="H662" s="1">
        <f t="shared" si="183"/>
        <v>5.244997616777342</v>
      </c>
      <c r="I662">
        <v>-10.7</v>
      </c>
      <c r="J662" s="1">
        <f t="shared" si="176"/>
        <v>-22.594468349576186</v>
      </c>
      <c r="K662">
        <v>1.4</v>
      </c>
      <c r="L662" s="1">
        <f t="shared" si="178"/>
        <v>29.96731552875566</v>
      </c>
      <c r="M662">
        <v>-18.6</v>
      </c>
      <c r="N662" s="1">
        <f t="shared" si="182"/>
        <v>29.648608736330274</v>
      </c>
      <c r="O662">
        <v>-38.6</v>
      </c>
      <c r="P662" s="1">
        <f t="shared" si="184"/>
        <v>10.489995233554684</v>
      </c>
      <c r="Q662">
        <v>2.1</v>
      </c>
      <c r="R662" s="1">
        <f t="shared" si="179"/>
        <v>44.95097329313349</v>
      </c>
      <c r="S662">
        <v>42.8</v>
      </c>
      <c r="T662" s="1">
        <f t="shared" si="175"/>
        <v>25.848791074245625</v>
      </c>
    </row>
    <row r="663" spans="5:20" ht="12.75">
      <c r="E663">
        <v>0.8</v>
      </c>
      <c r="F663" s="1">
        <f t="shared" si="177"/>
        <v>14.978651474682225</v>
      </c>
      <c r="G663">
        <v>-19.2</v>
      </c>
      <c r="H663" s="1">
        <f t="shared" si="183"/>
        <v>5.600000000000001</v>
      </c>
      <c r="I663">
        <v>-10.8</v>
      </c>
      <c r="J663" s="1">
        <f t="shared" si="176"/>
        <v>-22.546840133375674</v>
      </c>
      <c r="K663">
        <v>1.6</v>
      </c>
      <c r="L663" s="1">
        <f t="shared" si="178"/>
        <v>29.95730294936445</v>
      </c>
      <c r="M663">
        <v>-18.4</v>
      </c>
      <c r="N663" s="1">
        <f t="shared" si="182"/>
        <v>29.773142259425693</v>
      </c>
      <c r="O663">
        <v>-38.4</v>
      </c>
      <c r="P663" s="1">
        <f t="shared" si="184"/>
        <v>11.200000000000003</v>
      </c>
      <c r="Q663">
        <v>2.4</v>
      </c>
      <c r="R663" s="1">
        <f t="shared" si="179"/>
        <v>44.93595442404668</v>
      </c>
      <c r="S663">
        <v>43.2</v>
      </c>
      <c r="T663" s="1">
        <f t="shared" si="175"/>
        <v>25.174590364095298</v>
      </c>
    </row>
    <row r="664" spans="5:20" ht="12.75">
      <c r="E664">
        <v>0.9</v>
      </c>
      <c r="F664" s="1">
        <f t="shared" si="177"/>
        <v>14.972975656161337</v>
      </c>
      <c r="G664">
        <v>-19.1</v>
      </c>
      <c r="H664" s="1">
        <f t="shared" si="183"/>
        <v>5.932115979985552</v>
      </c>
      <c r="I664">
        <v>-10.9</v>
      </c>
      <c r="J664" s="1">
        <f t="shared" si="176"/>
        <v>-22.49866662715815</v>
      </c>
      <c r="K664">
        <v>1.8</v>
      </c>
      <c r="L664" s="1">
        <f t="shared" si="178"/>
        <v>29.945951312322673</v>
      </c>
      <c r="M664">
        <v>-18.2</v>
      </c>
      <c r="N664" s="1">
        <f t="shared" si="182"/>
        <v>29.89581910568767</v>
      </c>
      <c r="O664">
        <v>-38.2</v>
      </c>
      <c r="P664" s="1">
        <f t="shared" si="184"/>
        <v>11.864231959971104</v>
      </c>
      <c r="Q664">
        <v>2.7</v>
      </c>
      <c r="R664" s="1">
        <f t="shared" si="179"/>
        <v>44.91892696848401</v>
      </c>
      <c r="S664">
        <v>43.6</v>
      </c>
      <c r="T664" s="1">
        <f t="shared" si="175"/>
        <v>24.475293665245367</v>
      </c>
    </row>
    <row r="665" spans="5:20" ht="12.75">
      <c r="E665">
        <v>1</v>
      </c>
      <c r="F665" s="1">
        <f t="shared" si="177"/>
        <v>14.966629547095765</v>
      </c>
      <c r="G665">
        <v>-19</v>
      </c>
      <c r="H665" s="1">
        <f t="shared" si="183"/>
        <v>6.244997998398398</v>
      </c>
      <c r="I665">
        <v>-11</v>
      </c>
      <c r="J665" s="1">
        <f t="shared" si="176"/>
        <v>-22.44994432064365</v>
      </c>
      <c r="K665">
        <v>2</v>
      </c>
      <c r="L665" s="1">
        <f t="shared" si="178"/>
        <v>29.93325909419153</v>
      </c>
      <c r="M665">
        <v>-18</v>
      </c>
      <c r="N665" s="1">
        <f t="shared" si="182"/>
        <v>30.01666203960727</v>
      </c>
      <c r="O665">
        <v>-38</v>
      </c>
      <c r="P665" s="1">
        <f t="shared" si="184"/>
        <v>12.489995996796797</v>
      </c>
      <c r="Q665">
        <v>3</v>
      </c>
      <c r="R665" s="1">
        <f t="shared" si="179"/>
        <v>44.8998886412873</v>
      </c>
      <c r="S665">
        <v>44</v>
      </c>
      <c r="T665" s="1">
        <f t="shared" si="175"/>
        <v>23.748684174075834</v>
      </c>
    </row>
    <row r="666" spans="5:20" ht="12.75">
      <c r="E666">
        <v>1.1</v>
      </c>
      <c r="F666" s="1">
        <f t="shared" si="177"/>
        <v>14.959612294441323</v>
      </c>
      <c r="G666">
        <v>-18.9</v>
      </c>
      <c r="H666" s="1">
        <f t="shared" si="183"/>
        <v>6.541406576570522</v>
      </c>
      <c r="I666">
        <v>-11.1</v>
      </c>
      <c r="J666" s="1">
        <f t="shared" si="176"/>
        <v>-22.400669632848032</v>
      </c>
      <c r="K666">
        <v>2.2</v>
      </c>
      <c r="L666" s="1">
        <f t="shared" si="178"/>
        <v>29.919224588882646</v>
      </c>
      <c r="M666">
        <v>-17.8</v>
      </c>
      <c r="N666" s="1">
        <f t="shared" si="182"/>
        <v>30.13569312293978</v>
      </c>
      <c r="O666">
        <v>-37.8</v>
      </c>
      <c r="P666" s="1">
        <f t="shared" si="184"/>
        <v>13.082813153141045</v>
      </c>
      <c r="Q666">
        <v>3.3</v>
      </c>
      <c r="R666" s="1">
        <f t="shared" si="179"/>
        <v>44.87883688332397</v>
      </c>
      <c r="S666">
        <v>44.4</v>
      </c>
      <c r="T666" s="1">
        <f t="shared" si="175"/>
        <v>22.992172581119863</v>
      </c>
    </row>
    <row r="667" spans="5:20" ht="12.75">
      <c r="E667">
        <v>1.2</v>
      </c>
      <c r="F667" s="1">
        <f t="shared" si="177"/>
        <v>14.951922953252534</v>
      </c>
      <c r="G667">
        <v>-18.8</v>
      </c>
      <c r="H667" s="1">
        <f t="shared" si="183"/>
        <v>6.823488843692789</v>
      </c>
      <c r="I667">
        <v>-11.2</v>
      </c>
      <c r="J667" s="1">
        <f t="shared" si="176"/>
        <v>-22.350838910430184</v>
      </c>
      <c r="K667">
        <v>2.4</v>
      </c>
      <c r="L667" s="1">
        <f t="shared" si="178"/>
        <v>29.90384590650507</v>
      </c>
      <c r="M667">
        <v>-17.6</v>
      </c>
      <c r="N667" s="1">
        <f t="shared" si="182"/>
        <v>30.252933742035665</v>
      </c>
      <c r="O667">
        <v>-37.6</v>
      </c>
      <c r="P667" s="1">
        <f t="shared" si="184"/>
        <v>13.646977687385577</v>
      </c>
      <c r="Q667">
        <v>3.6</v>
      </c>
      <c r="R667" s="1">
        <f t="shared" si="179"/>
        <v>44.8557688597576</v>
      </c>
      <c r="S667">
        <v>44.8</v>
      </c>
      <c r="T667" s="1">
        <f t="shared" si="175"/>
        <v>22.202702538204672</v>
      </c>
    </row>
    <row r="668" spans="5:20" ht="12.75">
      <c r="E668">
        <v>1.3</v>
      </c>
      <c r="F668" s="1">
        <f t="shared" si="177"/>
        <v>14.94356048604214</v>
      </c>
      <c r="G668">
        <v>-18.7</v>
      </c>
      <c r="H668" s="1">
        <f t="shared" si="183"/>
        <v>7.0929542505221335</v>
      </c>
      <c r="I668">
        <v>-11.3</v>
      </c>
      <c r="J668" s="1">
        <f t="shared" si="176"/>
        <v>-22.300448425984623</v>
      </c>
      <c r="K668">
        <v>2.6</v>
      </c>
      <c r="L668" s="1">
        <f t="shared" si="178"/>
        <v>29.88712097208428</v>
      </c>
      <c r="M668">
        <v>-17.4</v>
      </c>
      <c r="N668" s="1">
        <f t="shared" si="182"/>
        <v>30.368404633763692</v>
      </c>
      <c r="O668">
        <v>-37.4</v>
      </c>
      <c r="P668" s="1">
        <f t="shared" si="184"/>
        <v>14.185908501044267</v>
      </c>
      <c r="Q668">
        <v>3.9</v>
      </c>
      <c r="R668" s="1">
        <f t="shared" si="179"/>
        <v>44.83068145812642</v>
      </c>
      <c r="S668">
        <v>45.2</v>
      </c>
      <c r="T668" s="1">
        <f t="shared" si="175"/>
        <v>21.376622745419816</v>
      </c>
    </row>
    <row r="669" spans="5:20" ht="12.75">
      <c r="E669">
        <v>1.4</v>
      </c>
      <c r="F669" s="1">
        <f t="shared" si="177"/>
        <v>14.934523762075575</v>
      </c>
      <c r="G669">
        <v>-18.6</v>
      </c>
      <c r="H669" s="1">
        <f t="shared" si="183"/>
        <v>7.35119037979564</v>
      </c>
      <c r="I669">
        <v>-11.4</v>
      </c>
      <c r="J669" s="1">
        <f t="shared" si="176"/>
        <v>-22.249494376277408</v>
      </c>
      <c r="K669">
        <v>2.8</v>
      </c>
      <c r="L669" s="1">
        <f t="shared" si="178"/>
        <v>29.86904752415115</v>
      </c>
      <c r="M669">
        <v>-17.2</v>
      </c>
      <c r="N669" s="1">
        <f t="shared" si="182"/>
        <v>30.482125910113293</v>
      </c>
      <c r="O669">
        <v>-37.2</v>
      </c>
      <c r="P669" s="1">
        <f t="shared" si="184"/>
        <v>14.70238075959128</v>
      </c>
      <c r="Q669">
        <v>4.2</v>
      </c>
      <c r="R669" s="1">
        <f t="shared" si="179"/>
        <v>44.80357128622673</v>
      </c>
      <c r="S669">
        <v>45.6</v>
      </c>
      <c r="T669" s="1">
        <f t="shared" si="175"/>
        <v>20.50950998927083</v>
      </c>
    </row>
    <row r="670" spans="5:20" ht="12.75">
      <c r="E670">
        <v>1.5</v>
      </c>
      <c r="F670" s="1">
        <f t="shared" si="177"/>
        <v>14.9248115565993</v>
      </c>
      <c r="G670">
        <v>-18.5</v>
      </c>
      <c r="H670" s="1">
        <f t="shared" si="183"/>
        <v>7.599342076785332</v>
      </c>
      <c r="I670">
        <v>-11.5</v>
      </c>
      <c r="J670" s="1">
        <f t="shared" si="176"/>
        <v>-22.197972880423112</v>
      </c>
      <c r="K670">
        <v>3</v>
      </c>
      <c r="L670" s="1">
        <f t="shared" si="178"/>
        <v>29.8496231131986</v>
      </c>
      <c r="M670">
        <v>-17</v>
      </c>
      <c r="N670" s="1">
        <f t="shared" si="182"/>
        <v>30.59411708155671</v>
      </c>
      <c r="O670">
        <v>-37</v>
      </c>
      <c r="P670" s="1">
        <f t="shared" si="184"/>
        <v>15.198684153570664</v>
      </c>
      <c r="Q670">
        <v>4.5</v>
      </c>
      <c r="R670" s="1">
        <f t="shared" si="179"/>
        <v>44.7744346697979</v>
      </c>
      <c r="S670">
        <v>46</v>
      </c>
      <c r="T670" s="1">
        <f t="shared" si="175"/>
        <v>19.595917942265423</v>
      </c>
    </row>
    <row r="671" spans="5:20" ht="12.75">
      <c r="E671">
        <v>1.6</v>
      </c>
      <c r="F671" s="1">
        <f t="shared" si="177"/>
        <v>14.914422550001726</v>
      </c>
      <c r="G671">
        <v>-18.4</v>
      </c>
      <c r="H671" s="1">
        <f t="shared" si="183"/>
        <v>7.838367176906173</v>
      </c>
      <c r="I671">
        <v>-11.6</v>
      </c>
      <c r="J671" s="1">
        <f t="shared" si="176"/>
        <v>-22.145879978000423</v>
      </c>
      <c r="K671">
        <v>3.2</v>
      </c>
      <c r="L671" s="1">
        <f t="shared" si="178"/>
        <v>29.828845100003452</v>
      </c>
      <c r="M671">
        <v>-16.8</v>
      </c>
      <c r="N671" s="1">
        <f t="shared" si="182"/>
        <v>30.704397079245833</v>
      </c>
      <c r="O671">
        <v>-36.8</v>
      </c>
      <c r="P671" s="1">
        <f t="shared" si="184"/>
        <v>15.676734353812346</v>
      </c>
      <c r="Q671">
        <v>4.8</v>
      </c>
      <c r="R671" s="1">
        <f t="shared" si="179"/>
        <v>44.74326765000518</v>
      </c>
      <c r="S671">
        <v>46.4</v>
      </c>
      <c r="T671" s="1">
        <f t="shared" si="175"/>
        <v>18.629009635512027</v>
      </c>
    </row>
    <row r="672" spans="5:20" ht="12.75">
      <c r="E672">
        <v>1.7</v>
      </c>
      <c r="F672" s="1">
        <f t="shared" si="177"/>
        <v>14.903355326905416</v>
      </c>
      <c r="G672">
        <v>-18.3</v>
      </c>
      <c r="H672" s="1">
        <f t="shared" si="183"/>
        <v>8.069076774947675</v>
      </c>
      <c r="I672">
        <v>-11.7</v>
      </c>
      <c r="J672" s="1">
        <f t="shared" si="176"/>
        <v>-22.093211627103923</v>
      </c>
      <c r="K672">
        <v>3.4</v>
      </c>
      <c r="L672" s="1">
        <f t="shared" si="178"/>
        <v>29.806710653810832</v>
      </c>
      <c r="M672">
        <v>-16.6</v>
      </c>
      <c r="N672" s="1">
        <f t="shared" si="182"/>
        <v>30.81298427611321</v>
      </c>
      <c r="O672">
        <v>-36.6</v>
      </c>
      <c r="P672" s="1">
        <f t="shared" si="184"/>
        <v>16.13815354989535</v>
      </c>
      <c r="Q672">
        <v>5.1</v>
      </c>
      <c r="R672" s="1">
        <f t="shared" si="179"/>
        <v>44.710065980716244</v>
      </c>
      <c r="S672">
        <v>46.8</v>
      </c>
      <c r="T672" s="1">
        <f t="shared" si="175"/>
        <v>17.600000000000005</v>
      </c>
    </row>
    <row r="673" spans="5:20" ht="12.75">
      <c r="E673">
        <v>1.8</v>
      </c>
      <c r="F673" s="1">
        <f t="shared" si="177"/>
        <v>14.891608375189028</v>
      </c>
      <c r="G673">
        <v>-18.2</v>
      </c>
      <c r="H673" s="1">
        <f t="shared" si="183"/>
        <v>8.292164976651154</v>
      </c>
      <c r="I673">
        <v>-11.8</v>
      </c>
      <c r="J673" s="1">
        <f t="shared" si="176"/>
        <v>-22.03996370232946</v>
      </c>
      <c r="K673">
        <v>3.6</v>
      </c>
      <c r="L673" s="1">
        <f t="shared" si="178"/>
        <v>29.783216750378056</v>
      </c>
      <c r="M673">
        <v>-16.4</v>
      </c>
      <c r="N673" s="1">
        <f t="shared" si="182"/>
        <v>30.91989650694193</v>
      </c>
      <c r="O673">
        <v>-36.4</v>
      </c>
      <c r="P673" s="1">
        <f t="shared" si="184"/>
        <v>16.58432995330231</v>
      </c>
      <c r="Q673">
        <v>5.4</v>
      </c>
      <c r="R673" s="1">
        <f t="shared" si="179"/>
        <v>44.67482512556708</v>
      </c>
      <c r="S673">
        <v>47.2</v>
      </c>
      <c r="T673" s="1">
        <f t="shared" si="175"/>
        <v>16.49727250184102</v>
      </c>
    </row>
    <row r="674" spans="5:20" ht="12.75">
      <c r="E674">
        <v>1.9</v>
      </c>
      <c r="F674" s="1">
        <f t="shared" si="177"/>
        <v>14.879180084937476</v>
      </c>
      <c r="G674">
        <v>-18.1</v>
      </c>
      <c r="H674" s="1">
        <f t="shared" si="183"/>
        <v>8.50823130856231</v>
      </c>
      <c r="I674">
        <v>-11.9</v>
      </c>
      <c r="J674" s="1">
        <f t="shared" si="176"/>
        <v>-21.9861319926903</v>
      </c>
      <c r="K674">
        <v>3.8</v>
      </c>
      <c r="L674" s="1">
        <f t="shared" si="178"/>
        <v>29.75836016987495</v>
      </c>
      <c r="M674">
        <v>-16.2</v>
      </c>
      <c r="N674" s="1">
        <f t="shared" si="182"/>
        <v>31.025151087464504</v>
      </c>
      <c r="O674">
        <v>-36.2</v>
      </c>
      <c r="P674" s="1">
        <f t="shared" si="184"/>
        <v>17.01646261712462</v>
      </c>
      <c r="Q674">
        <v>5.7</v>
      </c>
      <c r="R674" s="1">
        <f t="shared" si="179"/>
        <v>44.63754025481243</v>
      </c>
      <c r="S674">
        <v>47.6</v>
      </c>
      <c r="T674" s="1">
        <f t="shared" si="175"/>
        <v>15.304901175767185</v>
      </c>
    </row>
    <row r="675" spans="5:20" ht="12.75">
      <c r="E675">
        <v>2</v>
      </c>
      <c r="F675" s="1">
        <f t="shared" si="177"/>
        <v>14.866068747318506</v>
      </c>
      <c r="G675">
        <v>-18</v>
      </c>
      <c r="H675" s="1">
        <f t="shared" si="183"/>
        <v>8.717797887081348</v>
      </c>
      <c r="I675">
        <v>-12</v>
      </c>
      <c r="J675" s="1">
        <f t="shared" si="176"/>
        <v>-21.93171219946131</v>
      </c>
      <c r="K675">
        <v>4</v>
      </c>
      <c r="L675" s="1">
        <f t="shared" si="178"/>
        <v>29.732137494637012</v>
      </c>
      <c r="M675">
        <v>-16</v>
      </c>
      <c r="N675" s="1">
        <f t="shared" si="182"/>
        <v>31.12876483254676</v>
      </c>
      <c r="O675">
        <v>-36</v>
      </c>
      <c r="P675" s="1">
        <f t="shared" si="184"/>
        <v>17.435595774162696</v>
      </c>
      <c r="Q675">
        <v>6</v>
      </c>
      <c r="R675" s="1">
        <f t="shared" si="179"/>
        <v>44.598206241955516</v>
      </c>
      <c r="S675">
        <v>48</v>
      </c>
      <c r="T675" s="1">
        <f t="shared" si="175"/>
        <v>14</v>
      </c>
    </row>
    <row r="676" spans="5:20" ht="12.75">
      <c r="E676">
        <v>2.1</v>
      </c>
      <c r="F676" s="1">
        <f t="shared" si="177"/>
        <v>14.852272553383877</v>
      </c>
      <c r="G676">
        <v>-17.9</v>
      </c>
      <c r="H676" s="1">
        <f t="shared" si="183"/>
        <v>8.921322771876378</v>
      </c>
      <c r="I676">
        <v>-12.1</v>
      </c>
      <c r="J676" s="1">
        <f t="shared" si="176"/>
        <v>-21.87669993394799</v>
      </c>
      <c r="K676">
        <v>4.2</v>
      </c>
      <c r="L676" s="1">
        <f t="shared" si="178"/>
        <v>29.704545106767753</v>
      </c>
      <c r="M676">
        <v>-15.8</v>
      </c>
      <c r="N676" s="1">
        <f t="shared" si="182"/>
        <v>31.230754073509015</v>
      </c>
      <c r="O676">
        <v>-35.8</v>
      </c>
      <c r="P676" s="1">
        <f t="shared" si="184"/>
        <v>17.842645543752756</v>
      </c>
      <c r="Q676">
        <v>6.3</v>
      </c>
      <c r="R676" s="1">
        <f t="shared" si="179"/>
        <v>44.55681766015163</v>
      </c>
      <c r="S676">
        <v>48.4</v>
      </c>
      <c r="T676" s="1">
        <f t="shared" si="175"/>
        <v>12.5475097130865</v>
      </c>
    </row>
    <row r="677" spans="5:20" ht="12.75">
      <c r="E677">
        <v>2.2</v>
      </c>
      <c r="F677" s="1">
        <f t="shared" si="177"/>
        <v>14.837789592793126</v>
      </c>
      <c r="G677">
        <v>-17.8</v>
      </c>
      <c r="H677" s="1">
        <f t="shared" si="183"/>
        <v>9.119210492142397</v>
      </c>
      <c r="I677">
        <v>-12.2</v>
      </c>
      <c r="J677" s="1">
        <f t="shared" si="176"/>
        <v>-21.82109071517737</v>
      </c>
      <c r="K677">
        <v>4.4</v>
      </c>
      <c r="L677" s="1">
        <f t="shared" si="178"/>
        <v>29.67557918558625</v>
      </c>
      <c r="M677">
        <v>-15.6</v>
      </c>
      <c r="N677" s="1">
        <f t="shared" si="182"/>
        <v>31.331134674633155</v>
      </c>
      <c r="O677">
        <v>-35.6</v>
      </c>
      <c r="P677" s="1">
        <f t="shared" si="184"/>
        <v>18.238420984284794</v>
      </c>
      <c r="Q677">
        <v>6.6</v>
      </c>
      <c r="R677" s="1">
        <f t="shared" si="179"/>
        <v>44.51336877837938</v>
      </c>
      <c r="S677">
        <v>48.8</v>
      </c>
      <c r="T677" s="1">
        <f t="shared" si="175"/>
        <v>10.888526071052977</v>
      </c>
    </row>
    <row r="678" spans="5:20" ht="12.75">
      <c r="E678">
        <v>2.3</v>
      </c>
      <c r="F678" s="1">
        <f t="shared" si="177"/>
        <v>14.822617852457777</v>
      </c>
      <c r="G678">
        <v>-17.7</v>
      </c>
      <c r="H678" s="1">
        <f t="shared" si="183"/>
        <v>9.311820445004297</v>
      </c>
      <c r="I678">
        <v>-12.3</v>
      </c>
      <c r="J678" s="1">
        <f t="shared" si="176"/>
        <v>-21.764879967507287</v>
      </c>
      <c r="K678">
        <v>4.6</v>
      </c>
      <c r="L678" s="1">
        <f t="shared" si="178"/>
        <v>29.645235704915553</v>
      </c>
      <c r="M678">
        <v>-15.4</v>
      </c>
      <c r="N678" s="1">
        <f t="shared" si="182"/>
        <v>31.429922048901105</v>
      </c>
      <c r="O678">
        <v>-35.4</v>
      </c>
      <c r="P678" s="1">
        <f t="shared" si="184"/>
        <v>18.623640890008595</v>
      </c>
      <c r="Q678">
        <v>6.9</v>
      </c>
      <c r="R678" s="1">
        <f t="shared" si="179"/>
        <v>44.46785355737333</v>
      </c>
      <c r="S678">
        <v>49.2</v>
      </c>
      <c r="T678" s="1">
        <f t="shared" si="175"/>
        <v>8.908422980528016</v>
      </c>
    </row>
    <row r="679" spans="5:20" ht="12.75">
      <c r="E679">
        <v>2.4</v>
      </c>
      <c r="F679" s="1">
        <f t="shared" si="177"/>
        <v>14.80675521510368</v>
      </c>
      <c r="G679">
        <v>-17.6</v>
      </c>
      <c r="H679" s="1">
        <f t="shared" si="183"/>
        <v>9.499473669630332</v>
      </c>
      <c r="I679">
        <v>-12.4</v>
      </c>
      <c r="J679" s="1">
        <f t="shared" si="176"/>
        <v>-21.708063018150654</v>
      </c>
      <c r="K679">
        <v>4.8</v>
      </c>
      <c r="L679" s="1">
        <f t="shared" si="178"/>
        <v>29.61351043020736</v>
      </c>
      <c r="M679">
        <v>-15.2</v>
      </c>
      <c r="N679" s="1">
        <f t="shared" si="182"/>
        <v>31.527131173007163</v>
      </c>
      <c r="O679">
        <v>-35.2</v>
      </c>
      <c r="P679" s="1">
        <f t="shared" si="184"/>
        <v>18.998947339260663</v>
      </c>
      <c r="Q679">
        <v>7.2</v>
      </c>
      <c r="R679" s="1">
        <f t="shared" si="179"/>
        <v>44.42026564531104</v>
      </c>
      <c r="S679">
        <v>49.6</v>
      </c>
      <c r="T679" s="1">
        <f t="shared" si="175"/>
        <v>6.311893535223776</v>
      </c>
    </row>
    <row r="680" spans="5:20" ht="12.75">
      <c r="E680">
        <v>2.5</v>
      </c>
      <c r="F680" s="1">
        <f t="shared" si="177"/>
        <v>14.79019945774904</v>
      </c>
      <c r="G680">
        <v>-17.5</v>
      </c>
      <c r="H680" s="1">
        <f t="shared" si="183"/>
        <v>9.682458365518542</v>
      </c>
      <c r="I680">
        <v>-12.5</v>
      </c>
      <c r="J680" s="1">
        <f t="shared" si="176"/>
        <v>-21.650635094610966</v>
      </c>
      <c r="K680">
        <v>5</v>
      </c>
      <c r="L680" s="1">
        <f t="shared" si="178"/>
        <v>29.58039891549808</v>
      </c>
      <c r="M680">
        <v>-15</v>
      </c>
      <c r="N680" s="1">
        <f t="shared" si="182"/>
        <v>31.622776601683793</v>
      </c>
      <c r="O680">
        <v>-35</v>
      </c>
      <c r="P680" s="1">
        <f t="shared" si="184"/>
        <v>19.364916731037084</v>
      </c>
      <c r="Q680">
        <v>7.5</v>
      </c>
      <c r="R680" s="1">
        <f t="shared" si="179"/>
        <v>44.37059837324712</v>
      </c>
      <c r="S680">
        <v>50</v>
      </c>
      <c r="T680" s="1">
        <f t="shared" si="175"/>
        <v>0</v>
      </c>
    </row>
    <row r="681" spans="5:18" ht="12.75">
      <c r="E681">
        <v>2.6</v>
      </c>
      <c r="F681" s="1">
        <f t="shared" si="177"/>
        <v>14.77294825009551</v>
      </c>
      <c r="G681">
        <v>-17.4</v>
      </c>
      <c r="H681" s="1">
        <f t="shared" si="183"/>
        <v>9.861034428496843</v>
      </c>
      <c r="I681">
        <v>-12.6</v>
      </c>
      <c r="J681" s="1">
        <f t="shared" si="176"/>
        <v>-21.592591322025246</v>
      </c>
      <c r="K681">
        <v>5.2</v>
      </c>
      <c r="L681" s="1">
        <f t="shared" si="178"/>
        <v>29.54589650019102</v>
      </c>
      <c r="M681">
        <v>-14.8</v>
      </c>
      <c r="N681" s="1">
        <f t="shared" si="182"/>
        <v>31.71687248137811</v>
      </c>
      <c r="O681">
        <v>-34.8</v>
      </c>
      <c r="P681" s="1">
        <f t="shared" si="184"/>
        <v>19.722068856993687</v>
      </c>
      <c r="Q681">
        <v>7.8</v>
      </c>
      <c r="R681" s="1">
        <f t="shared" si="179"/>
        <v>44.31884475028653</v>
      </c>
    </row>
    <row r="682" spans="5:18" ht="12.75">
      <c r="E682">
        <v>2.7</v>
      </c>
      <c r="F682" s="1">
        <f t="shared" si="177"/>
        <v>14.754999152829525</v>
      </c>
      <c r="G682">
        <v>-17.3</v>
      </c>
      <c r="H682" s="1">
        <f t="shared" si="183"/>
        <v>10.035437210206638</v>
      </c>
      <c r="I682">
        <v>-12.7</v>
      </c>
      <c r="J682" s="1">
        <f t="shared" si="176"/>
        <v>-21.533926720410285</v>
      </c>
      <c r="K682">
        <v>5.4</v>
      </c>
      <c r="L682" s="1">
        <f t="shared" si="178"/>
        <v>29.50999830565905</v>
      </c>
      <c r="M682">
        <v>-14.6</v>
      </c>
      <c r="N682" s="1">
        <f t="shared" si="182"/>
        <v>31.80943256331367</v>
      </c>
      <c r="O682">
        <v>-34.6</v>
      </c>
      <c r="P682" s="1">
        <f t="shared" si="184"/>
        <v>20.070874420413276</v>
      </c>
      <c r="Q682">
        <v>8.1</v>
      </c>
      <c r="R682" s="1">
        <f t="shared" si="179"/>
        <v>44.26499745848857</v>
      </c>
    </row>
    <row r="683" spans="5:18" ht="12.75">
      <c r="E683">
        <v>2.8</v>
      </c>
      <c r="F683" s="1">
        <f t="shared" si="177"/>
        <v>14.736349615830916</v>
      </c>
      <c r="G683">
        <v>-17.2</v>
      </c>
      <c r="H683" s="1">
        <f t="shared" si="183"/>
        <v>10.20588065773846</v>
      </c>
      <c r="I683">
        <v>-12.8</v>
      </c>
      <c r="J683" s="1">
        <f t="shared" si="176"/>
        <v>-21.474636201807936</v>
      </c>
      <c r="K683">
        <v>5.6</v>
      </c>
      <c r="L683" s="1">
        <f t="shared" si="178"/>
        <v>29.47269923166183</v>
      </c>
      <c r="M683">
        <v>-14.4</v>
      </c>
      <c r="N683" s="1">
        <f t="shared" si="182"/>
        <v>31.90047021597017</v>
      </c>
      <c r="O683">
        <v>-34.4</v>
      </c>
      <c r="P683" s="1">
        <f t="shared" si="184"/>
        <v>20.41176131547692</v>
      </c>
      <c r="Q683">
        <v>8.4</v>
      </c>
      <c r="R683" s="1">
        <f t="shared" si="179"/>
        <v>44.20904884749275</v>
      </c>
    </row>
    <row r="684" spans="5:18" ht="12.75">
      <c r="E684">
        <v>2.9</v>
      </c>
      <c r="F684" s="1">
        <f t="shared" si="177"/>
        <v>14.716996976285618</v>
      </c>
      <c r="G684">
        <v>-17.1</v>
      </c>
      <c r="H684" s="1">
        <f t="shared" si="183"/>
        <v>10.372559954032562</v>
      </c>
      <c r="I684">
        <v>-12.9</v>
      </c>
      <c r="J684" s="1">
        <f t="shared" si="176"/>
        <v>-21.414714567324964</v>
      </c>
      <c r="K684">
        <v>5.8</v>
      </c>
      <c r="L684" s="1">
        <f t="shared" si="178"/>
        <v>29.433993952571235</v>
      </c>
      <c r="M684">
        <v>-14.2</v>
      </c>
      <c r="N684" s="1">
        <f t="shared" si="182"/>
        <v>31.98999843701153</v>
      </c>
      <c r="O684">
        <v>-34.2</v>
      </c>
      <c r="P684" s="1">
        <f t="shared" si="184"/>
        <v>20.745119908065124</v>
      </c>
      <c r="Q684">
        <v>8.7</v>
      </c>
      <c r="R684" s="1">
        <f t="shared" si="179"/>
        <v>44.15099092885685</v>
      </c>
    </row>
    <row r="685" spans="5:18" ht="12.75">
      <c r="E685">
        <v>3</v>
      </c>
      <c r="F685" s="1">
        <f t="shared" si="177"/>
        <v>14.696938456699069</v>
      </c>
      <c r="G685">
        <v>-17</v>
      </c>
      <c r="H685" s="1">
        <f t="shared" si="183"/>
        <v>10.535653752852738</v>
      </c>
      <c r="I685">
        <v>-13</v>
      </c>
      <c r="J685" s="1">
        <f t="shared" si="176"/>
        <v>-21.354156504062622</v>
      </c>
      <c r="K685">
        <v>6</v>
      </c>
      <c r="L685" s="1">
        <f t="shared" si="178"/>
        <v>29.393876913398138</v>
      </c>
      <c r="M685">
        <v>-14</v>
      </c>
      <c r="N685" s="1">
        <f t="shared" si="182"/>
        <v>32.07802986469088</v>
      </c>
      <c r="O685">
        <v>-34</v>
      </c>
      <c r="P685" s="1">
        <f t="shared" si="184"/>
        <v>21.071307505705477</v>
      </c>
      <c r="Q685">
        <v>9</v>
      </c>
      <c r="R685" s="1">
        <f t="shared" si="179"/>
        <v>44.090815370097204</v>
      </c>
    </row>
    <row r="686" spans="5:18" ht="12.75">
      <c r="E686">
        <v>3.1</v>
      </c>
      <c r="F686" s="1">
        <f t="shared" si="177"/>
        <v>14.676171162806735</v>
      </c>
      <c r="G686">
        <v>-16.9</v>
      </c>
      <c r="H686" s="1">
        <f t="shared" si="183"/>
        <v>10.695326081985534</v>
      </c>
      <c r="I686">
        <v>-13.1</v>
      </c>
      <c r="J686" s="1">
        <f t="shared" si="176"/>
        <v>-21.29295658193103</v>
      </c>
      <c r="K686">
        <v>6.2</v>
      </c>
      <c r="L686" s="1">
        <f t="shared" si="178"/>
        <v>29.35234232561347</v>
      </c>
      <c r="M686">
        <v>-13.8</v>
      </c>
      <c r="N686" s="1">
        <f t="shared" si="182"/>
        <v>32.1645767887594</v>
      </c>
      <c r="O686">
        <v>-33.8</v>
      </c>
      <c r="P686" s="1">
        <f t="shared" si="184"/>
        <v>21.39065216397107</v>
      </c>
      <c r="Q686">
        <v>9.3</v>
      </c>
      <c r="R686" s="1">
        <f t="shared" si="179"/>
        <v>44.0285134884202</v>
      </c>
    </row>
    <row r="687" spans="5:18" ht="12.75">
      <c r="E687">
        <v>3.2</v>
      </c>
      <c r="F687" s="1">
        <f t="shared" si="177"/>
        <v>14.654692081377895</v>
      </c>
      <c r="G687">
        <v>-16.8</v>
      </c>
      <c r="H687" s="1">
        <f t="shared" si="183"/>
        <v>10.851727973000429</v>
      </c>
      <c r="I687">
        <v>-13.2</v>
      </c>
      <c r="J687" s="1">
        <f t="shared" si="176"/>
        <v>-21.231109250342996</v>
      </c>
      <c r="K687">
        <v>6.4</v>
      </c>
      <c r="L687" s="1">
        <f t="shared" si="178"/>
        <v>29.30938416275579</v>
      </c>
      <c r="M687">
        <v>-13.6</v>
      </c>
      <c r="N687" s="1">
        <f t="shared" si="182"/>
        <v>32.24965116090405</v>
      </c>
      <c r="O687">
        <v>-33.6</v>
      </c>
      <c r="P687" s="1">
        <f t="shared" si="184"/>
        <v>21.703455946000858</v>
      </c>
      <c r="Q687">
        <v>9.6</v>
      </c>
      <c r="R687" s="1">
        <f t="shared" si="179"/>
        <v>43.964076244133686</v>
      </c>
    </row>
    <row r="688" spans="5:18" ht="12.75">
      <c r="E688">
        <v>3.3</v>
      </c>
      <c r="F688" s="1">
        <f t="shared" si="177"/>
        <v>14.63249807790864</v>
      </c>
      <c r="G688">
        <v>-16.7</v>
      </c>
      <c r="H688" s="1">
        <f t="shared" si="183"/>
        <v>11.0049988641526</v>
      </c>
      <c r="I688">
        <v>-13.3</v>
      </c>
      <c r="J688" s="1">
        <f t="shared" si="176"/>
        <v>-21.16860883478175</v>
      </c>
      <c r="K688">
        <v>6.6</v>
      </c>
      <c r="L688" s="1">
        <f t="shared" si="178"/>
        <v>29.26499615581728</v>
      </c>
      <c r="M688">
        <v>-13.4</v>
      </c>
      <c r="N688" s="1">
        <f t="shared" si="182"/>
        <v>32.33326460473795</v>
      </c>
      <c r="O688">
        <v>-33.4</v>
      </c>
      <c r="P688" s="1">
        <f t="shared" si="184"/>
        <v>22.0099977283052</v>
      </c>
      <c r="Q688">
        <v>9.9</v>
      </c>
      <c r="R688" s="1">
        <f t="shared" si="179"/>
        <v>43.897494233725915</v>
      </c>
    </row>
    <row r="689" spans="5:18" ht="12.75">
      <c r="E689">
        <v>3.4</v>
      </c>
      <c r="F689" s="1">
        <f t="shared" si="177"/>
        <v>14.60958589419974</v>
      </c>
      <c r="G689">
        <v>-16.6</v>
      </c>
      <c r="H689" s="1">
        <f t="shared" si="183"/>
        <v>11.15526781390747</v>
      </c>
      <c r="I689">
        <v>-13.4</v>
      </c>
      <c r="J689" s="1">
        <f aca="true" t="shared" si="185" ref="J689:J752">-SQRT(625-(I689*I689))</f>
        <v>-21.10544953323667</v>
      </c>
      <c r="K689">
        <v>6.8</v>
      </c>
      <c r="L689" s="1">
        <f t="shared" si="178"/>
        <v>29.21917178839948</v>
      </c>
      <c r="M689">
        <v>-13.2</v>
      </c>
      <c r="N689" s="1">
        <f t="shared" si="182"/>
        <v>32.4154284253656</v>
      </c>
      <c r="O689">
        <v>-33.2</v>
      </c>
      <c r="P689" s="1">
        <f t="shared" si="184"/>
        <v>22.31053562781494</v>
      </c>
      <c r="Q689">
        <v>10.2</v>
      </c>
      <c r="R689" s="1">
        <f t="shared" si="179"/>
        <v>43.82875768259922</v>
      </c>
    </row>
    <row r="690" spans="5:18" ht="12.75">
      <c r="E690">
        <v>3.5</v>
      </c>
      <c r="F690" s="1">
        <f t="shared" si="177"/>
        <v>14.585952145814822</v>
      </c>
      <c r="G690">
        <v>-16.5</v>
      </c>
      <c r="H690" s="1">
        <f t="shared" si="183"/>
        <v>11.302654555457314</v>
      </c>
      <c r="I690">
        <v>-13.5</v>
      </c>
      <c r="J690" s="1">
        <f t="shared" si="185"/>
        <v>-21.041625412500814</v>
      </c>
      <c r="K690">
        <v>7</v>
      </c>
      <c r="L690" s="1">
        <f t="shared" si="178"/>
        <v>29.171904291629644</v>
      </c>
      <c r="M690">
        <v>-13</v>
      </c>
      <c r="N690" s="1">
        <f t="shared" si="182"/>
        <v>32.49615361854384</v>
      </c>
      <c r="O690">
        <v>-33</v>
      </c>
      <c r="P690" s="1">
        <f t="shared" si="184"/>
        <v>22.60530911091463</v>
      </c>
      <c r="Q690">
        <v>10.5</v>
      </c>
      <c r="R690" s="1">
        <f t="shared" si="179"/>
        <v>43.75785643744447</v>
      </c>
    </row>
    <row r="691" spans="5:18" ht="12.75">
      <c r="E691">
        <v>3.6</v>
      </c>
      <c r="F691" s="1">
        <f t="shared" si="177"/>
        <v>14.561593319413916</v>
      </c>
      <c r="G691">
        <v>-16.4</v>
      </c>
      <c r="H691" s="1">
        <f t="shared" si="183"/>
        <v>11.447270417003349</v>
      </c>
      <c r="I691">
        <v>-13.6</v>
      </c>
      <c r="J691" s="1">
        <f t="shared" si="185"/>
        <v>-20.977130404323656</v>
      </c>
      <c r="K691">
        <v>7.2</v>
      </c>
      <c r="L691" s="1">
        <f t="shared" si="178"/>
        <v>29.123186638827832</v>
      </c>
      <c r="M691">
        <v>-12.8</v>
      </c>
      <c r="N691" s="1">
        <f t="shared" si="182"/>
        <v>32.57545087945829</v>
      </c>
      <c r="O691">
        <v>-32.8</v>
      </c>
      <c r="P691" s="1">
        <f t="shared" si="184"/>
        <v>22.894540834006698</v>
      </c>
      <c r="Q691">
        <v>10.8</v>
      </c>
      <c r="R691" s="1">
        <f t="shared" si="179"/>
        <v>43.68477995824175</v>
      </c>
    </row>
    <row r="692" spans="5:18" ht="12.75">
      <c r="E692">
        <v>3.7</v>
      </c>
      <c r="F692" s="1">
        <f t="shared" si="177"/>
        <v>14.536505769957236</v>
      </c>
      <c r="G692">
        <v>-16.3</v>
      </c>
      <c r="H692" s="1">
        <f t="shared" si="183"/>
        <v>11.589219128138012</v>
      </c>
      <c r="I692">
        <v>-13.7</v>
      </c>
      <c r="J692" s="1">
        <f t="shared" si="185"/>
        <v>-20.911958301412138</v>
      </c>
      <c r="K692">
        <v>7.4</v>
      </c>
      <c r="L692" s="1">
        <f t="shared" si="178"/>
        <v>29.07301153991447</v>
      </c>
      <c r="M692">
        <v>-12.6</v>
      </c>
      <c r="N692" s="1">
        <f t="shared" si="182"/>
        <v>32.65333061113368</v>
      </c>
      <c r="O692">
        <v>-32.6</v>
      </c>
      <c r="P692" s="1">
        <f t="shared" si="184"/>
        <v>23.178438256276024</v>
      </c>
      <c r="Q692">
        <v>11.1</v>
      </c>
      <c r="R692" s="1">
        <f t="shared" si="179"/>
        <v>43.609517309871705</v>
      </c>
    </row>
    <row r="693" spans="5:18" ht="12.75">
      <c r="E693">
        <v>3.8</v>
      </c>
      <c r="F693" s="1">
        <f t="shared" si="177"/>
        <v>14.510685717773644</v>
      </c>
      <c r="G693">
        <v>-16.2</v>
      </c>
      <c r="H693" s="1">
        <f t="shared" si="183"/>
        <v>11.7285975291166</v>
      </c>
      <c r="I693">
        <v>-13.8</v>
      </c>
      <c r="J693" s="1">
        <f t="shared" si="185"/>
        <v>-20.84610275327261</v>
      </c>
      <c r="K693">
        <v>7.6</v>
      </c>
      <c r="L693" s="1">
        <f t="shared" si="178"/>
        <v>29.021371435547287</v>
      </c>
      <c r="M693">
        <v>-12.4</v>
      </c>
      <c r="N693" s="1">
        <f t="shared" si="182"/>
        <v>32.72980293249564</v>
      </c>
      <c r="O693">
        <v>-32.4</v>
      </c>
      <c r="P693" s="1">
        <f t="shared" si="184"/>
        <v>23.4571950582332</v>
      </c>
      <c r="Q693">
        <v>11.4</v>
      </c>
      <c r="R693" s="1">
        <f t="shared" si="179"/>
        <v>43.53205715332093</v>
      </c>
    </row>
    <row r="694" spans="5:18" ht="12.75">
      <c r="E694">
        <v>3.9</v>
      </c>
      <c r="F694" s="1">
        <f t="shared" si="177"/>
        <v>14.484129245487972</v>
      </c>
      <c r="G694">
        <v>-16.1</v>
      </c>
      <c r="H694" s="1">
        <f t="shared" si="183"/>
        <v>11.865496196956956</v>
      </c>
      <c r="I694">
        <v>-13.9</v>
      </c>
      <c r="J694" s="1">
        <f t="shared" si="185"/>
        <v>-20.77955726188602</v>
      </c>
      <c r="K694">
        <v>7.8</v>
      </c>
      <c r="L694" s="1">
        <f t="shared" si="178"/>
        <v>28.968258490975945</v>
      </c>
      <c r="M694">
        <v>-12.2</v>
      </c>
      <c r="N694" s="1">
        <f t="shared" si="182"/>
        <v>32.80487768610028</v>
      </c>
      <c r="O694">
        <v>-32.2</v>
      </c>
      <c r="P694" s="1">
        <f t="shared" si="184"/>
        <v>23.730992393913912</v>
      </c>
      <c r="Q694">
        <v>11.7</v>
      </c>
      <c r="R694" s="1">
        <f t="shared" si="179"/>
        <v>43.45238773646392</v>
      </c>
    </row>
    <row r="695" spans="5:18" ht="12.75">
      <c r="E695">
        <v>4</v>
      </c>
      <c r="F695" s="1">
        <f t="shared" si="177"/>
        <v>14.45683229480096</v>
      </c>
      <c r="G695">
        <v>-16</v>
      </c>
      <c r="H695" s="1">
        <f t="shared" si="183"/>
        <v>12</v>
      </c>
      <c r="I695">
        <v>-14</v>
      </c>
      <c r="J695" s="1">
        <f t="shared" si="185"/>
        <v>-20.71231517720798</v>
      </c>
      <c r="K695">
        <v>8</v>
      </c>
      <c r="L695" s="1">
        <f t="shared" si="178"/>
        <v>28.91366458960192</v>
      </c>
      <c r="M695">
        <v>-12</v>
      </c>
      <c r="N695" s="1">
        <f t="shared" si="182"/>
        <v>32.87856444554719</v>
      </c>
      <c r="O695">
        <v>-32</v>
      </c>
      <c r="P695" s="1">
        <f t="shared" si="184"/>
        <v>24</v>
      </c>
      <c r="Q695">
        <v>12</v>
      </c>
      <c r="R695" s="1">
        <f t="shared" si="179"/>
        <v>43.37049688440288</v>
      </c>
    </row>
    <row r="696" spans="5:18" ht="12.75">
      <c r="E696">
        <v>4.1</v>
      </c>
      <c r="F696" s="1">
        <f t="shared" si="177"/>
        <v>14.428790663115187</v>
      </c>
      <c r="G696">
        <v>-15.9</v>
      </c>
      <c r="H696" s="1">
        <f t="shared" si="183"/>
        <v>12.132188590687173</v>
      </c>
      <c r="I696">
        <v>-14.1</v>
      </c>
      <c r="J696" s="1">
        <f t="shared" si="185"/>
        <v>-20.644369692485164</v>
      </c>
      <c r="K696">
        <v>8.2</v>
      </c>
      <c r="L696" s="1">
        <f t="shared" si="178"/>
        <v>28.857581326230374</v>
      </c>
      <c r="M696">
        <v>-11.8</v>
      </c>
      <c r="N696" s="1">
        <f t="shared" si="182"/>
        <v>32.95087252259035</v>
      </c>
      <c r="O696">
        <v>-31.8</v>
      </c>
      <c r="P696" s="1">
        <f t="shared" si="184"/>
        <v>24.264377181374346</v>
      </c>
      <c r="Q696">
        <v>12.3</v>
      </c>
      <c r="R696" s="1">
        <f t="shared" si="179"/>
        <v>43.28637198934556</v>
      </c>
    </row>
    <row r="697" spans="5:18" ht="12.75">
      <c r="E697">
        <v>4.2</v>
      </c>
      <c r="F697" s="1">
        <f t="shared" si="177"/>
        <v>14.4</v>
      </c>
      <c r="G697">
        <v>-15.8</v>
      </c>
      <c r="H697" s="1">
        <f t="shared" si="183"/>
        <v>12.262136844775464</v>
      </c>
      <c r="I697">
        <v>-14.2</v>
      </c>
      <c r="J697" s="1">
        <f t="shared" si="185"/>
        <v>-20.575713839378697</v>
      </c>
      <c r="K697">
        <v>8.400000000000006</v>
      </c>
      <c r="L697" s="1">
        <f t="shared" si="178"/>
        <v>28.8</v>
      </c>
      <c r="M697">
        <v>-11.6</v>
      </c>
      <c r="N697" s="1">
        <f t="shared" si="182"/>
        <v>33.02181097396083</v>
      </c>
      <c r="O697">
        <v>-31.6</v>
      </c>
      <c r="P697" s="1">
        <f t="shared" si="184"/>
        <v>24.524273689550927</v>
      </c>
      <c r="Q697">
        <v>12.6</v>
      </c>
      <c r="R697" s="1">
        <f t="shared" si="179"/>
        <v>43.2</v>
      </c>
    </row>
    <row r="698" spans="5:18" ht="12.75">
      <c r="E698">
        <v>4.3</v>
      </c>
      <c r="F698" s="1">
        <f aca="true" t="shared" si="186" ref="F698:F761">SQRT(225-(E698*E698))</f>
        <v>14.370455803487932</v>
      </c>
      <c r="G698">
        <v>-15.7</v>
      </c>
      <c r="H698" s="1">
        <f t="shared" si="183"/>
        <v>12.389915253947462</v>
      </c>
      <c r="I698">
        <v>-14.3</v>
      </c>
      <c r="J698" s="1">
        <f t="shared" si="185"/>
        <v>-20.5063404828848</v>
      </c>
      <c r="K698">
        <v>8.6</v>
      </c>
      <c r="L698" s="1">
        <f aca="true" t="shared" si="187" ref="L698:L761">SQRT(900-(K698*K698))</f>
        <v>28.740911606975864</v>
      </c>
      <c r="M698">
        <v>-11.4</v>
      </c>
      <c r="N698" s="1">
        <f t="shared" si="182"/>
        <v>33.0913886079143</v>
      </c>
      <c r="O698">
        <v>-31.4</v>
      </c>
      <c r="P698" s="1">
        <f t="shared" si="184"/>
        <v>24.779830507894925</v>
      </c>
      <c r="Q698">
        <v>12.9</v>
      </c>
      <c r="R698" s="1">
        <f aca="true" t="shared" si="188" ref="R698:R761">SQRT(2025-(Q698*Q698))</f>
        <v>43.1113674104638</v>
      </c>
    </row>
    <row r="699" spans="5:18" ht="12.75">
      <c r="E699">
        <v>4.4</v>
      </c>
      <c r="F699" s="1">
        <f t="shared" si="186"/>
        <v>14.340153416194681</v>
      </c>
      <c r="G699">
        <v>-15.6</v>
      </c>
      <c r="H699" s="1">
        <f t="shared" si="183"/>
        <v>12.515590277729613</v>
      </c>
      <c r="I699">
        <v>-14.4</v>
      </c>
      <c r="J699" s="1">
        <f t="shared" si="185"/>
        <v>-20.43624231604235</v>
      </c>
      <c r="K699">
        <v>8.8</v>
      </c>
      <c r="L699" s="1">
        <f t="shared" si="187"/>
        <v>28.680306832389363</v>
      </c>
      <c r="M699">
        <v>-11.2</v>
      </c>
      <c r="N699" s="1">
        <f t="shared" si="182"/>
        <v>33.15961399051563</v>
      </c>
      <c r="O699">
        <v>-31.2</v>
      </c>
      <c r="P699" s="1">
        <f t="shared" si="184"/>
        <v>25.031180555459226</v>
      </c>
      <c r="Q699">
        <v>13.2</v>
      </c>
      <c r="R699" s="1">
        <f t="shared" si="188"/>
        <v>43.020460248584044</v>
      </c>
    </row>
    <row r="700" spans="5:18" ht="12.75">
      <c r="E700">
        <v>4.5</v>
      </c>
      <c r="F700" s="1">
        <f t="shared" si="186"/>
        <v>14.309088021254185</v>
      </c>
      <c r="G700">
        <v>-15.5</v>
      </c>
      <c r="H700" s="1">
        <f t="shared" si="183"/>
        <v>12.639224659764539</v>
      </c>
      <c r="I700">
        <v>-14.5</v>
      </c>
      <c r="J700" s="1">
        <f t="shared" si="185"/>
        <v>-20.3654118544163</v>
      </c>
      <c r="K700">
        <v>9</v>
      </c>
      <c r="L700" s="1">
        <f t="shared" si="187"/>
        <v>28.61817604250837</v>
      </c>
      <c r="M700">
        <v>-11</v>
      </c>
      <c r="N700" s="1">
        <f t="shared" si="182"/>
        <v>33.2264954516723</v>
      </c>
      <c r="O700">
        <v>-31</v>
      </c>
      <c r="P700" s="1">
        <f t="shared" si="184"/>
        <v>25.278449319529077</v>
      </c>
      <c r="Q700">
        <v>13.5</v>
      </c>
      <c r="R700" s="1">
        <f t="shared" si="188"/>
        <v>42.92726406376256</v>
      </c>
    </row>
    <row r="701" spans="5:18" ht="12.75">
      <c r="E701">
        <v>4.6</v>
      </c>
      <c r="F701" s="1">
        <f t="shared" si="186"/>
        <v>14.277254638059798</v>
      </c>
      <c r="G701">
        <v>-15.4</v>
      </c>
      <c r="H701" s="1">
        <f t="shared" si="183"/>
        <v>12.760877712759415</v>
      </c>
      <c r="I701">
        <v>-14.6</v>
      </c>
      <c r="J701" s="1">
        <f t="shared" si="185"/>
        <v>-20.293841430345317</v>
      </c>
      <c r="K701">
        <v>9.2</v>
      </c>
      <c r="L701" s="1">
        <f t="shared" si="187"/>
        <v>28.554509276119596</v>
      </c>
      <c r="M701">
        <v>-10.8</v>
      </c>
      <c r="N701" s="1">
        <f t="shared" si="182"/>
        <v>33.29204109092742</v>
      </c>
      <c r="O701">
        <v>-30.8</v>
      </c>
      <c r="P701" s="1">
        <f t="shared" si="184"/>
        <v>25.52175542551883</v>
      </c>
      <c r="Q701">
        <v>13.8</v>
      </c>
      <c r="R701" s="1">
        <f t="shared" si="188"/>
        <v>42.83176391417939</v>
      </c>
    </row>
    <row r="702" spans="5:18" ht="12.75">
      <c r="E702">
        <v>4.7</v>
      </c>
      <c r="F702" s="1">
        <f t="shared" si="186"/>
        <v>14.244648117801997</v>
      </c>
      <c r="G702">
        <v>-15.3</v>
      </c>
      <c r="H702" s="1">
        <f t="shared" si="183"/>
        <v>12.880605575826005</v>
      </c>
      <c r="I702">
        <v>-14.7</v>
      </c>
      <c r="J702" s="1">
        <f t="shared" si="185"/>
        <v>-20.221523186941187</v>
      </c>
      <c r="K702">
        <v>9.400000000000006</v>
      </c>
      <c r="L702" s="1">
        <f t="shared" si="187"/>
        <v>28.489296235603994</v>
      </c>
      <c r="M702">
        <v>-10.6</v>
      </c>
      <c r="N702" s="1">
        <f t="shared" si="182"/>
        <v>33.356258783023016</v>
      </c>
      <c r="O702">
        <v>-30.6</v>
      </c>
      <c r="P702" s="1">
        <f t="shared" si="184"/>
        <v>25.76121115165201</v>
      </c>
      <c r="Q702">
        <v>14.1</v>
      </c>
      <c r="R702" s="1">
        <f t="shared" si="188"/>
        <v>42.733944353405995</v>
      </c>
    </row>
    <row r="703" spans="5:18" ht="12.75">
      <c r="E703">
        <v>4.8</v>
      </c>
      <c r="F703" s="1">
        <f t="shared" si="186"/>
        <v>14.211263138792413</v>
      </c>
      <c r="G703">
        <v>-15.2</v>
      </c>
      <c r="H703" s="1">
        <f t="shared" si="183"/>
        <v>12.998461447417537</v>
      </c>
      <c r="I703">
        <v>-14.8</v>
      </c>
      <c r="J703" s="1">
        <f t="shared" si="185"/>
        <v>-20.148449071826843</v>
      </c>
      <c r="K703">
        <v>9.6</v>
      </c>
      <c r="L703" s="1">
        <f t="shared" si="187"/>
        <v>28.422526277584826</v>
      </c>
      <c r="M703">
        <v>-10.4</v>
      </c>
      <c r="N703" s="1">
        <f t="shared" si="182"/>
        <v>33.41915618324317</v>
      </c>
      <c r="O703">
        <v>-30.4</v>
      </c>
      <c r="P703" s="1">
        <f t="shared" si="184"/>
        <v>25.996922894835073</v>
      </c>
      <c r="Q703">
        <v>14.4</v>
      </c>
      <c r="R703" s="1">
        <f t="shared" si="188"/>
        <v>42.63378941637724</v>
      </c>
    </row>
    <row r="704" spans="5:18" ht="12.75">
      <c r="E704">
        <v>4.9</v>
      </c>
      <c r="F704" s="1">
        <f t="shared" si="186"/>
        <v>14.177094201563309</v>
      </c>
      <c r="G704">
        <v>-15.1</v>
      </c>
      <c r="H704" s="1">
        <f t="shared" si="183"/>
        <v>13.114495796636637</v>
      </c>
      <c r="I704">
        <v>-14.9</v>
      </c>
      <c r="J704" s="1">
        <f t="shared" si="185"/>
        <v>-20.074610830598935</v>
      </c>
      <c r="K704">
        <v>9.8</v>
      </c>
      <c r="L704" s="1">
        <f t="shared" si="187"/>
        <v>28.354188403126617</v>
      </c>
      <c r="M704">
        <v>-10.2</v>
      </c>
      <c r="N704" s="1">
        <f t="shared" si="182"/>
        <v>33.48074073254652</v>
      </c>
      <c r="O704">
        <v>-30.2</v>
      </c>
      <c r="P704" s="1">
        <f t="shared" si="184"/>
        <v>26.228991593273275</v>
      </c>
      <c r="Q704">
        <v>14.7</v>
      </c>
      <c r="R704" s="1">
        <f t="shared" si="188"/>
        <v>42.53128260468993</v>
      </c>
    </row>
    <row r="705" spans="5:18" ht="12.75">
      <c r="E705">
        <v>5</v>
      </c>
      <c r="F705" s="1">
        <f t="shared" si="186"/>
        <v>14.142135623730951</v>
      </c>
      <c r="G705">
        <v>-15</v>
      </c>
      <c r="H705" s="1">
        <f t="shared" si="183"/>
        <v>13.228756555322953</v>
      </c>
      <c r="I705">
        <v>-15</v>
      </c>
      <c r="J705" s="1">
        <f t="shared" si="185"/>
        <v>-20</v>
      </c>
      <c r="K705">
        <v>10</v>
      </c>
      <c r="L705" s="1">
        <f t="shared" si="187"/>
        <v>28.284271247461902</v>
      </c>
      <c r="M705">
        <v>-10</v>
      </c>
      <c r="N705" s="1">
        <f t="shared" si="182"/>
        <v>33.54101966249684</v>
      </c>
      <c r="O705">
        <v>-30</v>
      </c>
      <c r="P705" s="1">
        <f t="shared" si="184"/>
        <v>26.457513110645905</v>
      </c>
      <c r="Q705">
        <v>15</v>
      </c>
      <c r="R705" s="1">
        <f t="shared" si="188"/>
        <v>42.42640687119285</v>
      </c>
    </row>
    <row r="706" spans="5:18" ht="12.75">
      <c r="E706">
        <v>5.1</v>
      </c>
      <c r="F706" s="1">
        <f t="shared" si="186"/>
        <v>14.106381534610497</v>
      </c>
      <c r="G706">
        <v>-14.9</v>
      </c>
      <c r="H706" s="1">
        <f t="shared" si="183"/>
        <v>13.341289293018121</v>
      </c>
      <c r="I706">
        <v>-15.1</v>
      </c>
      <c r="J706" s="1">
        <f t="shared" si="185"/>
        <v>-19.924607900784398</v>
      </c>
      <c r="K706">
        <v>10.2</v>
      </c>
      <c r="L706" s="1">
        <f t="shared" si="187"/>
        <v>28.212763069220994</v>
      </c>
      <c r="M706">
        <v>-9.8</v>
      </c>
      <c r="N706" s="1">
        <f t="shared" si="182"/>
        <v>33.6</v>
      </c>
      <c r="O706">
        <v>-29.8</v>
      </c>
      <c r="P706" s="1">
        <f t="shared" si="184"/>
        <v>26.682578586036243</v>
      </c>
      <c r="Q706">
        <v>15.3</v>
      </c>
      <c r="R706" s="1">
        <f t="shared" si="188"/>
        <v>42.31914460383149</v>
      </c>
    </row>
    <row r="707" spans="5:18" ht="12.75">
      <c r="E707">
        <v>5.2</v>
      </c>
      <c r="F707" s="1">
        <f t="shared" si="186"/>
        <v>14.069825869569247</v>
      </c>
      <c r="G707">
        <v>-14.8</v>
      </c>
      <c r="H707" s="1">
        <f t="shared" si="183"/>
        <v>13.452137376640188</v>
      </c>
      <c r="I707">
        <v>-15.2</v>
      </c>
      <c r="J707" s="1">
        <f t="shared" si="185"/>
        <v>-19.848425630260955</v>
      </c>
      <c r="K707">
        <v>10.4</v>
      </c>
      <c r="L707" s="1">
        <f t="shared" si="187"/>
        <v>28.139651739138493</v>
      </c>
      <c r="M707">
        <v>-9.6</v>
      </c>
      <c r="N707" s="1">
        <f t="shared" si="182"/>
        <v>33.65768857185532</v>
      </c>
      <c r="O707">
        <v>-29.6</v>
      </c>
      <c r="P707" s="1">
        <f t="shared" si="184"/>
        <v>26.904274753280376</v>
      </c>
      <c r="Q707">
        <v>15.6</v>
      </c>
      <c r="R707" s="1">
        <f t="shared" si="188"/>
        <v>42.20947760870774</v>
      </c>
    </row>
    <row r="708" spans="5:18" ht="12.75">
      <c r="E708">
        <v>5.3</v>
      </c>
      <c r="F708" s="1">
        <f t="shared" si="186"/>
        <v>14.03246236410417</v>
      </c>
      <c r="G708">
        <v>-14.7</v>
      </c>
      <c r="H708" s="1">
        <f t="shared" si="183"/>
        <v>13.561342116472101</v>
      </c>
      <c r="I708">
        <v>-15.3</v>
      </c>
      <c r="J708" s="1">
        <f t="shared" si="185"/>
        <v>-19.77144405449435</v>
      </c>
      <c r="K708">
        <v>10.6</v>
      </c>
      <c r="L708" s="1">
        <f t="shared" si="187"/>
        <v>28.06492472820834</v>
      </c>
      <c r="M708">
        <v>-9.4</v>
      </c>
      <c r="N708" s="1">
        <f t="shared" si="182"/>
        <v>33.71409200912876</v>
      </c>
      <c r="O708">
        <v>-29.4</v>
      </c>
      <c r="P708" s="1">
        <f t="shared" si="184"/>
        <v>27.122684232944202</v>
      </c>
      <c r="Q708">
        <v>15.9</v>
      </c>
      <c r="R708" s="1">
        <f t="shared" si="188"/>
        <v>42.09738709231251</v>
      </c>
    </row>
    <row r="709" spans="5:18" ht="12.75">
      <c r="E709">
        <v>5.4</v>
      </c>
      <c r="F709" s="1">
        <f t="shared" si="186"/>
        <v>13.994284547628721</v>
      </c>
      <c r="G709">
        <v>-14.6</v>
      </c>
      <c r="H709" s="1">
        <f t="shared" si="183"/>
        <v>13.668942899873421</v>
      </c>
      <c r="I709">
        <v>-15.4</v>
      </c>
      <c r="J709" s="1">
        <f t="shared" si="185"/>
        <v>-19.693653800145874</v>
      </c>
      <c r="K709">
        <v>10.8</v>
      </c>
      <c r="L709" s="1">
        <f t="shared" si="187"/>
        <v>27.988569095257443</v>
      </c>
      <c r="M709">
        <v>-9.2</v>
      </c>
      <c r="N709" s="1">
        <f aca="true" t="shared" si="189" ref="N709:N772">SQRT(1225-(M709*M709))</f>
        <v>33.769216751355074</v>
      </c>
      <c r="O709">
        <v>-29.2</v>
      </c>
      <c r="P709" s="1">
        <f t="shared" si="184"/>
        <v>27.337885799746843</v>
      </c>
      <c r="Q709">
        <v>16.2</v>
      </c>
      <c r="R709" s="1">
        <f t="shared" si="188"/>
        <v>41.98285364288616</v>
      </c>
    </row>
    <row r="710" spans="5:18" ht="12.75">
      <c r="E710">
        <v>5.5</v>
      </c>
      <c r="F710" s="1">
        <f t="shared" si="186"/>
        <v>13.955285736952863</v>
      </c>
      <c r="G710">
        <v>-14.5</v>
      </c>
      <c r="H710" s="1">
        <f t="shared" si="183"/>
        <v>13.77497731395591</v>
      </c>
      <c r="I710">
        <v>-15.5</v>
      </c>
      <c r="J710" s="1">
        <f t="shared" si="185"/>
        <v>-19.615045245933032</v>
      </c>
      <c r="K710">
        <v>11</v>
      </c>
      <c r="L710" s="1">
        <f t="shared" si="187"/>
        <v>27.910571473905726</v>
      </c>
      <c r="M710">
        <v>-9</v>
      </c>
      <c r="N710" s="1">
        <f t="shared" si="189"/>
        <v>33.823069050575526</v>
      </c>
      <c r="O710">
        <v>-29</v>
      </c>
      <c r="P710" s="1">
        <f t="shared" si="184"/>
        <v>27.54995462791182</v>
      </c>
      <c r="Q710">
        <v>16.5</v>
      </c>
      <c r="R710" s="1">
        <f t="shared" si="188"/>
        <v>41.865857210858586</v>
      </c>
    </row>
    <row r="711" spans="5:18" ht="12.75">
      <c r="E711">
        <v>5.6</v>
      </c>
      <c r="F711" s="1">
        <f t="shared" si="186"/>
        <v>13.915459029439166</v>
      </c>
      <c r="G711">
        <v>-14.4</v>
      </c>
      <c r="H711" s="1">
        <f t="shared" si="183"/>
        <v>13.879481258317977</v>
      </c>
      <c r="I711">
        <v>-15.6</v>
      </c>
      <c r="J711" s="1">
        <f t="shared" si="185"/>
        <v>-19.535608513685975</v>
      </c>
      <c r="K711">
        <v>11.2</v>
      </c>
      <c r="L711" s="1">
        <f t="shared" si="187"/>
        <v>27.830918058878332</v>
      </c>
      <c r="M711">
        <v>-8.8</v>
      </c>
      <c r="N711" s="1">
        <f t="shared" si="189"/>
        <v>33.87565497521782</v>
      </c>
      <c r="O711">
        <v>-28.8</v>
      </c>
      <c r="P711" s="1">
        <f t="shared" si="184"/>
        <v>27.758962516635954</v>
      </c>
      <c r="Q711">
        <v>16.8</v>
      </c>
      <c r="R711" s="1">
        <f t="shared" si="188"/>
        <v>41.746377088317494</v>
      </c>
    </row>
    <row r="712" spans="5:18" ht="12.75">
      <c r="E712">
        <v>5.7</v>
      </c>
      <c r="F712" s="1">
        <f t="shared" si="186"/>
        <v>13.874797295816613</v>
      </c>
      <c r="G712">
        <v>-14.3</v>
      </c>
      <c r="H712" s="1">
        <f t="shared" si="183"/>
        <v>13.982489048806725</v>
      </c>
      <c r="I712">
        <v>-15.7</v>
      </c>
      <c r="J712" s="1">
        <f t="shared" si="185"/>
        <v>-19.455333458977258</v>
      </c>
      <c r="K712">
        <v>11.4</v>
      </c>
      <c r="L712" s="1">
        <f t="shared" si="187"/>
        <v>27.749594591633226</v>
      </c>
      <c r="M712">
        <v>-8.6</v>
      </c>
      <c r="N712" s="1">
        <f t="shared" si="189"/>
        <v>33.92698041382404</v>
      </c>
      <c r="O712">
        <v>-28.6</v>
      </c>
      <c r="P712" s="1">
        <f t="shared" si="184"/>
        <v>27.96497809761345</v>
      </c>
      <c r="Q712">
        <v>17.1</v>
      </c>
      <c r="R712" s="1">
        <f t="shared" si="188"/>
        <v>41.62439188744984</v>
      </c>
    </row>
    <row r="713" spans="5:18" ht="12.75">
      <c r="E713">
        <v>5.8</v>
      </c>
      <c r="F713" s="1">
        <f t="shared" si="186"/>
        <v>13.833293172632466</v>
      </c>
      <c r="G713">
        <v>-14.2</v>
      </c>
      <c r="H713" s="1">
        <f t="shared" si="183"/>
        <v>14.084033513166604</v>
      </c>
      <c r="I713">
        <v>-15.8</v>
      </c>
      <c r="J713" s="1">
        <f t="shared" si="185"/>
        <v>-19.374209661299737</v>
      </c>
      <c r="K713">
        <v>11.6</v>
      </c>
      <c r="L713" s="1">
        <f t="shared" si="187"/>
        <v>27.666586345264932</v>
      </c>
      <c r="M713">
        <v>-8.4</v>
      </c>
      <c r="N713" s="1">
        <f t="shared" si="189"/>
        <v>33.97705107863247</v>
      </c>
      <c r="O713">
        <v>-28.4</v>
      </c>
      <c r="P713" s="1">
        <f t="shared" si="184"/>
        <v>28.16806702633321</v>
      </c>
      <c r="Q713">
        <v>17.4</v>
      </c>
      <c r="R713" s="1">
        <f t="shared" si="188"/>
        <v>41.4998795178974</v>
      </c>
    </row>
    <row r="714" spans="5:18" ht="12.75">
      <c r="E714">
        <v>5.9</v>
      </c>
      <c r="F714" s="1">
        <f t="shared" si="186"/>
        <v>13.790939054321138</v>
      </c>
      <c r="G714">
        <v>-14.1</v>
      </c>
      <c r="H714" s="1">
        <f t="shared" si="183"/>
        <v>14.184146079338015</v>
      </c>
      <c r="I714">
        <v>-15.9</v>
      </c>
      <c r="J714" s="1">
        <f t="shared" si="185"/>
        <v>-19.292226413765725</v>
      </c>
      <c r="K714">
        <v>11.8</v>
      </c>
      <c r="L714" s="1">
        <f t="shared" si="187"/>
        <v>27.581878108642275</v>
      </c>
      <c r="M714">
        <v>-8.2</v>
      </c>
      <c r="N714" s="1">
        <f t="shared" si="189"/>
        <v>34.02587250901878</v>
      </c>
      <c r="O714">
        <v>-28.2</v>
      </c>
      <c r="P714" s="1">
        <f t="shared" si="184"/>
        <v>28.36829215867603</v>
      </c>
      <c r="Q714">
        <v>17.7</v>
      </c>
      <c r="R714" s="1">
        <f t="shared" si="188"/>
        <v>41.372817162963415</v>
      </c>
    </row>
    <row r="715" spans="5:18" ht="12.75">
      <c r="E715">
        <v>6</v>
      </c>
      <c r="F715" s="1">
        <f t="shared" si="186"/>
        <v>13.74772708486752</v>
      </c>
      <c r="G715">
        <v>-14</v>
      </c>
      <c r="H715" s="1">
        <f t="shared" si="183"/>
        <v>14.2828568570857</v>
      </c>
      <c r="I715">
        <v>-16</v>
      </c>
      <c r="J715" s="1">
        <f t="shared" si="185"/>
        <v>-19.209372712298546</v>
      </c>
      <c r="K715">
        <v>12</v>
      </c>
      <c r="L715" s="1">
        <f t="shared" si="187"/>
        <v>27.49545416973504</v>
      </c>
      <c r="M715">
        <v>-8</v>
      </c>
      <c r="N715" s="1">
        <f t="shared" si="189"/>
        <v>34.07345007480164</v>
      </c>
      <c r="O715">
        <v>-28</v>
      </c>
      <c r="P715" s="1">
        <f t="shared" si="184"/>
        <v>28.5657137141714</v>
      </c>
      <c r="Q715">
        <v>18</v>
      </c>
      <c r="R715" s="1">
        <f t="shared" si="188"/>
        <v>41.24318125460256</v>
      </c>
    </row>
    <row r="716" spans="5:18" ht="12.75">
      <c r="E716">
        <v>6.1</v>
      </c>
      <c r="F716" s="1">
        <f t="shared" si="186"/>
        <v>13.703649149040558</v>
      </c>
      <c r="G716">
        <v>-13.9</v>
      </c>
      <c r="H716" s="1">
        <f t="shared" si="183"/>
        <v>14.380194713563512</v>
      </c>
      <c r="I716">
        <v>-16.1</v>
      </c>
      <c r="J716" s="1">
        <f t="shared" si="185"/>
        <v>-19.125637244285482</v>
      </c>
      <c r="K716">
        <v>12.2</v>
      </c>
      <c r="L716" s="1">
        <f t="shared" si="187"/>
        <v>27.407298298081116</v>
      </c>
      <c r="M716">
        <v>-7.8</v>
      </c>
      <c r="N716" s="1">
        <f t="shared" si="189"/>
        <v>34.1197889794178</v>
      </c>
      <c r="O716">
        <v>-27.8</v>
      </c>
      <c r="P716" s="1">
        <f t="shared" si="184"/>
        <v>28.760389427127024</v>
      </c>
      <c r="Q716">
        <v>18.3</v>
      </c>
      <c r="R716" s="1">
        <f t="shared" si="188"/>
        <v>41.110947447121674</v>
      </c>
    </row>
    <row r="717" spans="5:18" ht="12.75">
      <c r="E717">
        <v>6.2</v>
      </c>
      <c r="F717" s="1">
        <f t="shared" si="186"/>
        <v>13.658696863171098</v>
      </c>
      <c r="G717">
        <v>-13.8</v>
      </c>
      <c r="H717" s="1">
        <f t="shared" si="183"/>
        <v>14.476187343358056</v>
      </c>
      <c r="I717">
        <v>-16.2</v>
      </c>
      <c r="J717" s="1">
        <f t="shared" si="185"/>
        <v>-19.041008376659047</v>
      </c>
      <c r="K717">
        <v>12.4</v>
      </c>
      <c r="L717" s="1">
        <f t="shared" si="187"/>
        <v>27.317393726342196</v>
      </c>
      <c r="M717">
        <v>-7.6</v>
      </c>
      <c r="N717" s="1">
        <f t="shared" si="189"/>
        <v>34.16489426297117</v>
      </c>
      <c r="O717">
        <v>-27.6</v>
      </c>
      <c r="P717" s="1">
        <f t="shared" si="184"/>
        <v>28.952374686716112</v>
      </c>
      <c r="Q717">
        <v>18.6</v>
      </c>
      <c r="R717" s="1">
        <f t="shared" si="188"/>
        <v>40.9760905895133</v>
      </c>
    </row>
    <row r="718" spans="5:18" ht="12.75">
      <c r="E718">
        <v>6.3</v>
      </c>
      <c r="F718" s="1">
        <f t="shared" si="186"/>
        <v>13.612861565446114</v>
      </c>
      <c r="G718">
        <v>-13.7</v>
      </c>
      <c r="H718" s="1">
        <f t="shared" si="183"/>
        <v>14.57086133349707</v>
      </c>
      <c r="I718">
        <v>-16.3</v>
      </c>
      <c r="J718" s="1">
        <f t="shared" si="185"/>
        <v>-18.95547414337083</v>
      </c>
      <c r="K718">
        <v>12.6</v>
      </c>
      <c r="L718" s="1">
        <f t="shared" si="187"/>
        <v>27.225723130892227</v>
      </c>
      <c r="M718">
        <v>-7.4</v>
      </c>
      <c r="N718" s="1">
        <f t="shared" si="189"/>
        <v>34.20877080516048</v>
      </c>
      <c r="O718">
        <v>-27.4</v>
      </c>
      <c r="P718" s="1">
        <f t="shared" si="184"/>
        <v>29.14172266699414</v>
      </c>
      <c r="Q718">
        <v>18.9</v>
      </c>
      <c r="R718" s="1">
        <f t="shared" si="188"/>
        <v>40.83858469633834</v>
      </c>
    </row>
    <row r="719" spans="5:18" ht="12.75">
      <c r="E719">
        <v>6.4</v>
      </c>
      <c r="F719" s="1">
        <f t="shared" si="186"/>
        <v>13.566134305689296</v>
      </c>
      <c r="G719">
        <v>-13.6</v>
      </c>
      <c r="H719" s="1">
        <f t="shared" si="183"/>
        <v>14.66424222385869</v>
      </c>
      <c r="I719">
        <v>-16.4</v>
      </c>
      <c r="J719" s="1">
        <f t="shared" si="185"/>
        <v>-18.869022232219667</v>
      </c>
      <c r="K719">
        <v>12.8</v>
      </c>
      <c r="L719" s="1">
        <f t="shared" si="187"/>
        <v>27.132268611378592</v>
      </c>
      <c r="M719">
        <v>-7.2</v>
      </c>
      <c r="N719" s="1">
        <f t="shared" si="189"/>
        <v>34.251423328089594</v>
      </c>
      <c r="O719">
        <v>-27.2</v>
      </c>
      <c r="P719" s="1">
        <f t="shared" si="184"/>
        <v>29.32848444771738</v>
      </c>
      <c r="Q719">
        <v>19.2</v>
      </c>
      <c r="R719" s="1">
        <f t="shared" si="188"/>
        <v>40.69840291706789</v>
      </c>
    </row>
    <row r="720" spans="5:18" ht="12.75">
      <c r="E720">
        <v>6.5</v>
      </c>
      <c r="F720" s="1">
        <f t="shared" si="186"/>
        <v>13.518505834595775</v>
      </c>
      <c r="G720">
        <v>-13.5</v>
      </c>
      <c r="H720" s="1">
        <f aca="true" t="shared" si="190" ref="H720:H783">SQRT(400-(G720*G720))</f>
        <v>14.756354563373707</v>
      </c>
      <c r="I720">
        <v>-16.5</v>
      </c>
      <c r="J720" s="1">
        <f t="shared" si="185"/>
        <v>-18.78163997099295</v>
      </c>
      <c r="K720">
        <v>13</v>
      </c>
      <c r="L720" s="1">
        <f t="shared" si="187"/>
        <v>27.03701166919155</v>
      </c>
      <c r="M720">
        <v>-7</v>
      </c>
      <c r="N720" s="1">
        <f t="shared" si="189"/>
        <v>34.292856398964496</v>
      </c>
      <c r="O720">
        <v>-27</v>
      </c>
      <c r="P720" s="1">
        <f aca="true" t="shared" si="191" ref="P720:P783">SQRT(1600-(O720*O720))</f>
        <v>29.512709126747414</v>
      </c>
      <c r="Q720">
        <v>19.5</v>
      </c>
      <c r="R720" s="1">
        <f t="shared" si="188"/>
        <v>40.55551750378732</v>
      </c>
    </row>
    <row r="721" spans="5:18" ht="12.75">
      <c r="E721">
        <v>6.6</v>
      </c>
      <c r="F721" s="1">
        <f t="shared" si="186"/>
        <v>13.46996659238619</v>
      </c>
      <c r="G721">
        <v>-13.4</v>
      </c>
      <c r="H721" s="1">
        <f t="shared" si="190"/>
        <v>14.847221962373972</v>
      </c>
      <c r="I721">
        <v>-16.6</v>
      </c>
      <c r="J721" s="1">
        <f t="shared" si="185"/>
        <v>-18.693314312876673</v>
      </c>
      <c r="K721">
        <v>13.2</v>
      </c>
      <c r="L721" s="1">
        <f t="shared" si="187"/>
        <v>26.93993318477238</v>
      </c>
      <c r="M721">
        <v>-6.8</v>
      </c>
      <c r="N721" s="1">
        <f t="shared" si="189"/>
        <v>34.333074432680796</v>
      </c>
      <c r="O721">
        <v>-26.8</v>
      </c>
      <c r="P721" s="1">
        <f t="shared" si="191"/>
        <v>29.694443924747944</v>
      </c>
      <c r="Q721">
        <v>19.8</v>
      </c>
      <c r="R721" s="1">
        <f t="shared" si="188"/>
        <v>40.409899777158564</v>
      </c>
    </row>
    <row r="722" spans="5:18" ht="12.75">
      <c r="E722">
        <v>6.7</v>
      </c>
      <c r="F722" s="1">
        <f t="shared" si="186"/>
        <v>13.42050669684271</v>
      </c>
      <c r="G722">
        <v>-13.3</v>
      </c>
      <c r="H722" s="1">
        <f t="shared" si="190"/>
        <v>14.936867141405523</v>
      </c>
      <c r="I722">
        <v>-16.7</v>
      </c>
      <c r="J722" s="1">
        <f t="shared" si="185"/>
        <v>-18.604031821086526</v>
      </c>
      <c r="K722">
        <v>13.4</v>
      </c>
      <c r="L722" s="1">
        <f t="shared" si="187"/>
        <v>26.84101339368542</v>
      </c>
      <c r="M722">
        <v>-6.6</v>
      </c>
      <c r="N722" s="1">
        <f t="shared" si="189"/>
        <v>34.372081694305336</v>
      </c>
      <c r="O722">
        <v>-26.6</v>
      </c>
      <c r="P722" s="1">
        <f t="shared" si="191"/>
        <v>29.873734282811046</v>
      </c>
      <c r="Q722">
        <v>20.1</v>
      </c>
      <c r="R722" s="1">
        <f t="shared" si="188"/>
        <v>40.26152009052813</v>
      </c>
    </row>
    <row r="723" spans="5:18" ht="12.75">
      <c r="E723">
        <v>6.8</v>
      </c>
      <c r="F723" s="1">
        <f t="shared" si="186"/>
        <v>13.370115930686614</v>
      </c>
      <c r="G723">
        <v>-13.2</v>
      </c>
      <c r="H723" s="1">
        <f t="shared" si="190"/>
        <v>15.02531197679436</v>
      </c>
      <c r="I723">
        <v>-16.8</v>
      </c>
      <c r="J723" s="1">
        <f t="shared" si="185"/>
        <v>-18.513778652668396</v>
      </c>
      <c r="K723">
        <v>13.6</v>
      </c>
      <c r="L723" s="1">
        <f t="shared" si="187"/>
        <v>26.74023186137323</v>
      </c>
      <c r="M723">
        <v>-6.4</v>
      </c>
      <c r="N723" s="1">
        <f t="shared" si="189"/>
        <v>34.409882301455205</v>
      </c>
      <c r="O723">
        <v>-26.4</v>
      </c>
      <c r="P723" s="1">
        <f t="shared" si="191"/>
        <v>30.05062395358872</v>
      </c>
      <c r="Q723">
        <v>20.4</v>
      </c>
      <c r="R723" s="1">
        <f t="shared" si="188"/>
        <v>40.11034779205985</v>
      </c>
    </row>
    <row r="724" spans="5:18" ht="12.75">
      <c r="E724">
        <v>6.9</v>
      </c>
      <c r="F724" s="1">
        <f t="shared" si="186"/>
        <v>13.318783728253868</v>
      </c>
      <c r="G724">
        <v>-13.1</v>
      </c>
      <c r="H724" s="1">
        <f t="shared" si="190"/>
        <v>15.11257754322538</v>
      </c>
      <c r="I724">
        <v>-16.9</v>
      </c>
      <c r="J724" s="1">
        <f t="shared" si="185"/>
        <v>-18.42254054141285</v>
      </c>
      <c r="K724">
        <v>13.8</v>
      </c>
      <c r="L724" s="1">
        <f t="shared" si="187"/>
        <v>26.637567456507735</v>
      </c>
      <c r="M724">
        <v>-6.2</v>
      </c>
      <c r="N724" s="1">
        <f t="shared" si="189"/>
        <v>34.44648022657758</v>
      </c>
      <c r="O724">
        <v>-26.2</v>
      </c>
      <c r="P724" s="1">
        <f t="shared" si="191"/>
        <v>30.22515508645076</v>
      </c>
      <c r="Q724">
        <v>20.7</v>
      </c>
      <c r="R724" s="1">
        <f t="shared" si="188"/>
        <v>39.9563511847616</v>
      </c>
    </row>
    <row r="725" spans="5:18" ht="12.75">
      <c r="E725">
        <v>7</v>
      </c>
      <c r="F725" s="1">
        <f t="shared" si="186"/>
        <v>13.2664991614216</v>
      </c>
      <c r="G725">
        <v>-13</v>
      </c>
      <c r="H725" s="1">
        <f t="shared" si="190"/>
        <v>15.198684153570664</v>
      </c>
      <c r="I725">
        <v>-17</v>
      </c>
      <c r="J725" s="1">
        <f t="shared" si="185"/>
        <v>-18.33030277982336</v>
      </c>
      <c r="K725">
        <v>14</v>
      </c>
      <c r="L725" s="1">
        <f t="shared" si="187"/>
        <v>26.5329983228432</v>
      </c>
      <c r="M725">
        <v>-6</v>
      </c>
      <c r="N725" s="1">
        <f t="shared" si="189"/>
        <v>34.48187929913333</v>
      </c>
      <c r="O725">
        <v>-26</v>
      </c>
      <c r="P725" s="1">
        <f t="shared" si="191"/>
        <v>30.397368307141328</v>
      </c>
      <c r="Q725">
        <v>21</v>
      </c>
      <c r="R725" s="1">
        <f t="shared" si="188"/>
        <v>39.7994974842648</v>
      </c>
    </row>
    <row r="726" spans="5:18" ht="12.75">
      <c r="E726">
        <v>7.1</v>
      </c>
      <c r="F726" s="1">
        <f t="shared" si="186"/>
        <v>13.21325092473461</v>
      </c>
      <c r="G726">
        <v>-12.9</v>
      </c>
      <c r="H726" s="1">
        <f t="shared" si="190"/>
        <v>15.283651396181476</v>
      </c>
      <c r="I726">
        <v>-17.1</v>
      </c>
      <c r="J726" s="1">
        <f t="shared" si="185"/>
        <v>-18.237050200073476</v>
      </c>
      <c r="K726">
        <v>14.2</v>
      </c>
      <c r="L726" s="1">
        <f t="shared" si="187"/>
        <v>26.42650184946922</v>
      </c>
      <c r="M726">
        <v>-5.8</v>
      </c>
      <c r="N726" s="1">
        <f t="shared" si="189"/>
        <v>34.516083207687394</v>
      </c>
      <c r="O726">
        <v>-25.8</v>
      </c>
      <c r="P726" s="1">
        <f t="shared" si="191"/>
        <v>30.567302792362952</v>
      </c>
      <c r="Q726">
        <v>21.3</v>
      </c>
      <c r="R726" s="1">
        <f t="shared" si="188"/>
        <v>39.63975277420383</v>
      </c>
    </row>
    <row r="727" spans="5:18" ht="12.75">
      <c r="E727">
        <v>7.2</v>
      </c>
      <c r="F727" s="1">
        <f t="shared" si="186"/>
        <v>13.159027319676785</v>
      </c>
      <c r="G727">
        <v>-12.8</v>
      </c>
      <c r="H727" s="1">
        <f t="shared" si="190"/>
        <v>15.367498169838836</v>
      </c>
      <c r="I727">
        <v>-17.2</v>
      </c>
      <c r="J727" s="1">
        <f t="shared" si="185"/>
        <v>-18.142767153882563</v>
      </c>
      <c r="K727">
        <v>14.4</v>
      </c>
      <c r="L727" s="1">
        <f t="shared" si="187"/>
        <v>26.31805463935357</v>
      </c>
      <c r="M727">
        <v>-5.6</v>
      </c>
      <c r="N727" s="1">
        <f t="shared" si="189"/>
        <v>34.54909550190859</v>
      </c>
      <c r="O727">
        <v>-25.6</v>
      </c>
      <c r="P727" s="1">
        <f t="shared" si="191"/>
        <v>30.73499633967767</v>
      </c>
      <c r="Q727">
        <v>21.6</v>
      </c>
      <c r="R727" s="1">
        <f t="shared" si="188"/>
        <v>39.47708195903036</v>
      </c>
    </row>
    <row r="728" spans="5:18" ht="12.75">
      <c r="E728">
        <v>7.3</v>
      </c>
      <c r="F728" s="1">
        <f t="shared" si="186"/>
        <v>13.103816238027761</v>
      </c>
      <c r="G728">
        <v>-12.7</v>
      </c>
      <c r="H728" s="1">
        <f t="shared" si="190"/>
        <v>15.450242716540087</v>
      </c>
      <c r="I728">
        <v>-17.3</v>
      </c>
      <c r="J728" s="1">
        <f t="shared" si="185"/>
        <v>-18.04743749123404</v>
      </c>
      <c r="K728">
        <v>14.6</v>
      </c>
      <c r="L728" s="1">
        <f t="shared" si="187"/>
        <v>26.207632476055522</v>
      </c>
      <c r="M728">
        <v>-5.4</v>
      </c>
      <c r="N728" s="1">
        <f t="shared" si="189"/>
        <v>34.58091959448158</v>
      </c>
      <c r="O728">
        <v>-25.4</v>
      </c>
      <c r="P728" s="1">
        <f t="shared" si="191"/>
        <v>30.900485433080174</v>
      </c>
      <c r="Q728">
        <v>21.9</v>
      </c>
      <c r="R728" s="1">
        <f t="shared" si="188"/>
        <v>39.311448714083284</v>
      </c>
    </row>
    <row r="729" spans="5:18" ht="12.75">
      <c r="E729">
        <v>7.4</v>
      </c>
      <c r="F729" s="1">
        <f t="shared" si="186"/>
        <v>13.047605144240073</v>
      </c>
      <c r="G729">
        <v>-12.6</v>
      </c>
      <c r="H729" s="1">
        <f t="shared" si="190"/>
        <v>15.531902652283138</v>
      </c>
      <c r="I729">
        <v>-17.4</v>
      </c>
      <c r="J729" s="1">
        <f t="shared" si="185"/>
        <v>-17.9510445378535</v>
      </c>
      <c r="K729">
        <v>14.8</v>
      </c>
      <c r="L729" s="1">
        <f t="shared" si="187"/>
        <v>26.095210288480146</v>
      </c>
      <c r="M729">
        <v>-5.2</v>
      </c>
      <c r="N729" s="1">
        <f t="shared" si="189"/>
        <v>34.61155876293352</v>
      </c>
      <c r="O729">
        <v>-25.2</v>
      </c>
      <c r="P729" s="1">
        <f t="shared" si="191"/>
        <v>31.063805304566277</v>
      </c>
      <c r="Q729">
        <v>22.2</v>
      </c>
      <c r="R729" s="1">
        <f t="shared" si="188"/>
        <v>39.14281543272022</v>
      </c>
    </row>
    <row r="730" spans="5:18" ht="12.75">
      <c r="E730">
        <v>7.5</v>
      </c>
      <c r="F730" s="1">
        <f t="shared" si="186"/>
        <v>12.99038105676658</v>
      </c>
      <c r="G730">
        <v>-12.5</v>
      </c>
      <c r="H730" s="1">
        <f t="shared" si="190"/>
        <v>15.612494995995995</v>
      </c>
      <c r="I730">
        <v>-17.5</v>
      </c>
      <c r="J730" s="1">
        <f t="shared" si="185"/>
        <v>-17.853571071357123</v>
      </c>
      <c r="K730">
        <v>15</v>
      </c>
      <c r="L730" s="1">
        <f t="shared" si="187"/>
        <v>25.98076211353316</v>
      </c>
      <c r="M730">
        <v>-5</v>
      </c>
      <c r="N730" s="1">
        <f t="shared" si="189"/>
        <v>34.64101615137755</v>
      </c>
      <c r="O730">
        <v>-25</v>
      </c>
      <c r="P730" s="1">
        <f t="shared" si="191"/>
        <v>31.22498999199199</v>
      </c>
      <c r="Q730">
        <v>22.5</v>
      </c>
      <c r="R730" s="1">
        <f t="shared" si="188"/>
        <v>38.97114317029974</v>
      </c>
    </row>
    <row r="731" spans="5:18" ht="12.75">
      <c r="E731">
        <v>7.6</v>
      </c>
      <c r="F731" s="1">
        <f t="shared" si="186"/>
        <v>12.93213052826177</v>
      </c>
      <c r="G731">
        <v>-12.4</v>
      </c>
      <c r="H731" s="1">
        <f t="shared" si="190"/>
        <v>15.692036196746423</v>
      </c>
      <c r="I731">
        <v>-17.6</v>
      </c>
      <c r="J731" s="1">
        <f t="shared" si="185"/>
        <v>-17.75499929597295</v>
      </c>
      <c r="K731">
        <v>15.2</v>
      </c>
      <c r="L731" s="1">
        <f t="shared" si="187"/>
        <v>25.86426105652354</v>
      </c>
      <c r="M731">
        <v>-4.8</v>
      </c>
      <c r="N731" s="1">
        <f t="shared" si="189"/>
        <v>34.66929477217557</v>
      </c>
      <c r="O731">
        <v>-24.8</v>
      </c>
      <c r="P731" s="1">
        <f t="shared" si="191"/>
        <v>31.384072393492847</v>
      </c>
      <c r="Q731">
        <v>22.8</v>
      </c>
      <c r="R731" s="1">
        <f t="shared" si="188"/>
        <v>38.796391584785304</v>
      </c>
    </row>
    <row r="732" spans="5:18" ht="12.75">
      <c r="E732">
        <v>7.7</v>
      </c>
      <c r="F732" s="1">
        <f t="shared" si="186"/>
        <v>12.872839624573903</v>
      </c>
      <c r="G732">
        <v>-12.3</v>
      </c>
      <c r="H732" s="1">
        <f t="shared" si="190"/>
        <v>15.770542159355207</v>
      </c>
      <c r="I732">
        <v>-17.7</v>
      </c>
      <c r="J732" s="1">
        <f t="shared" si="185"/>
        <v>-17.655310815729074</v>
      </c>
      <c r="K732">
        <v>15.4</v>
      </c>
      <c r="L732" s="1">
        <f t="shared" si="187"/>
        <v>25.745679249147805</v>
      </c>
      <c r="M732">
        <v>-4.6</v>
      </c>
      <c r="N732" s="1">
        <f t="shared" si="189"/>
        <v>34.696397507522306</v>
      </c>
      <c r="O732">
        <v>-24.6</v>
      </c>
      <c r="P732" s="1">
        <f t="shared" si="191"/>
        <v>31.541084318710414</v>
      </c>
      <c r="Q732">
        <v>23.1</v>
      </c>
      <c r="R732" s="1">
        <f t="shared" si="188"/>
        <v>38.61851887372171</v>
      </c>
    </row>
    <row r="733" spans="5:18" ht="12.75">
      <c r="E733">
        <v>7.8</v>
      </c>
      <c r="F733" s="1">
        <f t="shared" si="186"/>
        <v>12.812493902437573</v>
      </c>
      <c r="G733">
        <v>-12.2</v>
      </c>
      <c r="H733" s="1">
        <f t="shared" si="190"/>
        <v>15.848028268526026</v>
      </c>
      <c r="I733">
        <v>-17.8</v>
      </c>
      <c r="J733" s="1">
        <f t="shared" si="185"/>
        <v>-17.55448660599335</v>
      </c>
      <c r="K733">
        <v>15.6</v>
      </c>
      <c r="L733" s="1">
        <f t="shared" si="187"/>
        <v>25.624987804875147</v>
      </c>
      <c r="M733">
        <v>-4.4</v>
      </c>
      <c r="N733" s="1">
        <f t="shared" si="189"/>
        <v>34.72232711095269</v>
      </c>
      <c r="O733">
        <v>-24.4</v>
      </c>
      <c r="P733" s="1">
        <f t="shared" si="191"/>
        <v>31.69605653705205</v>
      </c>
      <c r="Q733">
        <v>23.4</v>
      </c>
      <c r="R733" s="1">
        <f t="shared" si="188"/>
        <v>38.43748170731272</v>
      </c>
    </row>
    <row r="734" spans="5:18" ht="12.75">
      <c r="E734">
        <v>7.9</v>
      </c>
      <c r="F734" s="1">
        <f t="shared" si="186"/>
        <v>12.751078385768006</v>
      </c>
      <c r="G734">
        <v>-12.1</v>
      </c>
      <c r="H734" s="1">
        <f t="shared" si="190"/>
        <v>15.924509411595698</v>
      </c>
      <c r="I734">
        <v>-17.9</v>
      </c>
      <c r="J734" s="1">
        <f t="shared" si="185"/>
        <v>-17.452506983238827</v>
      </c>
      <c r="K734">
        <v>15.8</v>
      </c>
      <c r="L734" s="1">
        <f t="shared" si="187"/>
        <v>25.50215677153601</v>
      </c>
      <c r="M734">
        <v>-4.2</v>
      </c>
      <c r="N734" s="1">
        <f t="shared" si="189"/>
        <v>34.7470862087744</v>
      </c>
      <c r="O734">
        <v>-24.2</v>
      </c>
      <c r="P734" s="1">
        <f t="shared" si="191"/>
        <v>31.849018823191397</v>
      </c>
      <c r="Q734">
        <v>23.7</v>
      </c>
      <c r="R734" s="1">
        <f t="shared" si="188"/>
        <v>38.25323515730401</v>
      </c>
    </row>
    <row r="735" spans="5:18" ht="12.75">
      <c r="E735">
        <v>8</v>
      </c>
      <c r="F735" s="1">
        <f t="shared" si="186"/>
        <v>12.68857754044952</v>
      </c>
      <c r="G735">
        <v>-12</v>
      </c>
      <c r="H735" s="1">
        <f t="shared" si="190"/>
        <v>16</v>
      </c>
      <c r="I735">
        <v>-18</v>
      </c>
      <c r="J735" s="1">
        <f t="shared" si="185"/>
        <v>-17.349351572897472</v>
      </c>
      <c r="K735">
        <v>16</v>
      </c>
      <c r="L735" s="1">
        <f t="shared" si="187"/>
        <v>25.37715508089904</v>
      </c>
      <c r="M735">
        <v>-4</v>
      </c>
      <c r="N735" s="1">
        <f t="shared" si="189"/>
        <v>34.77067730142742</v>
      </c>
      <c r="O735">
        <v>-24</v>
      </c>
      <c r="P735" s="1">
        <f t="shared" si="191"/>
        <v>32</v>
      </c>
      <c r="Q735">
        <v>24</v>
      </c>
      <c r="R735" s="1">
        <f t="shared" si="188"/>
        <v>38.06573262134856</v>
      </c>
    </row>
    <row r="736" spans="5:18" ht="12.75">
      <c r="E736">
        <v>8.1</v>
      </c>
      <c r="F736" s="1">
        <f t="shared" si="186"/>
        <v>12.624975247500487</v>
      </c>
      <c r="G736">
        <v>-11.9</v>
      </c>
      <c r="H736" s="1">
        <f t="shared" si="190"/>
        <v>16.074513989542577</v>
      </c>
      <c r="I736">
        <v>-18.1</v>
      </c>
      <c r="J736" s="1">
        <f t="shared" si="185"/>
        <v>-17.2449992751522</v>
      </c>
      <c r="K736">
        <v>16.2</v>
      </c>
      <c r="L736" s="1">
        <f t="shared" si="187"/>
        <v>25.249950495000974</v>
      </c>
      <c r="M736">
        <v>-3.8</v>
      </c>
      <c r="N736" s="1">
        <f t="shared" si="189"/>
        <v>34.793102764772215</v>
      </c>
      <c r="O736">
        <v>-23.8</v>
      </c>
      <c r="P736" s="1">
        <f t="shared" si="191"/>
        <v>32.149027979085155</v>
      </c>
      <c r="Q736">
        <v>24.3</v>
      </c>
      <c r="R736" s="1">
        <f t="shared" si="188"/>
        <v>37.87492574250146</v>
      </c>
    </row>
    <row r="737" spans="5:18" ht="12.75">
      <c r="E737">
        <v>8.2</v>
      </c>
      <c r="F737" s="1">
        <f t="shared" si="186"/>
        <v>12.560254774486065</v>
      </c>
      <c r="G737">
        <v>-11.8</v>
      </c>
      <c r="H737" s="1">
        <f t="shared" si="190"/>
        <v>16.14806489954756</v>
      </c>
      <c r="I737">
        <v>-18.2</v>
      </c>
      <c r="J737" s="1">
        <f t="shared" si="185"/>
        <v>-17.13942822850284</v>
      </c>
      <c r="K737">
        <v>16.4</v>
      </c>
      <c r="L737" s="1">
        <f t="shared" si="187"/>
        <v>25.12050954897213</v>
      </c>
      <c r="M737">
        <v>-3.6</v>
      </c>
      <c r="N737" s="1">
        <f t="shared" si="189"/>
        <v>34.81436485130814</v>
      </c>
      <c r="O737">
        <v>-23.6</v>
      </c>
      <c r="P737" s="1">
        <f t="shared" si="191"/>
        <v>32.29612979909512</v>
      </c>
      <c r="Q737">
        <v>24.6</v>
      </c>
      <c r="R737" s="1">
        <f t="shared" si="188"/>
        <v>37.68076432345819</v>
      </c>
    </row>
    <row r="738" spans="5:18" ht="12.75">
      <c r="E738">
        <v>8.3</v>
      </c>
      <c r="F738" s="1">
        <f t="shared" si="186"/>
        <v>12.494398745037714</v>
      </c>
      <c r="G738">
        <v>-11.7</v>
      </c>
      <c r="H738" s="1">
        <f t="shared" si="190"/>
        <v>16.220665830970074</v>
      </c>
      <c r="I738">
        <v>-18.3</v>
      </c>
      <c r="J738" s="1">
        <f t="shared" si="185"/>
        <v>-17.032615770926085</v>
      </c>
      <c r="K738">
        <v>16.6</v>
      </c>
      <c r="L738" s="1">
        <f t="shared" si="187"/>
        <v>24.988797490075427</v>
      </c>
      <c r="M738">
        <v>-3.4</v>
      </c>
      <c r="N738" s="1">
        <f t="shared" si="189"/>
        <v>34.83446569132359</v>
      </c>
      <c r="O738">
        <v>-23.4</v>
      </c>
      <c r="P738" s="1">
        <f t="shared" si="191"/>
        <v>32.44133166194015</v>
      </c>
      <c r="Q738">
        <v>24.9</v>
      </c>
      <c r="R738" s="1">
        <f t="shared" si="188"/>
        <v>37.48319623511315</v>
      </c>
    </row>
    <row r="739" spans="5:18" ht="12.75">
      <c r="E739">
        <v>8.4</v>
      </c>
      <c r="F739" s="1">
        <f t="shared" si="186"/>
        <v>12.427389106324787</v>
      </c>
      <c r="G739">
        <v>-11.6</v>
      </c>
      <c r="H739" s="1">
        <f t="shared" si="190"/>
        <v>16.29232948353304</v>
      </c>
      <c r="I739">
        <v>-18.4</v>
      </c>
      <c r="J739" s="1">
        <f t="shared" si="185"/>
        <v>-16.924538398432023</v>
      </c>
      <c r="K739">
        <v>16.8</v>
      </c>
      <c r="L739" s="1">
        <f t="shared" si="187"/>
        <v>24.854778212649574</v>
      </c>
      <c r="M739">
        <v>-3.2</v>
      </c>
      <c r="N739" s="1">
        <f t="shared" si="189"/>
        <v>34.85340729397917</v>
      </c>
      <c r="O739">
        <v>-23.2</v>
      </c>
      <c r="P739" s="1">
        <f t="shared" si="191"/>
        <v>32.58465896706608</v>
      </c>
      <c r="Q739">
        <v>25.2</v>
      </c>
      <c r="R739" s="1">
        <f t="shared" si="188"/>
        <v>37.282167318974366</v>
      </c>
    </row>
    <row r="740" spans="5:18" ht="12.75">
      <c r="E740">
        <v>8.5</v>
      </c>
      <c r="F740" s="1">
        <f t="shared" si="186"/>
        <v>12.359207094308275</v>
      </c>
      <c r="G740">
        <v>-11.5</v>
      </c>
      <c r="H740" s="1">
        <f t="shared" si="190"/>
        <v>16.36306817195357</v>
      </c>
      <c r="I740">
        <v>-18.5</v>
      </c>
      <c r="J740" s="1">
        <f t="shared" si="185"/>
        <v>-16.815171720800237</v>
      </c>
      <c r="K740">
        <v>17</v>
      </c>
      <c r="L740" s="1">
        <f t="shared" si="187"/>
        <v>24.71841418861655</v>
      </c>
      <c r="M740">
        <v>-3</v>
      </c>
      <c r="N740" s="1">
        <f t="shared" si="189"/>
        <v>34.87119154832539</v>
      </c>
      <c r="O740">
        <v>-23</v>
      </c>
      <c r="P740" s="1">
        <f t="shared" si="191"/>
        <v>32.72613634390714</v>
      </c>
      <c r="Q740">
        <v>25.5</v>
      </c>
      <c r="R740" s="1">
        <f t="shared" si="188"/>
        <v>37.077621282924824</v>
      </c>
    </row>
    <row r="741" spans="5:18" ht="12.75">
      <c r="E741">
        <v>8.6</v>
      </c>
      <c r="F741" s="1">
        <f t="shared" si="186"/>
        <v>12.289833196589774</v>
      </c>
      <c r="G741">
        <v>-11.4</v>
      </c>
      <c r="H741" s="1">
        <f t="shared" si="190"/>
        <v>16.432893841317174</v>
      </c>
      <c r="I741">
        <v>-18.6</v>
      </c>
      <c r="J741" s="1">
        <f t="shared" si="185"/>
        <v>-16.704490414256878</v>
      </c>
      <c r="K741">
        <v>17.2</v>
      </c>
      <c r="L741" s="1">
        <f t="shared" si="187"/>
        <v>24.579666393179547</v>
      </c>
      <c r="M741">
        <v>-2.8</v>
      </c>
      <c r="N741" s="1">
        <f t="shared" si="189"/>
        <v>34.88782022425592</v>
      </c>
      <c r="O741">
        <v>-22.8</v>
      </c>
      <c r="P741" s="1">
        <f t="shared" si="191"/>
        <v>32.86578768263435</v>
      </c>
      <c r="Q741">
        <v>25.8</v>
      </c>
      <c r="R741" s="1">
        <f t="shared" si="188"/>
        <v>36.86949958976932</v>
      </c>
    </row>
    <row r="742" spans="5:18" ht="12.75">
      <c r="E742">
        <v>8.7</v>
      </c>
      <c r="F742" s="1">
        <f t="shared" si="186"/>
        <v>12.21924711264978</v>
      </c>
      <c r="G742">
        <v>-11.3</v>
      </c>
      <c r="H742" s="1">
        <f t="shared" si="190"/>
        <v>16.501818081653912</v>
      </c>
      <c r="I742">
        <v>-18.7</v>
      </c>
      <c r="J742" s="1">
        <f t="shared" si="185"/>
        <v>-16.5924681708298</v>
      </c>
      <c r="K742">
        <v>17.4</v>
      </c>
      <c r="L742" s="1">
        <f t="shared" si="187"/>
        <v>24.43849422529956</v>
      </c>
      <c r="M742">
        <v>-2.6</v>
      </c>
      <c r="N742" s="1">
        <f t="shared" si="189"/>
        <v>34.90329497339757</v>
      </c>
      <c r="O742">
        <v>-22.6</v>
      </c>
      <c r="P742" s="1">
        <f t="shared" si="191"/>
        <v>33.003636163307824</v>
      </c>
      <c r="Q742">
        <v>26.1</v>
      </c>
      <c r="R742" s="1">
        <f t="shared" si="188"/>
        <v>36.65774133794934</v>
      </c>
    </row>
    <row r="743" spans="5:18" ht="12.75">
      <c r="E743">
        <v>8.8</v>
      </c>
      <c r="F743" s="1">
        <f t="shared" si="186"/>
        <v>12.147427711248172</v>
      </c>
      <c r="G743">
        <v>-11.2</v>
      </c>
      <c r="H743" s="1">
        <f t="shared" si="190"/>
        <v>16.569852141766383</v>
      </c>
      <c r="I743">
        <v>-18.8</v>
      </c>
      <c r="J743" s="1">
        <f t="shared" si="185"/>
        <v>-16.47907764409161</v>
      </c>
      <c r="K743">
        <v>17.6</v>
      </c>
      <c r="L743" s="1">
        <f t="shared" si="187"/>
        <v>24.294855422496344</v>
      </c>
      <c r="M743">
        <v>-2.4</v>
      </c>
      <c r="N743" s="1">
        <f t="shared" si="189"/>
        <v>34.917617329938196</v>
      </c>
      <c r="O743">
        <v>-22.4</v>
      </c>
      <c r="P743" s="1">
        <f t="shared" si="191"/>
        <v>33.139704283532765</v>
      </c>
      <c r="Q743">
        <v>26.4</v>
      </c>
      <c r="R743" s="1">
        <f t="shared" si="188"/>
        <v>36.44228313374452</v>
      </c>
    </row>
    <row r="744" spans="5:18" ht="12.75">
      <c r="E744">
        <v>8.9</v>
      </c>
      <c r="F744" s="1">
        <f t="shared" si="186"/>
        <v>12.074352984735869</v>
      </c>
      <c r="G744">
        <v>-11.1</v>
      </c>
      <c r="H744" s="1">
        <f t="shared" si="190"/>
        <v>16.63700694235595</v>
      </c>
      <c r="I744">
        <v>-18.9</v>
      </c>
      <c r="J744" s="1">
        <f t="shared" si="185"/>
        <v>-16.364290390970215</v>
      </c>
      <c r="K744">
        <v>17.8</v>
      </c>
      <c r="L744" s="1">
        <f t="shared" si="187"/>
        <v>24.148705969471738</v>
      </c>
      <c r="M744">
        <v>-2.2</v>
      </c>
      <c r="N744" s="1">
        <f t="shared" si="189"/>
        <v>34.93078871139328</v>
      </c>
      <c r="O744">
        <v>-22.2</v>
      </c>
      <c r="P744" s="1">
        <f t="shared" si="191"/>
        <v>33.2740138847119</v>
      </c>
      <c r="Q744">
        <v>26.7</v>
      </c>
      <c r="R744" s="1">
        <f t="shared" si="188"/>
        <v>36.22305895420761</v>
      </c>
    </row>
    <row r="745" spans="5:18" ht="12.75">
      <c r="E745">
        <v>9</v>
      </c>
      <c r="F745" s="1">
        <f t="shared" si="186"/>
        <v>12</v>
      </c>
      <c r="G745">
        <v>-11</v>
      </c>
      <c r="H745" s="1">
        <f t="shared" si="190"/>
        <v>16.703293088490067</v>
      </c>
      <c r="I745">
        <v>-19</v>
      </c>
      <c r="J745" s="1">
        <f t="shared" si="185"/>
        <v>-16.24807680927192</v>
      </c>
      <c r="K745">
        <v>18</v>
      </c>
      <c r="L745" s="1">
        <f t="shared" si="187"/>
        <v>24</v>
      </c>
      <c r="M745">
        <v>-2</v>
      </c>
      <c r="N745" s="1">
        <f t="shared" si="189"/>
        <v>34.942810419312295</v>
      </c>
      <c r="O745">
        <v>-22</v>
      </c>
      <c r="P745" s="1">
        <f t="shared" si="191"/>
        <v>33.406586176980134</v>
      </c>
      <c r="Q745">
        <v>27</v>
      </c>
      <c r="R745" s="1">
        <f t="shared" si="188"/>
        <v>36</v>
      </c>
    </row>
    <row r="746" spans="5:18" ht="12.75">
      <c r="E746">
        <v>9.1</v>
      </c>
      <c r="F746" s="1">
        <f t="shared" si="186"/>
        <v>11.924344845734712</v>
      </c>
      <c r="G746">
        <v>-10.9</v>
      </c>
      <c r="H746" s="1">
        <f t="shared" si="190"/>
        <v>16.768720881450676</v>
      </c>
      <c r="I746">
        <v>-19.1</v>
      </c>
      <c r="J746" s="1">
        <f t="shared" si="185"/>
        <v>-16.130406070524074</v>
      </c>
      <c r="K746">
        <v>18.2</v>
      </c>
      <c r="L746" s="1">
        <f t="shared" si="187"/>
        <v>23.848689691469424</v>
      </c>
      <c r="M746">
        <v>-1.8</v>
      </c>
      <c r="N746" s="1">
        <f t="shared" si="189"/>
        <v>34.953683639925565</v>
      </c>
      <c r="O746">
        <v>-21.8</v>
      </c>
      <c r="P746" s="1">
        <f t="shared" si="191"/>
        <v>33.53744176290135</v>
      </c>
      <c r="Q746">
        <v>27.3</v>
      </c>
      <c r="R746" s="1">
        <f t="shared" si="188"/>
        <v>35.77303453720414</v>
      </c>
    </row>
    <row r="747" spans="5:18" ht="12.75">
      <c r="E747">
        <v>9.2</v>
      </c>
      <c r="F747" s="1">
        <f t="shared" si="186"/>
        <v>11.84736257569591</v>
      </c>
      <c r="G747">
        <v>-10.8</v>
      </c>
      <c r="H747" s="1">
        <f t="shared" si="190"/>
        <v>16.83330033000065</v>
      </c>
      <c r="I747">
        <v>-19.2</v>
      </c>
      <c r="J747" s="1">
        <f t="shared" si="185"/>
        <v>-16.011246047700347</v>
      </c>
      <c r="K747">
        <v>18.4</v>
      </c>
      <c r="L747" s="1">
        <f t="shared" si="187"/>
        <v>23.69472515139182</v>
      </c>
      <c r="M747">
        <v>-1.6</v>
      </c>
      <c r="N747" s="1">
        <f t="shared" si="189"/>
        <v>34.96340944473236</v>
      </c>
      <c r="O747">
        <v>-21.6</v>
      </c>
      <c r="P747" s="1">
        <f t="shared" si="191"/>
        <v>33.6666006600013</v>
      </c>
      <c r="Q747">
        <v>27.6</v>
      </c>
      <c r="R747" s="1">
        <f t="shared" si="188"/>
        <v>35.542087727087726</v>
      </c>
    </row>
    <row r="748" spans="5:18" ht="12.75">
      <c r="E748">
        <v>9.3</v>
      </c>
      <c r="F748" s="1">
        <f t="shared" si="186"/>
        <v>11.769027147559818</v>
      </c>
      <c r="G748">
        <v>-10.7</v>
      </c>
      <c r="H748" s="1">
        <f t="shared" si="190"/>
        <v>16.897041161102734</v>
      </c>
      <c r="I748">
        <v>-19.3</v>
      </c>
      <c r="J748" s="1">
        <f t="shared" si="185"/>
        <v>-15.890563237343098</v>
      </c>
      <c r="K748">
        <v>18.6</v>
      </c>
      <c r="L748" s="1">
        <f t="shared" si="187"/>
        <v>23.538054295119636</v>
      </c>
      <c r="M748">
        <v>-1.4</v>
      </c>
      <c r="N748" s="1">
        <f t="shared" si="189"/>
        <v>34.97198879103103</v>
      </c>
      <c r="O748">
        <v>-21.4</v>
      </c>
      <c r="P748" s="1">
        <f t="shared" si="191"/>
        <v>33.79408232220547</v>
      </c>
      <c r="Q748">
        <v>27.9</v>
      </c>
      <c r="R748" s="1">
        <f t="shared" si="188"/>
        <v>35.30708144267946</v>
      </c>
    </row>
    <row r="749" spans="5:18" ht="12.75">
      <c r="E749">
        <v>9.4</v>
      </c>
      <c r="F749" s="1">
        <f t="shared" si="186"/>
        <v>11.689311356961966</v>
      </c>
      <c r="G749">
        <v>-10.6</v>
      </c>
      <c r="H749" s="1">
        <f t="shared" si="190"/>
        <v>16.959952830123083</v>
      </c>
      <c r="I749">
        <v>-19.4</v>
      </c>
      <c r="J749" s="1">
        <f t="shared" si="185"/>
        <v>-15.76832267554162</v>
      </c>
      <c r="K749">
        <v>18.8</v>
      </c>
      <c r="L749" s="1">
        <f t="shared" si="187"/>
        <v>23.37862271392393</v>
      </c>
      <c r="M749">
        <v>-1.2</v>
      </c>
      <c r="N749" s="1">
        <f t="shared" si="189"/>
        <v>34.979422522391644</v>
      </c>
      <c r="O749">
        <v>-21.2</v>
      </c>
      <c r="P749" s="1">
        <f t="shared" si="191"/>
        <v>33.919905660246165</v>
      </c>
      <c r="Q749">
        <v>28.2</v>
      </c>
      <c r="R749" s="1">
        <f t="shared" si="188"/>
        <v>35.0679340708859</v>
      </c>
    </row>
    <row r="750" spans="5:18" ht="12.75">
      <c r="E750">
        <v>9.5</v>
      </c>
      <c r="F750" s="1">
        <f t="shared" si="186"/>
        <v>11.6081867662439</v>
      </c>
      <c r="G750">
        <v>-10.5</v>
      </c>
      <c r="H750" s="1">
        <f t="shared" si="190"/>
        <v>17.022044530549202</v>
      </c>
      <c r="I750">
        <v>-19.5</v>
      </c>
      <c r="J750" s="1">
        <f t="shared" si="185"/>
        <v>-15.644487847162015</v>
      </c>
      <c r="K750">
        <v>19</v>
      </c>
      <c r="L750" s="1">
        <f t="shared" si="187"/>
        <v>23.2163735324878</v>
      </c>
      <c r="M750">
        <v>-1</v>
      </c>
      <c r="N750" s="1">
        <f t="shared" si="189"/>
        <v>34.9857113690718</v>
      </c>
      <c r="O750">
        <v>-21</v>
      </c>
      <c r="P750" s="1">
        <f t="shared" si="191"/>
        <v>34.044089061098404</v>
      </c>
      <c r="Q750">
        <v>28.5</v>
      </c>
      <c r="R750" s="1">
        <f t="shared" si="188"/>
        <v>34.8245602987317</v>
      </c>
    </row>
    <row r="751" spans="5:18" ht="12.75">
      <c r="E751">
        <v>9.6</v>
      </c>
      <c r="F751" s="1">
        <f t="shared" si="186"/>
        <v>11.525623627379128</v>
      </c>
      <c r="G751">
        <v>-10.4</v>
      </c>
      <c r="H751" s="1">
        <f t="shared" si="190"/>
        <v>17.083325203250098</v>
      </c>
      <c r="I751">
        <v>-19.6</v>
      </c>
      <c r="J751" s="1">
        <f t="shared" si="185"/>
        <v>-15.519020587653072</v>
      </c>
      <c r="K751">
        <v>19.2</v>
      </c>
      <c r="L751" s="1">
        <f t="shared" si="187"/>
        <v>23.051247254758255</v>
      </c>
      <c r="M751">
        <v>-0.7999999999999972</v>
      </c>
      <c r="N751" s="1">
        <f t="shared" si="189"/>
        <v>34.990855948375994</v>
      </c>
      <c r="O751">
        <v>-20.8</v>
      </c>
      <c r="P751" s="1">
        <f t="shared" si="191"/>
        <v>34.166650406500196</v>
      </c>
      <c r="Q751">
        <v>28.8</v>
      </c>
      <c r="R751" s="1">
        <f t="shared" si="188"/>
        <v>34.576870882137385</v>
      </c>
    </row>
    <row r="752" spans="5:18" ht="12.75">
      <c r="E752">
        <v>9.7</v>
      </c>
      <c r="F752" s="1">
        <f t="shared" si="186"/>
        <v>11.441590798486024</v>
      </c>
      <c r="G752">
        <v>-10.3</v>
      </c>
      <c r="H752" s="1">
        <f t="shared" si="190"/>
        <v>17.143803545304642</v>
      </c>
      <c r="I752">
        <v>-19.7</v>
      </c>
      <c r="J752" s="1">
        <f t="shared" si="185"/>
        <v>-15.391880976670786</v>
      </c>
      <c r="K752">
        <v>19.4</v>
      </c>
      <c r="L752" s="1">
        <f t="shared" si="187"/>
        <v>22.883181596972047</v>
      </c>
      <c r="M752">
        <v>-0.6000000000000014</v>
      </c>
      <c r="N752" s="1">
        <f t="shared" si="189"/>
        <v>34.994856764959046</v>
      </c>
      <c r="O752">
        <v>-20.6</v>
      </c>
      <c r="P752" s="1">
        <f t="shared" si="191"/>
        <v>34.287607090609285</v>
      </c>
      <c r="Q752">
        <v>29.1</v>
      </c>
      <c r="R752" s="1">
        <f t="shared" si="188"/>
        <v>34.32477239545807</v>
      </c>
    </row>
    <row r="753" spans="5:18" ht="12.75">
      <c r="E753">
        <v>9.8</v>
      </c>
      <c r="F753" s="1">
        <f t="shared" si="186"/>
        <v>11.356055653262711</v>
      </c>
      <c r="G753">
        <v>-10.2</v>
      </c>
      <c r="H753" s="1">
        <f t="shared" si="190"/>
        <v>17.203488018422313</v>
      </c>
      <c r="I753">
        <v>-19.8</v>
      </c>
      <c r="J753" s="1">
        <f aca="true" t="shared" si="192" ref="J753:J805">-SQRT(625-(I753*I753))</f>
        <v>-15.26302722267113</v>
      </c>
      <c r="K753">
        <v>19.6</v>
      </c>
      <c r="L753" s="1">
        <f t="shared" si="187"/>
        <v>22.712111306525422</v>
      </c>
      <c r="M753">
        <v>-0.3999999999999986</v>
      </c>
      <c r="N753" s="1">
        <f t="shared" si="189"/>
        <v>34.99771421107384</v>
      </c>
      <c r="O753">
        <v>-20.4</v>
      </c>
      <c r="P753" s="1">
        <f t="shared" si="191"/>
        <v>34.406976036844625</v>
      </c>
      <c r="Q753">
        <v>29.4</v>
      </c>
      <c r="R753" s="1">
        <f t="shared" si="188"/>
        <v>34.06816695978814</v>
      </c>
    </row>
    <row r="754" spans="5:18" ht="12.75">
      <c r="E754">
        <v>9.9</v>
      </c>
      <c r="F754" s="1">
        <f t="shared" si="186"/>
        <v>11.268983982595769</v>
      </c>
      <c r="G754">
        <v>-10.1</v>
      </c>
      <c r="H754" s="1">
        <f t="shared" si="190"/>
        <v>17.262386856978964</v>
      </c>
      <c r="I754">
        <v>-19.9</v>
      </c>
      <c r="J754" s="1">
        <f t="shared" si="192"/>
        <v>-15.132415537514163</v>
      </c>
      <c r="K754">
        <v>19.8</v>
      </c>
      <c r="L754" s="1">
        <f t="shared" si="187"/>
        <v>22.537967965191537</v>
      </c>
      <c r="M754">
        <v>-0.19999999999999574</v>
      </c>
      <c r="N754" s="1">
        <f t="shared" si="189"/>
        <v>34.999428566763775</v>
      </c>
      <c r="O754">
        <v>-20.2</v>
      </c>
      <c r="P754" s="1">
        <f t="shared" si="191"/>
        <v>34.52477371395793</v>
      </c>
      <c r="Q754">
        <v>29.7</v>
      </c>
      <c r="R754" s="1">
        <f t="shared" si="188"/>
        <v>33.80695194778731</v>
      </c>
    </row>
    <row r="755" spans="5:18" ht="12.75">
      <c r="E755">
        <v>10</v>
      </c>
      <c r="F755" s="1">
        <f t="shared" si="186"/>
        <v>11.180339887498949</v>
      </c>
      <c r="G755">
        <v>-10</v>
      </c>
      <c r="H755" s="1">
        <f t="shared" si="190"/>
        <v>17.320508075688775</v>
      </c>
      <c r="I755">
        <v>-20</v>
      </c>
      <c r="J755" s="1">
        <f t="shared" si="192"/>
        <v>-15</v>
      </c>
      <c r="K755">
        <v>20</v>
      </c>
      <c r="L755" s="1">
        <f t="shared" si="187"/>
        <v>22.360679774997898</v>
      </c>
      <c r="M755">
        <v>0</v>
      </c>
      <c r="N755" s="1">
        <f t="shared" si="189"/>
        <v>35</v>
      </c>
      <c r="O755">
        <v>-20</v>
      </c>
      <c r="P755" s="1">
        <f t="shared" si="191"/>
        <v>34.64101615137755</v>
      </c>
      <c r="Q755">
        <v>30</v>
      </c>
      <c r="R755" s="1">
        <f t="shared" si="188"/>
        <v>33.54101966249684</v>
      </c>
    </row>
    <row r="756" spans="5:18" ht="12.75">
      <c r="E756">
        <v>10.1</v>
      </c>
      <c r="F756" s="1">
        <f t="shared" si="186"/>
        <v>11.090085662428402</v>
      </c>
      <c r="G756">
        <v>-9.9</v>
      </c>
      <c r="H756" s="1">
        <f t="shared" si="190"/>
        <v>17.377859476932134</v>
      </c>
      <c r="I756">
        <v>-20.1</v>
      </c>
      <c r="J756" s="1">
        <f t="shared" si="192"/>
        <v>-14.86573240711671</v>
      </c>
      <c r="K756">
        <v>20.2</v>
      </c>
      <c r="L756" s="1">
        <f t="shared" si="187"/>
        <v>22.180171324856804</v>
      </c>
      <c r="M756">
        <v>0.20000000000000284</v>
      </c>
      <c r="N756" s="1">
        <f t="shared" si="189"/>
        <v>34.999428566763775</v>
      </c>
      <c r="O756">
        <v>-19.8</v>
      </c>
      <c r="P756" s="1">
        <f t="shared" si="191"/>
        <v>34.75571895386427</v>
      </c>
      <c r="Q756">
        <v>30.3</v>
      </c>
      <c r="R756" s="1">
        <f t="shared" si="188"/>
        <v>33.2702569872852</v>
      </c>
    </row>
    <row r="757" spans="5:18" ht="12.75">
      <c r="E757">
        <v>10.2</v>
      </c>
      <c r="F757" s="1">
        <f t="shared" si="186"/>
        <v>10.998181667894016</v>
      </c>
      <c r="G757">
        <v>-9.8</v>
      </c>
      <c r="H757" s="1">
        <f t="shared" si="190"/>
        <v>17.434448657758008</v>
      </c>
      <c r="I757">
        <v>-20.2</v>
      </c>
      <c r="J757" s="1">
        <f t="shared" si="192"/>
        <v>-14.729562111617577</v>
      </c>
      <c r="K757">
        <v>20.4</v>
      </c>
      <c r="L757" s="1">
        <f t="shared" si="187"/>
        <v>21.996363335788033</v>
      </c>
      <c r="M757">
        <v>0.3999999999999986</v>
      </c>
      <c r="N757" s="1">
        <f t="shared" si="189"/>
        <v>34.99771421107384</v>
      </c>
      <c r="O757">
        <v>-19.6</v>
      </c>
      <c r="P757" s="1">
        <f t="shared" si="191"/>
        <v>34.868897315516016</v>
      </c>
      <c r="Q757">
        <v>30.6</v>
      </c>
      <c r="R757" s="1">
        <f t="shared" si="188"/>
        <v>32.99454500368205</v>
      </c>
    </row>
    <row r="758" spans="5:18" ht="12.75">
      <c r="E758">
        <v>10.3</v>
      </c>
      <c r="F758" s="1">
        <f t="shared" si="186"/>
        <v>10.904586191139945</v>
      </c>
      <c r="G758">
        <v>-9.7</v>
      </c>
      <c r="H758" s="1">
        <f t="shared" si="190"/>
        <v>17.49028301657809</v>
      </c>
      <c r="I758">
        <v>-20.3</v>
      </c>
      <c r="J758" s="1">
        <f t="shared" si="192"/>
        <v>-14.59143584435747</v>
      </c>
      <c r="K758">
        <v>20.6</v>
      </c>
      <c r="L758" s="1">
        <f t="shared" si="187"/>
        <v>21.80917238227989</v>
      </c>
      <c r="M758">
        <v>0.6000000000000014</v>
      </c>
      <c r="N758" s="1">
        <f t="shared" si="189"/>
        <v>34.994856764959046</v>
      </c>
      <c r="O758">
        <v>-19.4</v>
      </c>
      <c r="P758" s="1">
        <f t="shared" si="191"/>
        <v>34.98056603315618</v>
      </c>
      <c r="Q758">
        <v>30.9</v>
      </c>
      <c r="R758" s="1">
        <f t="shared" si="188"/>
        <v>32.71375857341984</v>
      </c>
    </row>
    <row r="759" spans="5:18" ht="12.75">
      <c r="E759">
        <v>10.4</v>
      </c>
      <c r="F759" s="1">
        <f t="shared" si="186"/>
        <v>10.809255293497328</v>
      </c>
      <c r="G759">
        <v>-9.6</v>
      </c>
      <c r="H759" s="1">
        <f t="shared" si="190"/>
        <v>17.54536975956905</v>
      </c>
      <c r="I759">
        <v>-20.4</v>
      </c>
      <c r="J759" s="1">
        <f t="shared" si="192"/>
        <v>-14.451297519600102</v>
      </c>
      <c r="K759">
        <v>20.8</v>
      </c>
      <c r="L759" s="1">
        <f t="shared" si="187"/>
        <v>21.618510586994656</v>
      </c>
      <c r="M759">
        <v>0.8000000000000043</v>
      </c>
      <c r="N759" s="1">
        <f t="shared" si="189"/>
        <v>34.990855948375994</v>
      </c>
      <c r="O759">
        <v>-19.2</v>
      </c>
      <c r="P759" s="1">
        <f t="shared" si="191"/>
        <v>35.0907395191381</v>
      </c>
      <c r="Q759">
        <v>31.2</v>
      </c>
      <c r="R759" s="1">
        <f t="shared" si="188"/>
        <v>32.42776588049198</v>
      </c>
    </row>
    <row r="760" spans="5:18" ht="12.75">
      <c r="E760">
        <v>10.5</v>
      </c>
      <c r="F760" s="1">
        <f t="shared" si="186"/>
        <v>10.712142642814275</v>
      </c>
      <c r="G760">
        <v>-9.5</v>
      </c>
      <c r="H760" s="1">
        <f t="shared" si="190"/>
        <v>17.599715906798043</v>
      </c>
      <c r="I760">
        <v>-20.5</v>
      </c>
      <c r="J760" s="1">
        <f t="shared" si="192"/>
        <v>-14.309088021254185</v>
      </c>
      <c r="K760">
        <v>21</v>
      </c>
      <c r="L760" s="1">
        <f t="shared" si="187"/>
        <v>21.42428528562855</v>
      </c>
      <c r="M760">
        <v>1</v>
      </c>
      <c r="N760" s="1">
        <f t="shared" si="189"/>
        <v>34.9857113690718</v>
      </c>
      <c r="O760">
        <v>-19</v>
      </c>
      <c r="P760" s="1">
        <f t="shared" si="191"/>
        <v>35.199431813596085</v>
      </c>
      <c r="Q760">
        <v>31.5</v>
      </c>
      <c r="R760" s="1">
        <f t="shared" si="188"/>
        <v>32.13642792844283</v>
      </c>
    </row>
    <row r="761" spans="5:18" ht="12.75">
      <c r="E761">
        <v>10.6</v>
      </c>
      <c r="F761" s="1">
        <f t="shared" si="186"/>
        <v>10.613199329137279</v>
      </c>
      <c r="G761">
        <v>-9.4</v>
      </c>
      <c r="H761" s="1">
        <f t="shared" si="190"/>
        <v>17.65332829808589</v>
      </c>
      <c r="I761">
        <v>-20.6</v>
      </c>
      <c r="J761" s="1">
        <f t="shared" si="192"/>
        <v>-14.164744967700615</v>
      </c>
      <c r="K761">
        <v>21.2</v>
      </c>
      <c r="L761" s="1">
        <f t="shared" si="187"/>
        <v>21.226398658274558</v>
      </c>
      <c r="M761">
        <v>1.2</v>
      </c>
      <c r="N761" s="1">
        <f t="shared" si="189"/>
        <v>34.979422522391644</v>
      </c>
      <c r="O761">
        <v>-18.8</v>
      </c>
      <c r="P761" s="1">
        <f t="shared" si="191"/>
        <v>35.30665659617178</v>
      </c>
      <c r="Q761">
        <v>31.8</v>
      </c>
      <c r="R761" s="1">
        <f t="shared" si="188"/>
        <v>31.83959798741184</v>
      </c>
    </row>
    <row r="762" spans="5:18" ht="12.75">
      <c r="E762">
        <v>10.7</v>
      </c>
      <c r="F762" s="1">
        <f aca="true" t="shared" si="193" ref="F762:F805">SQRT(225-(E762*E762))</f>
        <v>10.512373661547615</v>
      </c>
      <c r="G762">
        <v>-9.3</v>
      </c>
      <c r="H762" s="1">
        <f t="shared" si="190"/>
        <v>17.706213598621247</v>
      </c>
      <c r="I762">
        <v>-20.7</v>
      </c>
      <c r="J762" s="1">
        <f t="shared" si="192"/>
        <v>-14.01820245252579</v>
      </c>
      <c r="K762">
        <v>21.4</v>
      </c>
      <c r="L762" s="1">
        <f aca="true" t="shared" si="194" ref="L762:L805">SQRT(900-(K762*K762))</f>
        <v>21.02474732309523</v>
      </c>
      <c r="M762">
        <v>1.4</v>
      </c>
      <c r="N762" s="1">
        <f t="shared" si="189"/>
        <v>34.97198879103103</v>
      </c>
      <c r="O762">
        <v>-18.6</v>
      </c>
      <c r="P762" s="1">
        <f t="shared" si="191"/>
        <v>35.41242719724249</v>
      </c>
      <c r="Q762">
        <v>32.1</v>
      </c>
      <c r="R762" s="1">
        <f aca="true" t="shared" si="195" ref="R762:R805">SQRT(2025-(Q762*Q762))</f>
        <v>31.537120984642844</v>
      </c>
    </row>
    <row r="763" spans="5:18" ht="12.75">
      <c r="E763">
        <v>10.8</v>
      </c>
      <c r="F763" s="1">
        <f t="shared" si="193"/>
        <v>10.409610943738484</v>
      </c>
      <c r="G763">
        <v>-9.2</v>
      </c>
      <c r="H763" s="1">
        <f t="shared" si="190"/>
        <v>17.758378304338493</v>
      </c>
      <c r="I763">
        <v>-20.8</v>
      </c>
      <c r="J763" s="1">
        <f t="shared" si="192"/>
        <v>-13.869390758068645</v>
      </c>
      <c r="K763">
        <v>21.6</v>
      </c>
      <c r="L763" s="1">
        <f t="shared" si="194"/>
        <v>20.819221887476967</v>
      </c>
      <c r="M763">
        <v>1.6</v>
      </c>
      <c r="N763" s="1">
        <f t="shared" si="189"/>
        <v>34.96340944473236</v>
      </c>
      <c r="O763">
        <v>-18.4</v>
      </c>
      <c r="P763" s="1">
        <f t="shared" si="191"/>
        <v>35.516756608676985</v>
      </c>
      <c r="Q763">
        <v>32.4</v>
      </c>
      <c r="R763" s="1">
        <f t="shared" si="195"/>
        <v>31.22883283121545</v>
      </c>
    </row>
    <row r="764" spans="5:18" ht="12.75">
      <c r="E764">
        <v>10.9</v>
      </c>
      <c r="F764" s="1">
        <f t="shared" si="193"/>
        <v>10.304853225543777</v>
      </c>
      <c r="G764">
        <v>-9.1</v>
      </c>
      <c r="H764" s="1">
        <f t="shared" si="190"/>
        <v>17.809828747071094</v>
      </c>
      <c r="I764">
        <v>-20.9</v>
      </c>
      <c r="J764" s="1">
        <f t="shared" si="192"/>
        <v>-13.718236038208413</v>
      </c>
      <c r="K764">
        <v>21.8</v>
      </c>
      <c r="L764" s="1">
        <f t="shared" si="194"/>
        <v>20.609706451087554</v>
      </c>
      <c r="M764">
        <v>1.8</v>
      </c>
      <c r="N764" s="1">
        <f t="shared" si="189"/>
        <v>34.953683639925565</v>
      </c>
      <c r="O764">
        <v>-18.2</v>
      </c>
      <c r="P764" s="1">
        <f t="shared" si="191"/>
        <v>35.61965749414219</v>
      </c>
      <c r="Q764">
        <v>32.7</v>
      </c>
      <c r="R764" s="1">
        <f t="shared" si="195"/>
        <v>30.91455967663133</v>
      </c>
    </row>
    <row r="765" spans="5:18" ht="12.75">
      <c r="E765">
        <v>11</v>
      </c>
      <c r="F765" s="1">
        <f t="shared" si="193"/>
        <v>10.198039027185569</v>
      </c>
      <c r="G765">
        <v>-9</v>
      </c>
      <c r="H765" s="1">
        <f t="shared" si="190"/>
        <v>17.86057109949175</v>
      </c>
      <c r="I765">
        <v>-21</v>
      </c>
      <c r="J765" s="1">
        <f t="shared" si="192"/>
        <v>-13.564659966250536</v>
      </c>
      <c r="K765">
        <v>22</v>
      </c>
      <c r="L765" s="1">
        <f t="shared" si="194"/>
        <v>20.396078054371138</v>
      </c>
      <c r="M765">
        <v>2</v>
      </c>
      <c r="N765" s="1">
        <f t="shared" si="189"/>
        <v>34.942810419312295</v>
      </c>
      <c r="O765">
        <v>-18</v>
      </c>
      <c r="P765" s="1">
        <f t="shared" si="191"/>
        <v>35.7211421989835</v>
      </c>
      <c r="Q765">
        <v>33</v>
      </c>
      <c r="R765" s="1">
        <f t="shared" si="195"/>
        <v>30.59411708155671</v>
      </c>
    </row>
    <row r="766" spans="5:18" ht="12.75">
      <c r="E766">
        <v>11.1</v>
      </c>
      <c r="F766" s="1">
        <f t="shared" si="193"/>
        <v>10.089103032480143</v>
      </c>
      <c r="G766">
        <v>-8.9</v>
      </c>
      <c r="H766" s="1">
        <f t="shared" si="190"/>
        <v>17.910611379849655</v>
      </c>
      <c r="I766">
        <v>-21.1</v>
      </c>
      <c r="J766" s="1">
        <f t="shared" si="192"/>
        <v>-13.408579343092242</v>
      </c>
      <c r="K766">
        <v>22.2</v>
      </c>
      <c r="L766" s="1">
        <f t="shared" si="194"/>
        <v>20.178206064960285</v>
      </c>
      <c r="M766">
        <v>2.2</v>
      </c>
      <c r="N766" s="1">
        <f t="shared" si="189"/>
        <v>34.93078871139328</v>
      </c>
      <c r="O766">
        <v>-17.8</v>
      </c>
      <c r="P766" s="1">
        <f t="shared" si="191"/>
        <v>35.82122275969931</v>
      </c>
      <c r="Q766">
        <v>33.3</v>
      </c>
      <c r="R766" s="1">
        <f t="shared" si="195"/>
        <v>30.267309097440428</v>
      </c>
    </row>
    <row r="767" spans="5:18" ht="12.75">
      <c r="E767">
        <v>11.2</v>
      </c>
      <c r="F767" s="1">
        <f t="shared" si="193"/>
        <v>9.977975746613138</v>
      </c>
      <c r="G767">
        <v>-8.8</v>
      </c>
      <c r="H767" s="1">
        <f t="shared" si="190"/>
        <v>17.95995545651492</v>
      </c>
      <c r="I767">
        <v>-21.2</v>
      </c>
      <c r="J767" s="1">
        <f t="shared" si="192"/>
        <v>-13.249905660041508</v>
      </c>
      <c r="K767">
        <v>22.4</v>
      </c>
      <c r="L767" s="1">
        <f t="shared" si="194"/>
        <v>19.955951493226276</v>
      </c>
      <c r="M767">
        <v>2.4</v>
      </c>
      <c r="N767" s="1">
        <f t="shared" si="189"/>
        <v>34.917617329938196</v>
      </c>
      <c r="O767">
        <v>-17.6</v>
      </c>
      <c r="P767" s="1">
        <f t="shared" si="191"/>
        <v>35.91991091302984</v>
      </c>
      <c r="Q767">
        <v>33.6</v>
      </c>
      <c r="R767" s="1">
        <f t="shared" si="195"/>
        <v>29.933927239839413</v>
      </c>
    </row>
    <row r="768" spans="5:18" ht="12.75">
      <c r="E768">
        <v>11.3</v>
      </c>
      <c r="F768" s="1">
        <f t="shared" si="193"/>
        <v>9.86458311334037</v>
      </c>
      <c r="G768">
        <v>-8.7</v>
      </c>
      <c r="H768" s="1">
        <f t="shared" si="190"/>
        <v>18.008609052339384</v>
      </c>
      <c r="I768">
        <v>-21.3</v>
      </c>
      <c r="J768" s="1">
        <f t="shared" si="192"/>
        <v>-13.088544609695914</v>
      </c>
      <c r="K768">
        <v>22.6</v>
      </c>
      <c r="L768" s="1">
        <f t="shared" si="194"/>
        <v>19.72916622668074</v>
      </c>
      <c r="M768">
        <v>2.6</v>
      </c>
      <c r="N768" s="1">
        <f t="shared" si="189"/>
        <v>34.90329497339757</v>
      </c>
      <c r="O768">
        <v>-17.4</v>
      </c>
      <c r="P768" s="1">
        <f t="shared" si="191"/>
        <v>36.01721810467877</v>
      </c>
      <c r="Q768">
        <v>33.9</v>
      </c>
      <c r="R768" s="1">
        <f t="shared" si="195"/>
        <v>29.593749340021116</v>
      </c>
    </row>
    <row r="769" spans="5:18" ht="12.75">
      <c r="E769">
        <v>11.4</v>
      </c>
      <c r="F769" s="1">
        <f t="shared" si="193"/>
        <v>9.748846085563152</v>
      </c>
      <c r="G769">
        <v>-8.6</v>
      </c>
      <c r="H769" s="1">
        <f t="shared" si="190"/>
        <v>18.056577748842663</v>
      </c>
      <c r="I769">
        <v>-21.4</v>
      </c>
      <c r="J769" s="1">
        <f t="shared" si="192"/>
        <v>-12.924395537122813</v>
      </c>
      <c r="K769">
        <v>22.8</v>
      </c>
      <c r="L769" s="1">
        <f t="shared" si="194"/>
        <v>19.497692171126303</v>
      </c>
      <c r="M769">
        <v>2.8</v>
      </c>
      <c r="N769" s="1">
        <f t="shared" si="189"/>
        <v>34.88782022425592</v>
      </c>
      <c r="O769">
        <v>-17.2</v>
      </c>
      <c r="P769" s="1">
        <f t="shared" si="191"/>
        <v>36.11315549768533</v>
      </c>
      <c r="Q769">
        <v>34.2</v>
      </c>
      <c r="R769" s="1">
        <f t="shared" si="195"/>
        <v>29.246538256689455</v>
      </c>
    </row>
    <row r="770" spans="5:18" ht="12.75">
      <c r="E770">
        <v>11.5</v>
      </c>
      <c r="F770" s="1">
        <f t="shared" si="193"/>
        <v>9.630680142129112</v>
      </c>
      <c r="G770">
        <v>-8.5</v>
      </c>
      <c r="H770" s="1">
        <f t="shared" si="190"/>
        <v>18.103866990231673</v>
      </c>
      <c r="I770">
        <v>-21.5</v>
      </c>
      <c r="J770" s="1">
        <f t="shared" si="192"/>
        <v>-12.757350822173073</v>
      </c>
      <c r="K770">
        <v>23</v>
      </c>
      <c r="L770" s="1">
        <f t="shared" si="194"/>
        <v>19.261360284258224</v>
      </c>
      <c r="M770">
        <v>3</v>
      </c>
      <c r="N770" s="1">
        <f t="shared" si="189"/>
        <v>34.87119154832539</v>
      </c>
      <c r="O770">
        <v>-17</v>
      </c>
      <c r="P770" s="1">
        <f t="shared" si="191"/>
        <v>36.207733980463345</v>
      </c>
      <c r="Q770">
        <v>34.5</v>
      </c>
      <c r="R770" s="1">
        <f t="shared" si="195"/>
        <v>28.892040426387332</v>
      </c>
    </row>
    <row r="771" spans="5:18" ht="12.75">
      <c r="E771">
        <v>11.6</v>
      </c>
      <c r="F771" s="1">
        <f t="shared" si="193"/>
        <v>9.509994742374992</v>
      </c>
      <c r="G771">
        <v>-8.4</v>
      </c>
      <c r="H771" s="1">
        <f t="shared" si="190"/>
        <v>18.150482087261484</v>
      </c>
      <c r="I771">
        <v>-21.6</v>
      </c>
      <c r="J771" s="1">
        <f t="shared" si="192"/>
        <v>-12.587295182047649</v>
      </c>
      <c r="K771">
        <v>23.2</v>
      </c>
      <c r="L771" s="1">
        <f t="shared" si="194"/>
        <v>19.019989484749985</v>
      </c>
      <c r="M771">
        <v>3.2</v>
      </c>
      <c r="N771" s="1">
        <f t="shared" si="189"/>
        <v>34.85340729397917</v>
      </c>
      <c r="O771">
        <v>-16.8</v>
      </c>
      <c r="P771" s="1">
        <f t="shared" si="191"/>
        <v>36.30096417452297</v>
      </c>
      <c r="Q771">
        <v>34.8</v>
      </c>
      <c r="R771" s="1">
        <f t="shared" si="195"/>
        <v>28.52998422712498</v>
      </c>
    </row>
    <row r="772" spans="5:18" ht="12.75">
      <c r="E772">
        <v>11.7</v>
      </c>
      <c r="F772" s="1">
        <f t="shared" si="193"/>
        <v>9.38669270829721</v>
      </c>
      <c r="G772">
        <v>-8.3</v>
      </c>
      <c r="H772" s="1">
        <f t="shared" si="190"/>
        <v>18.196428220944902</v>
      </c>
      <c r="I772">
        <v>-21.7</v>
      </c>
      <c r="J772" s="1">
        <f t="shared" si="192"/>
        <v>-12.414104881142258</v>
      </c>
      <c r="K772">
        <v>23.4</v>
      </c>
      <c r="L772" s="1">
        <f t="shared" si="194"/>
        <v>18.77338541659442</v>
      </c>
      <c r="M772">
        <v>3.4000000000000057</v>
      </c>
      <c r="N772" s="1">
        <f t="shared" si="189"/>
        <v>34.83446569132359</v>
      </c>
      <c r="O772">
        <v>-16.6</v>
      </c>
      <c r="P772" s="1">
        <f t="shared" si="191"/>
        <v>36.392856441889805</v>
      </c>
      <c r="Q772">
        <v>35.1</v>
      </c>
      <c r="R772" s="1">
        <f t="shared" si="195"/>
        <v>28.16007812489163</v>
      </c>
    </row>
    <row r="773" spans="5:18" ht="12.75">
      <c r="E773">
        <v>11.8</v>
      </c>
      <c r="F773" s="1">
        <f t="shared" si="193"/>
        <v>9.26066952223218</v>
      </c>
      <c r="G773">
        <v>-8.2</v>
      </c>
      <c r="H773" s="1">
        <f t="shared" si="190"/>
        <v>18.24171044611771</v>
      </c>
      <c r="I773">
        <v>-21.8</v>
      </c>
      <c r="J773" s="1">
        <f t="shared" si="192"/>
        <v>-12.237646832622683</v>
      </c>
      <c r="K773">
        <v>23.6</v>
      </c>
      <c r="L773" s="1">
        <f t="shared" si="194"/>
        <v>18.52133904446436</v>
      </c>
      <c r="M773">
        <v>3.6</v>
      </c>
      <c r="N773" s="1">
        <f aca="true" t="shared" si="196" ref="N773:N836">SQRT(1225-(M773*M773))</f>
        <v>34.81436485130814</v>
      </c>
      <c r="O773">
        <v>-16.4</v>
      </c>
      <c r="P773" s="1">
        <f t="shared" si="191"/>
        <v>36.48342089223542</v>
      </c>
      <c r="Q773">
        <v>35.4</v>
      </c>
      <c r="R773" s="1">
        <f t="shared" si="195"/>
        <v>27.782008566696543</v>
      </c>
    </row>
    <row r="774" spans="5:18" ht="12.75">
      <c r="E774">
        <v>11.9</v>
      </c>
      <c r="F774" s="1">
        <f t="shared" si="193"/>
        <v>9.131812525451888</v>
      </c>
      <c r="G774">
        <v>-8.1</v>
      </c>
      <c r="H774" s="1">
        <f t="shared" si="190"/>
        <v>18.28633369486623</v>
      </c>
      <c r="I774">
        <v>-21.9</v>
      </c>
      <c r="J774" s="1">
        <f t="shared" si="192"/>
        <v>-12.057777573002417</v>
      </c>
      <c r="K774">
        <v>23.8</v>
      </c>
      <c r="L774" s="1">
        <f t="shared" si="194"/>
        <v>18.263625050903777</v>
      </c>
      <c r="M774">
        <v>3.8</v>
      </c>
      <c r="N774" s="1">
        <f t="shared" si="196"/>
        <v>34.793102764772215</v>
      </c>
      <c r="O774">
        <v>-16.2</v>
      </c>
      <c r="P774" s="1">
        <f t="shared" si="191"/>
        <v>36.57266738973246</v>
      </c>
      <c r="Q774">
        <v>35.7</v>
      </c>
      <c r="R774" s="1">
        <f t="shared" si="195"/>
        <v>27.39543757635566</v>
      </c>
    </row>
    <row r="775" spans="5:18" ht="12.75">
      <c r="E775">
        <v>12</v>
      </c>
      <c r="F775" s="1">
        <f t="shared" si="193"/>
        <v>9</v>
      </c>
      <c r="G775">
        <v>-8</v>
      </c>
      <c r="H775" s="1">
        <f t="shared" si="190"/>
        <v>18.33030277982336</v>
      </c>
      <c r="I775">
        <v>-22</v>
      </c>
      <c r="J775" s="1">
        <f t="shared" si="192"/>
        <v>-11.874342087037917</v>
      </c>
      <c r="K775">
        <v>24</v>
      </c>
      <c r="L775" s="1">
        <f t="shared" si="194"/>
        <v>18</v>
      </c>
      <c r="M775">
        <v>4</v>
      </c>
      <c r="N775" s="1">
        <f t="shared" si="196"/>
        <v>34.77067730142742</v>
      </c>
      <c r="O775">
        <v>-16</v>
      </c>
      <c r="P775" s="1">
        <f t="shared" si="191"/>
        <v>36.66060555964672</v>
      </c>
      <c r="Q775">
        <v>36</v>
      </c>
      <c r="R775" s="1">
        <f t="shared" si="195"/>
        <v>27</v>
      </c>
    </row>
    <row r="776" spans="5:18" ht="12.75">
      <c r="E776">
        <v>12.1</v>
      </c>
      <c r="F776" s="1">
        <f t="shared" si="193"/>
        <v>8.865100112237876</v>
      </c>
      <c r="G776">
        <v>-7.9</v>
      </c>
      <c r="H776" s="1">
        <f t="shared" si="190"/>
        <v>18.373622397339073</v>
      </c>
      <c r="I776">
        <v>-22.1</v>
      </c>
      <c r="J776" s="1">
        <f t="shared" si="192"/>
        <v>-11.687172455303289</v>
      </c>
      <c r="K776">
        <v>24.2</v>
      </c>
      <c r="L776" s="1">
        <f t="shared" si="194"/>
        <v>17.73020022447575</v>
      </c>
      <c r="M776">
        <v>4.2</v>
      </c>
      <c r="N776" s="1">
        <f t="shared" si="196"/>
        <v>34.7470862087744</v>
      </c>
      <c r="O776">
        <v>-15.8</v>
      </c>
      <c r="P776" s="1">
        <f t="shared" si="191"/>
        <v>36.747244794678146</v>
      </c>
      <c r="Q776">
        <v>36.3</v>
      </c>
      <c r="R776" s="1">
        <f t="shared" si="195"/>
        <v>26.59530033671363</v>
      </c>
    </row>
    <row r="777" spans="5:18" ht="12.75">
      <c r="E777">
        <v>12.2</v>
      </c>
      <c r="F777" s="1">
        <f t="shared" si="193"/>
        <v>8.726969691708574</v>
      </c>
      <c r="G777">
        <v>-7.8</v>
      </c>
      <c r="H777" s="1">
        <f t="shared" si="190"/>
        <v>18.416297130530882</v>
      </c>
      <c r="I777">
        <v>-22.2</v>
      </c>
      <c r="J777" s="1">
        <f t="shared" si="192"/>
        <v>-11.496086290559932</v>
      </c>
      <c r="K777">
        <v>24.4</v>
      </c>
      <c r="L777" s="1">
        <f t="shared" si="194"/>
        <v>17.453939383417147</v>
      </c>
      <c r="M777">
        <v>4.400000000000006</v>
      </c>
      <c r="N777" s="1">
        <f t="shared" si="196"/>
        <v>34.72232711095268</v>
      </c>
      <c r="O777">
        <v>-15.6</v>
      </c>
      <c r="P777" s="1">
        <f t="shared" si="191"/>
        <v>36.832594261061764</v>
      </c>
      <c r="Q777">
        <v>36.6</v>
      </c>
      <c r="R777" s="1">
        <f t="shared" si="195"/>
        <v>26.18090907512571</v>
      </c>
    </row>
    <row r="778" spans="5:18" ht="12.75">
      <c r="E778">
        <v>12.3</v>
      </c>
      <c r="F778" s="1">
        <f t="shared" si="193"/>
        <v>8.585452812752509</v>
      </c>
      <c r="G778">
        <v>-7.7</v>
      </c>
      <c r="H778" s="1">
        <f t="shared" si="190"/>
        <v>18.458331452219618</v>
      </c>
      <c r="I778">
        <v>-22.3</v>
      </c>
      <c r="J778" s="1">
        <f t="shared" si="192"/>
        <v>-11.300884921102417</v>
      </c>
      <c r="K778">
        <v>24.6</v>
      </c>
      <c r="L778" s="1">
        <f t="shared" si="194"/>
        <v>17.170905625505018</v>
      </c>
      <c r="M778">
        <v>4.6</v>
      </c>
      <c r="N778" s="1">
        <f t="shared" si="196"/>
        <v>34.696397507522306</v>
      </c>
      <c r="O778">
        <v>-15.4</v>
      </c>
      <c r="P778" s="1">
        <f t="shared" si="191"/>
        <v>36.916662904439235</v>
      </c>
      <c r="Q778">
        <v>36.9</v>
      </c>
      <c r="R778" s="1">
        <f t="shared" si="195"/>
        <v>25.756358438257536</v>
      </c>
    </row>
    <row r="779" spans="5:18" ht="12.75">
      <c r="E779">
        <v>12.4</v>
      </c>
      <c r="F779" s="1">
        <f t="shared" si="193"/>
        <v>8.440379138403676</v>
      </c>
      <c r="G779">
        <v>-7.6</v>
      </c>
      <c r="H779" s="1">
        <f t="shared" si="190"/>
        <v>18.499729727755483</v>
      </c>
      <c r="I779">
        <v>-22.4</v>
      </c>
      <c r="J779" s="1">
        <f t="shared" si="192"/>
        <v>-11.101351269102336</v>
      </c>
      <c r="K779">
        <v>24.8</v>
      </c>
      <c r="L779" s="1">
        <f t="shared" si="194"/>
        <v>16.880758276807352</v>
      </c>
      <c r="M779">
        <v>4.8</v>
      </c>
      <c r="N779" s="1">
        <f t="shared" si="196"/>
        <v>34.66929477217557</v>
      </c>
      <c r="O779">
        <v>-15.2</v>
      </c>
      <c r="P779" s="1">
        <f t="shared" si="191"/>
        <v>36.999459455510966</v>
      </c>
      <c r="Q779">
        <v>37.2</v>
      </c>
      <c r="R779" s="1">
        <f t="shared" si="195"/>
        <v>25.32113741521103</v>
      </c>
    </row>
    <row r="780" spans="5:18" ht="12.75">
      <c r="E780">
        <v>12.5</v>
      </c>
      <c r="F780" s="1">
        <f t="shared" si="193"/>
        <v>8.2915619758885</v>
      </c>
      <c r="G780">
        <v>-7.5</v>
      </c>
      <c r="H780" s="1">
        <f t="shared" si="190"/>
        <v>18.540496217739157</v>
      </c>
      <c r="I780">
        <v>-22.5</v>
      </c>
      <c r="J780" s="1">
        <f t="shared" si="192"/>
        <v>-10.897247358851684</v>
      </c>
      <c r="K780">
        <v>25</v>
      </c>
      <c r="L780" s="1">
        <f t="shared" si="194"/>
        <v>16.583123951777</v>
      </c>
      <c r="M780">
        <v>5</v>
      </c>
      <c r="N780" s="1">
        <f t="shared" si="196"/>
        <v>34.64101615137755</v>
      </c>
      <c r="O780">
        <v>-15</v>
      </c>
      <c r="P780" s="1">
        <f t="shared" si="191"/>
        <v>37.080992435478315</v>
      </c>
      <c r="Q780">
        <v>37.5</v>
      </c>
      <c r="R780" s="1">
        <f t="shared" si="195"/>
        <v>24.8746859276655</v>
      </c>
    </row>
    <row r="781" spans="5:18" ht="12.75">
      <c r="E781">
        <v>12.6</v>
      </c>
      <c r="F781" s="1">
        <f t="shared" si="193"/>
        <v>8.138795979750322</v>
      </c>
      <c r="G781">
        <v>-7.4</v>
      </c>
      <c r="H781" s="1">
        <f t="shared" si="190"/>
        <v>18.580635080642427</v>
      </c>
      <c r="I781">
        <v>-22.6</v>
      </c>
      <c r="J781" s="1">
        <f t="shared" si="192"/>
        <v>-10.688311372709908</v>
      </c>
      <c r="K781">
        <v>25.2</v>
      </c>
      <c r="L781" s="1">
        <f t="shared" si="194"/>
        <v>16.277591959500644</v>
      </c>
      <c r="M781">
        <v>5.2</v>
      </c>
      <c r="N781" s="1">
        <f t="shared" si="196"/>
        <v>34.61155876293352</v>
      </c>
      <c r="O781">
        <v>-14.8</v>
      </c>
      <c r="P781" s="1">
        <f t="shared" si="191"/>
        <v>37.161270161284854</v>
      </c>
      <c r="Q781">
        <v>37.8</v>
      </c>
      <c r="R781" s="1">
        <f t="shared" si="195"/>
        <v>24.41638793925097</v>
      </c>
    </row>
    <row r="782" spans="5:18" ht="12.75">
      <c r="E782">
        <v>12.7</v>
      </c>
      <c r="F782" s="1">
        <f t="shared" si="193"/>
        <v>7.981854421122952</v>
      </c>
      <c r="G782">
        <v>-7.3</v>
      </c>
      <c r="H782" s="1">
        <f t="shared" si="190"/>
        <v>18.62015037533263</v>
      </c>
      <c r="I782">
        <v>-22.7</v>
      </c>
      <c r="J782" s="1">
        <f t="shared" si="192"/>
        <v>-10.474254150057657</v>
      </c>
      <c r="K782">
        <v>25.4</v>
      </c>
      <c r="L782" s="1">
        <f t="shared" si="194"/>
        <v>15.963708842245904</v>
      </c>
      <c r="M782">
        <v>5.400000000000006</v>
      </c>
      <c r="N782" s="1">
        <f t="shared" si="196"/>
        <v>34.58091959448158</v>
      </c>
      <c r="O782">
        <v>-14.6</v>
      </c>
      <c r="P782" s="1">
        <f t="shared" si="191"/>
        <v>37.24030075066526</v>
      </c>
      <c r="Q782">
        <v>38.1</v>
      </c>
      <c r="R782" s="1">
        <f t="shared" si="195"/>
        <v>23.94556326336885</v>
      </c>
    </row>
    <row r="783" spans="5:18" ht="12.75">
      <c r="E783">
        <v>12.8</v>
      </c>
      <c r="F783" s="1">
        <f t="shared" si="193"/>
        <v>7.820485918406859</v>
      </c>
      <c r="G783">
        <v>-7.2</v>
      </c>
      <c r="H783" s="1">
        <f t="shared" si="190"/>
        <v>18.65904606350496</v>
      </c>
      <c r="I783">
        <v>-22.8</v>
      </c>
      <c r="J783" s="1">
        <f t="shared" si="192"/>
        <v>-10.254754994635414</v>
      </c>
      <c r="K783">
        <v>25.6</v>
      </c>
      <c r="L783" s="1">
        <f t="shared" si="194"/>
        <v>15.640971836813717</v>
      </c>
      <c r="M783">
        <v>5.6</v>
      </c>
      <c r="N783" s="1">
        <f t="shared" si="196"/>
        <v>34.54909550190859</v>
      </c>
      <c r="O783">
        <v>-14.4</v>
      </c>
      <c r="P783" s="1">
        <f t="shared" si="191"/>
        <v>37.31809212700992</v>
      </c>
      <c r="Q783">
        <v>38.4</v>
      </c>
      <c r="R783" s="1">
        <f t="shared" si="195"/>
        <v>23.461457755220582</v>
      </c>
    </row>
    <row r="784" spans="5:18" ht="12.75">
      <c r="E784">
        <v>12.9</v>
      </c>
      <c r="F784" s="1">
        <f t="shared" si="193"/>
        <v>7.654410493303844</v>
      </c>
      <c r="G784">
        <v>-7.1</v>
      </c>
      <c r="H784" s="1">
        <f aca="true" t="shared" si="197" ref="H784:H847">SQRT(400-(G784*G784))</f>
        <v>18.697326012026426</v>
      </c>
      <c r="I784">
        <v>-22.9</v>
      </c>
      <c r="J784" s="1">
        <f t="shared" si="192"/>
        <v>-10.029456615390488</v>
      </c>
      <c r="K784">
        <v>25.8</v>
      </c>
      <c r="L784" s="1">
        <f t="shared" si="194"/>
        <v>15.308820986607689</v>
      </c>
      <c r="M784">
        <v>5.8</v>
      </c>
      <c r="N784" s="1">
        <f t="shared" si="196"/>
        <v>34.516083207687394</v>
      </c>
      <c r="O784">
        <v>-14.2</v>
      </c>
      <c r="P784" s="1">
        <f aca="true" t="shared" si="198" ref="P784:P847">SQRT(1600-(O784*O784))</f>
        <v>37.39465202405285</v>
      </c>
      <c r="Q784">
        <v>38.7</v>
      </c>
      <c r="R784" s="1">
        <f t="shared" si="195"/>
        <v>22.963231479911528</v>
      </c>
    </row>
    <row r="785" spans="5:18" ht="12.75">
      <c r="E785">
        <v>13</v>
      </c>
      <c r="F785" s="1">
        <f t="shared" si="193"/>
        <v>7.483314773547883</v>
      </c>
      <c r="G785">
        <v>-7</v>
      </c>
      <c r="H785" s="1">
        <f t="shared" si="197"/>
        <v>18.734993995195193</v>
      </c>
      <c r="I785">
        <v>-23</v>
      </c>
      <c r="J785" s="1">
        <f t="shared" si="192"/>
        <v>-9.797958971132712</v>
      </c>
      <c r="K785">
        <v>26</v>
      </c>
      <c r="L785" s="1">
        <f t="shared" si="194"/>
        <v>14.966629547095765</v>
      </c>
      <c r="M785">
        <v>6</v>
      </c>
      <c r="N785" s="1">
        <f t="shared" si="196"/>
        <v>34.48187929913333</v>
      </c>
      <c r="O785">
        <v>-14</v>
      </c>
      <c r="P785" s="1">
        <f t="shared" si="198"/>
        <v>37.469987990390386</v>
      </c>
      <c r="Q785">
        <v>39</v>
      </c>
      <c r="R785" s="1">
        <f t="shared" si="195"/>
        <v>22.44994432064365</v>
      </c>
    </row>
    <row r="786" spans="5:18" ht="12.75">
      <c r="E786">
        <v>13.1</v>
      </c>
      <c r="F786" s="1">
        <f t="shared" si="193"/>
        <v>7.306846104852627</v>
      </c>
      <c r="G786">
        <v>-6.9</v>
      </c>
      <c r="H786" s="1">
        <f t="shared" si="197"/>
        <v>18.772053696918725</v>
      </c>
      <c r="I786">
        <v>-23.1</v>
      </c>
      <c r="J786" s="1">
        <f t="shared" si="192"/>
        <v>-9.559811713626999</v>
      </c>
      <c r="K786">
        <v>26.2</v>
      </c>
      <c r="L786" s="1">
        <f t="shared" si="194"/>
        <v>14.613692209705254</v>
      </c>
      <c r="M786">
        <v>6.2</v>
      </c>
      <c r="N786" s="1">
        <f t="shared" si="196"/>
        <v>34.44648022657758</v>
      </c>
      <c r="O786">
        <v>-13.8</v>
      </c>
      <c r="P786" s="1">
        <f t="shared" si="198"/>
        <v>37.54410739383745</v>
      </c>
      <c r="Q786">
        <v>39.3</v>
      </c>
      <c r="R786" s="1">
        <f t="shared" si="195"/>
        <v>21.920538314557884</v>
      </c>
    </row>
    <row r="787" spans="5:18" ht="12.75">
      <c r="E787">
        <v>13.2</v>
      </c>
      <c r="F787" s="1">
        <f t="shared" si="193"/>
        <v>7.124605252222752</v>
      </c>
      <c r="G787">
        <v>-6.8</v>
      </c>
      <c r="H787" s="1">
        <f t="shared" si="197"/>
        <v>18.808508712813996</v>
      </c>
      <c r="I787">
        <v>-23.2</v>
      </c>
      <c r="J787" s="1">
        <f t="shared" si="192"/>
        <v>-9.314504817756013</v>
      </c>
      <c r="K787">
        <v>26.4</v>
      </c>
      <c r="L787" s="1">
        <f t="shared" si="194"/>
        <v>14.249210504445504</v>
      </c>
      <c r="M787">
        <v>6.400000000000006</v>
      </c>
      <c r="N787" s="1">
        <f t="shared" si="196"/>
        <v>34.409882301455205</v>
      </c>
      <c r="O787">
        <v>-13.6</v>
      </c>
      <c r="P787" s="1">
        <f t="shared" si="198"/>
        <v>37.61701742562799</v>
      </c>
      <c r="Q787">
        <v>39.6</v>
      </c>
      <c r="R787" s="1">
        <f t="shared" si="195"/>
        <v>21.37381575666825</v>
      </c>
    </row>
    <row r="788" spans="5:18" ht="12.75">
      <c r="E788">
        <v>13.3</v>
      </c>
      <c r="F788" s="1">
        <f t="shared" si="193"/>
        <v>6.936137253543934</v>
      </c>
      <c r="G788">
        <v>-6.7</v>
      </c>
      <c r="H788" s="1">
        <f t="shared" si="197"/>
        <v>18.844362552232962</v>
      </c>
      <c r="I788">
        <v>-23.3</v>
      </c>
      <c r="J788" s="1">
        <f t="shared" si="192"/>
        <v>-9.061456836513653</v>
      </c>
      <c r="K788">
        <v>26.6</v>
      </c>
      <c r="L788" s="1">
        <f t="shared" si="194"/>
        <v>13.872274507087868</v>
      </c>
      <c r="M788">
        <v>6.6</v>
      </c>
      <c r="N788" s="1">
        <f t="shared" si="196"/>
        <v>34.372081694305336</v>
      </c>
      <c r="O788">
        <v>-13.4</v>
      </c>
      <c r="P788" s="1">
        <f t="shared" si="198"/>
        <v>37.688725104465924</v>
      </c>
      <c r="Q788">
        <v>39.9</v>
      </c>
      <c r="R788" s="1">
        <f t="shared" si="195"/>
        <v>20.808411760631806</v>
      </c>
    </row>
    <row r="789" spans="5:18" ht="12.75">
      <c r="E789">
        <v>13.4</v>
      </c>
      <c r="F789" s="1">
        <f t="shared" si="193"/>
        <v>6.740919818541086</v>
      </c>
      <c r="G789">
        <v>-6.6</v>
      </c>
      <c r="H789" s="1">
        <f t="shared" si="197"/>
        <v>18.879618640216226</v>
      </c>
      <c r="I789">
        <v>-23.4</v>
      </c>
      <c r="J789" s="1">
        <f t="shared" si="192"/>
        <v>-8.800000000000002</v>
      </c>
      <c r="K789">
        <v>26.8</v>
      </c>
      <c r="L789" s="1">
        <f t="shared" si="194"/>
        <v>13.481839637082173</v>
      </c>
      <c r="M789">
        <v>6.8</v>
      </c>
      <c r="N789" s="1">
        <f t="shared" si="196"/>
        <v>34.333074432680796</v>
      </c>
      <c r="O789">
        <v>-13.2</v>
      </c>
      <c r="P789" s="1">
        <f t="shared" si="198"/>
        <v>37.75923728043245</v>
      </c>
      <c r="Q789">
        <v>40.2</v>
      </c>
      <c r="R789" s="1">
        <f t="shared" si="195"/>
        <v>20.222759455623255</v>
      </c>
    </row>
    <row r="790" spans="5:18" ht="12.75">
      <c r="E790">
        <v>13.5</v>
      </c>
      <c r="F790" s="1">
        <f t="shared" si="193"/>
        <v>6.5383484153110105</v>
      </c>
      <c r="G790">
        <v>-6.5</v>
      </c>
      <c r="H790" s="1">
        <f t="shared" si="197"/>
        <v>18.91428031937774</v>
      </c>
      <c r="I790">
        <v>-23.5</v>
      </c>
      <c r="J790" s="1">
        <f t="shared" si="192"/>
        <v>-8.52936105461599</v>
      </c>
      <c r="K790">
        <v>27</v>
      </c>
      <c r="L790" s="1">
        <f t="shared" si="194"/>
        <v>13.076696830622021</v>
      </c>
      <c r="M790">
        <v>7</v>
      </c>
      <c r="N790" s="1">
        <f t="shared" si="196"/>
        <v>34.292856398964496</v>
      </c>
      <c r="O790">
        <v>-13</v>
      </c>
      <c r="P790" s="1">
        <f t="shared" si="198"/>
        <v>37.82856063875548</v>
      </c>
      <c r="Q790">
        <v>40.5</v>
      </c>
      <c r="R790" s="1">
        <f t="shared" si="195"/>
        <v>19.615045245933032</v>
      </c>
    </row>
    <row r="791" spans="5:18" ht="12.75">
      <c r="E791">
        <v>13.6</v>
      </c>
      <c r="F791" s="1">
        <f t="shared" si="193"/>
        <v>6.327716807822552</v>
      </c>
      <c r="G791">
        <v>-6.4</v>
      </c>
      <c r="H791" s="1">
        <f t="shared" si="197"/>
        <v>18.948350851723216</v>
      </c>
      <c r="I791">
        <v>-23.6</v>
      </c>
      <c r="J791" s="1">
        <f t="shared" si="192"/>
        <v>-8.24863625092051</v>
      </c>
      <c r="K791">
        <v>27.2</v>
      </c>
      <c r="L791" s="1">
        <f t="shared" si="194"/>
        <v>12.655433615645103</v>
      </c>
      <c r="M791">
        <v>7.2</v>
      </c>
      <c r="N791" s="1">
        <f t="shared" si="196"/>
        <v>34.251423328089594</v>
      </c>
      <c r="O791">
        <v>-12.8</v>
      </c>
      <c r="P791" s="1">
        <f t="shared" si="198"/>
        <v>37.89670170344643</v>
      </c>
      <c r="Q791">
        <v>40.8</v>
      </c>
      <c r="R791" s="1">
        <f t="shared" si="195"/>
        <v>18.983150423467652</v>
      </c>
    </row>
    <row r="792" spans="5:18" ht="12.75">
      <c r="E792">
        <v>13.7</v>
      </c>
      <c r="F792" s="1">
        <f t="shared" si="193"/>
        <v>6.108191221630183</v>
      </c>
      <c r="G792">
        <v>-6.3</v>
      </c>
      <c r="H792" s="1">
        <f t="shared" si="197"/>
        <v>18.98183342040489</v>
      </c>
      <c r="I792">
        <v>-23.7</v>
      </c>
      <c r="J792" s="1">
        <f t="shared" si="192"/>
        <v>-7.956758133813046</v>
      </c>
      <c r="K792">
        <v>27.4</v>
      </c>
      <c r="L792" s="1">
        <f t="shared" si="194"/>
        <v>12.216382443260366</v>
      </c>
      <c r="M792">
        <v>7.400000000000006</v>
      </c>
      <c r="N792" s="1">
        <f t="shared" si="196"/>
        <v>34.20877080516048</v>
      </c>
      <c r="O792">
        <v>-12.6</v>
      </c>
      <c r="P792" s="1">
        <f t="shared" si="198"/>
        <v>37.96366684080978</v>
      </c>
      <c r="Q792">
        <v>41.1</v>
      </c>
      <c r="R792" s="1">
        <f t="shared" si="195"/>
        <v>18.32457366489054</v>
      </c>
    </row>
    <row r="793" spans="5:18" ht="12.75">
      <c r="E793">
        <v>13.8</v>
      </c>
      <c r="F793" s="1">
        <f t="shared" si="193"/>
        <v>5.878775382679625</v>
      </c>
      <c r="G793">
        <v>-6.2</v>
      </c>
      <c r="H793" s="1">
        <f t="shared" si="197"/>
        <v>19.014731131414926</v>
      </c>
      <c r="I793">
        <v>-23.8</v>
      </c>
      <c r="J793" s="1">
        <f t="shared" si="192"/>
        <v>-7.6524505878835924</v>
      </c>
      <c r="K793">
        <v>27.6</v>
      </c>
      <c r="L793" s="1">
        <f t="shared" si="194"/>
        <v>11.75755076535925</v>
      </c>
      <c r="M793">
        <v>7.6</v>
      </c>
      <c r="N793" s="1">
        <f t="shared" si="196"/>
        <v>34.16489426297117</v>
      </c>
      <c r="O793">
        <v>-12.4</v>
      </c>
      <c r="P793" s="1">
        <f t="shared" si="198"/>
        <v>38.02946226282985</v>
      </c>
      <c r="Q793">
        <v>41.4</v>
      </c>
      <c r="R793" s="1">
        <f t="shared" si="195"/>
        <v>17.636326148038886</v>
      </c>
    </row>
    <row r="794" spans="5:18" ht="12.75">
      <c r="E794">
        <v>13.9</v>
      </c>
      <c r="F794" s="1">
        <f t="shared" si="193"/>
        <v>5.638262143604179</v>
      </c>
      <c r="G794">
        <v>-6.1</v>
      </c>
      <c r="H794" s="1">
        <f t="shared" si="197"/>
        <v>19.04704701521997</v>
      </c>
      <c r="I794">
        <v>-23.9</v>
      </c>
      <c r="J794" s="1">
        <f t="shared" si="192"/>
        <v>-7.334166619323566</v>
      </c>
      <c r="K794">
        <v>27.8</v>
      </c>
      <c r="L794" s="1">
        <f t="shared" si="194"/>
        <v>11.276524287208359</v>
      </c>
      <c r="M794">
        <v>7.8</v>
      </c>
      <c r="N794" s="1">
        <f t="shared" si="196"/>
        <v>34.1197889794178</v>
      </c>
      <c r="O794">
        <v>-12.2</v>
      </c>
      <c r="P794" s="1">
        <f t="shared" si="198"/>
        <v>38.09409403043994</v>
      </c>
      <c r="Q794">
        <v>41.7</v>
      </c>
      <c r="R794" s="1">
        <f t="shared" si="195"/>
        <v>16.91478643081253</v>
      </c>
    </row>
    <row r="795" spans="5:18" ht="12.75">
      <c r="E795">
        <v>14</v>
      </c>
      <c r="F795" s="1">
        <f t="shared" si="193"/>
        <v>5.385164807134504</v>
      </c>
      <c r="G795">
        <v>-6</v>
      </c>
      <c r="H795" s="1">
        <f t="shared" si="197"/>
        <v>19.078784028338912</v>
      </c>
      <c r="I795">
        <v>-24</v>
      </c>
      <c r="J795" s="1">
        <f t="shared" si="192"/>
        <v>-7</v>
      </c>
      <c r="K795">
        <v>28</v>
      </c>
      <c r="L795" s="1">
        <f t="shared" si="194"/>
        <v>10.770329614269007</v>
      </c>
      <c r="M795">
        <v>8</v>
      </c>
      <c r="N795" s="1">
        <f t="shared" si="196"/>
        <v>34.07345007480164</v>
      </c>
      <c r="O795">
        <v>-12</v>
      </c>
      <c r="P795" s="1">
        <f t="shared" si="198"/>
        <v>38.157568056677825</v>
      </c>
      <c r="Q795">
        <v>42</v>
      </c>
      <c r="R795" s="1">
        <f t="shared" si="195"/>
        <v>16.15549442140351</v>
      </c>
    </row>
    <row r="796" spans="5:18" ht="12.75">
      <c r="E796">
        <v>14.1</v>
      </c>
      <c r="F796" s="1">
        <f t="shared" si="193"/>
        <v>5.117616632769594</v>
      </c>
      <c r="G796">
        <v>-5.9</v>
      </c>
      <c r="H796" s="1">
        <f t="shared" si="197"/>
        <v>19.109945054866067</v>
      </c>
      <c r="I796">
        <v>-24.1</v>
      </c>
      <c r="J796" s="1">
        <f t="shared" si="192"/>
        <v>-6.647555941848097</v>
      </c>
      <c r="K796">
        <v>28.2</v>
      </c>
      <c r="L796" s="1">
        <f t="shared" si="194"/>
        <v>10.235233265539188</v>
      </c>
      <c r="M796">
        <v>8.2</v>
      </c>
      <c r="N796" s="1">
        <f t="shared" si="196"/>
        <v>34.02587250901878</v>
      </c>
      <c r="O796">
        <v>-11.8</v>
      </c>
      <c r="P796" s="1">
        <f t="shared" si="198"/>
        <v>38.219890109732134</v>
      </c>
      <c r="Q796">
        <v>42.3</v>
      </c>
      <c r="R796" s="1">
        <f t="shared" si="195"/>
        <v>15.352849898308792</v>
      </c>
    </row>
    <row r="797" spans="5:18" ht="12.75">
      <c r="E797">
        <v>14.2</v>
      </c>
      <c r="F797" s="1">
        <f t="shared" si="193"/>
        <v>4.83321838943783</v>
      </c>
      <c r="G797">
        <v>-5.8</v>
      </c>
      <c r="H797" s="1">
        <f t="shared" si="197"/>
        <v>19.140532907941722</v>
      </c>
      <c r="I797">
        <v>-24.2</v>
      </c>
      <c r="J797" s="1">
        <f t="shared" si="192"/>
        <v>-6.27375485654325</v>
      </c>
      <c r="K797">
        <v>28.4</v>
      </c>
      <c r="L797" s="1">
        <f t="shared" si="194"/>
        <v>9.66643677887566</v>
      </c>
      <c r="M797">
        <v>8.400000000000006</v>
      </c>
      <c r="N797" s="1">
        <f t="shared" si="196"/>
        <v>33.97705107863247</v>
      </c>
      <c r="O797">
        <v>-11.6</v>
      </c>
      <c r="P797" s="1">
        <f t="shared" si="198"/>
        <v>38.281065815883444</v>
      </c>
      <c r="Q797">
        <v>42.6</v>
      </c>
      <c r="R797" s="1">
        <f t="shared" si="195"/>
        <v>14.49965516831348</v>
      </c>
    </row>
    <row r="798" spans="5:18" ht="12.75">
      <c r="E798">
        <v>14.3</v>
      </c>
      <c r="F798" s="1">
        <f t="shared" si="193"/>
        <v>4.5287967496897</v>
      </c>
      <c r="G798">
        <v>-5.7</v>
      </c>
      <c r="H798" s="1">
        <f t="shared" si="197"/>
        <v>19.17055033117203</v>
      </c>
      <c r="I798">
        <v>-24.3</v>
      </c>
      <c r="J798" s="1">
        <f t="shared" si="192"/>
        <v>-5.874521257089806</v>
      </c>
      <c r="K798">
        <v>28.6</v>
      </c>
      <c r="L798" s="1">
        <f t="shared" si="194"/>
        <v>9.0575934993794</v>
      </c>
      <c r="M798">
        <v>8.6</v>
      </c>
      <c r="N798" s="1">
        <f t="shared" si="196"/>
        <v>33.92698041382404</v>
      </c>
      <c r="O798">
        <v>-11.4</v>
      </c>
      <c r="P798" s="1">
        <f t="shared" si="198"/>
        <v>38.34110066234406</v>
      </c>
      <c r="Q798">
        <v>42.9</v>
      </c>
      <c r="R798" s="1">
        <f t="shared" si="195"/>
        <v>13.586390249069108</v>
      </c>
    </row>
    <row r="799" spans="5:18" ht="12.75">
      <c r="E799">
        <v>14.4</v>
      </c>
      <c r="F799" s="1">
        <f t="shared" si="193"/>
        <v>4.199999999999998</v>
      </c>
      <c r="G799">
        <v>-5.6</v>
      </c>
      <c r="H799" s="1">
        <f t="shared" si="197"/>
        <v>19.2</v>
      </c>
      <c r="I799">
        <v>-24.4</v>
      </c>
      <c r="J799" s="1">
        <f t="shared" si="192"/>
        <v>-5.444263035526489</v>
      </c>
      <c r="K799">
        <v>28.8</v>
      </c>
      <c r="L799" s="1">
        <f t="shared" si="194"/>
        <v>8.399999999999997</v>
      </c>
      <c r="M799">
        <v>8.8</v>
      </c>
      <c r="N799" s="1">
        <f t="shared" si="196"/>
        <v>33.87565497521782</v>
      </c>
      <c r="O799">
        <v>-11.2</v>
      </c>
      <c r="P799" s="1">
        <f t="shared" si="198"/>
        <v>38.4</v>
      </c>
      <c r="Q799">
        <v>43.2</v>
      </c>
      <c r="R799" s="1">
        <f t="shared" si="195"/>
        <v>12.59999999999999</v>
      </c>
    </row>
    <row r="800" spans="5:18" ht="12.75">
      <c r="E800">
        <v>14.5</v>
      </c>
      <c r="F800" s="1">
        <f t="shared" si="193"/>
        <v>3.840572873934304</v>
      </c>
      <c r="G800">
        <v>-5.5</v>
      </c>
      <c r="H800" s="1">
        <f t="shared" si="197"/>
        <v>19.22888452302941</v>
      </c>
      <c r="I800">
        <v>-24.5</v>
      </c>
      <c r="J800" s="1">
        <f t="shared" si="192"/>
        <v>-4.9749371855331</v>
      </c>
      <c r="K800">
        <v>29</v>
      </c>
      <c r="L800" s="1">
        <f t="shared" si="194"/>
        <v>7.681145747868608</v>
      </c>
      <c r="M800">
        <v>9</v>
      </c>
      <c r="N800" s="1">
        <f t="shared" si="196"/>
        <v>33.823069050575526</v>
      </c>
      <c r="O800">
        <v>-11</v>
      </c>
      <c r="P800" s="1">
        <f t="shared" si="198"/>
        <v>38.45776904605882</v>
      </c>
      <c r="Q800">
        <v>43.5</v>
      </c>
      <c r="R800" s="1">
        <f t="shared" si="195"/>
        <v>11.521718621802913</v>
      </c>
    </row>
    <row r="801" spans="5:18" ht="12.75">
      <c r="E801">
        <v>14.6</v>
      </c>
      <c r="F801" s="1">
        <f t="shared" si="193"/>
        <v>3.440930106817051</v>
      </c>
      <c r="G801">
        <v>-5.4</v>
      </c>
      <c r="H801" s="1">
        <f t="shared" si="197"/>
        <v>19.257206443303243</v>
      </c>
      <c r="I801">
        <v>-24.6</v>
      </c>
      <c r="J801" s="1">
        <f t="shared" si="192"/>
        <v>-4.454211490264008</v>
      </c>
      <c r="K801">
        <v>29.2</v>
      </c>
      <c r="L801" s="1">
        <f t="shared" si="194"/>
        <v>6.881860213634102</v>
      </c>
      <c r="M801">
        <v>9.2</v>
      </c>
      <c r="N801" s="1">
        <f t="shared" si="196"/>
        <v>33.769216751355074</v>
      </c>
      <c r="O801">
        <v>-10.8</v>
      </c>
      <c r="P801" s="1">
        <f t="shared" si="198"/>
        <v>38.514412886606486</v>
      </c>
      <c r="Q801">
        <v>43.8</v>
      </c>
      <c r="R801" s="1">
        <f t="shared" si="195"/>
        <v>10.32279032045116</v>
      </c>
    </row>
    <row r="802" spans="5:18" ht="12.75">
      <c r="E802">
        <v>14.7</v>
      </c>
      <c r="F802" s="1">
        <f t="shared" si="193"/>
        <v>2.984962311319864</v>
      </c>
      <c r="G802">
        <v>-5.3</v>
      </c>
      <c r="H802" s="1">
        <f t="shared" si="197"/>
        <v>19.284968239538276</v>
      </c>
      <c r="I802">
        <v>-24.7</v>
      </c>
      <c r="J802" s="1">
        <f t="shared" si="192"/>
        <v>-3.861346915261575</v>
      </c>
      <c r="K802">
        <v>29.4</v>
      </c>
      <c r="L802" s="1">
        <f t="shared" si="194"/>
        <v>5.969924622639728</v>
      </c>
      <c r="M802">
        <v>9.400000000000006</v>
      </c>
      <c r="N802" s="1">
        <f t="shared" si="196"/>
        <v>33.71409200912876</v>
      </c>
      <c r="O802">
        <v>-10.6</v>
      </c>
      <c r="P802" s="1">
        <f t="shared" si="198"/>
        <v>38.56993647907655</v>
      </c>
      <c r="Q802">
        <v>44.1</v>
      </c>
      <c r="R802" s="1">
        <f t="shared" si="195"/>
        <v>8.95488693395957</v>
      </c>
    </row>
    <row r="803" spans="5:18" ht="12.75">
      <c r="E803">
        <v>14.8</v>
      </c>
      <c r="F803" s="1">
        <f t="shared" si="193"/>
        <v>2.4413111231467366</v>
      </c>
      <c r="G803">
        <v>-5.2</v>
      </c>
      <c r="H803" s="1">
        <f t="shared" si="197"/>
        <v>19.312172327317295</v>
      </c>
      <c r="I803">
        <v>-24.8</v>
      </c>
      <c r="J803" s="1">
        <f t="shared" si="192"/>
        <v>-3.155946767611888</v>
      </c>
      <c r="K803">
        <v>29.6</v>
      </c>
      <c r="L803" s="1">
        <f t="shared" si="194"/>
        <v>4.882622246293473</v>
      </c>
      <c r="M803">
        <v>9.6</v>
      </c>
      <c r="N803" s="1">
        <f t="shared" si="196"/>
        <v>33.65768857185532</v>
      </c>
      <c r="O803">
        <v>-10.4</v>
      </c>
      <c r="P803" s="1">
        <f t="shared" si="198"/>
        <v>38.62434465463459</v>
      </c>
      <c r="Q803">
        <v>44.4</v>
      </c>
      <c r="R803" s="1">
        <f t="shared" si="195"/>
        <v>7.323933369440229</v>
      </c>
    </row>
    <row r="804" spans="5:18" ht="12.75">
      <c r="E804">
        <v>14.9</v>
      </c>
      <c r="F804" s="1">
        <f t="shared" si="193"/>
        <v>1.7291616465790527</v>
      </c>
      <c r="G804">
        <v>-5.1</v>
      </c>
      <c r="H804" s="1">
        <f t="shared" si="197"/>
        <v>19.338821060240463</v>
      </c>
      <c r="I804">
        <v>-24.9</v>
      </c>
      <c r="J804" s="1">
        <f t="shared" si="192"/>
        <v>-2.233830790368895</v>
      </c>
      <c r="K804">
        <v>29.8</v>
      </c>
      <c r="L804" s="1">
        <f t="shared" si="194"/>
        <v>3.4583232931581054</v>
      </c>
      <c r="M804">
        <v>9.8</v>
      </c>
      <c r="N804" s="1">
        <f t="shared" si="196"/>
        <v>33.6</v>
      </c>
      <c r="O804">
        <v>-10.2</v>
      </c>
      <c r="P804" s="1">
        <f t="shared" si="198"/>
        <v>38.677642120480925</v>
      </c>
      <c r="Q804">
        <v>44.7</v>
      </c>
      <c r="R804" s="1">
        <f t="shared" si="195"/>
        <v>5.1874849397371605</v>
      </c>
    </row>
    <row r="805" spans="5:18" ht="12.75">
      <c r="E805">
        <v>15</v>
      </c>
      <c r="F805" s="1">
        <f t="shared" si="193"/>
        <v>0</v>
      </c>
      <c r="G805">
        <v>-5</v>
      </c>
      <c r="H805" s="1">
        <f t="shared" si="197"/>
        <v>19.364916731037084</v>
      </c>
      <c r="I805">
        <v>-25</v>
      </c>
      <c r="J805" s="1">
        <f t="shared" si="192"/>
        <v>0</v>
      </c>
      <c r="K805">
        <v>30</v>
      </c>
      <c r="L805" s="1">
        <f t="shared" si="194"/>
        <v>0</v>
      </c>
      <c r="M805">
        <v>10</v>
      </c>
      <c r="N805" s="1">
        <f t="shared" si="196"/>
        <v>33.54101966249684</v>
      </c>
      <c r="O805">
        <v>-10</v>
      </c>
      <c r="P805" s="1">
        <f t="shared" si="198"/>
        <v>38.72983346207417</v>
      </c>
      <c r="Q805">
        <v>45</v>
      </c>
      <c r="R805" s="1">
        <f t="shared" si="195"/>
        <v>0</v>
      </c>
    </row>
    <row r="806" spans="7:16" ht="12.75">
      <c r="G806">
        <v>-4.9</v>
      </c>
      <c r="H806" s="1">
        <f t="shared" si="197"/>
        <v>19.390461572639264</v>
      </c>
      <c r="I806">
        <v>-24.9</v>
      </c>
      <c r="J806" s="1">
        <f aca="true" t="shared" si="199" ref="J806:J869">SQRT(625-(I806*I806))</f>
        <v>2.233830790368895</v>
      </c>
      <c r="L806" s="1"/>
      <c r="M806">
        <v>10.2</v>
      </c>
      <c r="N806" s="1">
        <f t="shared" si="196"/>
        <v>33.48074073254652</v>
      </c>
      <c r="O806">
        <v>-9.8</v>
      </c>
      <c r="P806" s="1">
        <f t="shared" si="198"/>
        <v>38.78092314527853</v>
      </c>
    </row>
    <row r="807" spans="7:16" ht="12.75">
      <c r="G807">
        <v>-4.8</v>
      </c>
      <c r="H807" s="1">
        <f t="shared" si="197"/>
        <v>19.415457759218555</v>
      </c>
      <c r="I807">
        <v>-24.8</v>
      </c>
      <c r="J807" s="1">
        <f t="shared" si="199"/>
        <v>3.155946767611888</v>
      </c>
      <c r="L807" s="1"/>
      <c r="M807">
        <v>10.4</v>
      </c>
      <c r="N807" s="1">
        <f t="shared" si="196"/>
        <v>33.41915618324317</v>
      </c>
      <c r="O807">
        <v>-9.6</v>
      </c>
      <c r="P807" s="1">
        <f t="shared" si="198"/>
        <v>38.83091551843711</v>
      </c>
    </row>
    <row r="808" spans="7:16" ht="12.75">
      <c r="G808">
        <v>-4.7</v>
      </c>
      <c r="H808" s="1">
        <f t="shared" si="197"/>
        <v>19.439907407186897</v>
      </c>
      <c r="I808">
        <v>-24.7</v>
      </c>
      <c r="J808" s="1">
        <f t="shared" si="199"/>
        <v>3.861346915261575</v>
      </c>
      <c r="L808" s="1"/>
      <c r="M808">
        <v>10.6</v>
      </c>
      <c r="N808" s="1">
        <f t="shared" si="196"/>
        <v>33.356258783023016</v>
      </c>
      <c r="O808">
        <v>-9.4</v>
      </c>
      <c r="P808" s="1">
        <f t="shared" si="198"/>
        <v>38.879814814373795</v>
      </c>
    </row>
    <row r="809" spans="7:16" ht="12.75">
      <c r="G809">
        <v>-4.6</v>
      </c>
      <c r="H809" s="1">
        <f t="shared" si="197"/>
        <v>19.463812576162976</v>
      </c>
      <c r="I809">
        <v>-24.6</v>
      </c>
      <c r="J809" s="1">
        <f t="shared" si="199"/>
        <v>4.454211490264008</v>
      </c>
      <c r="L809" s="1"/>
      <c r="M809">
        <v>10.8</v>
      </c>
      <c r="N809" s="1">
        <f t="shared" si="196"/>
        <v>33.29204109092742</v>
      </c>
      <c r="O809">
        <v>-9.2</v>
      </c>
      <c r="P809" s="1">
        <f t="shared" si="198"/>
        <v>38.92762515232595</v>
      </c>
    </row>
    <row r="810" spans="7:16" ht="12.75">
      <c r="G810">
        <v>-4.5</v>
      </c>
      <c r="H810" s="1">
        <f t="shared" si="197"/>
        <v>19.487175269905077</v>
      </c>
      <c r="I810">
        <v>-24.5</v>
      </c>
      <c r="J810" s="1">
        <f t="shared" si="199"/>
        <v>4.9749371855331</v>
      </c>
      <c r="L810" s="1"/>
      <c r="M810">
        <v>11</v>
      </c>
      <c r="N810" s="1">
        <f t="shared" si="196"/>
        <v>33.2264954516723</v>
      </c>
      <c r="O810">
        <v>-9</v>
      </c>
      <c r="P810" s="1">
        <f t="shared" si="198"/>
        <v>38.97435053981015</v>
      </c>
    </row>
    <row r="811" spans="7:16" ht="12.75">
      <c r="G811">
        <v>-4.4</v>
      </c>
      <c r="H811" s="1">
        <f t="shared" si="197"/>
        <v>19.509997437211517</v>
      </c>
      <c r="I811">
        <v>-24.4</v>
      </c>
      <c r="J811" s="1">
        <f t="shared" si="199"/>
        <v>5.444263035526489</v>
      </c>
      <c r="L811" s="1"/>
      <c r="M811">
        <v>11.2</v>
      </c>
      <c r="N811" s="1">
        <f t="shared" si="196"/>
        <v>33.15961399051563</v>
      </c>
      <c r="O811">
        <v>-8.8</v>
      </c>
      <c r="P811" s="1">
        <f t="shared" si="198"/>
        <v>39.019994874423034</v>
      </c>
    </row>
    <row r="812" spans="7:16" ht="12.75">
      <c r="G812">
        <v>-4.3</v>
      </c>
      <c r="H812" s="1">
        <f t="shared" si="197"/>
        <v>19.532280972789636</v>
      </c>
      <c r="I812">
        <v>-24.3</v>
      </c>
      <c r="J812" s="1">
        <f t="shared" si="199"/>
        <v>5.874521257089806</v>
      </c>
      <c r="L812" s="1"/>
      <c r="M812">
        <v>11.4</v>
      </c>
      <c r="N812" s="1">
        <f t="shared" si="196"/>
        <v>33.0913886079143</v>
      </c>
      <c r="O812">
        <v>-8.6</v>
      </c>
      <c r="P812" s="1">
        <f t="shared" si="198"/>
        <v>39.06456194557927</v>
      </c>
    </row>
    <row r="813" spans="7:16" ht="12.75">
      <c r="G813">
        <v>-4.2</v>
      </c>
      <c r="H813" s="1">
        <f t="shared" si="197"/>
        <v>19.554027718094297</v>
      </c>
      <c r="I813">
        <v>-24.2</v>
      </c>
      <c r="J813" s="1">
        <f t="shared" si="199"/>
        <v>6.27375485654325</v>
      </c>
      <c r="L813" s="1"/>
      <c r="M813">
        <v>11.6</v>
      </c>
      <c r="N813" s="1">
        <f t="shared" si="196"/>
        <v>33.02181097396083</v>
      </c>
      <c r="O813">
        <v>-8.4</v>
      </c>
      <c r="P813" s="1">
        <f t="shared" si="198"/>
        <v>39.10805543618859</v>
      </c>
    </row>
    <row r="814" spans="7:16" ht="12.75">
      <c r="G814">
        <v>-4.1</v>
      </c>
      <c r="H814" s="1">
        <f t="shared" si="197"/>
        <v>19.575239462136857</v>
      </c>
      <c r="I814">
        <v>-24.1</v>
      </c>
      <c r="J814" s="1">
        <f t="shared" si="199"/>
        <v>6.647555941848097</v>
      </c>
      <c r="L814" s="1"/>
      <c r="M814">
        <v>11.8</v>
      </c>
      <c r="N814" s="1">
        <f t="shared" si="196"/>
        <v>32.95087252259035</v>
      </c>
      <c r="O814">
        <v>-8.2</v>
      </c>
      <c r="P814" s="1">
        <f t="shared" si="198"/>
        <v>39.15047892427371</v>
      </c>
    </row>
    <row r="815" spans="7:16" ht="12.75">
      <c r="G815">
        <v>-4</v>
      </c>
      <c r="H815" s="1">
        <f t="shared" si="197"/>
        <v>19.595917942265423</v>
      </c>
      <c r="I815">
        <v>-24</v>
      </c>
      <c r="J815" s="1">
        <f t="shared" si="199"/>
        <v>7</v>
      </c>
      <c r="L815" s="1"/>
      <c r="M815">
        <v>12</v>
      </c>
      <c r="N815" s="1">
        <f t="shared" si="196"/>
        <v>32.87856444554719</v>
      </c>
      <c r="O815">
        <v>-8</v>
      </c>
      <c r="P815" s="1">
        <f t="shared" si="198"/>
        <v>39.191835884530846</v>
      </c>
    </row>
    <row r="816" spans="7:16" ht="12.75">
      <c r="G816">
        <v>-3.9</v>
      </c>
      <c r="H816" s="1">
        <f t="shared" si="197"/>
        <v>19.61606484491729</v>
      </c>
      <c r="I816">
        <v>-23.9</v>
      </c>
      <c r="J816" s="1">
        <f t="shared" si="199"/>
        <v>7.334166619323566</v>
      </c>
      <c r="L816" s="1"/>
      <c r="M816">
        <v>12.2</v>
      </c>
      <c r="N816" s="1">
        <f t="shared" si="196"/>
        <v>32.80487768610028</v>
      </c>
      <c r="O816">
        <v>-7.8</v>
      </c>
      <c r="P816" s="1">
        <f t="shared" si="198"/>
        <v>39.23212968983458</v>
      </c>
    </row>
    <row r="817" spans="7:16" ht="12.75">
      <c r="G817">
        <v>-3.8</v>
      </c>
      <c r="H817" s="1">
        <f t="shared" si="197"/>
        <v>19.635681806344287</v>
      </c>
      <c r="I817">
        <v>-23.8</v>
      </c>
      <c r="J817" s="1">
        <f t="shared" si="199"/>
        <v>7.6524505878835924</v>
      </c>
      <c r="L817" s="1"/>
      <c r="M817">
        <v>12.4</v>
      </c>
      <c r="N817" s="1">
        <f t="shared" si="196"/>
        <v>32.72980293249564</v>
      </c>
      <c r="O817">
        <v>-7.6</v>
      </c>
      <c r="P817" s="1">
        <f t="shared" si="198"/>
        <v>39.271363612688575</v>
      </c>
    </row>
    <row r="818" spans="7:16" ht="12.75">
      <c r="G818">
        <v>-3.7</v>
      </c>
      <c r="H818" s="1">
        <f t="shared" si="197"/>
        <v>19.65477041331188</v>
      </c>
      <c r="I818">
        <v>-23.7</v>
      </c>
      <c r="J818" s="1">
        <f t="shared" si="199"/>
        <v>7.956758133813046</v>
      </c>
      <c r="L818" s="1"/>
      <c r="M818">
        <v>12.6</v>
      </c>
      <c r="N818" s="1">
        <f t="shared" si="196"/>
        <v>32.65333061113368</v>
      </c>
      <c r="O818">
        <v>-7.4</v>
      </c>
      <c r="P818" s="1">
        <f t="shared" si="198"/>
        <v>39.30954082662376</v>
      </c>
    </row>
    <row r="819" spans="7:16" ht="12.75">
      <c r="G819">
        <v>-3.6</v>
      </c>
      <c r="H819" s="1">
        <f t="shared" si="197"/>
        <v>19.673332203772702</v>
      </c>
      <c r="I819">
        <v>-23.6</v>
      </c>
      <c r="J819" s="1">
        <f t="shared" si="199"/>
        <v>8.24863625092051</v>
      </c>
      <c r="L819" s="1"/>
      <c r="M819">
        <v>12.8</v>
      </c>
      <c r="N819" s="1">
        <f t="shared" si="196"/>
        <v>32.57545087945829</v>
      </c>
      <c r="O819">
        <v>-7.2</v>
      </c>
      <c r="P819" s="1">
        <f t="shared" si="198"/>
        <v>39.346664407545404</v>
      </c>
    </row>
    <row r="820" spans="7:16" ht="12.75">
      <c r="G820">
        <v>-3.5</v>
      </c>
      <c r="H820" s="1">
        <f t="shared" si="197"/>
        <v>19.691368667515217</v>
      </c>
      <c r="I820">
        <v>-23.5</v>
      </c>
      <c r="J820" s="1">
        <f t="shared" si="199"/>
        <v>8.52936105461599</v>
      </c>
      <c r="L820" s="1"/>
      <c r="M820">
        <v>13</v>
      </c>
      <c r="N820" s="1">
        <f t="shared" si="196"/>
        <v>32.49615361854384</v>
      </c>
      <c r="O820">
        <v>-7</v>
      </c>
      <c r="P820" s="1">
        <f t="shared" si="198"/>
        <v>39.382737335030434</v>
      </c>
    </row>
    <row r="821" spans="7:16" ht="12.75">
      <c r="G821">
        <v>-3.4</v>
      </c>
      <c r="H821" s="1">
        <f t="shared" si="197"/>
        <v>19.70888124678821</v>
      </c>
      <c r="I821">
        <v>-23.4</v>
      </c>
      <c r="J821" s="1">
        <f t="shared" si="199"/>
        <v>8.800000000000002</v>
      </c>
      <c r="L821" s="1"/>
      <c r="M821">
        <v>13.2</v>
      </c>
      <c r="N821" s="1">
        <f t="shared" si="196"/>
        <v>32.4154284253656</v>
      </c>
      <c r="O821">
        <v>-6.8</v>
      </c>
      <c r="P821" s="1">
        <f t="shared" si="198"/>
        <v>39.41776249357642</v>
      </c>
    </row>
    <row r="822" spans="7:16" ht="12.75">
      <c r="G822">
        <v>-3.3</v>
      </c>
      <c r="H822" s="1">
        <f t="shared" si="197"/>
        <v>19.725871336901697</v>
      </c>
      <c r="I822">
        <v>-23.3</v>
      </c>
      <c r="J822" s="1">
        <f t="shared" si="199"/>
        <v>9.061456836513653</v>
      </c>
      <c r="L822" s="1"/>
      <c r="M822">
        <v>13.4</v>
      </c>
      <c r="N822" s="1">
        <f t="shared" si="196"/>
        <v>32.33326460473795</v>
      </c>
      <c r="O822">
        <v>-6.6</v>
      </c>
      <c r="P822" s="1">
        <f t="shared" si="198"/>
        <v>39.451742673803395</v>
      </c>
    </row>
    <row r="823" spans="7:16" ht="12.75">
      <c r="G823">
        <v>-3.2</v>
      </c>
      <c r="H823" s="1">
        <f t="shared" si="197"/>
        <v>19.742340286804904</v>
      </c>
      <c r="I823">
        <v>-23.2</v>
      </c>
      <c r="J823" s="1">
        <f t="shared" si="199"/>
        <v>9.314504817756013</v>
      </c>
      <c r="L823" s="1"/>
      <c r="M823">
        <v>13.6</v>
      </c>
      <c r="N823" s="1">
        <f t="shared" si="196"/>
        <v>32.24965116090405</v>
      </c>
      <c r="O823">
        <v>-6.4</v>
      </c>
      <c r="P823" s="1">
        <f t="shared" si="198"/>
        <v>39.48468057360981</v>
      </c>
    </row>
    <row r="824" spans="7:16" ht="12.75">
      <c r="G824">
        <v>-3.1</v>
      </c>
      <c r="H824" s="1">
        <f t="shared" si="197"/>
        <v>19.758289399641864</v>
      </c>
      <c r="I824">
        <v>-23.1</v>
      </c>
      <c r="J824" s="1">
        <f t="shared" si="199"/>
        <v>9.559811713626999</v>
      </c>
      <c r="L824" s="1"/>
      <c r="M824">
        <v>13.8</v>
      </c>
      <c r="N824" s="1">
        <f t="shared" si="196"/>
        <v>32.1645767887594</v>
      </c>
      <c r="O824">
        <v>-6.2</v>
      </c>
      <c r="P824" s="1">
        <f t="shared" si="198"/>
        <v>39.51657879928373</v>
      </c>
    </row>
    <row r="825" spans="7:16" ht="12.75">
      <c r="G825">
        <v>-3</v>
      </c>
      <c r="H825" s="1">
        <f t="shared" si="197"/>
        <v>19.77371993328519</v>
      </c>
      <c r="I825">
        <v>-23</v>
      </c>
      <c r="J825" s="1">
        <f t="shared" si="199"/>
        <v>9.797958971132712</v>
      </c>
      <c r="L825" s="1"/>
      <c r="M825">
        <v>14</v>
      </c>
      <c r="N825" s="1">
        <f t="shared" si="196"/>
        <v>32.07802986469088</v>
      </c>
      <c r="O825">
        <v>-6</v>
      </c>
      <c r="P825" s="1">
        <f t="shared" si="198"/>
        <v>39.54743986657038</v>
      </c>
    </row>
    <row r="826" spans="7:16" ht="12.75">
      <c r="G826">
        <v>-2.9</v>
      </c>
      <c r="H826" s="1">
        <f t="shared" si="197"/>
        <v>19.78863310084858</v>
      </c>
      <c r="I826">
        <v>-22.9</v>
      </c>
      <c r="J826" s="1">
        <f t="shared" si="199"/>
        <v>10.029456615390488</v>
      </c>
      <c r="L826" s="1"/>
      <c r="M826">
        <v>14.2</v>
      </c>
      <c r="N826" s="1">
        <f t="shared" si="196"/>
        <v>31.98999843701153</v>
      </c>
      <c r="O826">
        <v>-5.8</v>
      </c>
      <c r="P826" s="1">
        <f t="shared" si="198"/>
        <v>39.57726620169716</v>
      </c>
    </row>
    <row r="827" spans="7:16" ht="12.75">
      <c r="G827">
        <v>-2.8</v>
      </c>
      <c r="H827" s="1">
        <f t="shared" si="197"/>
        <v>19.8030300711785</v>
      </c>
      <c r="I827">
        <v>-22.8</v>
      </c>
      <c r="J827" s="1">
        <f t="shared" si="199"/>
        <v>10.254754994635414</v>
      </c>
      <c r="L827" s="1"/>
      <c r="M827">
        <v>14.4</v>
      </c>
      <c r="N827" s="1">
        <f t="shared" si="196"/>
        <v>31.90047021597017</v>
      </c>
      <c r="O827">
        <v>-5.6</v>
      </c>
      <c r="P827" s="1">
        <f t="shared" si="198"/>
        <v>39.606060142357</v>
      </c>
    </row>
    <row r="828" spans="7:16" ht="12.75">
      <c r="G828">
        <v>-2.7</v>
      </c>
      <c r="H828" s="1">
        <f t="shared" si="197"/>
        <v>19.816911969325595</v>
      </c>
      <c r="I828">
        <v>-22.7</v>
      </c>
      <c r="J828" s="1">
        <f t="shared" si="199"/>
        <v>10.474254150057657</v>
      </c>
      <c r="L828" s="1"/>
      <c r="M828">
        <v>14.6</v>
      </c>
      <c r="N828" s="1">
        <f t="shared" si="196"/>
        <v>31.80943256331367</v>
      </c>
      <c r="O828">
        <v>-5.4</v>
      </c>
      <c r="P828" s="1">
        <f t="shared" si="198"/>
        <v>39.63382393865119</v>
      </c>
    </row>
    <row r="829" spans="7:16" ht="12.75">
      <c r="G829">
        <v>-2.6</v>
      </c>
      <c r="H829" s="1">
        <f t="shared" si="197"/>
        <v>19.83027987699619</v>
      </c>
      <c r="I829">
        <v>-22.6</v>
      </c>
      <c r="J829" s="1">
        <f t="shared" si="199"/>
        <v>10.688311372709908</v>
      </c>
      <c r="L829" s="1"/>
      <c r="M829">
        <v>14.8</v>
      </c>
      <c r="N829" s="1">
        <f t="shared" si="196"/>
        <v>31.71687248137811</v>
      </c>
      <c r="O829">
        <v>-5.2</v>
      </c>
      <c r="P829" s="1">
        <f t="shared" si="198"/>
        <v>39.66055975399238</v>
      </c>
    </row>
    <row r="830" spans="7:16" ht="12.75">
      <c r="G830">
        <v>-2.5</v>
      </c>
      <c r="H830" s="1">
        <f t="shared" si="197"/>
        <v>19.84313483298443</v>
      </c>
      <c r="I830">
        <v>-22.5</v>
      </c>
      <c r="J830" s="1">
        <f t="shared" si="199"/>
        <v>10.897247358851684</v>
      </c>
      <c r="L830" s="1"/>
      <c r="M830">
        <v>15</v>
      </c>
      <c r="N830" s="1">
        <f t="shared" si="196"/>
        <v>31.622776601683793</v>
      </c>
      <c r="O830">
        <v>-5</v>
      </c>
      <c r="P830" s="1">
        <f t="shared" si="198"/>
        <v>39.68626966596886</v>
      </c>
    </row>
    <row r="831" spans="7:16" ht="12.75">
      <c r="G831">
        <v>-2.4</v>
      </c>
      <c r="H831" s="1">
        <f t="shared" si="197"/>
        <v>19.855477833585372</v>
      </c>
      <c r="I831">
        <v>-22.4</v>
      </c>
      <c r="J831" s="1">
        <f t="shared" si="199"/>
        <v>11.101351269102336</v>
      </c>
      <c r="L831" s="1"/>
      <c r="M831">
        <v>15.2</v>
      </c>
      <c r="N831" s="1">
        <f t="shared" si="196"/>
        <v>31.527131173007163</v>
      </c>
      <c r="O831">
        <v>-4.8</v>
      </c>
      <c r="P831" s="1">
        <f t="shared" si="198"/>
        <v>39.710955667170744</v>
      </c>
    </row>
    <row r="832" spans="7:16" ht="12.75">
      <c r="G832">
        <v>-2.3</v>
      </c>
      <c r="H832" s="1">
        <f t="shared" si="197"/>
        <v>19.867309832989466</v>
      </c>
      <c r="I832">
        <v>-22.3</v>
      </c>
      <c r="J832" s="1">
        <f t="shared" si="199"/>
        <v>11.300884921102417</v>
      </c>
      <c r="L832" s="1"/>
      <c r="M832">
        <v>15.4</v>
      </c>
      <c r="N832" s="1">
        <f t="shared" si="196"/>
        <v>31.429922048901105</v>
      </c>
      <c r="O832">
        <v>-4.6</v>
      </c>
      <c r="P832" s="1">
        <f t="shared" si="198"/>
        <v>39.73461966597893</v>
      </c>
    </row>
    <row r="833" spans="7:16" ht="12.75">
      <c r="G833">
        <v>-2.2</v>
      </c>
      <c r="H833" s="1">
        <f t="shared" si="197"/>
        <v>19.87863174365882</v>
      </c>
      <c r="I833">
        <v>-22.2</v>
      </c>
      <c r="J833" s="1">
        <f t="shared" si="199"/>
        <v>11.496086290559932</v>
      </c>
      <c r="L833" s="1"/>
      <c r="M833">
        <v>15.6</v>
      </c>
      <c r="N833" s="1">
        <f t="shared" si="196"/>
        <v>31.331134674633155</v>
      </c>
      <c r="O833">
        <v>-4.4</v>
      </c>
      <c r="P833" s="1">
        <f t="shared" si="198"/>
        <v>39.75726348731764</v>
      </c>
    </row>
    <row r="834" spans="7:16" ht="12.75">
      <c r="G834">
        <v>-2.1</v>
      </c>
      <c r="H834" s="1">
        <f t="shared" si="197"/>
        <v>19.889444436685505</v>
      </c>
      <c r="I834">
        <v>-22.1</v>
      </c>
      <c r="J834" s="1">
        <f t="shared" si="199"/>
        <v>11.687172455303289</v>
      </c>
      <c r="L834" s="1"/>
      <c r="M834">
        <v>15.8</v>
      </c>
      <c r="N834" s="1">
        <f t="shared" si="196"/>
        <v>31.230754073509015</v>
      </c>
      <c r="O834">
        <v>-4.2</v>
      </c>
      <c r="P834" s="1">
        <f t="shared" si="198"/>
        <v>39.77888887337101</v>
      </c>
    </row>
    <row r="835" spans="7:16" ht="12.75">
      <c r="G835">
        <v>-2</v>
      </c>
      <c r="H835" s="1">
        <f t="shared" si="197"/>
        <v>19.8997487421324</v>
      </c>
      <c r="I835">
        <v>-22</v>
      </c>
      <c r="J835" s="1">
        <f t="shared" si="199"/>
        <v>11.874342087037917</v>
      </c>
      <c r="L835" s="1"/>
      <c r="M835">
        <v>16</v>
      </c>
      <c r="N835" s="1">
        <f t="shared" si="196"/>
        <v>31.12876483254676</v>
      </c>
      <c r="O835">
        <v>-4</v>
      </c>
      <c r="P835" s="1">
        <f t="shared" si="198"/>
        <v>39.7994974842648</v>
      </c>
    </row>
    <row r="836" spans="7:16" ht="12.75">
      <c r="G836">
        <v>-1.9</v>
      </c>
      <c r="H836" s="1">
        <f t="shared" si="197"/>
        <v>19.9095454493567</v>
      </c>
      <c r="I836">
        <v>-21.9</v>
      </c>
      <c r="J836" s="1">
        <f t="shared" si="199"/>
        <v>12.057777573002417</v>
      </c>
      <c r="L836" s="1"/>
      <c r="M836">
        <v>16.2</v>
      </c>
      <c r="N836" s="1">
        <f t="shared" si="196"/>
        <v>31.025151087464504</v>
      </c>
      <c r="O836">
        <v>-3.8</v>
      </c>
      <c r="P836" s="1">
        <f t="shared" si="198"/>
        <v>39.8190908987134</v>
      </c>
    </row>
    <row r="837" spans="7:16" ht="12.75">
      <c r="G837">
        <v>-1.8</v>
      </c>
      <c r="H837" s="1">
        <f t="shared" si="197"/>
        <v>19.918835307316538</v>
      </c>
      <c r="I837">
        <v>-21.8</v>
      </c>
      <c r="J837" s="1">
        <f t="shared" si="199"/>
        <v>12.237646832622683</v>
      </c>
      <c r="L837" s="1"/>
      <c r="M837">
        <v>16.4</v>
      </c>
      <c r="N837" s="1">
        <f aca="true" t="shared" si="200" ref="N837:N900">SQRT(1225-(M837*M837))</f>
        <v>30.91989650694193</v>
      </c>
      <c r="O837">
        <v>-3.6</v>
      </c>
      <c r="P837" s="1">
        <f t="shared" si="198"/>
        <v>39.837670614633076</v>
      </c>
    </row>
    <row r="838" spans="7:16" ht="12.75">
      <c r="G838">
        <v>-1.7</v>
      </c>
      <c r="H838" s="1">
        <f t="shared" si="197"/>
        <v>19.92761902486095</v>
      </c>
      <c r="I838">
        <v>-21.7</v>
      </c>
      <c r="J838" s="1">
        <f t="shared" si="199"/>
        <v>12.414104881142258</v>
      </c>
      <c r="L838" s="1"/>
      <c r="M838">
        <v>16.6</v>
      </c>
      <c r="N838" s="1">
        <f t="shared" si="200"/>
        <v>30.81298427611321</v>
      </c>
      <c r="O838">
        <v>-3.4</v>
      </c>
      <c r="P838" s="1">
        <f t="shared" si="198"/>
        <v>39.8552380497219</v>
      </c>
    </row>
    <row r="839" spans="7:16" ht="12.75">
      <c r="G839">
        <v>-1.6</v>
      </c>
      <c r="H839" s="1">
        <f t="shared" si="197"/>
        <v>19.93589727100338</v>
      </c>
      <c r="I839">
        <v>-21.6</v>
      </c>
      <c r="J839" s="1">
        <f t="shared" si="199"/>
        <v>12.587295182047649</v>
      </c>
      <c r="L839" s="1"/>
      <c r="M839">
        <v>16.8</v>
      </c>
      <c r="N839" s="1">
        <f t="shared" si="200"/>
        <v>30.704397079245833</v>
      </c>
      <c r="O839">
        <v>-3.2</v>
      </c>
      <c r="P839" s="1">
        <f t="shared" si="198"/>
        <v>39.87179454200676</v>
      </c>
    </row>
    <row r="840" spans="7:16" ht="12.75">
      <c r="G840">
        <v>-1.5</v>
      </c>
      <c r="H840" s="1">
        <f t="shared" si="197"/>
        <v>19.94367067517913</v>
      </c>
      <c r="I840">
        <v>-21.5</v>
      </c>
      <c r="J840" s="1">
        <f t="shared" si="199"/>
        <v>12.757350822173073</v>
      </c>
      <c r="L840" s="1"/>
      <c r="M840">
        <v>17</v>
      </c>
      <c r="N840" s="1">
        <f t="shared" si="200"/>
        <v>30.59411708155671</v>
      </c>
      <c r="O840">
        <v>-3</v>
      </c>
      <c r="P840" s="1">
        <f t="shared" si="198"/>
        <v>39.88734135035826</v>
      </c>
    </row>
    <row r="841" spans="7:16" ht="12.75">
      <c r="G841">
        <v>-1.4</v>
      </c>
      <c r="H841" s="1">
        <f t="shared" si="197"/>
        <v>19.950939827486824</v>
      </c>
      <c r="I841">
        <v>-21.4</v>
      </c>
      <c r="J841" s="1">
        <f t="shared" si="199"/>
        <v>12.924395537122813</v>
      </c>
      <c r="L841" s="1"/>
      <c r="M841">
        <v>17.2</v>
      </c>
      <c r="N841" s="1">
        <f t="shared" si="200"/>
        <v>30.482125910113293</v>
      </c>
      <c r="O841">
        <v>-2.8</v>
      </c>
      <c r="P841" s="1">
        <f t="shared" si="198"/>
        <v>39.90187965497365</v>
      </c>
    </row>
    <row r="842" spans="7:16" ht="12.75">
      <c r="G842">
        <v>-1.3</v>
      </c>
      <c r="H842" s="1">
        <f t="shared" si="197"/>
        <v>19.957705278914208</v>
      </c>
      <c r="I842">
        <v>-21.3</v>
      </c>
      <c r="J842" s="1">
        <f t="shared" si="199"/>
        <v>13.088544609695914</v>
      </c>
      <c r="L842" s="1"/>
      <c r="M842">
        <v>17.4</v>
      </c>
      <c r="N842" s="1">
        <f t="shared" si="200"/>
        <v>30.368404633763692</v>
      </c>
      <c r="O842">
        <v>-2.6</v>
      </c>
      <c r="P842" s="1">
        <f t="shared" si="198"/>
        <v>39.915410557828416</v>
      </c>
    </row>
    <row r="843" spans="7:16" ht="12.75">
      <c r="G843">
        <v>-1.2</v>
      </c>
      <c r="H843" s="1">
        <f t="shared" si="197"/>
        <v>19.96396754154845</v>
      </c>
      <c r="I843">
        <v>-21.2</v>
      </c>
      <c r="J843" s="1">
        <f t="shared" si="199"/>
        <v>13.249905660041508</v>
      </c>
      <c r="L843" s="1"/>
      <c r="M843">
        <v>17.6</v>
      </c>
      <c r="N843" s="1">
        <f t="shared" si="200"/>
        <v>30.252933742035665</v>
      </c>
      <c r="O843">
        <v>-2.4</v>
      </c>
      <c r="P843" s="1">
        <f t="shared" si="198"/>
        <v>39.9279350830969</v>
      </c>
    </row>
    <row r="844" spans="7:16" ht="12.75">
      <c r="G844">
        <v>-1.1</v>
      </c>
      <c r="H844" s="1">
        <f t="shared" si="197"/>
        <v>19.969727088771144</v>
      </c>
      <c r="I844">
        <v>-21.1</v>
      </c>
      <c r="J844" s="1">
        <f t="shared" si="199"/>
        <v>13.408579343092242</v>
      </c>
      <c r="L844" s="1"/>
      <c r="M844">
        <v>17.8</v>
      </c>
      <c r="N844" s="1">
        <f t="shared" si="200"/>
        <v>30.13569312293978</v>
      </c>
      <c r="O844">
        <v>-2.2</v>
      </c>
      <c r="P844" s="1">
        <f t="shared" si="198"/>
        <v>39.93945417754229</v>
      </c>
    </row>
    <row r="845" spans="7:16" ht="12.75">
      <c r="G845">
        <v>-1</v>
      </c>
      <c r="H845" s="1">
        <f t="shared" si="197"/>
        <v>19.974984355438178</v>
      </c>
      <c r="I845">
        <v>-21</v>
      </c>
      <c r="J845" s="1">
        <f t="shared" si="199"/>
        <v>13.564659966250536</v>
      </c>
      <c r="L845" s="1"/>
      <c r="M845">
        <v>18</v>
      </c>
      <c r="N845" s="1">
        <f t="shared" si="200"/>
        <v>30.01666203960727</v>
      </c>
      <c r="O845">
        <v>-2</v>
      </c>
      <c r="P845" s="1">
        <f t="shared" si="198"/>
        <v>39.949968710876355</v>
      </c>
    </row>
    <row r="846" spans="7:16" ht="12.75">
      <c r="G846">
        <v>-0.8999999999999986</v>
      </c>
      <c r="H846" s="1">
        <f t="shared" si="197"/>
        <v>19.97973973804464</v>
      </c>
      <c r="I846">
        <v>-20.9</v>
      </c>
      <c r="J846" s="1">
        <f t="shared" si="199"/>
        <v>13.718236038208413</v>
      </c>
      <c r="L846" s="1"/>
      <c r="M846">
        <v>18.2</v>
      </c>
      <c r="N846" s="1">
        <f t="shared" si="200"/>
        <v>29.89581910568767</v>
      </c>
      <c r="O846">
        <v>-1.8</v>
      </c>
      <c r="P846" s="1">
        <f t="shared" si="198"/>
        <v>39.95947947608928</v>
      </c>
    </row>
    <row r="847" spans="7:16" ht="12.75">
      <c r="G847">
        <v>-0.7999999999999972</v>
      </c>
      <c r="H847" s="1">
        <f t="shared" si="197"/>
        <v>19.983993594874875</v>
      </c>
      <c r="I847">
        <v>-20.8</v>
      </c>
      <c r="J847" s="1">
        <f t="shared" si="199"/>
        <v>13.869390758068645</v>
      </c>
      <c r="L847" s="1"/>
      <c r="M847">
        <v>18.4</v>
      </c>
      <c r="N847" s="1">
        <f t="shared" si="200"/>
        <v>29.773142259425693</v>
      </c>
      <c r="O847">
        <v>-1.5999999999999943</v>
      </c>
      <c r="P847" s="1">
        <f t="shared" si="198"/>
        <v>39.96798718974975</v>
      </c>
    </row>
    <row r="848" spans="7:16" ht="12.75">
      <c r="G848">
        <v>-0.6999999999999993</v>
      </c>
      <c r="H848" s="1">
        <f aca="true" t="shared" si="201" ref="H848:H911">SQRT(400-(G848*G848))</f>
        <v>19.987746246137906</v>
      </c>
      <c r="I848">
        <v>-20.7</v>
      </c>
      <c r="J848" s="1">
        <f t="shared" si="199"/>
        <v>14.01820245252579</v>
      </c>
      <c r="L848" s="1"/>
      <c r="M848">
        <v>18.6</v>
      </c>
      <c r="N848" s="1">
        <f t="shared" si="200"/>
        <v>29.648608736330274</v>
      </c>
      <c r="O848">
        <v>-1.4</v>
      </c>
      <c r="P848" s="1">
        <f aca="true" t="shared" si="202" ref="P848:P911">SQRT(1600-(O848*O848))</f>
        <v>39.97549249227581</v>
      </c>
    </row>
    <row r="849" spans="7:16" ht="12.75">
      <c r="G849">
        <v>-0.5999999999999979</v>
      </c>
      <c r="H849" s="1">
        <f t="shared" si="201"/>
        <v>19.990997974088238</v>
      </c>
      <c r="I849">
        <v>-20.6</v>
      </c>
      <c r="J849" s="1">
        <f t="shared" si="199"/>
        <v>14.164744967700615</v>
      </c>
      <c r="L849" s="1"/>
      <c r="M849">
        <v>18.8</v>
      </c>
      <c r="N849" s="1">
        <f t="shared" si="200"/>
        <v>29.522195040342105</v>
      </c>
      <c r="O849">
        <v>-1.2</v>
      </c>
      <c r="P849" s="1">
        <f t="shared" si="202"/>
        <v>39.981995948176476</v>
      </c>
    </row>
    <row r="850" spans="7:16" ht="12.75">
      <c r="G850">
        <v>-0.5</v>
      </c>
      <c r="H850" s="1">
        <f t="shared" si="201"/>
        <v>19.993749023132207</v>
      </c>
      <c r="I850">
        <v>-20.5</v>
      </c>
      <c r="J850" s="1">
        <f t="shared" si="199"/>
        <v>14.309088021254185</v>
      </c>
      <c r="L850" s="1"/>
      <c r="M850">
        <v>19</v>
      </c>
      <c r="N850" s="1">
        <f t="shared" si="200"/>
        <v>29.393876913398138</v>
      </c>
      <c r="O850">
        <v>-1</v>
      </c>
      <c r="P850" s="1">
        <f t="shared" si="202"/>
        <v>39.98749804626441</v>
      </c>
    </row>
    <row r="851" spans="7:16" ht="12.75">
      <c r="G851">
        <v>-0.3999999999999986</v>
      </c>
      <c r="H851" s="1">
        <f t="shared" si="201"/>
        <v>19.99599959991998</v>
      </c>
      <c r="I851">
        <v>-20.4</v>
      </c>
      <c r="J851" s="1">
        <f t="shared" si="199"/>
        <v>14.451297519600102</v>
      </c>
      <c r="L851" s="1"/>
      <c r="M851">
        <v>19.2</v>
      </c>
      <c r="N851" s="1">
        <f t="shared" si="200"/>
        <v>29.263629303283626</v>
      </c>
      <c r="O851">
        <v>-0.7999999999999972</v>
      </c>
      <c r="P851" s="1">
        <f t="shared" si="202"/>
        <v>39.99199919983996</v>
      </c>
    </row>
    <row r="852" spans="7:16" ht="12.75">
      <c r="G852">
        <v>-0.29999999999999716</v>
      </c>
      <c r="H852" s="1">
        <f t="shared" si="201"/>
        <v>19.99774987342326</v>
      </c>
      <c r="I852">
        <v>-20.3</v>
      </c>
      <c r="J852" s="1">
        <f t="shared" si="199"/>
        <v>14.59143584435747</v>
      </c>
      <c r="L852" s="1"/>
      <c r="M852">
        <v>19.4</v>
      </c>
      <c r="N852" s="1">
        <f t="shared" si="200"/>
        <v>29.131426329653</v>
      </c>
      <c r="O852">
        <v>-0.5999999999999943</v>
      </c>
      <c r="P852" s="1">
        <f t="shared" si="202"/>
        <v>39.99549974684652</v>
      </c>
    </row>
    <row r="853" spans="7:16" ht="12.75">
      <c r="G853">
        <v>-0.1999999999999993</v>
      </c>
      <c r="H853" s="1">
        <f t="shared" si="201"/>
        <v>19.99899997499875</v>
      </c>
      <c r="I853">
        <v>-20.2</v>
      </c>
      <c r="J853" s="1">
        <f t="shared" si="199"/>
        <v>14.729562111617577</v>
      </c>
      <c r="L853" s="1"/>
      <c r="M853">
        <v>19.6</v>
      </c>
      <c r="N853" s="1">
        <f t="shared" si="200"/>
        <v>28.997241248091168</v>
      </c>
      <c r="O853">
        <v>-0.3999999999999986</v>
      </c>
      <c r="P853" s="1">
        <f t="shared" si="202"/>
        <v>39.9979999499975</v>
      </c>
    </row>
    <row r="854" spans="7:16" ht="12.75">
      <c r="G854">
        <v>-0.09999999999999787</v>
      </c>
      <c r="H854" s="1">
        <f t="shared" si="201"/>
        <v>19.99974999843748</v>
      </c>
      <c r="I854">
        <v>-20.1</v>
      </c>
      <c r="J854" s="1">
        <f t="shared" si="199"/>
        <v>14.86573240711671</v>
      </c>
      <c r="L854" s="1"/>
      <c r="M854">
        <v>19.8</v>
      </c>
      <c r="N854" s="1">
        <f t="shared" si="200"/>
        <v>28.861046412075915</v>
      </c>
      <c r="O854">
        <v>-0.19999999999999574</v>
      </c>
      <c r="P854" s="1">
        <f t="shared" si="202"/>
        <v>39.99949999687496</v>
      </c>
    </row>
    <row r="855" spans="7:16" ht="12.75">
      <c r="G855">
        <v>0</v>
      </c>
      <c r="H855" s="1">
        <f t="shared" si="201"/>
        <v>20</v>
      </c>
      <c r="I855">
        <v>-20</v>
      </c>
      <c r="J855" s="1">
        <f t="shared" si="199"/>
        <v>15</v>
      </c>
      <c r="L855" s="1"/>
      <c r="M855">
        <v>20</v>
      </c>
      <c r="N855" s="1">
        <f t="shared" si="200"/>
        <v>28.722813232690143</v>
      </c>
      <c r="O855">
        <v>0</v>
      </c>
      <c r="P855" s="1">
        <f t="shared" si="202"/>
        <v>40</v>
      </c>
    </row>
    <row r="856" spans="7:16" ht="12.75">
      <c r="G856">
        <v>0.1</v>
      </c>
      <c r="H856" s="1">
        <f t="shared" si="201"/>
        <v>19.99974999843748</v>
      </c>
      <c r="I856">
        <v>-19.9</v>
      </c>
      <c r="J856" s="1">
        <f t="shared" si="199"/>
        <v>15.132415537514163</v>
      </c>
      <c r="L856" s="1"/>
      <c r="M856">
        <v>20.2</v>
      </c>
      <c r="N856" s="1">
        <f t="shared" si="200"/>
        <v>28.582512135919753</v>
      </c>
      <c r="O856">
        <v>0.20000000000000284</v>
      </c>
      <c r="P856" s="1">
        <f t="shared" si="202"/>
        <v>39.99949999687496</v>
      </c>
    </row>
    <row r="857" spans="7:16" ht="12.75">
      <c r="G857">
        <v>0.2</v>
      </c>
      <c r="H857" s="1">
        <f t="shared" si="201"/>
        <v>19.99899997499875</v>
      </c>
      <c r="I857">
        <v>-19.8</v>
      </c>
      <c r="J857" s="1">
        <f t="shared" si="199"/>
        <v>15.26302722267113</v>
      </c>
      <c r="L857" s="1"/>
      <c r="M857">
        <v>20.4</v>
      </c>
      <c r="N857" s="1">
        <f t="shared" si="200"/>
        <v>28.440112517358298</v>
      </c>
      <c r="O857">
        <v>0.4000000000000057</v>
      </c>
      <c r="P857" s="1">
        <f t="shared" si="202"/>
        <v>39.9979999499975</v>
      </c>
    </row>
    <row r="858" spans="7:16" ht="12.75">
      <c r="G858">
        <v>0.3</v>
      </c>
      <c r="H858" s="1">
        <f t="shared" si="201"/>
        <v>19.99774987342326</v>
      </c>
      <c r="I858">
        <v>-19.7</v>
      </c>
      <c r="J858" s="1">
        <f t="shared" si="199"/>
        <v>15.391880976670786</v>
      </c>
      <c r="L858" s="1"/>
      <c r="M858">
        <v>20.6</v>
      </c>
      <c r="N858" s="1">
        <f t="shared" si="200"/>
        <v>28.295582694123826</v>
      </c>
      <c r="O858">
        <v>0.6000000000000014</v>
      </c>
      <c r="P858" s="1">
        <f t="shared" si="202"/>
        <v>39.99549974684652</v>
      </c>
    </row>
    <row r="859" spans="7:16" ht="12.75">
      <c r="G859">
        <v>0.4</v>
      </c>
      <c r="H859" s="1">
        <f t="shared" si="201"/>
        <v>19.99599959991998</v>
      </c>
      <c r="I859">
        <v>-19.6</v>
      </c>
      <c r="J859" s="1">
        <f t="shared" si="199"/>
        <v>15.519020587653072</v>
      </c>
      <c r="L859" s="1"/>
      <c r="M859">
        <v>20.8</v>
      </c>
      <c r="N859" s="1">
        <f t="shared" si="200"/>
        <v>28.14888985377576</v>
      </c>
      <c r="O859">
        <v>0.8000000000000043</v>
      </c>
      <c r="P859" s="1">
        <f t="shared" si="202"/>
        <v>39.99199919983996</v>
      </c>
    </row>
    <row r="860" spans="7:16" ht="12.75">
      <c r="G860">
        <v>0.5</v>
      </c>
      <c r="H860" s="1">
        <f t="shared" si="201"/>
        <v>19.993749023132207</v>
      </c>
      <c r="I860">
        <v>-19.5</v>
      </c>
      <c r="J860" s="1">
        <f t="shared" si="199"/>
        <v>15.644487847162015</v>
      </c>
      <c r="L860" s="1"/>
      <c r="M860">
        <v>21</v>
      </c>
      <c r="N860" s="1">
        <f t="shared" si="200"/>
        <v>28</v>
      </c>
      <c r="O860">
        <v>1</v>
      </c>
      <c r="P860" s="1">
        <f t="shared" si="202"/>
        <v>39.98749804626441</v>
      </c>
    </row>
    <row r="861" spans="7:16" ht="12.75">
      <c r="G861">
        <v>0.6</v>
      </c>
      <c r="H861" s="1">
        <f t="shared" si="201"/>
        <v>19.990997974088238</v>
      </c>
      <c r="I861">
        <v>-19.4</v>
      </c>
      <c r="J861" s="1">
        <f t="shared" si="199"/>
        <v>15.76832267554162</v>
      </c>
      <c r="L861" s="1"/>
      <c r="M861">
        <v>21.2</v>
      </c>
      <c r="N861" s="1">
        <f t="shared" si="200"/>
        <v>27.848877894809334</v>
      </c>
      <c r="O861">
        <v>1.2</v>
      </c>
      <c r="P861" s="1">
        <f t="shared" si="202"/>
        <v>39.981995948176476</v>
      </c>
    </row>
    <row r="862" spans="7:16" ht="12.75">
      <c r="G862">
        <v>0.7</v>
      </c>
      <c r="H862" s="1">
        <f t="shared" si="201"/>
        <v>19.987746246137906</v>
      </c>
      <c r="I862">
        <v>-19.3</v>
      </c>
      <c r="J862" s="1">
        <f t="shared" si="199"/>
        <v>15.890563237343098</v>
      </c>
      <c r="L862" s="1"/>
      <c r="M862">
        <v>21.4</v>
      </c>
      <c r="N862" s="1">
        <f t="shared" si="200"/>
        <v>27.69548699698202</v>
      </c>
      <c r="O862">
        <v>1.4000000000000057</v>
      </c>
      <c r="P862" s="1">
        <f t="shared" si="202"/>
        <v>39.97549249227581</v>
      </c>
    </row>
    <row r="863" spans="7:16" ht="12.75">
      <c r="G863">
        <v>0.8</v>
      </c>
      <c r="H863" s="1">
        <f t="shared" si="201"/>
        <v>19.983993594874875</v>
      </c>
      <c r="I863">
        <v>-19.2</v>
      </c>
      <c r="J863" s="1">
        <f t="shared" si="199"/>
        <v>16.011246047700347</v>
      </c>
      <c r="L863" s="1"/>
      <c r="M863">
        <v>21.6</v>
      </c>
      <c r="N863" s="1">
        <f t="shared" si="200"/>
        <v>27.539789396435115</v>
      </c>
      <c r="O863">
        <v>1.6</v>
      </c>
      <c r="P863" s="1">
        <f t="shared" si="202"/>
        <v>39.96798718974975</v>
      </c>
    </row>
    <row r="864" spans="7:16" ht="12.75">
      <c r="G864">
        <v>0.9</v>
      </c>
      <c r="H864" s="1">
        <f t="shared" si="201"/>
        <v>19.97973973804464</v>
      </c>
      <c r="I864">
        <v>-19.1</v>
      </c>
      <c r="J864" s="1">
        <f t="shared" si="199"/>
        <v>16.130406070524074</v>
      </c>
      <c r="L864" s="1"/>
      <c r="M864">
        <v>21.8</v>
      </c>
      <c r="N864" s="1">
        <f t="shared" si="200"/>
        <v>27.38174574419973</v>
      </c>
      <c r="O864">
        <v>1.8</v>
      </c>
      <c r="P864" s="1">
        <f t="shared" si="202"/>
        <v>39.95947947608928</v>
      </c>
    </row>
    <row r="865" spans="7:16" ht="12.75">
      <c r="G865">
        <v>1</v>
      </c>
      <c r="H865" s="1">
        <f t="shared" si="201"/>
        <v>19.974984355438178</v>
      </c>
      <c r="I865">
        <v>-19</v>
      </c>
      <c r="J865" s="1">
        <f t="shared" si="199"/>
        <v>16.24807680927192</v>
      </c>
      <c r="L865" s="1"/>
      <c r="M865">
        <v>22</v>
      </c>
      <c r="N865" s="1">
        <f t="shared" si="200"/>
        <v>27.2213151776324</v>
      </c>
      <c r="O865">
        <v>2</v>
      </c>
      <c r="P865" s="1">
        <f t="shared" si="202"/>
        <v>39.949968710876355</v>
      </c>
    </row>
    <row r="866" spans="7:16" ht="12.75">
      <c r="G866">
        <v>1.1</v>
      </c>
      <c r="H866" s="1">
        <f t="shared" si="201"/>
        <v>19.969727088771144</v>
      </c>
      <c r="I866">
        <v>-18.9</v>
      </c>
      <c r="J866" s="1">
        <f t="shared" si="199"/>
        <v>16.364290390970215</v>
      </c>
      <c r="L866" s="1"/>
      <c r="M866">
        <v>22.2</v>
      </c>
      <c r="N866" s="1">
        <f t="shared" si="200"/>
        <v>27.05845524046042</v>
      </c>
      <c r="O866">
        <v>2.2</v>
      </c>
      <c r="P866" s="1">
        <f t="shared" si="202"/>
        <v>39.93945417754229</v>
      </c>
    </row>
    <row r="867" spans="7:16" ht="12.75">
      <c r="G867">
        <v>1.2</v>
      </c>
      <c r="H867" s="1">
        <f t="shared" si="201"/>
        <v>19.96396754154845</v>
      </c>
      <c r="I867">
        <v>-18.8</v>
      </c>
      <c r="J867" s="1">
        <f t="shared" si="199"/>
        <v>16.47907764409161</v>
      </c>
      <c r="L867" s="1"/>
      <c r="M867">
        <v>22.4</v>
      </c>
      <c r="N867" s="1">
        <f t="shared" si="200"/>
        <v>26.893121797217965</v>
      </c>
      <c r="O867">
        <v>2.4000000000000057</v>
      </c>
      <c r="P867" s="1">
        <f t="shared" si="202"/>
        <v>39.9279350830969</v>
      </c>
    </row>
    <row r="868" spans="7:16" ht="12.75">
      <c r="G868">
        <v>1.3</v>
      </c>
      <c r="H868" s="1">
        <f t="shared" si="201"/>
        <v>19.957705278914208</v>
      </c>
      <c r="I868">
        <v>-18.7</v>
      </c>
      <c r="J868" s="1">
        <f t="shared" si="199"/>
        <v>16.5924681708298</v>
      </c>
      <c r="L868" s="1"/>
      <c r="M868">
        <v>22.6</v>
      </c>
      <c r="N868" s="1">
        <f t="shared" si="200"/>
        <v>26.725268941584105</v>
      </c>
      <c r="O868">
        <v>2.6</v>
      </c>
      <c r="P868" s="1">
        <f t="shared" si="202"/>
        <v>39.915410557828416</v>
      </c>
    </row>
    <row r="869" spans="7:16" ht="12.75">
      <c r="G869">
        <v>1.4</v>
      </c>
      <c r="H869" s="1">
        <f t="shared" si="201"/>
        <v>19.950939827486824</v>
      </c>
      <c r="I869">
        <v>-18.6</v>
      </c>
      <c r="J869" s="1">
        <f t="shared" si="199"/>
        <v>16.704490414256878</v>
      </c>
      <c r="L869" s="1"/>
      <c r="M869">
        <v>22.8</v>
      </c>
      <c r="N869" s="1">
        <f t="shared" si="200"/>
        <v>26.554848898082625</v>
      </c>
      <c r="O869">
        <v>2.8</v>
      </c>
      <c r="P869" s="1">
        <f t="shared" si="202"/>
        <v>39.90187965497365</v>
      </c>
    </row>
    <row r="870" spans="7:16" ht="12.75">
      <c r="G870">
        <v>1.5</v>
      </c>
      <c r="H870" s="1">
        <f t="shared" si="201"/>
        <v>19.94367067517913</v>
      </c>
      <c r="I870">
        <v>-18.5</v>
      </c>
      <c r="J870" s="1">
        <f aca="true" t="shared" si="203" ref="J870:J933">SQRT(625-(I870*I870))</f>
        <v>16.815171720800237</v>
      </c>
      <c r="L870" s="1"/>
      <c r="M870">
        <v>23</v>
      </c>
      <c r="N870" s="1">
        <f t="shared" si="200"/>
        <v>26.38181191654584</v>
      </c>
      <c r="O870">
        <v>3</v>
      </c>
      <c r="P870" s="1">
        <f t="shared" si="202"/>
        <v>39.88734135035826</v>
      </c>
    </row>
    <row r="871" spans="7:16" ht="12.75">
      <c r="G871">
        <v>1.6</v>
      </c>
      <c r="H871" s="1">
        <f t="shared" si="201"/>
        <v>19.93589727100338</v>
      </c>
      <c r="I871">
        <v>-18.4</v>
      </c>
      <c r="J871" s="1">
        <f t="shared" si="203"/>
        <v>16.924538398432023</v>
      </c>
      <c r="L871" s="1"/>
      <c r="M871">
        <v>23.2</v>
      </c>
      <c r="N871" s="1">
        <f t="shared" si="200"/>
        <v>26.206106158679887</v>
      </c>
      <c r="O871">
        <v>3.2</v>
      </c>
      <c r="P871" s="1">
        <f t="shared" si="202"/>
        <v>39.87179454200676</v>
      </c>
    </row>
    <row r="872" spans="7:16" ht="12.75">
      <c r="G872">
        <v>1.7</v>
      </c>
      <c r="H872" s="1">
        <f t="shared" si="201"/>
        <v>19.92761902486095</v>
      </c>
      <c r="I872">
        <v>-18.3</v>
      </c>
      <c r="J872" s="1">
        <f t="shared" si="203"/>
        <v>17.032615770926085</v>
      </c>
      <c r="L872" s="1"/>
      <c r="M872">
        <v>23.4</v>
      </c>
      <c r="N872" s="1">
        <f t="shared" si="200"/>
        <v>26.027677575995906</v>
      </c>
      <c r="O872">
        <v>3.4000000000000057</v>
      </c>
      <c r="P872" s="1">
        <f t="shared" si="202"/>
        <v>39.8552380497219</v>
      </c>
    </row>
    <row r="873" spans="7:16" ht="12.75">
      <c r="G873">
        <v>1.8</v>
      </c>
      <c r="H873" s="1">
        <f t="shared" si="201"/>
        <v>19.918835307316538</v>
      </c>
      <c r="I873">
        <v>-18.2</v>
      </c>
      <c r="J873" s="1">
        <f t="shared" si="203"/>
        <v>17.13942822850284</v>
      </c>
      <c r="L873" s="1"/>
      <c r="M873">
        <v>23.6</v>
      </c>
      <c r="N873" s="1">
        <f t="shared" si="200"/>
        <v>25.84646977828887</v>
      </c>
      <c r="O873">
        <v>3.6</v>
      </c>
      <c r="P873" s="1">
        <f t="shared" si="202"/>
        <v>39.837670614633076</v>
      </c>
    </row>
    <row r="874" spans="7:16" ht="12.75">
      <c r="G874">
        <v>1.9</v>
      </c>
      <c r="H874" s="1">
        <f t="shared" si="201"/>
        <v>19.9095454493567</v>
      </c>
      <c r="I874">
        <v>-18.1</v>
      </c>
      <c r="J874" s="1">
        <f t="shared" si="203"/>
        <v>17.2449992751522</v>
      </c>
      <c r="L874" s="1"/>
      <c r="M874">
        <v>23.8</v>
      </c>
      <c r="N874" s="1">
        <f t="shared" si="200"/>
        <v>25.662423891752702</v>
      </c>
      <c r="O874">
        <v>3.8</v>
      </c>
      <c r="P874" s="1">
        <f t="shared" si="202"/>
        <v>39.8190908987134</v>
      </c>
    </row>
    <row r="875" spans="7:16" ht="12.75">
      <c r="G875">
        <v>2</v>
      </c>
      <c r="H875" s="1">
        <f t="shared" si="201"/>
        <v>19.8997487421324</v>
      </c>
      <c r="I875">
        <v>-18</v>
      </c>
      <c r="J875" s="1">
        <f t="shared" si="203"/>
        <v>17.349351572897472</v>
      </c>
      <c r="L875" s="1"/>
      <c r="M875">
        <v>24</v>
      </c>
      <c r="N875" s="1">
        <f t="shared" si="200"/>
        <v>25.475478405713993</v>
      </c>
      <c r="O875">
        <v>4</v>
      </c>
      <c r="P875" s="1">
        <f t="shared" si="202"/>
        <v>39.7994974842648</v>
      </c>
    </row>
    <row r="876" spans="7:16" ht="12.75">
      <c r="G876">
        <v>2.1</v>
      </c>
      <c r="H876" s="1">
        <f t="shared" si="201"/>
        <v>19.889444436685505</v>
      </c>
      <c r="I876">
        <v>-17.9</v>
      </c>
      <c r="J876" s="1">
        <f t="shared" si="203"/>
        <v>17.452506983238827</v>
      </c>
      <c r="L876" s="1"/>
      <c r="M876">
        <v>24.2</v>
      </c>
      <c r="N876" s="1">
        <f t="shared" si="200"/>
        <v>25.285569006846572</v>
      </c>
      <c r="O876">
        <v>4.2</v>
      </c>
      <c r="P876" s="1">
        <f t="shared" si="202"/>
        <v>39.77888887337101</v>
      </c>
    </row>
    <row r="877" spans="7:16" ht="12.75">
      <c r="G877">
        <v>2.2</v>
      </c>
      <c r="H877" s="1">
        <f t="shared" si="201"/>
        <v>19.87863174365882</v>
      </c>
      <c r="I877">
        <v>-17.8</v>
      </c>
      <c r="J877" s="1">
        <f t="shared" si="203"/>
        <v>17.55448660599335</v>
      </c>
      <c r="L877" s="1"/>
      <c r="M877">
        <v>24.4</v>
      </c>
      <c r="N877" s="1">
        <f t="shared" si="200"/>
        <v>25.092628399591785</v>
      </c>
      <c r="O877">
        <v>4.400000000000006</v>
      </c>
      <c r="P877" s="1">
        <f t="shared" si="202"/>
        <v>39.75726348731764</v>
      </c>
    </row>
    <row r="878" spans="7:16" ht="12.75">
      <c r="G878">
        <v>2.3</v>
      </c>
      <c r="H878" s="1">
        <f t="shared" si="201"/>
        <v>19.867309832989466</v>
      </c>
      <c r="I878">
        <v>-17.7</v>
      </c>
      <c r="J878" s="1">
        <f t="shared" si="203"/>
        <v>17.655310815729074</v>
      </c>
      <c r="L878" s="1"/>
      <c r="M878">
        <v>24.6</v>
      </c>
      <c r="N878" s="1">
        <f t="shared" si="200"/>
        <v>24.896586111352697</v>
      </c>
      <c r="O878">
        <v>4.6</v>
      </c>
      <c r="P878" s="1">
        <f t="shared" si="202"/>
        <v>39.73461966597893</v>
      </c>
    </row>
    <row r="879" spans="7:16" ht="12.75">
      <c r="G879">
        <v>2.4</v>
      </c>
      <c r="H879" s="1">
        <f t="shared" si="201"/>
        <v>19.855477833585372</v>
      </c>
      <c r="I879">
        <v>-17.6</v>
      </c>
      <c r="J879" s="1">
        <f t="shared" si="203"/>
        <v>17.75499929597295</v>
      </c>
      <c r="L879" s="1"/>
      <c r="M879">
        <v>24.8</v>
      </c>
      <c r="N879" s="1">
        <f t="shared" si="200"/>
        <v>24.6973682808513</v>
      </c>
      <c r="O879">
        <v>4.8</v>
      </c>
      <c r="P879" s="1">
        <f t="shared" si="202"/>
        <v>39.710955667170744</v>
      </c>
    </row>
    <row r="880" spans="7:16" ht="12.75">
      <c r="G880">
        <v>2.5</v>
      </c>
      <c r="H880" s="1">
        <f t="shared" si="201"/>
        <v>19.84313483298443</v>
      </c>
      <c r="I880">
        <v>-17.5</v>
      </c>
      <c r="J880" s="1">
        <f t="shared" si="203"/>
        <v>17.853571071357123</v>
      </c>
      <c r="L880" s="1"/>
      <c r="M880">
        <v>25</v>
      </c>
      <c r="N880" s="1">
        <f t="shared" si="200"/>
        <v>24.49489742783178</v>
      </c>
      <c r="O880">
        <v>5</v>
      </c>
      <c r="P880" s="1">
        <f t="shared" si="202"/>
        <v>39.68626966596886</v>
      </c>
    </row>
    <row r="881" spans="7:16" ht="12.75">
      <c r="G881">
        <v>2.6</v>
      </c>
      <c r="H881" s="1">
        <f t="shared" si="201"/>
        <v>19.83027987699619</v>
      </c>
      <c r="I881">
        <v>-17.4</v>
      </c>
      <c r="J881" s="1">
        <f t="shared" si="203"/>
        <v>17.9510445378535</v>
      </c>
      <c r="L881" s="1"/>
      <c r="M881">
        <v>25.2</v>
      </c>
      <c r="N881" s="1">
        <f t="shared" si="200"/>
        <v>24.289092202056462</v>
      </c>
      <c r="O881">
        <v>5.2</v>
      </c>
      <c r="P881" s="1">
        <f t="shared" si="202"/>
        <v>39.66055975399238</v>
      </c>
    </row>
    <row r="882" spans="7:16" ht="12.75">
      <c r="G882">
        <v>2.7</v>
      </c>
      <c r="H882" s="1">
        <f t="shared" si="201"/>
        <v>19.816911969325595</v>
      </c>
      <c r="I882">
        <v>-17.3</v>
      </c>
      <c r="J882" s="1">
        <f t="shared" si="203"/>
        <v>18.04743749123404</v>
      </c>
      <c r="L882" s="1"/>
      <c r="M882">
        <v>25.4</v>
      </c>
      <c r="N882" s="1">
        <f t="shared" si="200"/>
        <v>24.07986710926786</v>
      </c>
      <c r="O882">
        <v>5.400000000000006</v>
      </c>
      <c r="P882" s="1">
        <f t="shared" si="202"/>
        <v>39.63382393865119</v>
      </c>
    </row>
    <row r="883" spans="7:16" ht="12.75">
      <c r="G883">
        <v>2.8</v>
      </c>
      <c r="H883" s="1">
        <f t="shared" si="201"/>
        <v>19.8030300711785</v>
      </c>
      <c r="I883">
        <v>-17.2</v>
      </c>
      <c r="J883" s="1">
        <f t="shared" si="203"/>
        <v>18.142767153882563</v>
      </c>
      <c r="L883" s="1"/>
      <c r="M883">
        <v>25.6</v>
      </c>
      <c r="N883" s="1">
        <f t="shared" si="200"/>
        <v>23.86713221147442</v>
      </c>
      <c r="O883">
        <v>5.6</v>
      </c>
      <c r="P883" s="1">
        <f t="shared" si="202"/>
        <v>39.606060142357</v>
      </c>
    </row>
    <row r="884" spans="7:16" ht="12.75">
      <c r="G884">
        <v>2.9</v>
      </c>
      <c r="H884" s="1">
        <f t="shared" si="201"/>
        <v>19.78863310084858</v>
      </c>
      <c r="I884">
        <v>-17.1</v>
      </c>
      <c r="J884" s="1">
        <f t="shared" si="203"/>
        <v>18.237050200073476</v>
      </c>
      <c r="L884" s="1"/>
      <c r="M884">
        <v>25.8</v>
      </c>
      <c r="N884" s="1">
        <f t="shared" si="200"/>
        <v>23.650792798551173</v>
      </c>
      <c r="O884">
        <v>5.8</v>
      </c>
      <c r="P884" s="1">
        <f t="shared" si="202"/>
        <v>39.57726620169716</v>
      </c>
    </row>
    <row r="885" spans="7:16" ht="12.75">
      <c r="G885">
        <v>3</v>
      </c>
      <c r="H885" s="1">
        <f t="shared" si="201"/>
        <v>19.77371993328519</v>
      </c>
      <c r="I885">
        <v>-17</v>
      </c>
      <c r="J885" s="1">
        <f t="shared" si="203"/>
        <v>18.33030277982336</v>
      </c>
      <c r="L885" s="1"/>
      <c r="M885">
        <v>26</v>
      </c>
      <c r="N885" s="1">
        <f t="shared" si="200"/>
        <v>23.430749027719962</v>
      </c>
      <c r="O885">
        <v>6</v>
      </c>
      <c r="P885" s="1">
        <f t="shared" si="202"/>
        <v>39.54743986657038</v>
      </c>
    </row>
    <row r="886" spans="7:16" ht="12.75">
      <c r="G886">
        <v>3.1</v>
      </c>
      <c r="H886" s="1">
        <f t="shared" si="201"/>
        <v>19.758289399641864</v>
      </c>
      <c r="I886">
        <v>-16.9</v>
      </c>
      <c r="J886" s="1">
        <f t="shared" si="203"/>
        <v>18.42254054141285</v>
      </c>
      <c r="L886" s="1"/>
      <c r="M886">
        <v>26.2</v>
      </c>
      <c r="N886" s="1">
        <f t="shared" si="200"/>
        <v>23.20689552697646</v>
      </c>
      <c r="O886">
        <v>6.2</v>
      </c>
      <c r="P886" s="1">
        <f t="shared" si="202"/>
        <v>39.51657879928373</v>
      </c>
    </row>
    <row r="887" spans="7:16" ht="12.75">
      <c r="G887">
        <v>3.2</v>
      </c>
      <c r="H887" s="1">
        <f t="shared" si="201"/>
        <v>19.742340286804904</v>
      </c>
      <c r="I887">
        <v>-16.8</v>
      </c>
      <c r="J887" s="1">
        <f t="shared" si="203"/>
        <v>18.513778652668396</v>
      </c>
      <c r="L887" s="1"/>
      <c r="M887">
        <v>26.4</v>
      </c>
      <c r="N887" s="1">
        <f t="shared" si="200"/>
        <v>22.97912095794789</v>
      </c>
      <c r="O887">
        <v>6.400000000000006</v>
      </c>
      <c r="P887" s="1">
        <f t="shared" si="202"/>
        <v>39.48468057360981</v>
      </c>
    </row>
    <row r="888" spans="7:16" ht="12.75">
      <c r="G888">
        <v>3.3</v>
      </c>
      <c r="H888" s="1">
        <f t="shared" si="201"/>
        <v>19.725871336901697</v>
      </c>
      <c r="I888">
        <v>-16.7</v>
      </c>
      <c r="J888" s="1">
        <f t="shared" si="203"/>
        <v>18.604031821086526</v>
      </c>
      <c r="L888" s="1"/>
      <c r="M888">
        <v>26.6</v>
      </c>
      <c r="N888" s="1">
        <f t="shared" si="200"/>
        <v>22.747307532980688</v>
      </c>
      <c r="O888">
        <v>6.6</v>
      </c>
      <c r="P888" s="1">
        <f t="shared" si="202"/>
        <v>39.451742673803395</v>
      </c>
    </row>
    <row r="889" spans="7:16" ht="12.75">
      <c r="G889">
        <v>3.4</v>
      </c>
      <c r="H889" s="1">
        <f t="shared" si="201"/>
        <v>19.70888124678821</v>
      </c>
      <c r="I889">
        <v>-16.6</v>
      </c>
      <c r="J889" s="1">
        <f t="shared" si="203"/>
        <v>18.693314312876673</v>
      </c>
      <c r="L889" s="1"/>
      <c r="M889">
        <v>26.8</v>
      </c>
      <c r="N889" s="1">
        <f t="shared" si="200"/>
        <v>22.51133048044917</v>
      </c>
      <c r="O889">
        <v>6.8</v>
      </c>
      <c r="P889" s="1">
        <f t="shared" si="202"/>
        <v>39.41776249357642</v>
      </c>
    </row>
    <row r="890" spans="7:16" ht="12.75">
      <c r="G890">
        <v>3.5</v>
      </c>
      <c r="H890" s="1">
        <f t="shared" si="201"/>
        <v>19.691368667515217</v>
      </c>
      <c r="I890">
        <v>-16.5</v>
      </c>
      <c r="J890" s="1">
        <f t="shared" si="203"/>
        <v>18.78163997099295</v>
      </c>
      <c r="L890" s="1"/>
      <c r="M890">
        <v>27</v>
      </c>
      <c r="N890" s="1">
        <f t="shared" si="200"/>
        <v>22.271057451320086</v>
      </c>
      <c r="O890">
        <v>7</v>
      </c>
      <c r="P890" s="1">
        <f t="shared" si="202"/>
        <v>39.382737335030434</v>
      </c>
    </row>
    <row r="891" spans="7:16" ht="12.75">
      <c r="G891">
        <v>3.6</v>
      </c>
      <c r="H891" s="1">
        <f t="shared" si="201"/>
        <v>19.673332203772702</v>
      </c>
      <c r="I891">
        <v>-16.4</v>
      </c>
      <c r="J891" s="1">
        <f t="shared" si="203"/>
        <v>18.869022232219667</v>
      </c>
      <c r="L891" s="1"/>
      <c r="M891">
        <v>27.2</v>
      </c>
      <c r="N891" s="1">
        <f t="shared" si="200"/>
        <v>22.026347858871205</v>
      </c>
      <c r="O891">
        <v>7.2</v>
      </c>
      <c r="P891" s="1">
        <f t="shared" si="202"/>
        <v>39.346664407545404</v>
      </c>
    </row>
    <row r="892" spans="7:16" ht="12.75">
      <c r="G892">
        <v>3.7</v>
      </c>
      <c r="H892" s="1">
        <f t="shared" si="201"/>
        <v>19.65477041331188</v>
      </c>
      <c r="I892">
        <v>-16.3</v>
      </c>
      <c r="J892" s="1">
        <f t="shared" si="203"/>
        <v>18.95547414337083</v>
      </c>
      <c r="L892" s="1"/>
      <c r="M892">
        <v>27.4</v>
      </c>
      <c r="N892" s="1">
        <f t="shared" si="200"/>
        <v>21.777052142105923</v>
      </c>
      <c r="O892">
        <v>7.400000000000006</v>
      </c>
      <c r="P892" s="1">
        <f t="shared" si="202"/>
        <v>39.30954082662376</v>
      </c>
    </row>
    <row r="893" spans="7:16" ht="12.75">
      <c r="G893">
        <v>3.8</v>
      </c>
      <c r="H893" s="1">
        <f t="shared" si="201"/>
        <v>19.635681806344287</v>
      </c>
      <c r="I893">
        <v>-16.2</v>
      </c>
      <c r="J893" s="1">
        <f t="shared" si="203"/>
        <v>19.041008376659047</v>
      </c>
      <c r="L893" s="1"/>
      <c r="M893">
        <v>27.6</v>
      </c>
      <c r="N893" s="1">
        <f t="shared" si="200"/>
        <v>21.523010941780424</v>
      </c>
      <c r="O893">
        <v>7.6</v>
      </c>
      <c r="P893" s="1">
        <f t="shared" si="202"/>
        <v>39.271363612688575</v>
      </c>
    </row>
    <row r="894" spans="7:16" ht="12.75">
      <c r="G894">
        <v>3.9</v>
      </c>
      <c r="H894" s="1">
        <f t="shared" si="201"/>
        <v>19.61606484491729</v>
      </c>
      <c r="I894">
        <v>-16.1</v>
      </c>
      <c r="J894" s="1">
        <f t="shared" si="203"/>
        <v>19.125637244285482</v>
      </c>
      <c r="L894" s="1"/>
      <c r="M894">
        <v>27.8</v>
      </c>
      <c r="N894" s="1">
        <f t="shared" si="200"/>
        <v>21.26405417600322</v>
      </c>
      <c r="O894">
        <v>7.8</v>
      </c>
      <c r="P894" s="1">
        <f t="shared" si="202"/>
        <v>39.23212968983458</v>
      </c>
    </row>
    <row r="895" spans="7:16" ht="12.75">
      <c r="G895">
        <v>4</v>
      </c>
      <c r="H895" s="1">
        <f t="shared" si="201"/>
        <v>19.595917942265423</v>
      </c>
      <c r="I895">
        <v>-16</v>
      </c>
      <c r="J895" s="1">
        <f t="shared" si="203"/>
        <v>19.209372712298546</v>
      </c>
      <c r="L895" s="1"/>
      <c r="M895">
        <v>28</v>
      </c>
      <c r="N895" s="1">
        <f t="shared" si="200"/>
        <v>21</v>
      </c>
      <c r="O895">
        <v>8</v>
      </c>
      <c r="P895" s="1">
        <f t="shared" si="202"/>
        <v>39.191835884530846</v>
      </c>
    </row>
    <row r="896" spans="7:16" ht="12.75">
      <c r="G896">
        <v>4.1</v>
      </c>
      <c r="H896" s="1">
        <f t="shared" si="201"/>
        <v>19.575239462136857</v>
      </c>
      <c r="I896">
        <v>-15.9</v>
      </c>
      <c r="J896" s="1">
        <f t="shared" si="203"/>
        <v>19.292226413765725</v>
      </c>
      <c r="L896" s="1"/>
      <c r="M896">
        <v>28.2</v>
      </c>
      <c r="N896" s="1">
        <f t="shared" si="200"/>
        <v>20.7306536317599</v>
      </c>
      <c r="O896">
        <v>8.2</v>
      </c>
      <c r="P896" s="1">
        <f t="shared" si="202"/>
        <v>39.15047892427371</v>
      </c>
    </row>
    <row r="897" spans="7:16" ht="12.75">
      <c r="G897">
        <v>4.2</v>
      </c>
      <c r="H897" s="1">
        <f t="shared" si="201"/>
        <v>19.554027718094297</v>
      </c>
      <c r="I897">
        <v>-15.8</v>
      </c>
      <c r="J897" s="1">
        <f t="shared" si="203"/>
        <v>19.374209661299737</v>
      </c>
      <c r="L897" s="1"/>
      <c r="M897">
        <v>28.4</v>
      </c>
      <c r="N897" s="1">
        <f t="shared" si="200"/>
        <v>20.455806021763113</v>
      </c>
      <c r="O897">
        <v>8.400000000000006</v>
      </c>
      <c r="P897" s="1">
        <f t="shared" si="202"/>
        <v>39.108055436188586</v>
      </c>
    </row>
    <row r="898" spans="7:16" ht="12.75">
      <c r="G898">
        <v>4.3</v>
      </c>
      <c r="H898" s="1">
        <f t="shared" si="201"/>
        <v>19.532280972789636</v>
      </c>
      <c r="I898">
        <v>-15.7</v>
      </c>
      <c r="J898" s="1">
        <f t="shared" si="203"/>
        <v>19.455333458977258</v>
      </c>
      <c r="L898" s="1"/>
      <c r="M898">
        <v>28.6</v>
      </c>
      <c r="N898" s="1">
        <f t="shared" si="200"/>
        <v>20.175232340669584</v>
      </c>
      <c r="O898">
        <v>8.6</v>
      </c>
      <c r="P898" s="1">
        <f t="shared" si="202"/>
        <v>39.06456194557927</v>
      </c>
    </row>
    <row r="899" spans="7:16" ht="12.75">
      <c r="G899">
        <v>4.4</v>
      </c>
      <c r="H899" s="1">
        <f t="shared" si="201"/>
        <v>19.509997437211517</v>
      </c>
      <c r="I899">
        <v>-15.6</v>
      </c>
      <c r="J899" s="1">
        <f t="shared" si="203"/>
        <v>19.535608513685975</v>
      </c>
      <c r="L899" s="1"/>
      <c r="M899">
        <v>28.8</v>
      </c>
      <c r="N899" s="1">
        <f t="shared" si="200"/>
        <v>19.888690253508397</v>
      </c>
      <c r="O899">
        <v>8.8</v>
      </c>
      <c r="P899" s="1">
        <f t="shared" si="202"/>
        <v>39.019994874423034</v>
      </c>
    </row>
    <row r="900" spans="7:16" ht="12.75">
      <c r="G900">
        <v>4.5</v>
      </c>
      <c r="H900" s="1">
        <f t="shared" si="201"/>
        <v>19.487175269905077</v>
      </c>
      <c r="I900">
        <v>-15.5</v>
      </c>
      <c r="J900" s="1">
        <f t="shared" si="203"/>
        <v>19.615045245933032</v>
      </c>
      <c r="L900" s="1"/>
      <c r="M900">
        <v>29</v>
      </c>
      <c r="N900" s="1">
        <f t="shared" si="200"/>
        <v>19.595917942265423</v>
      </c>
      <c r="O900">
        <v>9</v>
      </c>
      <c r="P900" s="1">
        <f t="shared" si="202"/>
        <v>38.97435053981015</v>
      </c>
    </row>
    <row r="901" spans="7:16" ht="12.75">
      <c r="G901">
        <v>4.6</v>
      </c>
      <c r="H901" s="1">
        <f t="shared" si="201"/>
        <v>19.463812576162976</v>
      </c>
      <c r="I901">
        <v>-15.4</v>
      </c>
      <c r="J901" s="1">
        <f t="shared" si="203"/>
        <v>19.693653800145874</v>
      </c>
      <c r="L901" s="1"/>
      <c r="M901">
        <v>29.2</v>
      </c>
      <c r="N901" s="1">
        <f aca="true" t="shared" si="204" ref="N901:N930">SQRT(1225-(M901*M901))</f>
        <v>19.296631830451656</v>
      </c>
      <c r="O901">
        <v>9.2</v>
      </c>
      <c r="P901" s="1">
        <f t="shared" si="202"/>
        <v>38.92762515232595</v>
      </c>
    </row>
    <row r="902" spans="7:16" ht="12.75">
      <c r="G902">
        <v>4.7</v>
      </c>
      <c r="H902" s="1">
        <f t="shared" si="201"/>
        <v>19.439907407186897</v>
      </c>
      <c r="I902">
        <v>-15.3</v>
      </c>
      <c r="J902" s="1">
        <f t="shared" si="203"/>
        <v>19.77144405449435</v>
      </c>
      <c r="L902" s="1"/>
      <c r="M902">
        <v>29.4</v>
      </c>
      <c r="N902" s="1">
        <f t="shared" si="204"/>
        <v>18.990523952750753</v>
      </c>
      <c r="O902">
        <v>9.400000000000006</v>
      </c>
      <c r="P902" s="1">
        <f t="shared" si="202"/>
        <v>38.879814814373795</v>
      </c>
    </row>
    <row r="903" spans="7:16" ht="12.75">
      <c r="G903">
        <v>4.8</v>
      </c>
      <c r="H903" s="1">
        <f t="shared" si="201"/>
        <v>19.415457759218555</v>
      </c>
      <c r="I903">
        <v>-15.2</v>
      </c>
      <c r="J903" s="1">
        <f t="shared" si="203"/>
        <v>19.848425630260955</v>
      </c>
      <c r="L903" s="1"/>
      <c r="M903">
        <v>29.6</v>
      </c>
      <c r="N903" s="1">
        <f t="shared" si="204"/>
        <v>18.677258899528056</v>
      </c>
      <c r="O903">
        <v>9.6</v>
      </c>
      <c r="P903" s="1">
        <f t="shared" si="202"/>
        <v>38.83091551843711</v>
      </c>
    </row>
    <row r="904" spans="7:16" ht="12.75">
      <c r="G904">
        <v>4.9</v>
      </c>
      <c r="H904" s="1">
        <f t="shared" si="201"/>
        <v>19.390461572639264</v>
      </c>
      <c r="I904">
        <v>-15.1</v>
      </c>
      <c r="J904" s="1">
        <f t="shared" si="203"/>
        <v>19.924607900784398</v>
      </c>
      <c r="L904" s="1"/>
      <c r="M904">
        <v>29.8</v>
      </c>
      <c r="N904" s="1">
        <f t="shared" si="204"/>
        <v>18.356470248934023</v>
      </c>
      <c r="O904">
        <v>9.8</v>
      </c>
      <c r="P904" s="1">
        <f t="shared" si="202"/>
        <v>38.78092314527853</v>
      </c>
    </row>
    <row r="905" spans="7:16" ht="12.75">
      <c r="G905">
        <v>5</v>
      </c>
      <c r="H905" s="1">
        <f t="shared" si="201"/>
        <v>19.364916731037084</v>
      </c>
      <c r="I905">
        <v>-15</v>
      </c>
      <c r="J905" s="1">
        <f t="shared" si="203"/>
        <v>20</v>
      </c>
      <c r="L905" s="1"/>
      <c r="M905">
        <v>30</v>
      </c>
      <c r="N905" s="1">
        <f t="shared" si="204"/>
        <v>18.027756377319946</v>
      </c>
      <c r="O905">
        <v>10</v>
      </c>
      <c r="P905" s="1">
        <f t="shared" si="202"/>
        <v>38.72983346207417</v>
      </c>
    </row>
    <row r="906" spans="7:16" ht="12.75">
      <c r="G906">
        <v>5.1</v>
      </c>
      <c r="H906" s="1">
        <f t="shared" si="201"/>
        <v>19.338821060240463</v>
      </c>
      <c r="I906">
        <v>-14.9</v>
      </c>
      <c r="J906" s="1">
        <f t="shared" si="203"/>
        <v>20.074610830598935</v>
      </c>
      <c r="L906" s="1"/>
      <c r="M906">
        <v>30.2</v>
      </c>
      <c r="N906" s="1">
        <f t="shared" si="204"/>
        <v>17.690675509996787</v>
      </c>
      <c r="O906">
        <v>10.2</v>
      </c>
      <c r="P906" s="1">
        <f t="shared" si="202"/>
        <v>38.677642120480925</v>
      </c>
    </row>
    <row r="907" spans="7:16" ht="12.75">
      <c r="G907">
        <v>5.2</v>
      </c>
      <c r="H907" s="1">
        <f t="shared" si="201"/>
        <v>19.312172327317295</v>
      </c>
      <c r="I907">
        <v>-14.8</v>
      </c>
      <c r="J907" s="1">
        <f t="shared" si="203"/>
        <v>20.148449071826843</v>
      </c>
      <c r="L907" s="1"/>
      <c r="M907">
        <v>30.4</v>
      </c>
      <c r="N907" s="1">
        <f t="shared" si="204"/>
        <v>17.344739836619055</v>
      </c>
      <c r="O907">
        <v>10.4</v>
      </c>
      <c r="P907" s="1">
        <f t="shared" si="202"/>
        <v>38.62434465463459</v>
      </c>
    </row>
    <row r="908" spans="7:16" ht="12.75">
      <c r="G908">
        <v>5.3</v>
      </c>
      <c r="H908" s="1">
        <f t="shared" si="201"/>
        <v>19.284968239538276</v>
      </c>
      <c r="I908">
        <v>-14.7</v>
      </c>
      <c r="J908" s="1">
        <f t="shared" si="203"/>
        <v>20.221523186941187</v>
      </c>
      <c r="L908" s="1"/>
      <c r="M908">
        <v>30.6</v>
      </c>
      <c r="N908" s="1">
        <f t="shared" si="204"/>
        <v>16.989408465276238</v>
      </c>
      <c r="O908">
        <v>10.6</v>
      </c>
      <c r="P908" s="1">
        <f t="shared" si="202"/>
        <v>38.56993647907655</v>
      </c>
    </row>
    <row r="909" spans="7:16" ht="12.75">
      <c r="G909">
        <v>5.4</v>
      </c>
      <c r="H909" s="1">
        <f t="shared" si="201"/>
        <v>19.257206443303243</v>
      </c>
      <c r="I909">
        <v>-14.6</v>
      </c>
      <c r="J909" s="1">
        <f t="shared" si="203"/>
        <v>20.293841430345317</v>
      </c>
      <c r="L909" s="1"/>
      <c r="M909">
        <v>30.8</v>
      </c>
      <c r="N909" s="1">
        <f t="shared" si="204"/>
        <v>16.62407892185308</v>
      </c>
      <c r="O909">
        <v>10.8</v>
      </c>
      <c r="P909" s="1">
        <f t="shared" si="202"/>
        <v>38.514412886606486</v>
      </c>
    </row>
    <row r="910" spans="7:16" ht="12.75">
      <c r="G910">
        <v>5.5</v>
      </c>
      <c r="H910" s="1">
        <f t="shared" si="201"/>
        <v>19.22888452302941</v>
      </c>
      <c r="I910">
        <v>-14.5</v>
      </c>
      <c r="J910" s="1">
        <f t="shared" si="203"/>
        <v>20.3654118544163</v>
      </c>
      <c r="L910" s="1"/>
      <c r="M910">
        <v>31</v>
      </c>
      <c r="N910" s="1">
        <f t="shared" si="204"/>
        <v>16.24807680927192</v>
      </c>
      <c r="O910">
        <v>11</v>
      </c>
      <c r="P910" s="1">
        <f t="shared" si="202"/>
        <v>38.45776904605882</v>
      </c>
    </row>
    <row r="911" spans="7:16" ht="12.75">
      <c r="G911">
        <v>5.6</v>
      </c>
      <c r="H911" s="1">
        <f t="shared" si="201"/>
        <v>19.2</v>
      </c>
      <c r="I911">
        <v>-14.4</v>
      </c>
      <c r="J911" s="1">
        <f t="shared" si="203"/>
        <v>20.43624231604235</v>
      </c>
      <c r="L911" s="1"/>
      <c r="M911">
        <v>31.2</v>
      </c>
      <c r="N911" s="1">
        <f t="shared" si="204"/>
        <v>15.860643114325473</v>
      </c>
      <c r="O911">
        <v>11.2</v>
      </c>
      <c r="P911" s="1">
        <f t="shared" si="202"/>
        <v>38.4</v>
      </c>
    </row>
    <row r="912" spans="7:16" ht="12.75">
      <c r="G912">
        <v>5.7</v>
      </c>
      <c r="H912" s="1">
        <f aca="true" t="shared" si="205" ref="H912:H975">SQRT(400-(G912*G912))</f>
        <v>19.17055033117203</v>
      </c>
      <c r="I912">
        <v>-14.3</v>
      </c>
      <c r="J912" s="1">
        <f t="shared" si="203"/>
        <v>20.5063404828848</v>
      </c>
      <c r="L912" s="1"/>
      <c r="M912">
        <v>31.4</v>
      </c>
      <c r="N912" s="1">
        <f t="shared" si="204"/>
        <v>15.460918472070153</v>
      </c>
      <c r="O912">
        <v>11.4</v>
      </c>
      <c r="P912" s="1">
        <f aca="true" t="shared" si="206" ref="P912:P975">SQRT(1600-(O912*O912))</f>
        <v>38.34110066234406</v>
      </c>
    </row>
    <row r="913" spans="7:16" ht="12.75">
      <c r="G913">
        <v>5.8</v>
      </c>
      <c r="H913" s="1">
        <f t="shared" si="205"/>
        <v>19.140532907941722</v>
      </c>
      <c r="I913">
        <v>-14.2</v>
      </c>
      <c r="J913" s="1">
        <f t="shared" si="203"/>
        <v>20.575713839378697</v>
      </c>
      <c r="L913" s="1"/>
      <c r="M913">
        <v>31.6</v>
      </c>
      <c r="N913" s="1">
        <f t="shared" si="204"/>
        <v>15.047923444781341</v>
      </c>
      <c r="O913">
        <v>11.6</v>
      </c>
      <c r="P913" s="1">
        <f t="shared" si="206"/>
        <v>38.281065815883444</v>
      </c>
    </row>
    <row r="914" spans="7:16" ht="12.75">
      <c r="G914">
        <v>5.9</v>
      </c>
      <c r="H914" s="1">
        <f t="shared" si="205"/>
        <v>19.109945054866067</v>
      </c>
      <c r="I914">
        <v>-14.1</v>
      </c>
      <c r="J914" s="1">
        <f t="shared" si="203"/>
        <v>20.644369692485164</v>
      </c>
      <c r="L914" s="1"/>
      <c r="M914">
        <v>31.8</v>
      </c>
      <c r="N914" s="1">
        <f t="shared" si="204"/>
        <v>14.620533505997653</v>
      </c>
      <c r="O914">
        <v>11.8</v>
      </c>
      <c r="P914" s="1">
        <f t="shared" si="206"/>
        <v>38.219890109732134</v>
      </c>
    </row>
    <row r="915" spans="7:16" ht="12.75">
      <c r="G915">
        <v>6</v>
      </c>
      <c r="H915" s="1">
        <f t="shared" si="205"/>
        <v>19.078784028338912</v>
      </c>
      <c r="I915">
        <v>-14</v>
      </c>
      <c r="J915" s="1">
        <f t="shared" si="203"/>
        <v>20.71231517720798</v>
      </c>
      <c r="L915" s="1"/>
      <c r="M915">
        <v>32</v>
      </c>
      <c r="N915" s="1">
        <f t="shared" si="204"/>
        <v>14.177446878757825</v>
      </c>
      <c r="O915">
        <v>12</v>
      </c>
      <c r="P915" s="1">
        <f t="shared" si="206"/>
        <v>38.157568056677825</v>
      </c>
    </row>
    <row r="916" spans="7:16" ht="12.75">
      <c r="G916">
        <v>6.1</v>
      </c>
      <c r="H916" s="1">
        <f t="shared" si="205"/>
        <v>19.04704701521997</v>
      </c>
      <c r="I916">
        <v>-13.9</v>
      </c>
      <c r="J916" s="1">
        <f t="shared" si="203"/>
        <v>20.77955726188602</v>
      </c>
      <c r="L916" s="1"/>
      <c r="M916">
        <v>32.2</v>
      </c>
      <c r="N916" s="1">
        <f t="shared" si="204"/>
        <v>13.717142559585792</v>
      </c>
      <c r="O916">
        <v>12.2</v>
      </c>
      <c r="P916" s="1">
        <f t="shared" si="206"/>
        <v>38.09409403043994</v>
      </c>
    </row>
    <row r="917" spans="7:16" ht="12.75">
      <c r="G917">
        <v>6.2</v>
      </c>
      <c r="H917" s="1">
        <f t="shared" si="205"/>
        <v>19.014731131414926</v>
      </c>
      <c r="I917">
        <v>-13.8</v>
      </c>
      <c r="J917" s="1">
        <f t="shared" si="203"/>
        <v>20.84610275327261</v>
      </c>
      <c r="L917" s="1"/>
      <c r="M917">
        <v>32.4</v>
      </c>
      <c r="N917" s="1">
        <f t="shared" si="204"/>
        <v>13.23782459469833</v>
      </c>
      <c r="O917">
        <v>12.4</v>
      </c>
      <c r="P917" s="1">
        <f t="shared" si="206"/>
        <v>38.02946226282985</v>
      </c>
    </row>
    <row r="918" spans="7:16" ht="12.75">
      <c r="G918">
        <v>6.3</v>
      </c>
      <c r="H918" s="1">
        <f t="shared" si="205"/>
        <v>18.98183342040489</v>
      </c>
      <c r="I918">
        <v>-13.7</v>
      </c>
      <c r="J918" s="1">
        <f t="shared" si="203"/>
        <v>20.911958301412138</v>
      </c>
      <c r="L918" s="1"/>
      <c r="M918">
        <v>32.6</v>
      </c>
      <c r="N918" s="1">
        <f t="shared" si="204"/>
        <v>12.737346662472527</v>
      </c>
      <c r="O918">
        <v>12.6</v>
      </c>
      <c r="P918" s="1">
        <f t="shared" si="206"/>
        <v>37.96366684080978</v>
      </c>
    </row>
    <row r="919" spans="7:16" ht="12.75">
      <c r="G919">
        <v>6.4</v>
      </c>
      <c r="H919" s="1">
        <f t="shared" si="205"/>
        <v>18.948350851723216</v>
      </c>
      <c r="I919">
        <v>-13.6</v>
      </c>
      <c r="J919" s="1">
        <f t="shared" si="203"/>
        <v>20.977130404323656</v>
      </c>
      <c r="L919" s="1"/>
      <c r="M919">
        <v>32.8</v>
      </c>
      <c r="N919" s="1">
        <f t="shared" si="204"/>
        <v>12.213107712617624</v>
      </c>
      <c r="O919">
        <v>12.8</v>
      </c>
      <c r="P919" s="1">
        <f t="shared" si="206"/>
        <v>37.89670170344643</v>
      </c>
    </row>
    <row r="920" spans="7:16" ht="12.75">
      <c r="G920">
        <v>6.5</v>
      </c>
      <c r="H920" s="1">
        <f t="shared" si="205"/>
        <v>18.91428031937774</v>
      </c>
      <c r="I920">
        <v>-13.5</v>
      </c>
      <c r="J920" s="1">
        <f t="shared" si="203"/>
        <v>21.041625412500814</v>
      </c>
      <c r="L920" s="1"/>
      <c r="M920">
        <v>33</v>
      </c>
      <c r="N920" s="1">
        <f t="shared" si="204"/>
        <v>11.661903789690601</v>
      </c>
      <c r="O920">
        <v>13</v>
      </c>
      <c r="P920" s="1">
        <f t="shared" si="206"/>
        <v>37.82856063875548</v>
      </c>
    </row>
    <row r="921" spans="7:16" ht="12.75">
      <c r="G921">
        <v>6.6</v>
      </c>
      <c r="H921" s="1">
        <f t="shared" si="205"/>
        <v>18.879618640216226</v>
      </c>
      <c r="I921">
        <v>-13.4</v>
      </c>
      <c r="J921" s="1">
        <f t="shared" si="203"/>
        <v>21.10544953323667</v>
      </c>
      <c r="L921" s="1"/>
      <c r="M921">
        <v>33.2</v>
      </c>
      <c r="N921" s="1">
        <f t="shared" si="204"/>
        <v>11.079711187571622</v>
      </c>
      <c r="O921">
        <v>13.2</v>
      </c>
      <c r="P921" s="1">
        <f t="shared" si="206"/>
        <v>37.75923728043245</v>
      </c>
    </row>
    <row r="922" spans="7:16" ht="12.75">
      <c r="G922">
        <v>6.7</v>
      </c>
      <c r="H922" s="1">
        <f t="shared" si="205"/>
        <v>18.844362552232962</v>
      </c>
      <c r="I922">
        <v>-13.3</v>
      </c>
      <c r="J922" s="1">
        <f t="shared" si="203"/>
        <v>21.16860883478175</v>
      </c>
      <c r="L922" s="1"/>
      <c r="M922">
        <v>33.4</v>
      </c>
      <c r="N922" s="1">
        <f t="shared" si="204"/>
        <v>10.461357464497619</v>
      </c>
      <c r="O922">
        <v>13.4</v>
      </c>
      <c r="P922" s="1">
        <f t="shared" si="206"/>
        <v>37.688725104465924</v>
      </c>
    </row>
    <row r="923" spans="7:16" ht="12.75">
      <c r="G923">
        <v>6.8</v>
      </c>
      <c r="H923" s="1">
        <f t="shared" si="205"/>
        <v>18.808508712813996</v>
      </c>
      <c r="I923">
        <v>-13.2</v>
      </c>
      <c r="J923" s="1">
        <f t="shared" si="203"/>
        <v>21.231109250342996</v>
      </c>
      <c r="L923" s="1"/>
      <c r="M923">
        <v>33.6</v>
      </c>
      <c r="N923" s="1">
        <f t="shared" si="204"/>
        <v>9.799999999999999</v>
      </c>
      <c r="O923">
        <v>13.6</v>
      </c>
      <c r="P923" s="1">
        <f t="shared" si="206"/>
        <v>37.61701742562799</v>
      </c>
    </row>
    <row r="924" spans="7:16" ht="12.75">
      <c r="G924">
        <v>6.9</v>
      </c>
      <c r="H924" s="1">
        <f t="shared" si="205"/>
        <v>18.772053696918725</v>
      </c>
      <c r="I924">
        <v>-13.1</v>
      </c>
      <c r="J924" s="1">
        <f t="shared" si="203"/>
        <v>21.29295658193103</v>
      </c>
      <c r="L924" s="1"/>
      <c r="M924">
        <v>33.8</v>
      </c>
      <c r="N924" s="1">
        <f t="shared" si="204"/>
        <v>9.086253353280448</v>
      </c>
      <c r="O924">
        <v>13.8</v>
      </c>
      <c r="P924" s="1">
        <f t="shared" si="206"/>
        <v>37.54410739383745</v>
      </c>
    </row>
    <row r="925" spans="7:16" ht="12.75">
      <c r="G925">
        <v>7</v>
      </c>
      <c r="H925" s="1">
        <f t="shared" si="205"/>
        <v>18.734993995195193</v>
      </c>
      <c r="I925">
        <v>-13</v>
      </c>
      <c r="J925" s="1">
        <f t="shared" si="203"/>
        <v>21.354156504062622</v>
      </c>
      <c r="L925" s="1"/>
      <c r="M925">
        <v>34</v>
      </c>
      <c r="N925" s="1">
        <f t="shared" si="204"/>
        <v>8.306623862918075</v>
      </c>
      <c r="O925">
        <v>14</v>
      </c>
      <c r="P925" s="1">
        <f t="shared" si="206"/>
        <v>37.469987990390386</v>
      </c>
    </row>
    <row r="926" spans="7:16" ht="12.75">
      <c r="G926">
        <v>7.1</v>
      </c>
      <c r="H926" s="1">
        <f t="shared" si="205"/>
        <v>18.697326012026426</v>
      </c>
      <c r="I926">
        <v>-12.9</v>
      </c>
      <c r="J926" s="1">
        <f t="shared" si="203"/>
        <v>21.414714567324964</v>
      </c>
      <c r="L926" s="1"/>
      <c r="M926">
        <v>34.2</v>
      </c>
      <c r="N926" s="1">
        <f t="shared" si="204"/>
        <v>7.440430095095303</v>
      </c>
      <c r="O926">
        <v>14.2</v>
      </c>
      <c r="P926" s="1">
        <f t="shared" si="206"/>
        <v>37.39465202405285</v>
      </c>
    </row>
    <row r="927" spans="7:16" ht="12.75">
      <c r="G927">
        <v>7.2</v>
      </c>
      <c r="H927" s="1">
        <f t="shared" si="205"/>
        <v>18.65904606350496</v>
      </c>
      <c r="I927">
        <v>-12.8</v>
      </c>
      <c r="J927" s="1">
        <f t="shared" si="203"/>
        <v>21.474636201807936</v>
      </c>
      <c r="L927" s="1"/>
      <c r="M927">
        <v>34.4</v>
      </c>
      <c r="N927" s="1">
        <f t="shared" si="204"/>
        <v>6.452906321960679</v>
      </c>
      <c r="O927">
        <v>14.4</v>
      </c>
      <c r="P927" s="1">
        <f t="shared" si="206"/>
        <v>37.31809212700992</v>
      </c>
    </row>
    <row r="928" spans="7:16" ht="12.75">
      <c r="G928">
        <v>7.3</v>
      </c>
      <c r="H928" s="1">
        <f t="shared" si="205"/>
        <v>18.62015037533263</v>
      </c>
      <c r="I928">
        <v>-12.7</v>
      </c>
      <c r="J928" s="1">
        <f t="shared" si="203"/>
        <v>21.533926720410285</v>
      </c>
      <c r="L928" s="1"/>
      <c r="M928">
        <v>34.6</v>
      </c>
      <c r="N928" s="1">
        <f t="shared" si="204"/>
        <v>5.27636238330916</v>
      </c>
      <c r="O928">
        <v>14.6</v>
      </c>
      <c r="P928" s="1">
        <f t="shared" si="206"/>
        <v>37.24030075066526</v>
      </c>
    </row>
    <row r="929" spans="7:16" ht="12.75">
      <c r="G929">
        <v>7.4</v>
      </c>
      <c r="H929" s="1">
        <f t="shared" si="205"/>
        <v>18.580635080642427</v>
      </c>
      <c r="I929">
        <v>-12.6</v>
      </c>
      <c r="J929" s="1">
        <f t="shared" si="203"/>
        <v>21.592591322025246</v>
      </c>
      <c r="L929" s="1"/>
      <c r="M929">
        <v>34.8</v>
      </c>
      <c r="N929" s="1">
        <f t="shared" si="204"/>
        <v>3.736308338453916</v>
      </c>
      <c r="O929">
        <v>14.8</v>
      </c>
      <c r="P929" s="1">
        <f t="shared" si="206"/>
        <v>37.161270161284854</v>
      </c>
    </row>
    <row r="930" spans="7:16" ht="12.75">
      <c r="G930">
        <v>7.5</v>
      </c>
      <c r="H930" s="1">
        <f t="shared" si="205"/>
        <v>18.540496217739157</v>
      </c>
      <c r="I930">
        <v>-12.5</v>
      </c>
      <c r="J930" s="1">
        <f t="shared" si="203"/>
        <v>21.650635094610966</v>
      </c>
      <c r="L930" s="1"/>
      <c r="M930">
        <v>35</v>
      </c>
      <c r="N930" s="1">
        <f t="shared" si="204"/>
        <v>0</v>
      </c>
      <c r="O930">
        <v>15</v>
      </c>
      <c r="P930" s="1">
        <f t="shared" si="206"/>
        <v>37.080992435478315</v>
      </c>
    </row>
    <row r="931" spans="7:16" ht="12.75">
      <c r="G931">
        <v>7.6</v>
      </c>
      <c r="H931" s="1">
        <f t="shared" si="205"/>
        <v>18.499729727755483</v>
      </c>
      <c r="I931">
        <v>-12.4</v>
      </c>
      <c r="J931" s="1">
        <f t="shared" si="203"/>
        <v>21.708063018150654</v>
      </c>
      <c r="L931" s="1"/>
      <c r="O931">
        <v>15.2</v>
      </c>
      <c r="P931" s="1">
        <f t="shared" si="206"/>
        <v>36.999459455510966</v>
      </c>
    </row>
    <row r="932" spans="7:16" ht="12.75">
      <c r="G932">
        <v>7.7</v>
      </c>
      <c r="H932" s="1">
        <f t="shared" si="205"/>
        <v>18.458331452219618</v>
      </c>
      <c r="I932">
        <v>-12.3</v>
      </c>
      <c r="J932" s="1">
        <f t="shared" si="203"/>
        <v>21.764879967507287</v>
      </c>
      <c r="L932" s="1"/>
      <c r="O932">
        <v>15.4</v>
      </c>
      <c r="P932" s="1">
        <f t="shared" si="206"/>
        <v>36.916662904439235</v>
      </c>
    </row>
    <row r="933" spans="7:16" ht="12.75">
      <c r="G933">
        <v>7.8</v>
      </c>
      <c r="H933" s="1">
        <f t="shared" si="205"/>
        <v>18.416297130530882</v>
      </c>
      <c r="I933">
        <v>-12.2</v>
      </c>
      <c r="J933" s="1">
        <f t="shared" si="203"/>
        <v>21.82109071517737</v>
      </c>
      <c r="L933" s="1"/>
      <c r="O933">
        <v>15.6</v>
      </c>
      <c r="P933" s="1">
        <f t="shared" si="206"/>
        <v>36.832594261061764</v>
      </c>
    </row>
    <row r="934" spans="7:16" ht="12.75">
      <c r="G934">
        <v>7.9</v>
      </c>
      <c r="H934" s="1">
        <f t="shared" si="205"/>
        <v>18.373622397339073</v>
      </c>
      <c r="I934">
        <v>-12.1</v>
      </c>
      <c r="J934" s="1">
        <f aca="true" t="shared" si="207" ref="J934:J997">SQRT(625-(I934*I934))</f>
        <v>21.87669993394799</v>
      </c>
      <c r="L934" s="1"/>
      <c r="O934">
        <v>15.8</v>
      </c>
      <c r="P934" s="1">
        <f t="shared" si="206"/>
        <v>36.747244794678146</v>
      </c>
    </row>
    <row r="935" spans="7:16" ht="12.75">
      <c r="G935">
        <v>8</v>
      </c>
      <c r="H935" s="1">
        <f t="shared" si="205"/>
        <v>18.33030277982336</v>
      </c>
      <c r="I935">
        <v>-12</v>
      </c>
      <c r="J935" s="1">
        <f t="shared" si="207"/>
        <v>21.93171219946131</v>
      </c>
      <c r="L935" s="1"/>
      <c r="O935">
        <v>16</v>
      </c>
      <c r="P935" s="1">
        <f t="shared" si="206"/>
        <v>36.66060555964672</v>
      </c>
    </row>
    <row r="936" spans="7:16" ht="12.75">
      <c r="G936">
        <v>8.1</v>
      </c>
      <c r="H936" s="1">
        <f t="shared" si="205"/>
        <v>18.28633369486623</v>
      </c>
      <c r="I936">
        <v>-11.9</v>
      </c>
      <c r="J936" s="1">
        <f t="shared" si="207"/>
        <v>21.9861319926903</v>
      </c>
      <c r="L936" s="1"/>
      <c r="O936">
        <v>16.2</v>
      </c>
      <c r="P936" s="1">
        <f t="shared" si="206"/>
        <v>36.57266738973246</v>
      </c>
    </row>
    <row r="937" spans="7:16" ht="12.75">
      <c r="G937">
        <v>8.2</v>
      </c>
      <c r="H937" s="1">
        <f t="shared" si="205"/>
        <v>18.24171044611771</v>
      </c>
      <c r="I937">
        <v>-11.8</v>
      </c>
      <c r="J937" s="1">
        <f t="shared" si="207"/>
        <v>22.03996370232946</v>
      </c>
      <c r="L937" s="1"/>
      <c r="O937">
        <v>16.4</v>
      </c>
      <c r="P937" s="1">
        <f t="shared" si="206"/>
        <v>36.48342089223542</v>
      </c>
    </row>
    <row r="938" spans="7:16" ht="12.75">
      <c r="G938">
        <v>8.3</v>
      </c>
      <c r="H938" s="1">
        <f t="shared" si="205"/>
        <v>18.196428220944902</v>
      </c>
      <c r="I938">
        <v>-11.7</v>
      </c>
      <c r="J938" s="1">
        <f t="shared" si="207"/>
        <v>22.093211627103923</v>
      </c>
      <c r="L938" s="1"/>
      <c r="O938">
        <v>16.6</v>
      </c>
      <c r="P938" s="1">
        <f t="shared" si="206"/>
        <v>36.392856441889805</v>
      </c>
    </row>
    <row r="939" spans="7:16" ht="12.75">
      <c r="G939">
        <v>8.4</v>
      </c>
      <c r="H939" s="1">
        <f t="shared" si="205"/>
        <v>18.150482087261484</v>
      </c>
      <c r="I939">
        <v>-11.6</v>
      </c>
      <c r="J939" s="1">
        <f t="shared" si="207"/>
        <v>22.145879978000423</v>
      </c>
      <c r="L939" s="1"/>
      <c r="O939">
        <v>16.8</v>
      </c>
      <c r="P939" s="1">
        <f t="shared" si="206"/>
        <v>36.30096417452297</v>
      </c>
    </row>
    <row r="940" spans="7:16" ht="12.75">
      <c r="G940">
        <v>8.5</v>
      </c>
      <c r="H940" s="1">
        <f t="shared" si="205"/>
        <v>18.103866990231673</v>
      </c>
      <c r="I940">
        <v>-11.5</v>
      </c>
      <c r="J940" s="1">
        <f t="shared" si="207"/>
        <v>22.197972880423112</v>
      </c>
      <c r="L940" s="1"/>
      <c r="O940">
        <v>17</v>
      </c>
      <c r="P940" s="1">
        <f t="shared" si="206"/>
        <v>36.207733980463345</v>
      </c>
    </row>
    <row r="941" spans="7:16" ht="12.75">
      <c r="G941">
        <v>8.6</v>
      </c>
      <c r="H941" s="1">
        <f t="shared" si="205"/>
        <v>18.056577748842663</v>
      </c>
      <c r="I941">
        <v>-11.4</v>
      </c>
      <c r="J941" s="1">
        <f t="shared" si="207"/>
        <v>22.249494376277408</v>
      </c>
      <c r="L941" s="1"/>
      <c r="O941">
        <v>17.2</v>
      </c>
      <c r="P941" s="1">
        <f t="shared" si="206"/>
        <v>36.11315549768533</v>
      </c>
    </row>
    <row r="942" spans="7:16" ht="12.75">
      <c r="G942">
        <v>8.7</v>
      </c>
      <c r="H942" s="1">
        <f t="shared" si="205"/>
        <v>18.008609052339384</v>
      </c>
      <c r="I942">
        <v>-11.3</v>
      </c>
      <c r="J942" s="1">
        <f t="shared" si="207"/>
        <v>22.300448425984623</v>
      </c>
      <c r="L942" s="1"/>
      <c r="O942">
        <v>17.4</v>
      </c>
      <c r="P942" s="1">
        <f t="shared" si="206"/>
        <v>36.01721810467877</v>
      </c>
    </row>
    <row r="943" spans="7:16" ht="12.75">
      <c r="G943">
        <v>8.8</v>
      </c>
      <c r="H943" s="1">
        <f t="shared" si="205"/>
        <v>17.95995545651492</v>
      </c>
      <c r="I943">
        <v>-11.2</v>
      </c>
      <c r="J943" s="1">
        <f t="shared" si="207"/>
        <v>22.350838910430184</v>
      </c>
      <c r="L943" s="1"/>
      <c r="O943">
        <v>17.6</v>
      </c>
      <c r="P943" s="1">
        <f t="shared" si="206"/>
        <v>35.91991091302984</v>
      </c>
    </row>
    <row r="944" spans="7:16" ht="12.75">
      <c r="G944">
        <v>8.9</v>
      </c>
      <c r="H944" s="1">
        <f t="shared" si="205"/>
        <v>17.910611379849655</v>
      </c>
      <c r="I944">
        <v>-11.1</v>
      </c>
      <c r="J944" s="1">
        <f t="shared" si="207"/>
        <v>22.400669632848032</v>
      </c>
      <c r="L944" s="1"/>
      <c r="O944">
        <v>17.8</v>
      </c>
      <c r="P944" s="1">
        <f t="shared" si="206"/>
        <v>35.82122275969931</v>
      </c>
    </row>
    <row r="945" spans="7:16" ht="12.75">
      <c r="G945">
        <v>9</v>
      </c>
      <c r="H945" s="1">
        <f t="shared" si="205"/>
        <v>17.86057109949175</v>
      </c>
      <c r="I945">
        <v>-11</v>
      </c>
      <c r="J945" s="1">
        <f t="shared" si="207"/>
        <v>22.44994432064365</v>
      </c>
      <c r="L945" s="1"/>
      <c r="O945">
        <v>18</v>
      </c>
      <c r="P945" s="1">
        <f t="shared" si="206"/>
        <v>35.7211421989835</v>
      </c>
    </row>
    <row r="946" spans="7:16" ht="12.75">
      <c r="G946">
        <v>9.1</v>
      </c>
      <c r="H946" s="1">
        <f t="shared" si="205"/>
        <v>17.809828747071094</v>
      </c>
      <c r="I946">
        <v>-10.9</v>
      </c>
      <c r="J946" s="1">
        <f t="shared" si="207"/>
        <v>22.49866662715815</v>
      </c>
      <c r="L946" s="1"/>
      <c r="O946">
        <v>18.2</v>
      </c>
      <c r="P946" s="1">
        <f t="shared" si="206"/>
        <v>35.61965749414219</v>
      </c>
    </row>
    <row r="947" spans="7:16" ht="12.75">
      <c r="G947">
        <v>9.2</v>
      </c>
      <c r="H947" s="1">
        <f t="shared" si="205"/>
        <v>17.758378304338493</v>
      </c>
      <c r="I947">
        <v>-10.8</v>
      </c>
      <c r="J947" s="1">
        <f t="shared" si="207"/>
        <v>22.546840133375674</v>
      </c>
      <c r="L947" s="1"/>
      <c r="O947">
        <v>18.4</v>
      </c>
      <c r="P947" s="1">
        <f t="shared" si="206"/>
        <v>35.516756608676985</v>
      </c>
    </row>
    <row r="948" spans="7:16" ht="12.75">
      <c r="G948">
        <v>9.3</v>
      </c>
      <c r="H948" s="1">
        <f t="shared" si="205"/>
        <v>17.706213598621247</v>
      </c>
      <c r="I948">
        <v>-10.7</v>
      </c>
      <c r="J948" s="1">
        <f t="shared" si="207"/>
        <v>22.594468349576186</v>
      </c>
      <c r="L948" s="1"/>
      <c r="O948">
        <v>18.6</v>
      </c>
      <c r="P948" s="1">
        <f t="shared" si="206"/>
        <v>35.41242719724249</v>
      </c>
    </row>
    <row r="949" spans="7:16" ht="12.75">
      <c r="G949">
        <v>9.4</v>
      </c>
      <c r="H949" s="1">
        <f t="shared" si="205"/>
        <v>17.65332829808589</v>
      </c>
      <c r="I949">
        <v>-10.6</v>
      </c>
      <c r="J949" s="1">
        <f t="shared" si="207"/>
        <v>22.64155471693585</v>
      </c>
      <c r="L949" s="1"/>
      <c r="O949">
        <v>18.8</v>
      </c>
      <c r="P949" s="1">
        <f t="shared" si="206"/>
        <v>35.30665659617178</v>
      </c>
    </row>
    <row r="950" spans="7:16" ht="12.75">
      <c r="G950">
        <v>9.5</v>
      </c>
      <c r="H950" s="1">
        <f t="shared" si="205"/>
        <v>17.599715906798043</v>
      </c>
      <c r="I950">
        <v>-10.5</v>
      </c>
      <c r="J950" s="1">
        <f t="shared" si="207"/>
        <v>22.688102609076854</v>
      </c>
      <c r="L950" s="1"/>
      <c r="O950">
        <v>19</v>
      </c>
      <c r="P950" s="1">
        <f t="shared" si="206"/>
        <v>35.199431813596085</v>
      </c>
    </row>
    <row r="951" spans="7:16" ht="12.75">
      <c r="G951">
        <v>9.6</v>
      </c>
      <c r="H951" s="1">
        <f t="shared" si="205"/>
        <v>17.54536975956905</v>
      </c>
      <c r="I951">
        <v>-10.4</v>
      </c>
      <c r="J951" s="1">
        <f t="shared" si="207"/>
        <v>22.734115333568624</v>
      </c>
      <c r="L951" s="1"/>
      <c r="O951">
        <v>19.2</v>
      </c>
      <c r="P951" s="1">
        <f t="shared" si="206"/>
        <v>35.0907395191381</v>
      </c>
    </row>
    <row r="952" spans="7:16" ht="12.75">
      <c r="G952">
        <v>9.7</v>
      </c>
      <c r="H952" s="1">
        <f t="shared" si="205"/>
        <v>17.49028301657809</v>
      </c>
      <c r="I952">
        <v>-10.3</v>
      </c>
      <c r="J952" s="1">
        <f t="shared" si="207"/>
        <v>22.77959613338217</v>
      </c>
      <c r="L952" s="1"/>
      <c r="O952">
        <v>19.4</v>
      </c>
      <c r="P952" s="1">
        <f t="shared" si="206"/>
        <v>34.98056603315618</v>
      </c>
    </row>
    <row r="953" spans="7:16" ht="12.75">
      <c r="G953">
        <v>9.8</v>
      </c>
      <c r="H953" s="1">
        <f t="shared" si="205"/>
        <v>17.434448657758008</v>
      </c>
      <c r="I953">
        <v>-10.2</v>
      </c>
      <c r="J953" s="1">
        <f t="shared" si="207"/>
        <v>22.82454818829937</v>
      </c>
      <c r="L953" s="1"/>
      <c r="O953">
        <v>19.6</v>
      </c>
      <c r="P953" s="1">
        <f t="shared" si="206"/>
        <v>34.868897315516016</v>
      </c>
    </row>
    <row r="954" spans="7:16" ht="12.75">
      <c r="G954">
        <v>9.9</v>
      </c>
      <c r="H954" s="1">
        <f t="shared" si="205"/>
        <v>17.377859476932134</v>
      </c>
      <c r="I954">
        <v>-10.1</v>
      </c>
      <c r="J954" s="1">
        <f t="shared" si="207"/>
        <v>22.86897461627871</v>
      </c>
      <c r="L954" s="1"/>
      <c r="O954">
        <v>19.8</v>
      </c>
      <c r="P954" s="1">
        <f t="shared" si="206"/>
        <v>34.75571895386427</v>
      </c>
    </row>
    <row r="955" spans="7:16" ht="12.75">
      <c r="G955">
        <v>10</v>
      </c>
      <c r="H955" s="1">
        <f t="shared" si="205"/>
        <v>17.320508075688775</v>
      </c>
      <c r="I955">
        <v>-10</v>
      </c>
      <c r="J955" s="1">
        <f t="shared" si="207"/>
        <v>22.9128784747792</v>
      </c>
      <c r="L955" s="1"/>
      <c r="O955">
        <v>20</v>
      </c>
      <c r="P955" s="1">
        <f t="shared" si="206"/>
        <v>34.64101615137755</v>
      </c>
    </row>
    <row r="956" spans="7:16" ht="12.75">
      <c r="G956">
        <v>10.1</v>
      </c>
      <c r="H956" s="1">
        <f t="shared" si="205"/>
        <v>17.262386856978964</v>
      </c>
      <c r="I956">
        <v>-9.9</v>
      </c>
      <c r="J956" s="1">
        <f t="shared" si="207"/>
        <v>22.956262762043824</v>
      </c>
      <c r="L956" s="1"/>
      <c r="O956">
        <v>20.2</v>
      </c>
      <c r="P956" s="1">
        <f t="shared" si="206"/>
        <v>34.52477371395793</v>
      </c>
    </row>
    <row r="957" spans="7:16" ht="12.75">
      <c r="G957">
        <v>10.2</v>
      </c>
      <c r="H957" s="1">
        <f t="shared" si="205"/>
        <v>17.203488018422313</v>
      </c>
      <c r="I957">
        <v>-9.8</v>
      </c>
      <c r="J957" s="1">
        <f t="shared" si="207"/>
        <v>22.999130418344084</v>
      </c>
      <c r="L957" s="1"/>
      <c r="O957">
        <v>20.4</v>
      </c>
      <c r="P957" s="1">
        <f t="shared" si="206"/>
        <v>34.406976036844625</v>
      </c>
    </row>
    <row r="958" spans="7:16" ht="12.75">
      <c r="G958">
        <v>10.3</v>
      </c>
      <c r="H958" s="1">
        <f t="shared" si="205"/>
        <v>17.143803545304642</v>
      </c>
      <c r="I958">
        <v>-9.7</v>
      </c>
      <c r="J958" s="1">
        <f t="shared" si="207"/>
        <v>23.041484327186907</v>
      </c>
      <c r="L958" s="1"/>
      <c r="O958">
        <v>20.6</v>
      </c>
      <c r="P958" s="1">
        <f t="shared" si="206"/>
        <v>34.287607090609285</v>
      </c>
    </row>
    <row r="959" spans="7:16" ht="12.75">
      <c r="G959">
        <v>10.4</v>
      </c>
      <c r="H959" s="1">
        <f t="shared" si="205"/>
        <v>17.083325203250098</v>
      </c>
      <c r="I959">
        <v>-9.6</v>
      </c>
      <c r="J959" s="1">
        <f t="shared" si="207"/>
        <v>23.083327316485377</v>
      </c>
      <c r="L959" s="1"/>
      <c r="O959">
        <v>20.8</v>
      </c>
      <c r="P959" s="1">
        <f t="shared" si="206"/>
        <v>34.166650406500196</v>
      </c>
    </row>
    <row r="960" spans="7:16" ht="12.75">
      <c r="G960">
        <v>10.5</v>
      </c>
      <c r="H960" s="1">
        <f t="shared" si="205"/>
        <v>17.022044530549202</v>
      </c>
      <c r="I960">
        <v>-9.5</v>
      </c>
      <c r="J960" s="1">
        <f t="shared" si="207"/>
        <v>23.124662159694356</v>
      </c>
      <c r="L960" s="1"/>
      <c r="O960">
        <v>21</v>
      </c>
      <c r="P960" s="1">
        <f t="shared" si="206"/>
        <v>34.044089061098404</v>
      </c>
    </row>
    <row r="961" spans="7:16" ht="12.75">
      <c r="G961">
        <v>10.6</v>
      </c>
      <c r="H961" s="1">
        <f t="shared" si="205"/>
        <v>16.959952830123083</v>
      </c>
      <c r="I961">
        <v>-9.4</v>
      </c>
      <c r="J961" s="1">
        <f t="shared" si="207"/>
        <v>23.165491576912412</v>
      </c>
      <c r="L961" s="1"/>
      <c r="O961">
        <v>21.2</v>
      </c>
      <c r="P961" s="1">
        <f t="shared" si="206"/>
        <v>33.919905660246165</v>
      </c>
    </row>
    <row r="962" spans="7:16" ht="12.75">
      <c r="G962">
        <v>10.7</v>
      </c>
      <c r="H962" s="1">
        <f t="shared" si="205"/>
        <v>16.897041161102734</v>
      </c>
      <c r="I962">
        <v>-9.3</v>
      </c>
      <c r="J962" s="1">
        <f t="shared" si="207"/>
        <v>23.205818235951085</v>
      </c>
      <c r="L962" s="1"/>
      <c r="O962">
        <v>21.4</v>
      </c>
      <c r="P962" s="1">
        <f t="shared" si="206"/>
        <v>33.79408232220547</v>
      </c>
    </row>
    <row r="963" spans="7:16" ht="12.75">
      <c r="G963">
        <v>10.8</v>
      </c>
      <c r="H963" s="1">
        <f t="shared" si="205"/>
        <v>16.83330033000065</v>
      </c>
      <c r="I963">
        <v>-9.2</v>
      </c>
      <c r="J963" s="1">
        <f t="shared" si="207"/>
        <v>23.24564475337262</v>
      </c>
      <c r="L963" s="1"/>
      <c r="O963">
        <v>21.6</v>
      </c>
      <c r="P963" s="1">
        <f t="shared" si="206"/>
        <v>33.6666006600013</v>
      </c>
    </row>
    <row r="964" spans="7:16" ht="12.75">
      <c r="G964">
        <v>10.9</v>
      </c>
      <c r="H964" s="1">
        <f t="shared" si="205"/>
        <v>16.768720881450676</v>
      </c>
      <c r="I964">
        <v>-9.1</v>
      </c>
      <c r="J964" s="1">
        <f t="shared" si="207"/>
        <v>23.284973695497275</v>
      </c>
      <c r="L964" s="1"/>
      <c r="O964">
        <v>21.8</v>
      </c>
      <c r="P964" s="1">
        <f t="shared" si="206"/>
        <v>33.53744176290135</v>
      </c>
    </row>
    <row r="965" spans="7:16" ht="12.75">
      <c r="G965">
        <v>11</v>
      </c>
      <c r="H965" s="1">
        <f t="shared" si="205"/>
        <v>16.703293088490067</v>
      </c>
      <c r="I965">
        <v>-9</v>
      </c>
      <c r="J965" s="1">
        <f t="shared" si="207"/>
        <v>23.323807579381203</v>
      </c>
      <c r="L965" s="1"/>
      <c r="O965">
        <v>22</v>
      </c>
      <c r="P965" s="1">
        <f t="shared" si="206"/>
        <v>33.406586176980134</v>
      </c>
    </row>
    <row r="966" spans="7:16" ht="12.75">
      <c r="G966">
        <v>11.1</v>
      </c>
      <c r="H966" s="1">
        <f t="shared" si="205"/>
        <v>16.63700694235595</v>
      </c>
      <c r="I966">
        <v>-8.9</v>
      </c>
      <c r="J966" s="1">
        <f t="shared" si="207"/>
        <v>23.36214887376587</v>
      </c>
      <c r="L966" s="1"/>
      <c r="O966">
        <v>22.2</v>
      </c>
      <c r="P966" s="1">
        <f t="shared" si="206"/>
        <v>33.2740138847119</v>
      </c>
    </row>
    <row r="967" spans="7:16" ht="12.75">
      <c r="G967">
        <v>11.2</v>
      </c>
      <c r="H967" s="1">
        <f t="shared" si="205"/>
        <v>16.569852141766383</v>
      </c>
      <c r="I967">
        <v>-8.8</v>
      </c>
      <c r="J967" s="1">
        <f t="shared" si="207"/>
        <v>23.4</v>
      </c>
      <c r="L967" s="1"/>
      <c r="O967">
        <v>22.4</v>
      </c>
      <c r="P967" s="1">
        <f t="shared" si="206"/>
        <v>33.139704283532765</v>
      </c>
    </row>
    <row r="968" spans="7:16" ht="12.75">
      <c r="G968">
        <v>11.3</v>
      </c>
      <c r="H968" s="1">
        <f t="shared" si="205"/>
        <v>16.501818081653912</v>
      </c>
      <c r="I968">
        <v>-8.7</v>
      </c>
      <c r="J968" s="1">
        <f t="shared" si="207"/>
        <v>23.437363332934872</v>
      </c>
      <c r="L968" s="1"/>
      <c r="O968">
        <v>22.6</v>
      </c>
      <c r="P968" s="1">
        <f t="shared" si="206"/>
        <v>33.003636163307824</v>
      </c>
    </row>
    <row r="969" spans="7:16" ht="12.75">
      <c r="G969">
        <v>11.4</v>
      </c>
      <c r="H969" s="1">
        <f t="shared" si="205"/>
        <v>16.432893841317174</v>
      </c>
      <c r="I969">
        <v>-8.6</v>
      </c>
      <c r="J969" s="1">
        <f t="shared" si="207"/>
        <v>23.474241201793934</v>
      </c>
      <c r="L969" s="1"/>
      <c r="O969">
        <v>22.8</v>
      </c>
      <c r="P969" s="1">
        <f t="shared" si="206"/>
        <v>32.86578768263435</v>
      </c>
    </row>
    <row r="970" spans="7:16" ht="12.75">
      <c r="G970">
        <v>11.5</v>
      </c>
      <c r="H970" s="1">
        <f t="shared" si="205"/>
        <v>16.36306817195357</v>
      </c>
      <c r="I970">
        <v>-8.5</v>
      </c>
      <c r="J970" s="1">
        <f t="shared" si="207"/>
        <v>23.510635891017493</v>
      </c>
      <c r="L970" s="1"/>
      <c r="O970">
        <v>23</v>
      </c>
      <c r="P970" s="1">
        <f t="shared" si="206"/>
        <v>32.72613634390714</v>
      </c>
    </row>
    <row r="971" spans="7:16" ht="12.75">
      <c r="G971">
        <v>11.6</v>
      </c>
      <c r="H971" s="1">
        <f t="shared" si="205"/>
        <v>16.29232948353304</v>
      </c>
      <c r="I971">
        <v>-8.4</v>
      </c>
      <c r="J971" s="1">
        <f t="shared" si="207"/>
        <v>23.5465496410833</v>
      </c>
      <c r="L971" s="1"/>
      <c r="O971">
        <v>23.2</v>
      </c>
      <c r="P971" s="1">
        <f t="shared" si="206"/>
        <v>32.58465896706608</v>
      </c>
    </row>
    <row r="972" spans="7:16" ht="12.75">
      <c r="G972">
        <v>11.7</v>
      </c>
      <c r="H972" s="1">
        <f t="shared" si="205"/>
        <v>16.220665830970074</v>
      </c>
      <c r="I972">
        <v>-8.3</v>
      </c>
      <c r="J972" s="1">
        <f t="shared" si="207"/>
        <v>23.5819846493038</v>
      </c>
      <c r="L972" s="1"/>
      <c r="O972">
        <v>23.4</v>
      </c>
      <c r="P972" s="1">
        <f t="shared" si="206"/>
        <v>32.44133166194015</v>
      </c>
    </row>
    <row r="973" spans="7:16" ht="12.75">
      <c r="G973">
        <v>11.8</v>
      </c>
      <c r="H973" s="1">
        <f t="shared" si="205"/>
        <v>16.14806489954756</v>
      </c>
      <c r="I973">
        <v>-8.2</v>
      </c>
      <c r="J973" s="1">
        <f t="shared" si="207"/>
        <v>23.61694307060082</v>
      </c>
      <c r="L973" s="1"/>
      <c r="O973">
        <v>23.6</v>
      </c>
      <c r="P973" s="1">
        <f t="shared" si="206"/>
        <v>32.29612979909512</v>
      </c>
    </row>
    <row r="974" spans="7:16" ht="12.75">
      <c r="G974">
        <v>11.9</v>
      </c>
      <c r="H974" s="1">
        <f t="shared" si="205"/>
        <v>16.074513989542577</v>
      </c>
      <c r="I974">
        <v>-8.1</v>
      </c>
      <c r="J974" s="1">
        <f t="shared" si="207"/>
        <v>23.651427018258328</v>
      </c>
      <c r="L974" s="1"/>
      <c r="O974">
        <v>23.8</v>
      </c>
      <c r="P974" s="1">
        <f t="shared" si="206"/>
        <v>32.149027979085155</v>
      </c>
    </row>
    <row r="975" spans="7:16" ht="12.75">
      <c r="G975">
        <v>12</v>
      </c>
      <c r="H975" s="1">
        <f t="shared" si="205"/>
        <v>16</v>
      </c>
      <c r="I975">
        <v>-8</v>
      </c>
      <c r="J975" s="1">
        <f t="shared" si="207"/>
        <v>23.68543856465402</v>
      </c>
      <c r="L975" s="1"/>
      <c r="O975">
        <v>24</v>
      </c>
      <c r="P975" s="1">
        <f t="shared" si="206"/>
        <v>32</v>
      </c>
    </row>
    <row r="976" spans="7:16" ht="12.75">
      <c r="G976">
        <v>12.1</v>
      </c>
      <c r="H976" s="1">
        <f aca="true" t="shared" si="208" ref="H976:H1039">SQRT(400-(G976*G976))</f>
        <v>15.924509411595698</v>
      </c>
      <c r="I976">
        <v>-7.9</v>
      </c>
      <c r="J976" s="1">
        <f t="shared" si="207"/>
        <v>23.718979741970355</v>
      </c>
      <c r="L976" s="1"/>
      <c r="O976">
        <v>24.2</v>
      </c>
      <c r="P976" s="1">
        <f aca="true" t="shared" si="209" ref="P976:P1039">SQRT(1600-(O976*O976))</f>
        <v>31.849018823191397</v>
      </c>
    </row>
    <row r="977" spans="7:16" ht="12.75">
      <c r="G977">
        <v>12.2</v>
      </c>
      <c r="H977" s="1">
        <f t="shared" si="208"/>
        <v>15.848028268526026</v>
      </c>
      <c r="I977">
        <v>-7.8</v>
      </c>
      <c r="J977" s="1">
        <f t="shared" si="207"/>
        <v>23.752052542885636</v>
      </c>
      <c r="L977" s="1"/>
      <c r="O977">
        <v>24.4</v>
      </c>
      <c r="P977" s="1">
        <f t="shared" si="209"/>
        <v>31.69605653705205</v>
      </c>
    </row>
    <row r="978" spans="7:16" ht="12.75">
      <c r="G978">
        <v>12.3</v>
      </c>
      <c r="H978" s="1">
        <f t="shared" si="208"/>
        <v>15.770542159355207</v>
      </c>
      <c r="I978">
        <v>-7.7</v>
      </c>
      <c r="J978" s="1">
        <f t="shared" si="207"/>
        <v>23.784658921245853</v>
      </c>
      <c r="L978" s="1"/>
      <c r="O978">
        <v>24.6</v>
      </c>
      <c r="P978" s="1">
        <f t="shared" si="209"/>
        <v>31.541084318710414</v>
      </c>
    </row>
    <row r="979" spans="7:16" ht="12.75">
      <c r="G979">
        <v>12.4</v>
      </c>
      <c r="H979" s="1">
        <f t="shared" si="208"/>
        <v>15.692036196746423</v>
      </c>
      <c r="I979">
        <v>-7.6</v>
      </c>
      <c r="J979" s="1">
        <f t="shared" si="207"/>
        <v>23.816800792717732</v>
      </c>
      <c r="L979" s="1"/>
      <c r="O979">
        <v>24.8</v>
      </c>
      <c r="P979" s="1">
        <f t="shared" si="209"/>
        <v>31.384072393492847</v>
      </c>
    </row>
    <row r="980" spans="7:16" ht="12.75">
      <c r="G980">
        <v>12.5</v>
      </c>
      <c r="H980" s="1">
        <f t="shared" si="208"/>
        <v>15.612494995995995</v>
      </c>
      <c r="I980">
        <v>-7.5</v>
      </c>
      <c r="J980" s="1">
        <f t="shared" si="207"/>
        <v>23.84848003542364</v>
      </c>
      <c r="L980" s="1"/>
      <c r="O980">
        <v>25</v>
      </c>
      <c r="P980" s="1">
        <f t="shared" si="209"/>
        <v>31.22498999199199</v>
      </c>
    </row>
    <row r="981" spans="7:16" ht="12.75">
      <c r="G981">
        <v>12.6</v>
      </c>
      <c r="H981" s="1">
        <f t="shared" si="208"/>
        <v>15.531902652283138</v>
      </c>
      <c r="I981">
        <v>-7.4</v>
      </c>
      <c r="J981" s="1">
        <f t="shared" si="207"/>
        <v>23.87969849055888</v>
      </c>
      <c r="L981" s="1"/>
      <c r="O981">
        <v>25.2</v>
      </c>
      <c r="P981" s="1">
        <f t="shared" si="209"/>
        <v>31.063805304566277</v>
      </c>
    </row>
    <row r="982" spans="7:16" ht="12.75">
      <c r="G982">
        <v>12.7</v>
      </c>
      <c r="H982" s="1">
        <f t="shared" si="208"/>
        <v>15.450242716540087</v>
      </c>
      <c r="I982">
        <v>-7.3</v>
      </c>
      <c r="J982" s="1">
        <f t="shared" si="207"/>
        <v>23.910457962991842</v>
      </c>
      <c r="L982" s="1"/>
      <c r="O982">
        <v>25.4</v>
      </c>
      <c r="P982" s="1">
        <f t="shared" si="209"/>
        <v>30.900485433080174</v>
      </c>
    </row>
    <row r="983" spans="7:16" ht="12.75">
      <c r="G983">
        <v>12.8</v>
      </c>
      <c r="H983" s="1">
        <f t="shared" si="208"/>
        <v>15.367498169838836</v>
      </c>
      <c r="I983">
        <v>-7.2</v>
      </c>
      <c r="J983" s="1">
        <f t="shared" si="207"/>
        <v>23.940760221847594</v>
      </c>
      <c r="L983" s="1"/>
      <c r="O983">
        <v>25.6</v>
      </c>
      <c r="P983" s="1">
        <f t="shared" si="209"/>
        <v>30.73499633967767</v>
      </c>
    </row>
    <row r="984" spans="7:16" ht="12.75">
      <c r="G984">
        <v>12.9</v>
      </c>
      <c r="H984" s="1">
        <f t="shared" si="208"/>
        <v>15.283651396181476</v>
      </c>
      <c r="I984">
        <v>-7.1</v>
      </c>
      <c r="J984" s="1">
        <f t="shared" si="207"/>
        <v>23.970607001075297</v>
      </c>
      <c r="L984" s="1"/>
      <c r="O984">
        <v>25.8</v>
      </c>
      <c r="P984" s="1">
        <f t="shared" si="209"/>
        <v>30.567302792362952</v>
      </c>
    </row>
    <row r="985" spans="7:16" ht="12.75">
      <c r="G985">
        <v>13</v>
      </c>
      <c r="H985" s="1">
        <f t="shared" si="208"/>
        <v>15.198684153570664</v>
      </c>
      <c r="I985">
        <v>-7</v>
      </c>
      <c r="J985" s="1">
        <f t="shared" si="207"/>
        <v>24</v>
      </c>
      <c r="L985" s="1"/>
      <c r="O985">
        <v>26</v>
      </c>
      <c r="P985" s="1">
        <f t="shared" si="209"/>
        <v>30.397368307141328</v>
      </c>
    </row>
    <row r="986" spans="7:16" ht="12.75">
      <c r="G986">
        <v>13.1</v>
      </c>
      <c r="H986" s="1">
        <f t="shared" si="208"/>
        <v>15.11257754322538</v>
      </c>
      <c r="I986">
        <v>-6.9</v>
      </c>
      <c r="J986" s="1">
        <f t="shared" si="207"/>
        <v>24.028940883859196</v>
      </c>
      <c r="L986" s="1"/>
      <c r="O986">
        <v>26.2</v>
      </c>
      <c r="P986" s="1">
        <f t="shared" si="209"/>
        <v>30.22515508645076</v>
      </c>
    </row>
    <row r="987" spans="7:16" ht="12.75">
      <c r="G987">
        <v>13.2</v>
      </c>
      <c r="H987" s="1">
        <f t="shared" si="208"/>
        <v>15.02531197679436</v>
      </c>
      <c r="I987">
        <v>-6.8</v>
      </c>
      <c r="J987" s="1">
        <f t="shared" si="207"/>
        <v>24.0574312843246</v>
      </c>
      <c r="L987" s="1"/>
      <c r="O987">
        <v>26.4</v>
      </c>
      <c r="P987" s="1">
        <f t="shared" si="209"/>
        <v>30.05062395358872</v>
      </c>
    </row>
    <row r="988" spans="7:16" ht="12.75">
      <c r="G988">
        <v>13.3</v>
      </c>
      <c r="H988" s="1">
        <f t="shared" si="208"/>
        <v>14.936867141405523</v>
      </c>
      <c r="I988">
        <v>-6.7</v>
      </c>
      <c r="J988" s="1">
        <f t="shared" si="207"/>
        <v>24.08547280000955</v>
      </c>
      <c r="L988" s="1"/>
      <c r="O988">
        <v>26.6</v>
      </c>
      <c r="P988" s="1">
        <f t="shared" si="209"/>
        <v>29.873734282811046</v>
      </c>
    </row>
    <row r="989" spans="7:16" ht="12.75">
      <c r="G989">
        <v>13.4</v>
      </c>
      <c r="H989" s="1">
        <f t="shared" si="208"/>
        <v>14.847221962373972</v>
      </c>
      <c r="I989">
        <v>-6.6</v>
      </c>
      <c r="J989" s="1">
        <f t="shared" si="207"/>
        <v>24.113066996962456</v>
      </c>
      <c r="L989" s="1"/>
      <c r="O989">
        <v>26.8</v>
      </c>
      <c r="P989" s="1">
        <f t="shared" si="209"/>
        <v>29.694443924747944</v>
      </c>
    </row>
    <row r="990" spans="7:16" ht="12.75">
      <c r="G990">
        <v>13.5</v>
      </c>
      <c r="H990" s="1">
        <f t="shared" si="208"/>
        <v>14.756354563373707</v>
      </c>
      <c r="I990">
        <v>-6.5</v>
      </c>
      <c r="J990" s="1">
        <f t="shared" si="207"/>
        <v>24.14021540914662</v>
      </c>
      <c r="L990" s="1"/>
      <c r="O990">
        <v>27</v>
      </c>
      <c r="P990" s="1">
        <f t="shared" si="209"/>
        <v>29.512709126747414</v>
      </c>
    </row>
    <row r="991" spans="7:16" ht="12.75">
      <c r="G991">
        <v>13.6</v>
      </c>
      <c r="H991" s="1">
        <f t="shared" si="208"/>
        <v>14.66424222385869</v>
      </c>
      <c r="I991">
        <v>-6.4</v>
      </c>
      <c r="J991" s="1">
        <f t="shared" si="207"/>
        <v>24.166919538906896</v>
      </c>
      <c r="L991" s="1"/>
      <c r="O991">
        <v>27.2</v>
      </c>
      <c r="P991" s="1">
        <f t="shared" si="209"/>
        <v>29.32848444771738</v>
      </c>
    </row>
    <row r="992" spans="7:16" ht="12.75">
      <c r="G992">
        <v>13.7</v>
      </c>
      <c r="H992" s="1">
        <f t="shared" si="208"/>
        <v>14.57086133349707</v>
      </c>
      <c r="I992">
        <v>-6.3</v>
      </c>
      <c r="J992" s="1">
        <f t="shared" si="207"/>
        <v>24.19318085742344</v>
      </c>
      <c r="L992" s="1"/>
      <c r="O992">
        <v>27.4</v>
      </c>
      <c r="P992" s="1">
        <f t="shared" si="209"/>
        <v>29.14172266699414</v>
      </c>
    </row>
    <row r="993" spans="7:16" ht="12.75">
      <c r="G993">
        <v>13.8</v>
      </c>
      <c r="H993" s="1">
        <f t="shared" si="208"/>
        <v>14.476187343358056</v>
      </c>
      <c r="I993">
        <v>-6.2</v>
      </c>
      <c r="J993" s="1">
        <f t="shared" si="207"/>
        <v>24.219000805152966</v>
      </c>
      <c r="L993" s="1"/>
      <c r="O993">
        <v>27.6</v>
      </c>
      <c r="P993" s="1">
        <f t="shared" si="209"/>
        <v>28.952374686716112</v>
      </c>
    </row>
    <row r="994" spans="7:16" ht="12.75">
      <c r="G994">
        <v>13.9</v>
      </c>
      <c r="H994" s="1">
        <f t="shared" si="208"/>
        <v>14.380194713563512</v>
      </c>
      <c r="I994">
        <v>-6.1</v>
      </c>
      <c r="J994" s="1">
        <f t="shared" si="207"/>
        <v>24.24438079225782</v>
      </c>
      <c r="L994" s="1"/>
      <c r="O994">
        <v>27.8</v>
      </c>
      <c r="P994" s="1">
        <f t="shared" si="209"/>
        <v>28.760389427127024</v>
      </c>
    </row>
    <row r="995" spans="7:16" ht="12.75">
      <c r="G995">
        <v>14</v>
      </c>
      <c r="H995" s="1">
        <f t="shared" si="208"/>
        <v>14.2828568570857</v>
      </c>
      <c r="I995">
        <v>-6</v>
      </c>
      <c r="J995" s="1">
        <f t="shared" si="207"/>
        <v>24.269322199023193</v>
      </c>
      <c r="L995" s="1"/>
      <c r="O995">
        <v>28</v>
      </c>
      <c r="P995" s="1">
        <f t="shared" si="209"/>
        <v>28.5657137141714</v>
      </c>
    </row>
    <row r="996" spans="7:16" ht="12.75">
      <c r="G996">
        <v>14.1</v>
      </c>
      <c r="H996" s="1">
        <f t="shared" si="208"/>
        <v>14.184146079338015</v>
      </c>
      <c r="I996">
        <v>-5.9</v>
      </c>
      <c r="J996" s="1">
        <f t="shared" si="207"/>
        <v>24.293826376262757</v>
      </c>
      <c r="L996" s="1"/>
      <c r="O996">
        <v>28.2</v>
      </c>
      <c r="P996" s="1">
        <f t="shared" si="209"/>
        <v>28.36829215867603</v>
      </c>
    </row>
    <row r="997" spans="7:16" ht="12.75">
      <c r="G997">
        <v>14.2</v>
      </c>
      <c r="H997" s="1">
        <f t="shared" si="208"/>
        <v>14.084033513166604</v>
      </c>
      <c r="I997">
        <v>-5.8</v>
      </c>
      <c r="J997" s="1">
        <f t="shared" si="207"/>
        <v>24.31789464571306</v>
      </c>
      <c r="L997" s="1"/>
      <c r="O997">
        <v>28.4</v>
      </c>
      <c r="P997" s="1">
        <f t="shared" si="209"/>
        <v>28.16806702633321</v>
      </c>
    </row>
    <row r="998" spans="7:16" ht="12.75">
      <c r="G998">
        <v>14.3</v>
      </c>
      <c r="H998" s="1">
        <f t="shared" si="208"/>
        <v>13.982489048806725</v>
      </c>
      <c r="I998">
        <v>-5.7</v>
      </c>
      <c r="J998" s="1">
        <f aca="true" t="shared" si="210" ref="J998:J1061">SQRT(625-(I998*I998))</f>
        <v>24.341528300416964</v>
      </c>
      <c r="L998" s="1"/>
      <c r="O998">
        <v>28.6</v>
      </c>
      <c r="P998" s="1">
        <f t="shared" si="209"/>
        <v>27.96497809761345</v>
      </c>
    </row>
    <row r="999" spans="7:16" ht="12.75">
      <c r="G999">
        <v>14.4</v>
      </c>
      <c r="H999" s="1">
        <f t="shared" si="208"/>
        <v>13.879481258317977</v>
      </c>
      <c r="I999">
        <v>-5.6</v>
      </c>
      <c r="J999" s="1">
        <f t="shared" si="210"/>
        <v>24.364728605096342</v>
      </c>
      <c r="L999" s="1"/>
      <c r="O999">
        <v>28.8</v>
      </c>
      <c r="P999" s="1">
        <f t="shared" si="209"/>
        <v>27.758962516635954</v>
      </c>
    </row>
    <row r="1000" spans="7:16" ht="12.75">
      <c r="G1000">
        <v>14.5</v>
      </c>
      <c r="H1000" s="1">
        <f t="shared" si="208"/>
        <v>13.77497731395591</v>
      </c>
      <c r="I1000">
        <v>-5.5</v>
      </c>
      <c r="J1000" s="1">
        <f t="shared" si="210"/>
        <v>24.387496796514398</v>
      </c>
      <c r="L1000" s="1"/>
      <c r="O1000">
        <v>29</v>
      </c>
      <c r="P1000" s="1">
        <f t="shared" si="209"/>
        <v>27.54995462791182</v>
      </c>
    </row>
    <row r="1001" spans="7:16" ht="12.75">
      <c r="G1001">
        <v>14.6</v>
      </c>
      <c r="H1001" s="1">
        <f t="shared" si="208"/>
        <v>13.668942899873421</v>
      </c>
      <c r="I1001">
        <v>-5.4</v>
      </c>
      <c r="J1001" s="1">
        <f t="shared" si="210"/>
        <v>24.40983408382777</v>
      </c>
      <c r="L1001" s="1"/>
      <c r="O1001">
        <v>29.2</v>
      </c>
      <c r="P1001" s="1">
        <f t="shared" si="209"/>
        <v>27.337885799746843</v>
      </c>
    </row>
    <row r="1002" spans="7:16" ht="12.75">
      <c r="G1002">
        <v>14.7</v>
      </c>
      <c r="H1002" s="1">
        <f t="shared" si="208"/>
        <v>13.561342116472101</v>
      </c>
      <c r="I1002">
        <v>-5.3</v>
      </c>
      <c r="J1002" s="1">
        <f t="shared" si="210"/>
        <v>24.431741648928757</v>
      </c>
      <c r="L1002" s="1"/>
      <c r="O1002">
        <v>29.4</v>
      </c>
      <c r="P1002" s="1">
        <f t="shared" si="209"/>
        <v>27.122684232944202</v>
      </c>
    </row>
    <row r="1003" spans="7:16" ht="12.75">
      <c r="G1003">
        <v>14.8</v>
      </c>
      <c r="H1003" s="1">
        <f t="shared" si="208"/>
        <v>13.452137376640188</v>
      </c>
      <c r="I1003">
        <v>-5.2</v>
      </c>
      <c r="J1003" s="1">
        <f t="shared" si="210"/>
        <v>24.453220646777797</v>
      </c>
      <c r="L1003" s="1"/>
      <c r="O1003">
        <v>29.6</v>
      </c>
      <c r="P1003" s="1">
        <f t="shared" si="209"/>
        <v>26.904274753280376</v>
      </c>
    </row>
    <row r="1004" spans="7:16" ht="12.75">
      <c r="G1004">
        <v>14.9</v>
      </c>
      <c r="H1004" s="1">
        <f t="shared" si="208"/>
        <v>13.341289293018121</v>
      </c>
      <c r="I1004">
        <v>-5.1</v>
      </c>
      <c r="J1004" s="1">
        <f t="shared" si="210"/>
        <v>24.474272205726567</v>
      </c>
      <c r="L1004" s="1"/>
      <c r="O1004">
        <v>29.8</v>
      </c>
      <c r="P1004" s="1">
        <f t="shared" si="209"/>
        <v>26.682578586036243</v>
      </c>
    </row>
    <row r="1005" spans="7:16" ht="12.75">
      <c r="G1005">
        <v>15</v>
      </c>
      <c r="H1005" s="1">
        <f t="shared" si="208"/>
        <v>13.228756555322953</v>
      </c>
      <c r="I1005">
        <v>-5</v>
      </c>
      <c r="J1005" s="1">
        <f t="shared" si="210"/>
        <v>24.49489742783178</v>
      </c>
      <c r="L1005" s="1"/>
      <c r="O1005">
        <v>30</v>
      </c>
      <c r="P1005" s="1">
        <f t="shared" si="209"/>
        <v>26.457513110645905</v>
      </c>
    </row>
    <row r="1006" spans="7:16" ht="12.75">
      <c r="G1006">
        <v>15.1</v>
      </c>
      <c r="H1006" s="1">
        <f t="shared" si="208"/>
        <v>13.114495796636637</v>
      </c>
      <c r="I1006">
        <v>-4.9</v>
      </c>
      <c r="J1006" s="1">
        <f t="shared" si="210"/>
        <v>24.51509738916001</v>
      </c>
      <c r="L1006" s="1"/>
      <c r="O1006">
        <v>30.2</v>
      </c>
      <c r="P1006" s="1">
        <f t="shared" si="209"/>
        <v>26.228991593273275</v>
      </c>
    </row>
    <row r="1007" spans="7:16" ht="12.75">
      <c r="G1007">
        <v>15.2</v>
      </c>
      <c r="H1007" s="1">
        <f t="shared" si="208"/>
        <v>12.998461447417537</v>
      </c>
      <c r="I1007">
        <v>-4.8</v>
      </c>
      <c r="J1007" s="1">
        <f t="shared" si="210"/>
        <v>24.53487314008369</v>
      </c>
      <c r="L1007" s="1"/>
      <c r="O1007">
        <v>30.4</v>
      </c>
      <c r="P1007" s="1">
        <f t="shared" si="209"/>
        <v>25.996922894835073</v>
      </c>
    </row>
    <row r="1008" spans="7:16" ht="12.75">
      <c r="G1008">
        <v>15.3</v>
      </c>
      <c r="H1008" s="1">
        <f t="shared" si="208"/>
        <v>12.880605575826005</v>
      </c>
      <c r="I1008">
        <v>-4.7</v>
      </c>
      <c r="J1008" s="1">
        <f t="shared" si="210"/>
        <v>24.55422570556848</v>
      </c>
      <c r="L1008" s="1"/>
      <c r="O1008">
        <v>30.6</v>
      </c>
      <c r="P1008" s="1">
        <f t="shared" si="209"/>
        <v>25.76121115165201</v>
      </c>
    </row>
    <row r="1009" spans="7:16" ht="12.75">
      <c r="G1009">
        <v>15.4</v>
      </c>
      <c r="H1009" s="1">
        <f t="shared" si="208"/>
        <v>12.760877712759415</v>
      </c>
      <c r="I1009">
        <v>-4.6</v>
      </c>
      <c r="J1009" s="1">
        <f t="shared" si="210"/>
        <v>24.573156085452272</v>
      </c>
      <c r="L1009" s="1"/>
      <c r="O1009">
        <v>30.8</v>
      </c>
      <c r="P1009" s="1">
        <f t="shared" si="209"/>
        <v>25.52175542551883</v>
      </c>
    </row>
    <row r="1010" spans="7:16" ht="12.75">
      <c r="G1010">
        <v>15.5</v>
      </c>
      <c r="H1010" s="1">
        <f t="shared" si="208"/>
        <v>12.639224659764539</v>
      </c>
      <c r="I1010">
        <v>-4.5</v>
      </c>
      <c r="J1010" s="1">
        <f t="shared" si="210"/>
        <v>24.591665254715874</v>
      </c>
      <c r="L1010" s="1"/>
      <c r="O1010">
        <v>31</v>
      </c>
      <c r="P1010" s="1">
        <f t="shared" si="209"/>
        <v>25.278449319529077</v>
      </c>
    </row>
    <row r="1011" spans="7:16" ht="12.75">
      <c r="G1011">
        <v>15.6</v>
      </c>
      <c r="H1011" s="1">
        <f t="shared" si="208"/>
        <v>12.515590277729613</v>
      </c>
      <c r="I1011">
        <v>-4.4</v>
      </c>
      <c r="J1011" s="1">
        <f t="shared" si="210"/>
        <v>24.609754163745723</v>
      </c>
      <c r="L1011" s="1"/>
      <c r="O1011">
        <v>31.2</v>
      </c>
      <c r="P1011" s="1">
        <f t="shared" si="209"/>
        <v>25.031180555459226</v>
      </c>
    </row>
    <row r="1012" spans="7:16" ht="12.75">
      <c r="G1012">
        <v>15.7</v>
      </c>
      <c r="H1012" s="1">
        <f t="shared" si="208"/>
        <v>12.389915253947462</v>
      </c>
      <c r="I1012">
        <v>-4.3</v>
      </c>
      <c r="J1012" s="1">
        <f t="shared" si="210"/>
        <v>24.627423738588654</v>
      </c>
      <c r="L1012" s="1"/>
      <c r="O1012">
        <v>31.4</v>
      </c>
      <c r="P1012" s="1">
        <f t="shared" si="209"/>
        <v>24.779830507894925</v>
      </c>
    </row>
    <row r="1013" spans="7:16" ht="12.75">
      <c r="G1013">
        <v>15.8</v>
      </c>
      <c r="H1013" s="1">
        <f t="shared" si="208"/>
        <v>12.262136844775464</v>
      </c>
      <c r="I1013">
        <v>-4.2</v>
      </c>
      <c r="J1013" s="1">
        <f t="shared" si="210"/>
        <v>24.64467488119898</v>
      </c>
      <c r="L1013" s="1"/>
      <c r="O1013">
        <v>31.6</v>
      </c>
      <c r="P1013" s="1">
        <f t="shared" si="209"/>
        <v>24.524273689550927</v>
      </c>
    </row>
    <row r="1014" spans="7:16" ht="12.75">
      <c r="G1014">
        <v>15.9</v>
      </c>
      <c r="H1014" s="1">
        <f t="shared" si="208"/>
        <v>12.132188590687173</v>
      </c>
      <c r="I1014">
        <v>-4.1</v>
      </c>
      <c r="J1014" s="1">
        <f t="shared" si="210"/>
        <v>24.661508469678008</v>
      </c>
      <c r="L1014" s="1"/>
      <c r="O1014">
        <v>31.8</v>
      </c>
      <c r="P1014" s="1">
        <f t="shared" si="209"/>
        <v>24.264377181374346</v>
      </c>
    </row>
    <row r="1015" spans="7:16" ht="12.75">
      <c r="G1015">
        <v>16</v>
      </c>
      <c r="H1015" s="1">
        <f t="shared" si="208"/>
        <v>12</v>
      </c>
      <c r="I1015">
        <v>-4</v>
      </c>
      <c r="J1015" s="1">
        <f t="shared" si="210"/>
        <v>24.677925358506133</v>
      </c>
      <c r="L1015" s="1"/>
      <c r="O1015">
        <v>32</v>
      </c>
      <c r="P1015" s="1">
        <f t="shared" si="209"/>
        <v>24</v>
      </c>
    </row>
    <row r="1016" spans="7:16" ht="12.75">
      <c r="G1016">
        <v>16.1</v>
      </c>
      <c r="H1016" s="1">
        <f t="shared" si="208"/>
        <v>11.865496196956956</v>
      </c>
      <c r="I1016">
        <v>-3.9</v>
      </c>
      <c r="J1016" s="1">
        <f t="shared" si="210"/>
        <v>24.693926378767713</v>
      </c>
      <c r="L1016" s="1"/>
      <c r="O1016">
        <v>32.2</v>
      </c>
      <c r="P1016" s="1">
        <f t="shared" si="209"/>
        <v>23.730992393913912</v>
      </c>
    </row>
    <row r="1017" spans="7:16" ht="12.75">
      <c r="G1017">
        <v>16.2</v>
      </c>
      <c r="H1017" s="1">
        <f t="shared" si="208"/>
        <v>11.7285975291166</v>
      </c>
      <c r="I1017">
        <v>-3.8</v>
      </c>
      <c r="J1017" s="1">
        <f t="shared" si="210"/>
        <v>24.7095123383688</v>
      </c>
      <c r="L1017" s="1"/>
      <c r="O1017">
        <v>32.4</v>
      </c>
      <c r="P1017" s="1">
        <f t="shared" si="209"/>
        <v>23.4571950582332</v>
      </c>
    </row>
    <row r="1018" spans="7:16" ht="12.75">
      <c r="G1018">
        <v>16.3</v>
      </c>
      <c r="H1018" s="1">
        <f t="shared" si="208"/>
        <v>11.589219128138012</v>
      </c>
      <c r="I1018">
        <v>-3.7</v>
      </c>
      <c r="J1018" s="1">
        <f t="shared" si="210"/>
        <v>24.724684022247885</v>
      </c>
      <c r="L1018" s="1"/>
      <c r="O1018">
        <v>32.6</v>
      </c>
      <c r="P1018" s="1">
        <f t="shared" si="209"/>
        <v>23.178438256276024</v>
      </c>
    </row>
    <row r="1019" spans="7:16" ht="12.75">
      <c r="G1019">
        <v>16.4</v>
      </c>
      <c r="H1019" s="1">
        <f t="shared" si="208"/>
        <v>11.447270417003349</v>
      </c>
      <c r="I1019">
        <v>-3.6</v>
      </c>
      <c r="J1019" s="1">
        <f t="shared" si="210"/>
        <v>24.739442192579848</v>
      </c>
      <c r="L1019" s="1"/>
      <c r="O1019">
        <v>32.8</v>
      </c>
      <c r="P1019" s="1">
        <f t="shared" si="209"/>
        <v>22.894540834006698</v>
      </c>
    </row>
    <row r="1020" spans="7:16" ht="12.75">
      <c r="G1020">
        <v>16.5</v>
      </c>
      <c r="H1020" s="1">
        <f t="shared" si="208"/>
        <v>11.302654555457314</v>
      </c>
      <c r="I1020">
        <v>-3.5</v>
      </c>
      <c r="J1020" s="1">
        <f t="shared" si="210"/>
        <v>24.753787588973125</v>
      </c>
      <c r="L1020" s="1"/>
      <c r="O1020">
        <v>33</v>
      </c>
      <c r="P1020" s="1">
        <f t="shared" si="209"/>
        <v>22.60530911091463</v>
      </c>
    </row>
    <row r="1021" spans="7:16" ht="12.75">
      <c r="G1021">
        <v>16.6</v>
      </c>
      <c r="H1021" s="1">
        <f t="shared" si="208"/>
        <v>11.15526781390747</v>
      </c>
      <c r="I1021">
        <v>-3.4</v>
      </c>
      <c r="J1021" s="1">
        <f t="shared" si="210"/>
        <v>24.767720928660353</v>
      </c>
      <c r="L1021" s="1"/>
      <c r="O1021">
        <v>33.2</v>
      </c>
      <c r="P1021" s="1">
        <f t="shared" si="209"/>
        <v>22.31053562781494</v>
      </c>
    </row>
    <row r="1022" spans="7:16" ht="12.75">
      <c r="G1022">
        <v>16.7</v>
      </c>
      <c r="H1022" s="1">
        <f t="shared" si="208"/>
        <v>11.0049988641526</v>
      </c>
      <c r="I1022">
        <v>-3.3</v>
      </c>
      <c r="J1022" s="1">
        <f t="shared" si="210"/>
        <v>24.781242906682465</v>
      </c>
      <c r="L1022" s="1"/>
      <c r="O1022">
        <v>33.4</v>
      </c>
      <c r="P1022" s="1">
        <f t="shared" si="209"/>
        <v>22.0099977283052</v>
      </c>
    </row>
    <row r="1023" spans="7:16" ht="12.75">
      <c r="G1023">
        <v>16.8</v>
      </c>
      <c r="H1023" s="1">
        <f t="shared" si="208"/>
        <v>10.851727973000429</v>
      </c>
      <c r="I1023">
        <v>-3.2</v>
      </c>
      <c r="J1023" s="1">
        <f t="shared" si="210"/>
        <v>24.79435419606649</v>
      </c>
      <c r="L1023" s="1"/>
      <c r="O1023">
        <v>33.6</v>
      </c>
      <c r="P1023" s="1">
        <f t="shared" si="209"/>
        <v>21.703455946000858</v>
      </c>
    </row>
    <row r="1024" spans="7:16" ht="12.75">
      <c r="G1024">
        <v>16.9</v>
      </c>
      <c r="H1024" s="1">
        <f t="shared" si="208"/>
        <v>10.695326081985534</v>
      </c>
      <c r="I1024">
        <v>-3.1</v>
      </c>
      <c r="J1024" s="1">
        <f t="shared" si="210"/>
        <v>24.807055447997048</v>
      </c>
      <c r="L1024" s="1"/>
      <c r="O1024">
        <v>33.8</v>
      </c>
      <c r="P1024" s="1">
        <f t="shared" si="209"/>
        <v>21.39065216397107</v>
      </c>
    </row>
    <row r="1025" spans="7:16" ht="12.75">
      <c r="G1025">
        <v>17</v>
      </c>
      <c r="H1025" s="1">
        <f t="shared" si="208"/>
        <v>10.535653752852738</v>
      </c>
      <c r="I1025">
        <v>-3</v>
      </c>
      <c r="J1025" s="1">
        <f t="shared" si="210"/>
        <v>24.819347291981714</v>
      </c>
      <c r="L1025" s="1"/>
      <c r="O1025">
        <v>34</v>
      </c>
      <c r="P1025" s="1">
        <f t="shared" si="209"/>
        <v>21.071307505705477</v>
      </c>
    </row>
    <row r="1026" spans="7:16" ht="12.75">
      <c r="G1026">
        <v>17.1</v>
      </c>
      <c r="H1026" s="1">
        <f t="shared" si="208"/>
        <v>10.372559954032562</v>
      </c>
      <c r="I1026">
        <v>-2.9</v>
      </c>
      <c r="J1026" s="1">
        <f t="shared" si="210"/>
        <v>24.831230336010336</v>
      </c>
      <c r="L1026" s="1"/>
      <c r="O1026">
        <v>34.2</v>
      </c>
      <c r="P1026" s="1">
        <f t="shared" si="209"/>
        <v>20.745119908065124</v>
      </c>
    </row>
    <row r="1027" spans="7:16" ht="12.75">
      <c r="G1027">
        <v>17.2</v>
      </c>
      <c r="H1027" s="1">
        <f t="shared" si="208"/>
        <v>10.20588065773846</v>
      </c>
      <c r="I1027">
        <v>-2.8</v>
      </c>
      <c r="J1027" s="1">
        <f t="shared" si="210"/>
        <v>24.842705166708395</v>
      </c>
      <c r="L1027" s="1"/>
      <c r="O1027">
        <v>34.4</v>
      </c>
      <c r="P1027" s="1">
        <f t="shared" si="209"/>
        <v>20.41176131547692</v>
      </c>
    </row>
    <row r="1028" spans="7:16" ht="12.75">
      <c r="G1028">
        <v>17.3</v>
      </c>
      <c r="H1028" s="1">
        <f t="shared" si="208"/>
        <v>10.035437210206638</v>
      </c>
      <c r="I1028">
        <v>-2.7</v>
      </c>
      <c r="J1028" s="1">
        <f t="shared" si="210"/>
        <v>24.853772349484494</v>
      </c>
      <c r="L1028" s="1"/>
      <c r="O1028">
        <v>34.6</v>
      </c>
      <c r="P1028" s="1">
        <f t="shared" si="209"/>
        <v>20.070874420413276</v>
      </c>
    </row>
    <row r="1029" spans="7:16" ht="12.75">
      <c r="G1029">
        <v>17.4</v>
      </c>
      <c r="H1029" s="1">
        <f t="shared" si="208"/>
        <v>9.861034428496843</v>
      </c>
      <c r="I1029">
        <v>-2.6</v>
      </c>
      <c r="J1029" s="1">
        <f t="shared" si="210"/>
        <v>24.864432428672085</v>
      </c>
      <c r="L1029" s="1"/>
      <c r="O1029">
        <v>34.8</v>
      </c>
      <c r="P1029" s="1">
        <f t="shared" si="209"/>
        <v>19.722068856993687</v>
      </c>
    </row>
    <row r="1030" spans="7:16" ht="12.75">
      <c r="G1030">
        <v>17.5</v>
      </c>
      <c r="H1030" s="1">
        <f t="shared" si="208"/>
        <v>9.682458365518542</v>
      </c>
      <c r="I1030">
        <v>-2.5</v>
      </c>
      <c r="J1030" s="1">
        <f t="shared" si="210"/>
        <v>24.8746859276655</v>
      </c>
      <c r="L1030" s="1"/>
      <c r="O1030">
        <v>35</v>
      </c>
      <c r="P1030" s="1">
        <f t="shared" si="209"/>
        <v>19.364916731037084</v>
      </c>
    </row>
    <row r="1031" spans="7:16" ht="12.75">
      <c r="G1031">
        <v>17.6</v>
      </c>
      <c r="H1031" s="1">
        <f t="shared" si="208"/>
        <v>9.499473669630332</v>
      </c>
      <c r="I1031">
        <v>-2.4</v>
      </c>
      <c r="J1031" s="1">
        <f t="shared" si="210"/>
        <v>24.88453334905037</v>
      </c>
      <c r="L1031" s="1"/>
      <c r="O1031">
        <v>35.2</v>
      </c>
      <c r="P1031" s="1">
        <f t="shared" si="209"/>
        <v>18.998947339260663</v>
      </c>
    </row>
    <row r="1032" spans="7:16" ht="12.75">
      <c r="G1032">
        <v>17.7</v>
      </c>
      <c r="H1032" s="1">
        <f t="shared" si="208"/>
        <v>9.311820445004297</v>
      </c>
      <c r="I1032">
        <v>-2.3</v>
      </c>
      <c r="J1032" s="1">
        <f t="shared" si="210"/>
        <v>24.893975174728524</v>
      </c>
      <c r="L1032" s="1"/>
      <c r="O1032">
        <v>35.4</v>
      </c>
      <c r="P1032" s="1">
        <f t="shared" si="209"/>
        <v>18.623640890008595</v>
      </c>
    </row>
    <row r="1033" spans="7:16" ht="12.75">
      <c r="G1033">
        <v>17.8</v>
      </c>
      <c r="H1033" s="1">
        <f t="shared" si="208"/>
        <v>9.119210492142397</v>
      </c>
      <c r="I1033">
        <v>-2.2</v>
      </c>
      <c r="J1033" s="1">
        <f t="shared" si="210"/>
        <v>24.90301186603741</v>
      </c>
      <c r="L1033" s="1"/>
      <c r="O1033">
        <v>35.6</v>
      </c>
      <c r="P1033" s="1">
        <f t="shared" si="209"/>
        <v>18.238420984284794</v>
      </c>
    </row>
    <row r="1034" spans="7:16" ht="12.75">
      <c r="G1034">
        <v>17.9</v>
      </c>
      <c r="H1034" s="1">
        <f t="shared" si="208"/>
        <v>8.921322771876378</v>
      </c>
      <c r="I1034">
        <v>-2.1</v>
      </c>
      <c r="J1034" s="1">
        <f t="shared" si="210"/>
        <v>24.911643863864143</v>
      </c>
      <c r="L1034" s="1"/>
      <c r="O1034">
        <v>35.8</v>
      </c>
      <c r="P1034" s="1">
        <f t="shared" si="209"/>
        <v>17.842645543752756</v>
      </c>
    </row>
    <row r="1035" spans="7:16" ht="12.75">
      <c r="G1035">
        <v>18</v>
      </c>
      <c r="H1035" s="1">
        <f t="shared" si="208"/>
        <v>8.717797887081348</v>
      </c>
      <c r="I1035">
        <v>-2</v>
      </c>
      <c r="J1035" s="1">
        <f t="shared" si="210"/>
        <v>24.919871588754223</v>
      </c>
      <c r="L1035" s="1"/>
      <c r="O1035">
        <v>36</v>
      </c>
      <c r="P1035" s="1">
        <f t="shared" si="209"/>
        <v>17.435595774162696</v>
      </c>
    </row>
    <row r="1036" spans="7:16" ht="12.75">
      <c r="G1036">
        <v>18.1</v>
      </c>
      <c r="H1036" s="1">
        <f t="shared" si="208"/>
        <v>8.50823130856231</v>
      </c>
      <c r="I1036">
        <v>-1.9</v>
      </c>
      <c r="J1036" s="1">
        <f t="shared" si="210"/>
        <v>24.927695441015</v>
      </c>
      <c r="L1036" s="1"/>
      <c r="O1036">
        <v>36.2</v>
      </c>
      <c r="P1036" s="1">
        <f t="shared" si="209"/>
        <v>17.01646261712462</v>
      </c>
    </row>
    <row r="1037" spans="7:16" ht="12.75">
      <c r="G1037">
        <v>18.2</v>
      </c>
      <c r="H1037" s="1">
        <f t="shared" si="208"/>
        <v>8.292164976651154</v>
      </c>
      <c r="I1037">
        <v>-1.8</v>
      </c>
      <c r="J1037" s="1">
        <f t="shared" si="210"/>
        <v>24.935115800813918</v>
      </c>
      <c r="L1037" s="1"/>
      <c r="O1037">
        <v>36.4</v>
      </c>
      <c r="P1037" s="1">
        <f t="shared" si="209"/>
        <v>16.58432995330231</v>
      </c>
    </row>
    <row r="1038" spans="7:16" ht="12.75">
      <c r="G1038">
        <v>18.3</v>
      </c>
      <c r="H1038" s="1">
        <f t="shared" si="208"/>
        <v>8.069076774947675</v>
      </c>
      <c r="I1038">
        <v>-1.7</v>
      </c>
      <c r="J1038" s="1">
        <f t="shared" si="210"/>
        <v>24.94213302827166</v>
      </c>
      <c r="L1038" s="1"/>
      <c r="O1038">
        <v>36.6</v>
      </c>
      <c r="P1038" s="1">
        <f t="shared" si="209"/>
        <v>16.13815354989535</v>
      </c>
    </row>
    <row r="1039" spans="7:16" ht="12.75">
      <c r="G1039">
        <v>18.4</v>
      </c>
      <c r="H1039" s="1">
        <f t="shared" si="208"/>
        <v>7.838367176906173</v>
      </c>
      <c r="I1039">
        <v>-1.6</v>
      </c>
      <c r="J1039" s="1">
        <f t="shared" si="210"/>
        <v>24.94874746355015</v>
      </c>
      <c r="L1039" s="1"/>
      <c r="O1039">
        <v>36.8</v>
      </c>
      <c r="P1039" s="1">
        <f t="shared" si="209"/>
        <v>15.676734353812346</v>
      </c>
    </row>
    <row r="1040" spans="7:16" ht="12.75">
      <c r="G1040">
        <v>18.5</v>
      </c>
      <c r="H1040" s="1">
        <f aca="true" t="shared" si="211" ref="H1040:H1055">SQRT(400-(G1040*G1040))</f>
        <v>7.599342076785332</v>
      </c>
      <c r="I1040">
        <v>-1.5</v>
      </c>
      <c r="J1040" s="1">
        <f t="shared" si="210"/>
        <v>24.95495942693556</v>
      </c>
      <c r="L1040" s="1"/>
      <c r="O1040">
        <v>37</v>
      </c>
      <c r="P1040" s="1">
        <f aca="true" t="shared" si="212" ref="P1040:P1055">SQRT(1600-(O1040*O1040))</f>
        <v>15.198684153570664</v>
      </c>
    </row>
    <row r="1041" spans="7:16" ht="12.75">
      <c r="G1041">
        <v>18.6</v>
      </c>
      <c r="H1041" s="1">
        <f t="shared" si="211"/>
        <v>7.35119037979564</v>
      </c>
      <c r="I1041">
        <v>-1.4</v>
      </c>
      <c r="J1041" s="1">
        <f t="shared" si="210"/>
        <v>24.96076921891631</v>
      </c>
      <c r="L1041" s="1"/>
      <c r="O1041">
        <v>37.2</v>
      </c>
      <c r="P1041" s="1">
        <f t="shared" si="212"/>
        <v>14.70238075959128</v>
      </c>
    </row>
    <row r="1042" spans="7:16" ht="12.75">
      <c r="G1042">
        <v>18.7</v>
      </c>
      <c r="H1042" s="1">
        <f t="shared" si="211"/>
        <v>7.0929542505221335</v>
      </c>
      <c r="I1042">
        <v>-1.3</v>
      </c>
      <c r="J1042" s="1">
        <f t="shared" si="210"/>
        <v>24.966177120256116</v>
      </c>
      <c r="L1042" s="1"/>
      <c r="O1042">
        <v>37.4</v>
      </c>
      <c r="P1042" s="1">
        <f t="shared" si="212"/>
        <v>14.185908501044267</v>
      </c>
    </row>
    <row r="1043" spans="7:16" ht="12.75">
      <c r="G1043">
        <v>18.8</v>
      </c>
      <c r="H1043" s="1">
        <f t="shared" si="211"/>
        <v>6.823488843692789</v>
      </c>
      <c r="I1043">
        <v>-1.2</v>
      </c>
      <c r="J1043" s="1">
        <f t="shared" si="210"/>
        <v>24.971183392062137</v>
      </c>
      <c r="L1043" s="1"/>
      <c r="O1043">
        <v>37.6</v>
      </c>
      <c r="P1043" s="1">
        <f t="shared" si="212"/>
        <v>13.646977687385577</v>
      </c>
    </row>
    <row r="1044" spans="7:16" ht="12.75">
      <c r="G1044">
        <v>18.9</v>
      </c>
      <c r="H1044" s="1">
        <f t="shared" si="211"/>
        <v>6.541406576570522</v>
      </c>
      <c r="I1044">
        <v>-1.1</v>
      </c>
      <c r="J1044" s="1">
        <f t="shared" si="210"/>
        <v>24.97578827584827</v>
      </c>
      <c r="L1044" s="1"/>
      <c r="O1044">
        <v>37.8</v>
      </c>
      <c r="P1044" s="1">
        <f t="shared" si="212"/>
        <v>13.082813153141045</v>
      </c>
    </row>
    <row r="1045" spans="7:16" ht="12.75">
      <c r="G1045">
        <v>19</v>
      </c>
      <c r="H1045" s="1">
        <f t="shared" si="211"/>
        <v>6.244997998398398</v>
      </c>
      <c r="I1045">
        <v>-1</v>
      </c>
      <c r="J1045" s="1">
        <f t="shared" si="210"/>
        <v>24.979991993593593</v>
      </c>
      <c r="L1045" s="1"/>
      <c r="O1045">
        <v>38</v>
      </c>
      <c r="P1045" s="1">
        <f t="shared" si="212"/>
        <v>12.489995996796797</v>
      </c>
    </row>
    <row r="1046" spans="7:16" ht="12.75">
      <c r="G1046">
        <v>19.1</v>
      </c>
      <c r="H1046" s="1">
        <f t="shared" si="211"/>
        <v>5.932115979985552</v>
      </c>
      <c r="I1046">
        <v>-0.8999999999999986</v>
      </c>
      <c r="J1046" s="1">
        <f t="shared" si="210"/>
        <v>24.983794747796022</v>
      </c>
      <c r="L1046" s="1"/>
      <c r="O1046">
        <v>38.2</v>
      </c>
      <c r="P1046" s="1">
        <f t="shared" si="212"/>
        <v>11.864231959971104</v>
      </c>
    </row>
    <row r="1047" spans="7:16" ht="12.75">
      <c r="G1047">
        <v>19.2</v>
      </c>
      <c r="H1047" s="1">
        <f t="shared" si="211"/>
        <v>5.600000000000001</v>
      </c>
      <c r="I1047">
        <v>-0.7999999999999972</v>
      </c>
      <c r="J1047" s="1">
        <f t="shared" si="210"/>
        <v>24.987196721521205</v>
      </c>
      <c r="L1047" s="1"/>
      <c r="O1047">
        <v>38.4</v>
      </c>
      <c r="P1047" s="1">
        <f t="shared" si="212"/>
        <v>11.200000000000003</v>
      </c>
    </row>
    <row r="1048" spans="7:16" ht="12.75">
      <c r="G1048">
        <v>19.3</v>
      </c>
      <c r="H1048" s="1">
        <f t="shared" si="211"/>
        <v>5.244997616777342</v>
      </c>
      <c r="I1048">
        <v>-0.6999999999999993</v>
      </c>
      <c r="J1048" s="1">
        <f t="shared" si="210"/>
        <v>24.990198078446678</v>
      </c>
      <c r="L1048" s="1"/>
      <c r="O1048">
        <v>38.6</v>
      </c>
      <c r="P1048" s="1">
        <f t="shared" si="212"/>
        <v>10.489995233554684</v>
      </c>
    </row>
    <row r="1049" spans="7:16" ht="12.75">
      <c r="G1049">
        <v>19.4</v>
      </c>
      <c r="H1049" s="1">
        <f t="shared" si="211"/>
        <v>4.862098312457292</v>
      </c>
      <c r="I1049">
        <v>-0.5999999999999979</v>
      </c>
      <c r="J1049" s="1">
        <f t="shared" si="210"/>
        <v>24.992798962901293</v>
      </c>
      <c r="L1049" s="1"/>
      <c r="O1049">
        <v>38.8</v>
      </c>
      <c r="P1049" s="1">
        <f t="shared" si="212"/>
        <v>9.724196624914583</v>
      </c>
    </row>
    <row r="1050" spans="7:16" ht="12.75">
      <c r="G1050">
        <v>19.5</v>
      </c>
      <c r="H1050" s="1">
        <f t="shared" si="211"/>
        <v>4.444097208657794</v>
      </c>
      <c r="I1050">
        <v>-0.5</v>
      </c>
      <c r="J1050" s="1">
        <f t="shared" si="210"/>
        <v>24.994999499899976</v>
      </c>
      <c r="L1050" s="1"/>
      <c r="O1050">
        <v>39</v>
      </c>
      <c r="P1050" s="1">
        <f t="shared" si="212"/>
        <v>8.888194417315589</v>
      </c>
    </row>
    <row r="1051" spans="7:16" ht="12.75">
      <c r="G1051">
        <v>19.6</v>
      </c>
      <c r="H1051" s="1">
        <f t="shared" si="211"/>
        <v>3.9799497484264696</v>
      </c>
      <c r="I1051">
        <v>-0.3999999999999986</v>
      </c>
      <c r="J1051" s="1">
        <f t="shared" si="210"/>
        <v>24.996799795173782</v>
      </c>
      <c r="L1051" s="1"/>
      <c r="O1051">
        <v>39.2</v>
      </c>
      <c r="P1051" s="1">
        <f t="shared" si="212"/>
        <v>7.959899496852939</v>
      </c>
    </row>
    <row r="1052" spans="7:16" ht="12.75">
      <c r="G1052">
        <v>19.7</v>
      </c>
      <c r="H1052" s="1">
        <f t="shared" si="211"/>
        <v>3.451086785347483</v>
      </c>
      <c r="I1052">
        <v>-0.29999999999999716</v>
      </c>
      <c r="J1052" s="1">
        <f t="shared" si="210"/>
        <v>24.998199935195334</v>
      </c>
      <c r="L1052" s="1"/>
      <c r="O1052">
        <v>39.4</v>
      </c>
      <c r="P1052" s="1">
        <f t="shared" si="212"/>
        <v>6.902173570694966</v>
      </c>
    </row>
    <row r="1053" spans="7:16" ht="12.75">
      <c r="G1053">
        <v>19.8</v>
      </c>
      <c r="H1053" s="1">
        <f t="shared" si="211"/>
        <v>2.821347195933173</v>
      </c>
      <c r="I1053">
        <v>-0.1999999999999993</v>
      </c>
      <c r="J1053" s="1">
        <f t="shared" si="210"/>
        <v>24.999199987199592</v>
      </c>
      <c r="L1053" s="1"/>
      <c r="O1053">
        <v>39.6</v>
      </c>
      <c r="P1053" s="1">
        <f t="shared" si="212"/>
        <v>5.642694391866346</v>
      </c>
    </row>
    <row r="1054" spans="7:16" ht="12.75">
      <c r="G1054">
        <v>19.9</v>
      </c>
      <c r="H1054" s="1">
        <f t="shared" si="211"/>
        <v>1.9974984355438343</v>
      </c>
      <c r="I1054">
        <v>-0.09999999999999787</v>
      </c>
      <c r="J1054" s="1">
        <f t="shared" si="210"/>
        <v>24.999799999199993</v>
      </c>
      <c r="L1054" s="1"/>
      <c r="O1054">
        <v>39.8</v>
      </c>
      <c r="P1054" s="1">
        <f t="shared" si="212"/>
        <v>3.9949968710876687</v>
      </c>
    </row>
    <row r="1055" spans="7:16" ht="12.75">
      <c r="G1055">
        <v>20</v>
      </c>
      <c r="H1055" s="1">
        <f t="shared" si="211"/>
        <v>0</v>
      </c>
      <c r="I1055">
        <v>0</v>
      </c>
      <c r="J1055" s="1">
        <f t="shared" si="210"/>
        <v>25</v>
      </c>
      <c r="L1055" s="1"/>
      <c r="O1055">
        <v>40</v>
      </c>
      <c r="P1055" s="1">
        <f t="shared" si="212"/>
        <v>0</v>
      </c>
    </row>
    <row r="1056" spans="9:12" ht="12.75">
      <c r="I1056">
        <v>0.10000000000000142</v>
      </c>
      <c r="J1056" s="1">
        <f t="shared" si="210"/>
        <v>24.999799999199993</v>
      </c>
      <c r="L1056" s="1"/>
    </row>
    <row r="1057" spans="9:12" ht="12.75">
      <c r="I1057">
        <v>0.20000000000000284</v>
      </c>
      <c r="J1057" s="1">
        <f t="shared" si="210"/>
        <v>24.999199987199592</v>
      </c>
      <c r="L1057" s="1"/>
    </row>
    <row r="1058" spans="9:12" ht="12.75">
      <c r="I1058">
        <v>0.3000000000000007</v>
      </c>
      <c r="J1058" s="1">
        <f t="shared" si="210"/>
        <v>24.998199935195334</v>
      </c>
      <c r="L1058" s="1"/>
    </row>
    <row r="1059" spans="9:12" ht="12.75">
      <c r="I1059">
        <v>0.40000000000000213</v>
      </c>
      <c r="J1059" s="1">
        <f t="shared" si="210"/>
        <v>24.996799795173782</v>
      </c>
      <c r="L1059" s="1"/>
    </row>
    <row r="1060" spans="9:12" ht="12.75">
      <c r="I1060">
        <v>0.5</v>
      </c>
      <c r="J1060" s="1">
        <f t="shared" si="210"/>
        <v>24.994999499899976</v>
      </c>
      <c r="L1060" s="1"/>
    </row>
    <row r="1061" spans="9:12" ht="12.75">
      <c r="I1061">
        <v>0.6000000000000014</v>
      </c>
      <c r="J1061" s="1">
        <f t="shared" si="210"/>
        <v>24.992798962901293</v>
      </c>
      <c r="L1061" s="1"/>
    </row>
    <row r="1062" spans="9:12" ht="12.75">
      <c r="I1062">
        <v>0.7000000000000028</v>
      </c>
      <c r="J1062" s="1">
        <f aca="true" t="shared" si="213" ref="J1062:J1125">SQRT(625-(I1062*I1062))</f>
        <v>24.990198078446678</v>
      </c>
      <c r="L1062" s="1"/>
    </row>
    <row r="1063" spans="9:12" ht="12.75">
      <c r="I1063">
        <v>0.8000000000000007</v>
      </c>
      <c r="J1063" s="1">
        <f t="shared" si="213"/>
        <v>24.987196721521205</v>
      </c>
      <c r="L1063" s="1"/>
    </row>
    <row r="1064" spans="9:12" ht="12.75">
      <c r="I1064">
        <v>0.9000000000000021</v>
      </c>
      <c r="J1064" s="1">
        <f t="shared" si="213"/>
        <v>24.98379474779602</v>
      </c>
      <c r="L1064" s="1"/>
    </row>
    <row r="1065" spans="9:12" ht="12.75">
      <c r="I1065">
        <v>1</v>
      </c>
      <c r="J1065" s="1">
        <f t="shared" si="213"/>
        <v>24.979991993593593</v>
      </c>
      <c r="L1065" s="1"/>
    </row>
    <row r="1066" spans="9:12" ht="12.75">
      <c r="I1066">
        <v>1.1</v>
      </c>
      <c r="J1066" s="1">
        <f t="shared" si="213"/>
        <v>24.97578827584827</v>
      </c>
      <c r="L1066" s="1"/>
    </row>
    <row r="1067" spans="9:12" ht="12.75">
      <c r="I1067">
        <v>1.2</v>
      </c>
      <c r="J1067" s="1">
        <f t="shared" si="213"/>
        <v>24.971183392062137</v>
      </c>
      <c r="L1067" s="1"/>
    </row>
    <row r="1068" spans="9:12" ht="12.75">
      <c r="I1068">
        <v>1.3</v>
      </c>
      <c r="J1068" s="1">
        <f t="shared" si="213"/>
        <v>24.966177120256116</v>
      </c>
      <c r="L1068" s="1"/>
    </row>
    <row r="1069" spans="9:12" ht="12.75">
      <c r="I1069">
        <v>1.4</v>
      </c>
      <c r="J1069" s="1">
        <f t="shared" si="213"/>
        <v>24.96076921891631</v>
      </c>
      <c r="L1069" s="1"/>
    </row>
    <row r="1070" spans="9:12" ht="12.75">
      <c r="I1070">
        <v>1.5</v>
      </c>
      <c r="J1070" s="1">
        <f t="shared" si="213"/>
        <v>24.95495942693556</v>
      </c>
      <c r="L1070" s="1"/>
    </row>
    <row r="1071" spans="9:12" ht="12.75">
      <c r="I1071">
        <v>1.6</v>
      </c>
      <c r="J1071" s="1">
        <f t="shared" si="213"/>
        <v>24.94874746355015</v>
      </c>
      <c r="L1071" s="1"/>
    </row>
    <row r="1072" spans="9:12" ht="12.75">
      <c r="I1072">
        <v>1.7</v>
      </c>
      <c r="J1072" s="1">
        <f t="shared" si="213"/>
        <v>24.94213302827166</v>
      </c>
      <c r="L1072" s="1"/>
    </row>
    <row r="1073" spans="9:12" ht="12.75">
      <c r="I1073">
        <v>1.8</v>
      </c>
      <c r="J1073" s="1">
        <f t="shared" si="213"/>
        <v>24.935115800813918</v>
      </c>
      <c r="L1073" s="1"/>
    </row>
    <row r="1074" spans="9:12" ht="12.75">
      <c r="I1074">
        <v>1.9</v>
      </c>
      <c r="J1074" s="1">
        <f t="shared" si="213"/>
        <v>24.927695441015</v>
      </c>
      <c r="L1074" s="1"/>
    </row>
    <row r="1075" spans="9:12" ht="12.75">
      <c r="I1075">
        <v>2</v>
      </c>
      <c r="J1075" s="1">
        <f t="shared" si="213"/>
        <v>24.919871588754223</v>
      </c>
      <c r="L1075" s="1"/>
    </row>
    <row r="1076" spans="9:12" ht="12.75">
      <c r="I1076">
        <v>2.1</v>
      </c>
      <c r="J1076" s="1">
        <f t="shared" si="213"/>
        <v>24.911643863864143</v>
      </c>
      <c r="L1076" s="1"/>
    </row>
    <row r="1077" spans="9:12" ht="12.75">
      <c r="I1077">
        <v>2.2</v>
      </c>
      <c r="J1077" s="1">
        <f t="shared" si="213"/>
        <v>24.90301186603741</v>
      </c>
      <c r="L1077" s="1"/>
    </row>
    <row r="1078" spans="9:12" ht="12.75">
      <c r="I1078">
        <v>2.3</v>
      </c>
      <c r="J1078" s="1">
        <f t="shared" si="213"/>
        <v>24.893975174728524</v>
      </c>
      <c r="L1078" s="1"/>
    </row>
    <row r="1079" spans="9:12" ht="12.75">
      <c r="I1079">
        <v>2.4</v>
      </c>
      <c r="J1079" s="1">
        <f t="shared" si="213"/>
        <v>24.88453334905037</v>
      </c>
      <c r="L1079" s="1"/>
    </row>
    <row r="1080" spans="9:12" ht="12.75">
      <c r="I1080">
        <v>2.5</v>
      </c>
      <c r="J1080" s="1">
        <f t="shared" si="213"/>
        <v>24.8746859276655</v>
      </c>
      <c r="L1080" s="1"/>
    </row>
    <row r="1081" spans="9:12" ht="12.75">
      <c r="I1081">
        <v>2.6</v>
      </c>
      <c r="J1081" s="1">
        <f t="shared" si="213"/>
        <v>24.864432428672085</v>
      </c>
      <c r="L1081" s="1"/>
    </row>
    <row r="1082" spans="9:12" ht="12.75">
      <c r="I1082">
        <v>2.7</v>
      </c>
      <c r="J1082" s="1">
        <f t="shared" si="213"/>
        <v>24.853772349484494</v>
      </c>
      <c r="L1082" s="1"/>
    </row>
    <row r="1083" spans="9:12" ht="12.75">
      <c r="I1083">
        <v>2.8</v>
      </c>
      <c r="J1083" s="1">
        <f t="shared" si="213"/>
        <v>24.842705166708395</v>
      </c>
      <c r="L1083" s="1"/>
    </row>
    <row r="1084" spans="9:12" ht="12.75">
      <c r="I1084">
        <v>2.9</v>
      </c>
      <c r="J1084" s="1">
        <f t="shared" si="213"/>
        <v>24.831230336010336</v>
      </c>
      <c r="L1084" s="1"/>
    </row>
    <row r="1085" spans="9:12" ht="12.75">
      <c r="I1085">
        <v>3</v>
      </c>
      <c r="J1085" s="1">
        <f t="shared" si="213"/>
        <v>24.819347291981714</v>
      </c>
      <c r="L1085" s="1"/>
    </row>
    <row r="1086" spans="9:12" ht="12.75">
      <c r="I1086">
        <v>3.1</v>
      </c>
      <c r="J1086" s="1">
        <f t="shared" si="213"/>
        <v>24.807055447997048</v>
      </c>
      <c r="L1086" s="1"/>
    </row>
    <row r="1087" spans="9:12" ht="12.75">
      <c r="I1087">
        <v>3.2</v>
      </c>
      <c r="J1087" s="1">
        <f t="shared" si="213"/>
        <v>24.79435419606649</v>
      </c>
      <c r="L1087" s="1"/>
    </row>
    <row r="1088" spans="9:12" ht="12.75">
      <c r="I1088">
        <v>3.3</v>
      </c>
      <c r="J1088" s="1">
        <f t="shared" si="213"/>
        <v>24.781242906682465</v>
      </c>
      <c r="L1088" s="1"/>
    </row>
    <row r="1089" spans="9:12" ht="12.75">
      <c r="I1089">
        <v>3.4</v>
      </c>
      <c r="J1089" s="1">
        <f t="shared" si="213"/>
        <v>24.767720928660353</v>
      </c>
      <c r="L1089" s="1"/>
    </row>
    <row r="1090" spans="9:12" ht="12.75">
      <c r="I1090">
        <v>3.5</v>
      </c>
      <c r="J1090" s="1">
        <f t="shared" si="213"/>
        <v>24.753787588973125</v>
      </c>
      <c r="L1090" s="1"/>
    </row>
    <row r="1091" spans="9:12" ht="12.75">
      <c r="I1091">
        <v>3.6</v>
      </c>
      <c r="J1091" s="1">
        <f t="shared" si="213"/>
        <v>24.739442192579848</v>
      </c>
      <c r="L1091" s="1"/>
    </row>
    <row r="1092" spans="9:12" ht="12.75">
      <c r="I1092">
        <v>3.7</v>
      </c>
      <c r="J1092" s="1">
        <f t="shared" si="213"/>
        <v>24.724684022247885</v>
      </c>
      <c r="L1092" s="1"/>
    </row>
    <row r="1093" spans="9:12" ht="12.75">
      <c r="I1093">
        <v>3.8</v>
      </c>
      <c r="J1093" s="1">
        <f t="shared" si="213"/>
        <v>24.7095123383688</v>
      </c>
      <c r="L1093" s="1"/>
    </row>
    <row r="1094" spans="9:12" ht="12.75">
      <c r="I1094">
        <v>3.9</v>
      </c>
      <c r="J1094" s="1">
        <f t="shared" si="213"/>
        <v>24.693926378767713</v>
      </c>
      <c r="L1094" s="1"/>
    </row>
    <row r="1095" spans="9:12" ht="12.75">
      <c r="I1095">
        <v>4</v>
      </c>
      <c r="J1095" s="1">
        <f t="shared" si="213"/>
        <v>24.677925358506133</v>
      </c>
      <c r="L1095" s="1"/>
    </row>
    <row r="1096" spans="9:12" ht="12.75">
      <c r="I1096">
        <v>4.1</v>
      </c>
      <c r="J1096" s="1">
        <f t="shared" si="213"/>
        <v>24.661508469678008</v>
      </c>
      <c r="L1096" s="1"/>
    </row>
    <row r="1097" spans="9:12" ht="12.75">
      <c r="I1097">
        <v>4.2</v>
      </c>
      <c r="J1097" s="1">
        <f t="shared" si="213"/>
        <v>24.64467488119898</v>
      </c>
      <c r="L1097" s="1"/>
    </row>
    <row r="1098" spans="9:12" ht="12.75">
      <c r="I1098">
        <v>4.3</v>
      </c>
      <c r="J1098" s="1">
        <f t="shared" si="213"/>
        <v>24.627423738588654</v>
      </c>
      <c r="L1098" s="1"/>
    </row>
    <row r="1099" spans="9:12" ht="12.75">
      <c r="I1099">
        <v>4.4</v>
      </c>
      <c r="J1099" s="1">
        <f t="shared" si="213"/>
        <v>24.609754163745723</v>
      </c>
      <c r="L1099" s="1"/>
    </row>
    <row r="1100" spans="9:12" ht="12.75">
      <c r="I1100">
        <v>4.5</v>
      </c>
      <c r="J1100" s="1">
        <f t="shared" si="213"/>
        <v>24.591665254715874</v>
      </c>
      <c r="L1100" s="1"/>
    </row>
    <row r="1101" spans="9:12" ht="12.75">
      <c r="I1101">
        <v>4.6</v>
      </c>
      <c r="J1101" s="1">
        <f t="shared" si="213"/>
        <v>24.573156085452272</v>
      </c>
      <c r="L1101" s="1"/>
    </row>
    <row r="1102" spans="9:12" ht="12.75">
      <c r="I1102">
        <v>4.7</v>
      </c>
      <c r="J1102" s="1">
        <f t="shared" si="213"/>
        <v>24.55422570556848</v>
      </c>
      <c r="L1102" s="1"/>
    </row>
    <row r="1103" spans="9:12" ht="12.75">
      <c r="I1103">
        <v>4.8</v>
      </c>
      <c r="J1103" s="1">
        <f t="shared" si="213"/>
        <v>24.53487314008369</v>
      </c>
      <c r="L1103" s="1"/>
    </row>
    <row r="1104" spans="9:12" ht="12.75">
      <c r="I1104">
        <v>4.9</v>
      </c>
      <c r="J1104" s="1">
        <f t="shared" si="213"/>
        <v>24.51509738916001</v>
      </c>
      <c r="L1104" s="1"/>
    </row>
    <row r="1105" spans="9:12" ht="12.75">
      <c r="I1105">
        <v>5</v>
      </c>
      <c r="J1105" s="1">
        <f t="shared" si="213"/>
        <v>24.49489742783178</v>
      </c>
      <c r="L1105" s="1"/>
    </row>
    <row r="1106" spans="9:12" ht="12.75">
      <c r="I1106">
        <v>5.1</v>
      </c>
      <c r="J1106" s="1">
        <f t="shared" si="213"/>
        <v>24.474272205726567</v>
      </c>
      <c r="L1106" s="1"/>
    </row>
    <row r="1107" spans="9:12" ht="12.75">
      <c r="I1107">
        <v>5.2</v>
      </c>
      <c r="J1107" s="1">
        <f t="shared" si="213"/>
        <v>24.453220646777797</v>
      </c>
      <c r="L1107" s="1"/>
    </row>
    <row r="1108" spans="9:12" ht="12.75">
      <c r="I1108">
        <v>5.3</v>
      </c>
      <c r="J1108" s="1">
        <f t="shared" si="213"/>
        <v>24.431741648928757</v>
      </c>
      <c r="L1108" s="1"/>
    </row>
    <row r="1109" spans="9:12" ht="12.75">
      <c r="I1109">
        <v>5.4</v>
      </c>
      <c r="J1109" s="1">
        <f t="shared" si="213"/>
        <v>24.40983408382777</v>
      </c>
      <c r="L1109" s="1"/>
    </row>
    <row r="1110" spans="9:12" ht="12.75">
      <c r="I1110">
        <v>5.5</v>
      </c>
      <c r="J1110" s="1">
        <f t="shared" si="213"/>
        <v>24.387496796514398</v>
      </c>
      <c r="L1110" s="1"/>
    </row>
    <row r="1111" spans="9:12" ht="12.75">
      <c r="I1111">
        <v>5.6</v>
      </c>
      <c r="J1111" s="1">
        <f t="shared" si="213"/>
        <v>24.364728605096342</v>
      </c>
      <c r="L1111" s="1"/>
    </row>
    <row r="1112" spans="9:12" ht="12.75">
      <c r="I1112">
        <v>5.7</v>
      </c>
      <c r="J1112" s="1">
        <f t="shared" si="213"/>
        <v>24.341528300416964</v>
      </c>
      <c r="L1112" s="1"/>
    </row>
    <row r="1113" spans="9:12" ht="12.75">
      <c r="I1113">
        <v>5.8</v>
      </c>
      <c r="J1113" s="1">
        <f t="shared" si="213"/>
        <v>24.31789464571306</v>
      </c>
      <c r="L1113" s="1"/>
    </row>
    <row r="1114" spans="9:12" ht="12.75">
      <c r="I1114">
        <v>5.9</v>
      </c>
      <c r="J1114" s="1">
        <f t="shared" si="213"/>
        <v>24.293826376262757</v>
      </c>
      <c r="L1114" s="1"/>
    </row>
    <row r="1115" spans="9:12" ht="12.75">
      <c r="I1115">
        <v>6</v>
      </c>
      <c r="J1115" s="1">
        <f t="shared" si="213"/>
        <v>24.269322199023193</v>
      </c>
      <c r="L1115" s="1"/>
    </row>
    <row r="1116" spans="9:12" ht="12.75">
      <c r="I1116">
        <v>6.1</v>
      </c>
      <c r="J1116" s="1">
        <f t="shared" si="213"/>
        <v>24.24438079225782</v>
      </c>
      <c r="L1116" s="1"/>
    </row>
    <row r="1117" spans="9:12" ht="12.75">
      <c r="I1117">
        <v>6.2</v>
      </c>
      <c r="J1117" s="1">
        <f t="shared" si="213"/>
        <v>24.219000805152966</v>
      </c>
      <c r="L1117" s="1"/>
    </row>
    <row r="1118" spans="9:12" ht="12.75">
      <c r="I1118">
        <v>6.3</v>
      </c>
      <c r="J1118" s="1">
        <f t="shared" si="213"/>
        <v>24.19318085742344</v>
      </c>
      <c r="L1118" s="1"/>
    </row>
    <row r="1119" spans="9:12" ht="12.75">
      <c r="I1119">
        <v>6.4</v>
      </c>
      <c r="J1119" s="1">
        <f t="shared" si="213"/>
        <v>24.166919538906896</v>
      </c>
      <c r="L1119" s="1"/>
    </row>
    <row r="1120" spans="9:12" ht="12.75">
      <c r="I1120">
        <v>6.5</v>
      </c>
      <c r="J1120" s="1">
        <f t="shared" si="213"/>
        <v>24.14021540914662</v>
      </c>
      <c r="L1120" s="1"/>
    </row>
    <row r="1121" spans="9:12" ht="12.75">
      <c r="I1121">
        <v>6.6</v>
      </c>
      <c r="J1121" s="1">
        <f t="shared" si="213"/>
        <v>24.113066996962456</v>
      </c>
      <c r="L1121" s="1"/>
    </row>
    <row r="1122" spans="9:12" ht="12.75">
      <c r="I1122">
        <v>6.7</v>
      </c>
      <c r="J1122" s="1">
        <f t="shared" si="213"/>
        <v>24.08547280000955</v>
      </c>
      <c r="L1122" s="1"/>
    </row>
    <row r="1123" spans="9:12" ht="12.75">
      <c r="I1123">
        <v>6.8</v>
      </c>
      <c r="J1123" s="1">
        <f t="shared" si="213"/>
        <v>24.0574312843246</v>
      </c>
      <c r="L1123" s="1"/>
    </row>
    <row r="1124" spans="9:12" ht="12.75">
      <c r="I1124">
        <v>6.9</v>
      </c>
      <c r="J1124" s="1">
        <f t="shared" si="213"/>
        <v>24.028940883859196</v>
      </c>
      <c r="L1124" s="1"/>
    </row>
    <row r="1125" spans="9:12" ht="12.75">
      <c r="I1125">
        <v>7</v>
      </c>
      <c r="J1125" s="1">
        <f t="shared" si="213"/>
        <v>24</v>
      </c>
      <c r="L1125" s="1"/>
    </row>
    <row r="1126" spans="9:12" ht="12.75">
      <c r="I1126">
        <v>7.1</v>
      </c>
      <c r="J1126" s="1">
        <f aca="true" t="shared" si="214" ref="J1126:J1189">SQRT(625-(I1126*I1126))</f>
        <v>23.970607001075297</v>
      </c>
      <c r="L1126" s="1"/>
    </row>
    <row r="1127" spans="9:12" ht="12.75">
      <c r="I1127">
        <v>7.2</v>
      </c>
      <c r="J1127" s="1">
        <f t="shared" si="214"/>
        <v>23.940760221847594</v>
      </c>
      <c r="L1127" s="1"/>
    </row>
    <row r="1128" spans="9:12" ht="12.75">
      <c r="I1128">
        <v>7.3</v>
      </c>
      <c r="J1128" s="1">
        <f t="shared" si="214"/>
        <v>23.910457962991842</v>
      </c>
      <c r="L1128" s="1"/>
    </row>
    <row r="1129" spans="9:12" ht="12.75">
      <c r="I1129">
        <v>7.4</v>
      </c>
      <c r="J1129" s="1">
        <f t="shared" si="214"/>
        <v>23.87969849055888</v>
      </c>
      <c r="L1129" s="1"/>
    </row>
    <row r="1130" spans="9:12" ht="12.75">
      <c r="I1130">
        <v>7.5</v>
      </c>
      <c r="J1130" s="1">
        <f t="shared" si="214"/>
        <v>23.84848003542364</v>
      </c>
      <c r="L1130" s="1"/>
    </row>
    <row r="1131" spans="9:12" ht="12.75">
      <c r="I1131">
        <v>7.6</v>
      </c>
      <c r="J1131" s="1">
        <f t="shared" si="214"/>
        <v>23.816800792717732</v>
      </c>
      <c r="L1131" s="1"/>
    </row>
    <row r="1132" spans="9:12" ht="12.75">
      <c r="I1132">
        <v>7.7</v>
      </c>
      <c r="J1132" s="1">
        <f t="shared" si="214"/>
        <v>23.784658921245853</v>
      </c>
      <c r="L1132" s="1"/>
    </row>
    <row r="1133" spans="9:12" ht="12.75">
      <c r="I1133">
        <v>7.8</v>
      </c>
      <c r="J1133" s="1">
        <f t="shared" si="214"/>
        <v>23.752052542885636</v>
      </c>
      <c r="L1133" s="1"/>
    </row>
    <row r="1134" spans="9:12" ht="12.75">
      <c r="I1134">
        <v>7.9</v>
      </c>
      <c r="J1134" s="1">
        <f t="shared" si="214"/>
        <v>23.718979741970355</v>
      </c>
      <c r="L1134" s="1"/>
    </row>
    <row r="1135" spans="9:12" ht="12.75">
      <c r="I1135">
        <v>8</v>
      </c>
      <c r="J1135" s="1">
        <f t="shared" si="214"/>
        <v>23.68543856465402</v>
      </c>
      <c r="L1135" s="1"/>
    </row>
    <row r="1136" spans="9:12" ht="12.75">
      <c r="I1136">
        <v>8.1</v>
      </c>
      <c r="J1136" s="1">
        <f t="shared" si="214"/>
        <v>23.651427018258328</v>
      </c>
      <c r="L1136" s="1"/>
    </row>
    <row r="1137" spans="9:12" ht="12.75">
      <c r="I1137">
        <v>8.2</v>
      </c>
      <c r="J1137" s="1">
        <f t="shared" si="214"/>
        <v>23.61694307060082</v>
      </c>
      <c r="L1137" s="1"/>
    </row>
    <row r="1138" spans="9:12" ht="12.75">
      <c r="I1138">
        <v>8.3</v>
      </c>
      <c r="J1138" s="1">
        <f t="shared" si="214"/>
        <v>23.5819846493038</v>
      </c>
      <c r="L1138" s="1"/>
    </row>
    <row r="1139" spans="9:12" ht="12.75">
      <c r="I1139">
        <v>8.4</v>
      </c>
      <c r="J1139" s="1">
        <f t="shared" si="214"/>
        <v>23.5465496410833</v>
      </c>
      <c r="L1139" s="1"/>
    </row>
    <row r="1140" spans="9:12" ht="12.75">
      <c r="I1140">
        <v>8.5</v>
      </c>
      <c r="J1140" s="1">
        <f t="shared" si="214"/>
        <v>23.510635891017493</v>
      </c>
      <c r="L1140" s="1"/>
    </row>
    <row r="1141" spans="9:12" ht="12.75">
      <c r="I1141">
        <v>8.6</v>
      </c>
      <c r="J1141" s="1">
        <f t="shared" si="214"/>
        <v>23.474241201793934</v>
      </c>
      <c r="L1141" s="1"/>
    </row>
    <row r="1142" spans="9:12" ht="12.75">
      <c r="I1142">
        <v>8.7</v>
      </c>
      <c r="J1142" s="1">
        <f t="shared" si="214"/>
        <v>23.437363332934872</v>
      </c>
      <c r="L1142" s="1"/>
    </row>
    <row r="1143" spans="9:12" ht="12.75">
      <c r="I1143">
        <v>8.8</v>
      </c>
      <c r="J1143" s="1">
        <f t="shared" si="214"/>
        <v>23.4</v>
      </c>
      <c r="L1143" s="1"/>
    </row>
    <row r="1144" spans="9:12" ht="12.75">
      <c r="I1144">
        <v>8.9</v>
      </c>
      <c r="J1144" s="1">
        <f t="shared" si="214"/>
        <v>23.36214887376587</v>
      </c>
      <c r="L1144" s="1"/>
    </row>
    <row r="1145" spans="9:12" ht="12.75">
      <c r="I1145">
        <v>9</v>
      </c>
      <c r="J1145" s="1">
        <f t="shared" si="214"/>
        <v>23.323807579381203</v>
      </c>
      <c r="L1145" s="1"/>
    </row>
    <row r="1146" spans="9:12" ht="12.75">
      <c r="I1146">
        <v>9.1</v>
      </c>
      <c r="J1146" s="1">
        <f t="shared" si="214"/>
        <v>23.284973695497275</v>
      </c>
      <c r="L1146" s="1"/>
    </row>
    <row r="1147" spans="9:12" ht="12.75">
      <c r="I1147">
        <v>9.2</v>
      </c>
      <c r="J1147" s="1">
        <f t="shared" si="214"/>
        <v>23.24564475337262</v>
      </c>
      <c r="L1147" s="1"/>
    </row>
    <row r="1148" spans="9:12" ht="12.75">
      <c r="I1148">
        <v>9.3</v>
      </c>
      <c r="J1148" s="1">
        <f t="shared" si="214"/>
        <v>23.205818235951085</v>
      </c>
      <c r="L1148" s="1"/>
    </row>
    <row r="1149" spans="9:12" ht="12.75">
      <c r="I1149">
        <v>9.4</v>
      </c>
      <c r="J1149" s="1">
        <f t="shared" si="214"/>
        <v>23.165491576912412</v>
      </c>
      <c r="L1149" s="1"/>
    </row>
    <row r="1150" spans="9:12" ht="12.75">
      <c r="I1150">
        <v>9.5</v>
      </c>
      <c r="J1150" s="1">
        <f t="shared" si="214"/>
        <v>23.124662159694356</v>
      </c>
      <c r="L1150" s="1"/>
    </row>
    <row r="1151" spans="9:12" ht="12.75">
      <c r="I1151">
        <v>9.6</v>
      </c>
      <c r="J1151" s="1">
        <f t="shared" si="214"/>
        <v>23.083327316485377</v>
      </c>
      <c r="L1151" s="1"/>
    </row>
    <row r="1152" spans="9:12" ht="12.75">
      <c r="I1152">
        <v>9.7</v>
      </c>
      <c r="J1152" s="1">
        <f t="shared" si="214"/>
        <v>23.041484327186907</v>
      </c>
      <c r="L1152" s="1"/>
    </row>
    <row r="1153" spans="9:12" ht="12.75">
      <c r="I1153">
        <v>9.8</v>
      </c>
      <c r="J1153" s="1">
        <f t="shared" si="214"/>
        <v>22.999130418344084</v>
      </c>
      <c r="L1153" s="1"/>
    </row>
    <row r="1154" spans="9:12" ht="12.75">
      <c r="I1154">
        <v>9.9</v>
      </c>
      <c r="J1154" s="1">
        <f t="shared" si="214"/>
        <v>22.956262762043824</v>
      </c>
      <c r="L1154" s="1"/>
    </row>
    <row r="1155" spans="9:12" ht="12.75">
      <c r="I1155">
        <v>10</v>
      </c>
      <c r="J1155" s="1">
        <f t="shared" si="214"/>
        <v>22.9128784747792</v>
      </c>
      <c r="L1155" s="1"/>
    </row>
    <row r="1156" spans="9:12" ht="12.75">
      <c r="I1156">
        <v>10.1</v>
      </c>
      <c r="J1156" s="1">
        <f t="shared" si="214"/>
        <v>22.86897461627871</v>
      </c>
      <c r="L1156" s="1"/>
    </row>
    <row r="1157" spans="9:12" ht="12.75">
      <c r="I1157">
        <v>10.2</v>
      </c>
      <c r="J1157" s="1">
        <f t="shared" si="214"/>
        <v>22.82454818829937</v>
      </c>
      <c r="L1157" s="1"/>
    </row>
    <row r="1158" spans="9:12" ht="12.75">
      <c r="I1158">
        <v>10.3</v>
      </c>
      <c r="J1158" s="1">
        <f t="shared" si="214"/>
        <v>22.77959613338217</v>
      </c>
      <c r="L1158" s="1"/>
    </row>
    <row r="1159" spans="9:12" ht="12.75">
      <c r="I1159">
        <v>10.4</v>
      </c>
      <c r="J1159" s="1">
        <f t="shared" si="214"/>
        <v>22.734115333568624</v>
      </c>
      <c r="L1159" s="1"/>
    </row>
    <row r="1160" spans="9:12" ht="12.75">
      <c r="I1160">
        <v>10.5</v>
      </c>
      <c r="J1160" s="1">
        <f t="shared" si="214"/>
        <v>22.688102609076854</v>
      </c>
      <c r="L1160" s="1"/>
    </row>
    <row r="1161" spans="9:12" ht="12.75">
      <c r="I1161">
        <v>10.6</v>
      </c>
      <c r="J1161" s="1">
        <f t="shared" si="214"/>
        <v>22.64155471693585</v>
      </c>
      <c r="L1161" s="1"/>
    </row>
    <row r="1162" spans="9:12" ht="12.75">
      <c r="I1162">
        <v>10.7</v>
      </c>
      <c r="J1162" s="1">
        <f t="shared" si="214"/>
        <v>22.594468349576186</v>
      </c>
      <c r="L1162" s="1"/>
    </row>
    <row r="1163" spans="9:12" ht="12.75">
      <c r="I1163">
        <v>10.8</v>
      </c>
      <c r="J1163" s="1">
        <f t="shared" si="214"/>
        <v>22.546840133375674</v>
      </c>
      <c r="L1163" s="1"/>
    </row>
    <row r="1164" spans="9:12" ht="12.75">
      <c r="I1164">
        <v>10.9</v>
      </c>
      <c r="J1164" s="1">
        <f t="shared" si="214"/>
        <v>22.49866662715815</v>
      </c>
      <c r="L1164" s="1"/>
    </row>
    <row r="1165" spans="9:12" ht="12.75">
      <c r="I1165">
        <v>11</v>
      </c>
      <c r="J1165" s="1">
        <f t="shared" si="214"/>
        <v>22.44994432064365</v>
      </c>
      <c r="L1165" s="1"/>
    </row>
    <row r="1166" spans="9:12" ht="12.75">
      <c r="I1166">
        <v>11.1</v>
      </c>
      <c r="J1166" s="1">
        <f t="shared" si="214"/>
        <v>22.400669632848032</v>
      </c>
      <c r="L1166" s="1"/>
    </row>
    <row r="1167" spans="9:12" ht="12.75">
      <c r="I1167">
        <v>11.2</v>
      </c>
      <c r="J1167" s="1">
        <f t="shared" si="214"/>
        <v>22.350838910430184</v>
      </c>
      <c r="L1167" s="1"/>
    </row>
    <row r="1168" spans="9:12" ht="12.75">
      <c r="I1168">
        <v>11.3</v>
      </c>
      <c r="J1168" s="1">
        <f t="shared" si="214"/>
        <v>22.300448425984623</v>
      </c>
      <c r="L1168" s="1"/>
    </row>
    <row r="1169" spans="9:12" ht="12.75">
      <c r="I1169">
        <v>11.4</v>
      </c>
      <c r="J1169" s="1">
        <f t="shared" si="214"/>
        <v>22.249494376277408</v>
      </c>
      <c r="L1169" s="1"/>
    </row>
    <row r="1170" spans="9:12" ht="12.75">
      <c r="I1170">
        <v>11.5</v>
      </c>
      <c r="J1170" s="1">
        <f t="shared" si="214"/>
        <v>22.197972880423112</v>
      </c>
      <c r="L1170" s="1"/>
    </row>
    <row r="1171" spans="9:12" ht="12.75">
      <c r="I1171">
        <v>11.6</v>
      </c>
      <c r="J1171" s="1">
        <f t="shared" si="214"/>
        <v>22.145879978000423</v>
      </c>
      <c r="L1171" s="1"/>
    </row>
    <row r="1172" spans="9:12" ht="12.75">
      <c r="I1172">
        <v>11.7</v>
      </c>
      <c r="J1172" s="1">
        <f t="shared" si="214"/>
        <v>22.093211627103923</v>
      </c>
      <c r="L1172" s="1"/>
    </row>
    <row r="1173" spans="9:12" ht="12.75">
      <c r="I1173">
        <v>11.8</v>
      </c>
      <c r="J1173" s="1">
        <f t="shared" si="214"/>
        <v>22.03996370232946</v>
      </c>
      <c r="L1173" s="1"/>
    </row>
    <row r="1174" spans="9:12" ht="12.75">
      <c r="I1174">
        <v>11.9</v>
      </c>
      <c r="J1174" s="1">
        <f t="shared" si="214"/>
        <v>21.9861319926903</v>
      </c>
      <c r="L1174" s="1"/>
    </row>
    <row r="1175" spans="9:12" ht="12.75">
      <c r="I1175">
        <v>12</v>
      </c>
      <c r="J1175" s="1">
        <f t="shared" si="214"/>
        <v>21.93171219946131</v>
      </c>
      <c r="L1175" s="1"/>
    </row>
    <row r="1176" spans="9:12" ht="12.75">
      <c r="I1176">
        <v>12.1</v>
      </c>
      <c r="J1176" s="1">
        <f t="shared" si="214"/>
        <v>21.87669993394799</v>
      </c>
      <c r="L1176" s="1"/>
    </row>
    <row r="1177" spans="9:12" ht="12.75">
      <c r="I1177">
        <v>12.2</v>
      </c>
      <c r="J1177" s="1">
        <f t="shared" si="214"/>
        <v>21.82109071517737</v>
      </c>
      <c r="L1177" s="1"/>
    </row>
    <row r="1178" spans="9:12" ht="12.75">
      <c r="I1178">
        <v>12.3</v>
      </c>
      <c r="J1178" s="1">
        <f t="shared" si="214"/>
        <v>21.764879967507287</v>
      </c>
      <c r="L1178" s="1"/>
    </row>
    <row r="1179" spans="9:12" ht="12.75">
      <c r="I1179">
        <v>12.4</v>
      </c>
      <c r="J1179" s="1">
        <f t="shared" si="214"/>
        <v>21.708063018150654</v>
      </c>
      <c r="L1179" s="1"/>
    </row>
    <row r="1180" spans="9:12" ht="12.75">
      <c r="I1180">
        <v>12.5</v>
      </c>
      <c r="J1180" s="1">
        <f t="shared" si="214"/>
        <v>21.650635094610966</v>
      </c>
      <c r="L1180" s="1"/>
    </row>
    <row r="1181" spans="9:12" ht="12.75">
      <c r="I1181">
        <v>12.6</v>
      </c>
      <c r="J1181" s="1">
        <f t="shared" si="214"/>
        <v>21.592591322025246</v>
      </c>
      <c r="L1181" s="1"/>
    </row>
    <row r="1182" spans="9:12" ht="12.75">
      <c r="I1182">
        <v>12.7</v>
      </c>
      <c r="J1182" s="1">
        <f t="shared" si="214"/>
        <v>21.533926720410285</v>
      </c>
      <c r="L1182" s="1"/>
    </row>
    <row r="1183" spans="9:12" ht="12.75">
      <c r="I1183">
        <v>12.8</v>
      </c>
      <c r="J1183" s="1">
        <f t="shared" si="214"/>
        <v>21.474636201807936</v>
      </c>
      <c r="L1183" s="1"/>
    </row>
    <row r="1184" spans="9:12" ht="12.75">
      <c r="I1184">
        <v>12.9</v>
      </c>
      <c r="J1184" s="1">
        <f t="shared" si="214"/>
        <v>21.414714567324964</v>
      </c>
      <c r="L1184" s="1"/>
    </row>
    <row r="1185" spans="9:12" ht="12.75">
      <c r="I1185">
        <v>13</v>
      </c>
      <c r="J1185" s="1">
        <f t="shared" si="214"/>
        <v>21.354156504062622</v>
      </c>
      <c r="L1185" s="1"/>
    </row>
    <row r="1186" spans="9:12" ht="12.75">
      <c r="I1186">
        <v>13.1</v>
      </c>
      <c r="J1186" s="1">
        <f t="shared" si="214"/>
        <v>21.29295658193103</v>
      </c>
      <c r="L1186" s="1"/>
    </row>
    <row r="1187" spans="9:12" ht="12.75">
      <c r="I1187">
        <v>13.2</v>
      </c>
      <c r="J1187" s="1">
        <f t="shared" si="214"/>
        <v>21.231109250342996</v>
      </c>
      <c r="L1187" s="1"/>
    </row>
    <row r="1188" spans="9:12" ht="12.75">
      <c r="I1188">
        <v>13.3</v>
      </c>
      <c r="J1188" s="1">
        <f t="shared" si="214"/>
        <v>21.16860883478175</v>
      </c>
      <c r="L1188" s="1"/>
    </row>
    <row r="1189" spans="9:12" ht="12.75">
      <c r="I1189">
        <v>13.4</v>
      </c>
      <c r="J1189" s="1">
        <f t="shared" si="214"/>
        <v>21.10544953323667</v>
      </c>
      <c r="L1189" s="1"/>
    </row>
    <row r="1190" spans="9:12" ht="12.75">
      <c r="I1190">
        <v>13.5</v>
      </c>
      <c r="J1190" s="1">
        <f aca="true" t="shared" si="215" ref="J1190:J1253">SQRT(625-(I1190*I1190))</f>
        <v>21.041625412500814</v>
      </c>
      <c r="L1190" s="1"/>
    </row>
    <row r="1191" spans="9:12" ht="12.75">
      <c r="I1191">
        <v>13.6</v>
      </c>
      <c r="J1191" s="1">
        <f t="shared" si="215"/>
        <v>20.977130404323656</v>
      </c>
      <c r="L1191" s="1"/>
    </row>
    <row r="1192" spans="9:12" ht="12.75">
      <c r="I1192">
        <v>13.7</v>
      </c>
      <c r="J1192" s="1">
        <f t="shared" si="215"/>
        <v>20.911958301412138</v>
      </c>
      <c r="L1192" s="1"/>
    </row>
    <row r="1193" spans="9:12" ht="12.75">
      <c r="I1193">
        <v>13.8</v>
      </c>
      <c r="J1193" s="1">
        <f t="shared" si="215"/>
        <v>20.84610275327261</v>
      </c>
      <c r="L1193" s="1"/>
    </row>
    <row r="1194" spans="9:12" ht="12.75">
      <c r="I1194">
        <v>13.9</v>
      </c>
      <c r="J1194" s="1">
        <f t="shared" si="215"/>
        <v>20.77955726188602</v>
      </c>
      <c r="L1194" s="1"/>
    </row>
    <row r="1195" spans="9:12" ht="12.75">
      <c r="I1195">
        <v>14</v>
      </c>
      <c r="J1195" s="1">
        <f t="shared" si="215"/>
        <v>20.71231517720798</v>
      </c>
      <c r="L1195" s="1"/>
    </row>
    <row r="1196" spans="9:12" ht="12.75">
      <c r="I1196">
        <v>14.1</v>
      </c>
      <c r="J1196" s="1">
        <f t="shared" si="215"/>
        <v>20.644369692485164</v>
      </c>
      <c r="L1196" s="1"/>
    </row>
    <row r="1197" spans="9:12" ht="12.75">
      <c r="I1197">
        <v>14.2</v>
      </c>
      <c r="J1197" s="1">
        <f t="shared" si="215"/>
        <v>20.575713839378697</v>
      </c>
      <c r="L1197" s="1"/>
    </row>
    <row r="1198" spans="9:12" ht="12.75">
      <c r="I1198">
        <v>14.3</v>
      </c>
      <c r="J1198" s="1">
        <f t="shared" si="215"/>
        <v>20.5063404828848</v>
      </c>
      <c r="L1198" s="1"/>
    </row>
    <row r="1199" spans="9:12" ht="12.75">
      <c r="I1199">
        <v>14.4</v>
      </c>
      <c r="J1199" s="1">
        <f t="shared" si="215"/>
        <v>20.43624231604235</v>
      </c>
      <c r="L1199" s="1"/>
    </row>
    <row r="1200" spans="9:12" ht="12.75">
      <c r="I1200">
        <v>14.5</v>
      </c>
      <c r="J1200" s="1">
        <f t="shared" si="215"/>
        <v>20.3654118544163</v>
      </c>
      <c r="L1200" s="1"/>
    </row>
    <row r="1201" spans="9:12" ht="12.75">
      <c r="I1201">
        <v>14.6</v>
      </c>
      <c r="J1201" s="1">
        <f t="shared" si="215"/>
        <v>20.293841430345317</v>
      </c>
      <c r="L1201" s="1"/>
    </row>
    <row r="1202" spans="9:12" ht="12.75">
      <c r="I1202">
        <v>14.7</v>
      </c>
      <c r="J1202" s="1">
        <f t="shared" si="215"/>
        <v>20.221523186941187</v>
      </c>
      <c r="L1202" s="1"/>
    </row>
    <row r="1203" spans="9:12" ht="12.75">
      <c r="I1203">
        <v>14.8</v>
      </c>
      <c r="J1203" s="1">
        <f t="shared" si="215"/>
        <v>20.148449071826843</v>
      </c>
      <c r="L1203" s="1"/>
    </row>
    <row r="1204" spans="9:12" ht="12.75">
      <c r="I1204">
        <v>14.9</v>
      </c>
      <c r="J1204" s="1">
        <f t="shared" si="215"/>
        <v>20.074610830598935</v>
      </c>
      <c r="L1204" s="1"/>
    </row>
    <row r="1205" spans="9:12" ht="12.75">
      <c r="I1205">
        <v>15</v>
      </c>
      <c r="J1205" s="1">
        <f t="shared" si="215"/>
        <v>20</v>
      </c>
      <c r="L1205" s="1"/>
    </row>
    <row r="1206" spans="9:12" ht="12.75">
      <c r="I1206">
        <v>15.1</v>
      </c>
      <c r="J1206" s="1">
        <f t="shared" si="215"/>
        <v>19.924607900784398</v>
      </c>
      <c r="L1206" s="1"/>
    </row>
    <row r="1207" spans="9:12" ht="12.75">
      <c r="I1207">
        <v>15.2</v>
      </c>
      <c r="J1207" s="1">
        <f t="shared" si="215"/>
        <v>19.848425630260955</v>
      </c>
      <c r="L1207" s="1"/>
    </row>
    <row r="1208" spans="9:12" ht="12.75">
      <c r="I1208">
        <v>15.3</v>
      </c>
      <c r="J1208" s="1">
        <f t="shared" si="215"/>
        <v>19.77144405449435</v>
      </c>
      <c r="L1208" s="1"/>
    </row>
    <row r="1209" spans="9:12" ht="12.75">
      <c r="I1209">
        <v>15.4</v>
      </c>
      <c r="J1209" s="1">
        <f t="shared" si="215"/>
        <v>19.693653800145874</v>
      </c>
      <c r="L1209" s="1"/>
    </row>
    <row r="1210" spans="9:12" ht="12.75">
      <c r="I1210">
        <v>15.5</v>
      </c>
      <c r="J1210" s="1">
        <f t="shared" si="215"/>
        <v>19.615045245933032</v>
      </c>
      <c r="L1210" s="1"/>
    </row>
    <row r="1211" spans="9:12" ht="12.75">
      <c r="I1211">
        <v>15.6</v>
      </c>
      <c r="J1211" s="1">
        <f t="shared" si="215"/>
        <v>19.535608513685975</v>
      </c>
      <c r="L1211" s="1"/>
    </row>
    <row r="1212" spans="9:12" ht="12.75">
      <c r="I1212">
        <v>15.7</v>
      </c>
      <c r="J1212" s="1">
        <f t="shared" si="215"/>
        <v>19.455333458977258</v>
      </c>
      <c r="L1212" s="1"/>
    </row>
    <row r="1213" spans="9:12" ht="12.75">
      <c r="I1213">
        <v>15.8</v>
      </c>
      <c r="J1213" s="1">
        <f t="shared" si="215"/>
        <v>19.374209661299737</v>
      </c>
      <c r="L1213" s="1"/>
    </row>
    <row r="1214" spans="9:12" ht="12.75">
      <c r="I1214">
        <v>15.9</v>
      </c>
      <c r="J1214" s="1">
        <f t="shared" si="215"/>
        <v>19.292226413765725</v>
      </c>
      <c r="L1214" s="1"/>
    </row>
    <row r="1215" spans="9:12" ht="12.75">
      <c r="I1215">
        <v>16</v>
      </c>
      <c r="J1215" s="1">
        <f t="shared" si="215"/>
        <v>19.209372712298546</v>
      </c>
      <c r="L1215" s="1"/>
    </row>
    <row r="1216" spans="9:12" ht="12.75">
      <c r="I1216">
        <v>16.1</v>
      </c>
      <c r="J1216" s="1">
        <f t="shared" si="215"/>
        <v>19.125637244285482</v>
      </c>
      <c r="L1216" s="1"/>
    </row>
    <row r="1217" spans="9:12" ht="12.75">
      <c r="I1217">
        <v>16.2</v>
      </c>
      <c r="J1217" s="1">
        <f t="shared" si="215"/>
        <v>19.041008376659047</v>
      </c>
      <c r="L1217" s="1"/>
    </row>
    <row r="1218" spans="9:12" ht="12.75">
      <c r="I1218">
        <v>16.3</v>
      </c>
      <c r="J1218" s="1">
        <f t="shared" si="215"/>
        <v>18.95547414337083</v>
      </c>
      <c r="L1218" s="1"/>
    </row>
    <row r="1219" spans="9:12" ht="12.75">
      <c r="I1219">
        <v>16.4</v>
      </c>
      <c r="J1219" s="1">
        <f t="shared" si="215"/>
        <v>18.869022232219667</v>
      </c>
      <c r="L1219" s="1"/>
    </row>
    <row r="1220" spans="9:12" ht="12.75">
      <c r="I1220">
        <v>16.5</v>
      </c>
      <c r="J1220" s="1">
        <f t="shared" si="215"/>
        <v>18.78163997099295</v>
      </c>
      <c r="L1220" s="1"/>
    </row>
    <row r="1221" spans="9:12" ht="12.75">
      <c r="I1221">
        <v>16.6</v>
      </c>
      <c r="J1221" s="1">
        <f t="shared" si="215"/>
        <v>18.693314312876673</v>
      </c>
      <c r="L1221" s="1"/>
    </row>
    <row r="1222" spans="9:12" ht="12.75">
      <c r="I1222">
        <v>16.7</v>
      </c>
      <c r="J1222" s="1">
        <f t="shared" si="215"/>
        <v>18.604031821086526</v>
      </c>
      <c r="L1222" s="1"/>
    </row>
    <row r="1223" spans="9:12" ht="12.75">
      <c r="I1223">
        <v>16.8</v>
      </c>
      <c r="J1223" s="1">
        <f t="shared" si="215"/>
        <v>18.513778652668396</v>
      </c>
      <c r="L1223" s="1"/>
    </row>
    <row r="1224" spans="9:12" ht="12.75">
      <c r="I1224">
        <v>16.9</v>
      </c>
      <c r="J1224" s="1">
        <f t="shared" si="215"/>
        <v>18.42254054141285</v>
      </c>
      <c r="L1224" s="1"/>
    </row>
    <row r="1225" spans="9:12" ht="12.75">
      <c r="I1225">
        <v>17</v>
      </c>
      <c r="J1225" s="1">
        <f t="shared" si="215"/>
        <v>18.33030277982336</v>
      </c>
      <c r="L1225" s="1"/>
    </row>
    <row r="1226" spans="9:12" ht="12.75">
      <c r="I1226">
        <v>17.1</v>
      </c>
      <c r="J1226" s="1">
        <f t="shared" si="215"/>
        <v>18.237050200073476</v>
      </c>
      <c r="L1226" s="1"/>
    </row>
    <row r="1227" spans="9:12" ht="12.75">
      <c r="I1227">
        <v>17.2</v>
      </c>
      <c r="J1227" s="1">
        <f t="shared" si="215"/>
        <v>18.142767153882563</v>
      </c>
      <c r="L1227" s="1"/>
    </row>
    <row r="1228" spans="9:12" ht="12.75">
      <c r="I1228">
        <v>17.3</v>
      </c>
      <c r="J1228" s="1">
        <f t="shared" si="215"/>
        <v>18.04743749123404</v>
      </c>
      <c r="L1228" s="1"/>
    </row>
    <row r="1229" spans="9:12" ht="12.75">
      <c r="I1229">
        <v>17.4</v>
      </c>
      <c r="J1229" s="1">
        <f t="shared" si="215"/>
        <v>17.9510445378535</v>
      </c>
      <c r="L1229" s="1"/>
    </row>
    <row r="1230" spans="9:12" ht="12.75">
      <c r="I1230">
        <v>17.5</v>
      </c>
      <c r="J1230" s="1">
        <f t="shared" si="215"/>
        <v>17.853571071357123</v>
      </c>
      <c r="L1230" s="1"/>
    </row>
    <row r="1231" spans="9:12" ht="12.75">
      <c r="I1231">
        <v>17.6</v>
      </c>
      <c r="J1231" s="1">
        <f t="shared" si="215"/>
        <v>17.75499929597295</v>
      </c>
      <c r="L1231" s="1"/>
    </row>
    <row r="1232" spans="9:12" ht="12.75">
      <c r="I1232">
        <v>17.7</v>
      </c>
      <c r="J1232" s="1">
        <f t="shared" si="215"/>
        <v>17.655310815729074</v>
      </c>
      <c r="L1232" s="1"/>
    </row>
    <row r="1233" spans="9:12" ht="12.75">
      <c r="I1233">
        <v>17.8</v>
      </c>
      <c r="J1233" s="1">
        <f t="shared" si="215"/>
        <v>17.55448660599335</v>
      </c>
      <c r="L1233" s="1"/>
    </row>
    <row r="1234" spans="9:12" ht="12.75">
      <c r="I1234">
        <v>17.9</v>
      </c>
      <c r="J1234" s="1">
        <f t="shared" si="215"/>
        <v>17.452506983238827</v>
      </c>
      <c r="L1234" s="1"/>
    </row>
    <row r="1235" spans="9:12" ht="12.75">
      <c r="I1235">
        <v>18</v>
      </c>
      <c r="J1235" s="1">
        <f t="shared" si="215"/>
        <v>17.349351572897472</v>
      </c>
      <c r="L1235" s="1"/>
    </row>
    <row r="1236" spans="9:12" ht="12.75">
      <c r="I1236">
        <v>18.1</v>
      </c>
      <c r="J1236" s="1">
        <f t="shared" si="215"/>
        <v>17.2449992751522</v>
      </c>
      <c r="L1236" s="1"/>
    </row>
    <row r="1237" spans="9:12" ht="12.75">
      <c r="I1237">
        <v>18.2</v>
      </c>
      <c r="J1237" s="1">
        <f t="shared" si="215"/>
        <v>17.13942822850284</v>
      </c>
      <c r="L1237" s="1"/>
    </row>
    <row r="1238" spans="9:12" ht="12.75">
      <c r="I1238">
        <v>18.3</v>
      </c>
      <c r="J1238" s="1">
        <f t="shared" si="215"/>
        <v>17.032615770926085</v>
      </c>
      <c r="L1238" s="1"/>
    </row>
    <row r="1239" spans="9:12" ht="12.75">
      <c r="I1239">
        <v>18.4</v>
      </c>
      <c r="J1239" s="1">
        <f t="shared" si="215"/>
        <v>16.924538398432023</v>
      </c>
      <c r="L1239" s="1"/>
    </row>
    <row r="1240" spans="9:12" ht="12.75">
      <c r="I1240">
        <v>18.5</v>
      </c>
      <c r="J1240" s="1">
        <f t="shared" si="215"/>
        <v>16.815171720800237</v>
      </c>
      <c r="L1240" s="1"/>
    </row>
    <row r="1241" spans="9:12" ht="12.75">
      <c r="I1241">
        <v>18.6</v>
      </c>
      <c r="J1241" s="1">
        <f t="shared" si="215"/>
        <v>16.704490414256878</v>
      </c>
      <c r="L1241" s="1"/>
    </row>
    <row r="1242" spans="9:12" ht="12.75">
      <c r="I1242">
        <v>18.7</v>
      </c>
      <c r="J1242" s="1">
        <f t="shared" si="215"/>
        <v>16.5924681708298</v>
      </c>
      <c r="L1242" s="1"/>
    </row>
    <row r="1243" spans="9:12" ht="12.75">
      <c r="I1243">
        <v>18.8</v>
      </c>
      <c r="J1243" s="1">
        <f t="shared" si="215"/>
        <v>16.47907764409161</v>
      </c>
      <c r="L1243" s="1"/>
    </row>
    <row r="1244" spans="9:12" ht="12.75">
      <c r="I1244">
        <v>18.9</v>
      </c>
      <c r="J1244" s="1">
        <f t="shared" si="215"/>
        <v>16.364290390970215</v>
      </c>
      <c r="L1244" s="1"/>
    </row>
    <row r="1245" spans="9:12" ht="12.75">
      <c r="I1245">
        <v>19</v>
      </c>
      <c r="J1245" s="1">
        <f t="shared" si="215"/>
        <v>16.24807680927192</v>
      </c>
      <c r="L1245" s="1"/>
    </row>
    <row r="1246" spans="9:12" ht="12.75">
      <c r="I1246">
        <v>19.1</v>
      </c>
      <c r="J1246" s="1">
        <f t="shared" si="215"/>
        <v>16.130406070524074</v>
      </c>
      <c r="L1246" s="1"/>
    </row>
    <row r="1247" spans="9:12" ht="12.75">
      <c r="I1247">
        <v>19.2</v>
      </c>
      <c r="J1247" s="1">
        <f t="shared" si="215"/>
        <v>16.011246047700347</v>
      </c>
      <c r="L1247" s="1"/>
    </row>
    <row r="1248" spans="9:12" ht="12.75">
      <c r="I1248">
        <v>19.3</v>
      </c>
      <c r="J1248" s="1">
        <f t="shared" si="215"/>
        <v>15.890563237343098</v>
      </c>
      <c r="L1248" s="1"/>
    </row>
    <row r="1249" spans="9:12" ht="12.75">
      <c r="I1249">
        <v>19.4</v>
      </c>
      <c r="J1249" s="1">
        <f t="shared" si="215"/>
        <v>15.76832267554162</v>
      </c>
      <c r="L1249" s="1"/>
    </row>
    <row r="1250" spans="9:12" ht="12.75">
      <c r="I1250">
        <v>19.5</v>
      </c>
      <c r="J1250" s="1">
        <f t="shared" si="215"/>
        <v>15.644487847162015</v>
      </c>
      <c r="L1250" s="1"/>
    </row>
    <row r="1251" spans="9:12" ht="12.75">
      <c r="I1251">
        <v>19.6</v>
      </c>
      <c r="J1251" s="1">
        <f t="shared" si="215"/>
        <v>15.519020587653072</v>
      </c>
      <c r="L1251" s="1"/>
    </row>
    <row r="1252" spans="9:12" ht="12.75">
      <c r="I1252">
        <v>19.7</v>
      </c>
      <c r="J1252" s="1">
        <f t="shared" si="215"/>
        <v>15.391880976670786</v>
      </c>
      <c r="L1252" s="1"/>
    </row>
    <row r="1253" spans="9:12" ht="12.75">
      <c r="I1253">
        <v>19.8</v>
      </c>
      <c r="J1253" s="1">
        <f t="shared" si="215"/>
        <v>15.26302722267113</v>
      </c>
      <c r="L1253" s="1"/>
    </row>
    <row r="1254" spans="9:12" ht="12.75">
      <c r="I1254">
        <v>19.9</v>
      </c>
      <c r="J1254" s="1">
        <f aca="true" t="shared" si="216" ref="J1254:J1305">SQRT(625-(I1254*I1254))</f>
        <v>15.132415537514163</v>
      </c>
      <c r="L1254" s="1"/>
    </row>
    <row r="1255" spans="9:12" ht="12.75">
      <c r="I1255">
        <v>20</v>
      </c>
      <c r="J1255" s="1">
        <f t="shared" si="216"/>
        <v>15</v>
      </c>
      <c r="L1255" s="1"/>
    </row>
    <row r="1256" spans="9:12" ht="12.75">
      <c r="I1256">
        <v>20.1</v>
      </c>
      <c r="J1256" s="1">
        <f t="shared" si="216"/>
        <v>14.86573240711671</v>
      </c>
      <c r="L1256" s="1"/>
    </row>
    <row r="1257" spans="9:12" ht="12.75">
      <c r="I1257">
        <v>20.2</v>
      </c>
      <c r="J1257" s="1">
        <f t="shared" si="216"/>
        <v>14.729562111617577</v>
      </c>
      <c r="L1257" s="1"/>
    </row>
    <row r="1258" spans="9:12" ht="12.75">
      <c r="I1258">
        <v>20.3</v>
      </c>
      <c r="J1258" s="1">
        <f t="shared" si="216"/>
        <v>14.59143584435747</v>
      </c>
      <c r="L1258" s="1"/>
    </row>
    <row r="1259" spans="9:12" ht="12.75">
      <c r="I1259">
        <v>20.4</v>
      </c>
      <c r="J1259" s="1">
        <f t="shared" si="216"/>
        <v>14.451297519600102</v>
      </c>
      <c r="L1259" s="1"/>
    </row>
    <row r="1260" spans="9:12" ht="12.75">
      <c r="I1260">
        <v>20.5</v>
      </c>
      <c r="J1260" s="1">
        <f t="shared" si="216"/>
        <v>14.309088021254185</v>
      </c>
      <c r="L1260" s="1"/>
    </row>
    <row r="1261" spans="9:12" ht="12.75">
      <c r="I1261">
        <v>20.6</v>
      </c>
      <c r="J1261" s="1">
        <f t="shared" si="216"/>
        <v>14.164744967700615</v>
      </c>
      <c r="L1261" s="1"/>
    </row>
    <row r="1262" spans="9:12" ht="12.75">
      <c r="I1262">
        <v>20.7</v>
      </c>
      <c r="J1262" s="1">
        <f t="shared" si="216"/>
        <v>14.01820245252579</v>
      </c>
      <c r="L1262" s="1"/>
    </row>
    <row r="1263" spans="9:12" ht="12.75">
      <c r="I1263">
        <v>20.8</v>
      </c>
      <c r="J1263" s="1">
        <f t="shared" si="216"/>
        <v>13.869390758068645</v>
      </c>
      <c r="L1263" s="1"/>
    </row>
    <row r="1264" spans="9:12" ht="12.75">
      <c r="I1264">
        <v>20.9</v>
      </c>
      <c r="J1264" s="1">
        <f t="shared" si="216"/>
        <v>13.718236038208413</v>
      </c>
      <c r="L1264" s="1"/>
    </row>
    <row r="1265" spans="9:12" ht="12.75">
      <c r="I1265">
        <v>21</v>
      </c>
      <c r="J1265" s="1">
        <f t="shared" si="216"/>
        <v>13.564659966250536</v>
      </c>
      <c r="L1265" s="1"/>
    </row>
    <row r="1266" spans="9:12" ht="12.75">
      <c r="I1266">
        <v>21.1</v>
      </c>
      <c r="J1266" s="1">
        <f t="shared" si="216"/>
        <v>13.408579343092242</v>
      </c>
      <c r="L1266" s="1"/>
    </row>
    <row r="1267" spans="9:12" ht="12.75">
      <c r="I1267">
        <v>21.2</v>
      </c>
      <c r="J1267" s="1">
        <f t="shared" si="216"/>
        <v>13.249905660041508</v>
      </c>
      <c r="L1267" s="1"/>
    </row>
    <row r="1268" spans="9:12" ht="12.75">
      <c r="I1268">
        <v>21.3</v>
      </c>
      <c r="J1268" s="1">
        <f t="shared" si="216"/>
        <v>13.088544609695914</v>
      </c>
      <c r="L1268" s="1"/>
    </row>
    <row r="1269" spans="9:12" ht="12.75">
      <c r="I1269">
        <v>21.4</v>
      </c>
      <c r="J1269" s="1">
        <f t="shared" si="216"/>
        <v>12.924395537122813</v>
      </c>
      <c r="L1269" s="1"/>
    </row>
    <row r="1270" spans="9:12" ht="12.75">
      <c r="I1270">
        <v>21.5</v>
      </c>
      <c r="J1270" s="1">
        <f t="shared" si="216"/>
        <v>12.757350822173073</v>
      </c>
      <c r="L1270" s="1"/>
    </row>
    <row r="1271" spans="9:12" ht="12.75">
      <c r="I1271">
        <v>21.6</v>
      </c>
      <c r="J1271" s="1">
        <f t="shared" si="216"/>
        <v>12.587295182047649</v>
      </c>
      <c r="L1271" s="1"/>
    </row>
    <row r="1272" spans="9:12" ht="12.75">
      <c r="I1272">
        <v>21.7</v>
      </c>
      <c r="J1272" s="1">
        <f t="shared" si="216"/>
        <v>12.414104881142258</v>
      </c>
      <c r="L1272" s="1"/>
    </row>
    <row r="1273" spans="9:12" ht="12.75">
      <c r="I1273">
        <v>21.8</v>
      </c>
      <c r="J1273" s="1">
        <f t="shared" si="216"/>
        <v>12.237646832622683</v>
      </c>
      <c r="L1273" s="1"/>
    </row>
    <row r="1274" spans="9:12" ht="12.75">
      <c r="I1274">
        <v>21.9</v>
      </c>
      <c r="J1274" s="1">
        <f t="shared" si="216"/>
        <v>12.057777573002417</v>
      </c>
      <c r="L1274" s="1"/>
    </row>
    <row r="1275" spans="9:12" ht="12.75">
      <c r="I1275">
        <v>22</v>
      </c>
      <c r="J1275" s="1">
        <f t="shared" si="216"/>
        <v>11.874342087037917</v>
      </c>
      <c r="L1275" s="1"/>
    </row>
    <row r="1276" spans="9:12" ht="12.75">
      <c r="I1276">
        <v>22.1</v>
      </c>
      <c r="J1276" s="1">
        <f t="shared" si="216"/>
        <v>11.687172455303289</v>
      </c>
      <c r="L1276" s="1"/>
    </row>
    <row r="1277" spans="9:12" ht="12.75">
      <c r="I1277">
        <v>22.2</v>
      </c>
      <c r="J1277" s="1">
        <f t="shared" si="216"/>
        <v>11.496086290559932</v>
      </c>
      <c r="L1277" s="1"/>
    </row>
    <row r="1278" spans="9:12" ht="12.75">
      <c r="I1278">
        <v>22.3</v>
      </c>
      <c r="J1278" s="1">
        <f t="shared" si="216"/>
        <v>11.300884921102417</v>
      </c>
      <c r="L1278" s="1"/>
    </row>
    <row r="1279" spans="9:12" ht="12.75">
      <c r="I1279">
        <v>22.4</v>
      </c>
      <c r="J1279" s="1">
        <f t="shared" si="216"/>
        <v>11.101351269102336</v>
      </c>
      <c r="L1279" s="1"/>
    </row>
    <row r="1280" spans="9:12" ht="12.75">
      <c r="I1280">
        <v>22.5</v>
      </c>
      <c r="J1280" s="1">
        <f t="shared" si="216"/>
        <v>10.897247358851684</v>
      </c>
      <c r="L1280" s="1"/>
    </row>
    <row r="1281" spans="9:12" ht="12.75">
      <c r="I1281">
        <v>22.6</v>
      </c>
      <c r="J1281" s="1">
        <f t="shared" si="216"/>
        <v>10.688311372709908</v>
      </c>
      <c r="L1281" s="1"/>
    </row>
    <row r="1282" spans="9:12" ht="12.75">
      <c r="I1282">
        <v>22.7</v>
      </c>
      <c r="J1282" s="1">
        <f t="shared" si="216"/>
        <v>10.474254150057657</v>
      </c>
      <c r="L1282" s="1"/>
    </row>
    <row r="1283" spans="9:12" ht="12.75">
      <c r="I1283">
        <v>22.8</v>
      </c>
      <c r="J1283" s="1">
        <f t="shared" si="216"/>
        <v>10.254754994635414</v>
      </c>
      <c r="L1283" s="1"/>
    </row>
    <row r="1284" spans="9:12" ht="12.75">
      <c r="I1284">
        <v>22.9</v>
      </c>
      <c r="J1284" s="1">
        <f t="shared" si="216"/>
        <v>10.029456615390488</v>
      </c>
      <c r="L1284" s="1"/>
    </row>
    <row r="1285" spans="9:12" ht="12.75">
      <c r="I1285">
        <v>23</v>
      </c>
      <c r="J1285" s="1">
        <f t="shared" si="216"/>
        <v>9.797958971132712</v>
      </c>
      <c r="L1285" s="1"/>
    </row>
    <row r="1286" spans="9:12" ht="12.75">
      <c r="I1286">
        <v>23.1</v>
      </c>
      <c r="J1286" s="1">
        <f t="shared" si="216"/>
        <v>9.559811713626999</v>
      </c>
      <c r="L1286" s="1"/>
    </row>
    <row r="1287" spans="9:12" ht="12.75">
      <c r="I1287">
        <v>23.2</v>
      </c>
      <c r="J1287" s="1">
        <f t="shared" si="216"/>
        <v>9.314504817756013</v>
      </c>
      <c r="L1287" s="1"/>
    </row>
    <row r="1288" spans="9:12" ht="12.75">
      <c r="I1288">
        <v>23.3</v>
      </c>
      <c r="J1288" s="1">
        <f t="shared" si="216"/>
        <v>9.061456836513653</v>
      </c>
      <c r="L1288" s="1"/>
    </row>
    <row r="1289" spans="9:12" ht="12.75">
      <c r="I1289">
        <v>23.4</v>
      </c>
      <c r="J1289" s="1">
        <f t="shared" si="216"/>
        <v>8.800000000000002</v>
      </c>
      <c r="L1289" s="1"/>
    </row>
    <row r="1290" spans="9:12" ht="12.75">
      <c r="I1290">
        <v>23.5</v>
      </c>
      <c r="J1290" s="1">
        <f t="shared" si="216"/>
        <v>8.52936105461599</v>
      </c>
      <c r="L1290" s="1"/>
    </row>
    <row r="1291" spans="9:12" ht="12.75">
      <c r="I1291">
        <v>23.6</v>
      </c>
      <c r="J1291" s="1">
        <f t="shared" si="216"/>
        <v>8.24863625092051</v>
      </c>
      <c r="L1291" s="1"/>
    </row>
    <row r="1292" spans="9:12" ht="12.75">
      <c r="I1292">
        <v>23.7</v>
      </c>
      <c r="J1292" s="1">
        <f t="shared" si="216"/>
        <v>7.956758133813046</v>
      </c>
      <c r="L1292" s="1"/>
    </row>
    <row r="1293" spans="9:12" ht="12.75">
      <c r="I1293">
        <v>23.8</v>
      </c>
      <c r="J1293" s="1">
        <f t="shared" si="216"/>
        <v>7.6524505878835924</v>
      </c>
      <c r="L1293" s="1"/>
    </row>
    <row r="1294" spans="9:12" ht="12.75">
      <c r="I1294">
        <v>23.9</v>
      </c>
      <c r="J1294" s="1">
        <f t="shared" si="216"/>
        <v>7.334166619323566</v>
      </c>
      <c r="L1294" s="1"/>
    </row>
    <row r="1295" spans="9:12" ht="12.75">
      <c r="I1295">
        <v>24</v>
      </c>
      <c r="J1295" s="1">
        <f t="shared" si="216"/>
        <v>7</v>
      </c>
      <c r="L1295" s="1"/>
    </row>
    <row r="1296" spans="9:12" ht="12.75">
      <c r="I1296">
        <v>24.1</v>
      </c>
      <c r="J1296" s="1">
        <f t="shared" si="216"/>
        <v>6.647555941848097</v>
      </c>
      <c r="L1296" s="1"/>
    </row>
    <row r="1297" spans="9:12" ht="12.75">
      <c r="I1297">
        <v>24.2</v>
      </c>
      <c r="J1297" s="1">
        <f t="shared" si="216"/>
        <v>6.27375485654325</v>
      </c>
      <c r="L1297" s="1"/>
    </row>
    <row r="1298" spans="9:12" ht="12.75">
      <c r="I1298">
        <v>24.3</v>
      </c>
      <c r="J1298" s="1">
        <f t="shared" si="216"/>
        <v>5.874521257089806</v>
      </c>
      <c r="L1298" s="1"/>
    </row>
    <row r="1299" spans="9:12" ht="12.75">
      <c r="I1299">
        <v>24.4</v>
      </c>
      <c r="J1299" s="1">
        <f t="shared" si="216"/>
        <v>5.444263035526489</v>
      </c>
      <c r="L1299" s="1"/>
    </row>
    <row r="1300" spans="9:12" ht="12.75">
      <c r="I1300">
        <v>24.5</v>
      </c>
      <c r="J1300" s="1">
        <f t="shared" si="216"/>
        <v>4.9749371855331</v>
      </c>
      <c r="L1300" s="1"/>
    </row>
    <row r="1301" spans="9:12" ht="12.75">
      <c r="I1301">
        <v>24.6</v>
      </c>
      <c r="J1301" s="1">
        <f t="shared" si="216"/>
        <v>4.454211490264008</v>
      </c>
      <c r="L1301" s="1"/>
    </row>
    <row r="1302" spans="9:12" ht="12.75">
      <c r="I1302">
        <v>24.7</v>
      </c>
      <c r="J1302" s="1">
        <f t="shared" si="216"/>
        <v>3.861346915261575</v>
      </c>
      <c r="L1302" s="1"/>
    </row>
    <row r="1303" spans="9:12" ht="12.75">
      <c r="I1303">
        <v>24.8</v>
      </c>
      <c r="J1303" s="1">
        <f t="shared" si="216"/>
        <v>3.155946767611888</v>
      </c>
      <c r="L1303" s="1"/>
    </row>
    <row r="1304" spans="9:12" ht="12.75">
      <c r="I1304">
        <v>24.9</v>
      </c>
      <c r="J1304" s="1">
        <f t="shared" si="216"/>
        <v>2.233830790368895</v>
      </c>
      <c r="L1304" s="1"/>
    </row>
    <row r="1305" spans="9:12" ht="12.75">
      <c r="I1305">
        <v>25</v>
      </c>
      <c r="J1305" s="1">
        <f t="shared" si="216"/>
        <v>0</v>
      </c>
      <c r="L1305" s="1"/>
    </row>
    <row r="1306" ht="12.75">
      <c r="L1306" s="1"/>
    </row>
    <row r="1307" ht="12.75">
      <c r="L1307" s="1"/>
    </row>
    <row r="1308" ht="12.75">
      <c r="L1308" s="1"/>
    </row>
    <row r="1309" ht="12.75">
      <c r="L1309" s="1"/>
    </row>
    <row r="1310" ht="12.75">
      <c r="L1310" s="1"/>
    </row>
    <row r="1311" ht="12.75">
      <c r="L1311" s="1"/>
    </row>
    <row r="1312" ht="12.75">
      <c r="L1312" s="1"/>
    </row>
    <row r="1313" ht="12.75">
      <c r="L1313" s="1"/>
    </row>
    <row r="1314" ht="12.75">
      <c r="L1314" s="1"/>
    </row>
    <row r="1315" ht="12.75">
      <c r="L1315" s="1"/>
    </row>
    <row r="1316" ht="12.75">
      <c r="L1316" s="1"/>
    </row>
    <row r="1317" ht="12.75">
      <c r="L1317" s="1"/>
    </row>
    <row r="1318" ht="12.75">
      <c r="L1318" s="1"/>
    </row>
    <row r="1319" ht="12.75">
      <c r="L1319" s="1"/>
    </row>
    <row r="1320" ht="12.75">
      <c r="L1320" s="1"/>
    </row>
    <row r="1321" ht="12.75">
      <c r="L1321" s="1"/>
    </row>
    <row r="1322" ht="12.75">
      <c r="L1322" s="1"/>
    </row>
    <row r="1323" ht="12.75">
      <c r="L1323" s="1"/>
    </row>
    <row r="1324" ht="12.75">
      <c r="L1324" s="1"/>
    </row>
    <row r="1325" ht="12.75">
      <c r="L1325" s="1"/>
    </row>
    <row r="1326" ht="12.75">
      <c r="L1326" s="1"/>
    </row>
    <row r="1327" ht="12.75">
      <c r="L1327" s="1"/>
    </row>
    <row r="1328" ht="12.75">
      <c r="L1328" s="1"/>
    </row>
    <row r="1329" ht="12.75">
      <c r="L1329" s="1"/>
    </row>
    <row r="1330" ht="12.75">
      <c r="L1330" s="1"/>
    </row>
    <row r="1331" ht="12.75">
      <c r="L1331" s="1"/>
    </row>
    <row r="1332" ht="12.75">
      <c r="L1332" s="1"/>
    </row>
    <row r="1333" ht="12.75">
      <c r="L1333" s="1"/>
    </row>
    <row r="1334" ht="12.75">
      <c r="L1334" s="1"/>
    </row>
    <row r="1335" ht="12.75">
      <c r="L1335" s="1"/>
    </row>
    <row r="1336" ht="12.75">
      <c r="L1336" s="1"/>
    </row>
    <row r="1337" ht="12.75">
      <c r="L1337" s="1"/>
    </row>
    <row r="1338" ht="12.75">
      <c r="L1338" s="1"/>
    </row>
    <row r="1339" ht="12.75">
      <c r="L1339" s="1"/>
    </row>
    <row r="1340" ht="12.75">
      <c r="L1340" s="1"/>
    </row>
    <row r="1341" ht="12.75">
      <c r="L1341" s="1"/>
    </row>
    <row r="1342" ht="12.75">
      <c r="L1342" s="1"/>
    </row>
    <row r="1343" ht="12.75">
      <c r="L1343" s="1"/>
    </row>
    <row r="1344" ht="12.75">
      <c r="L1344" s="1"/>
    </row>
    <row r="1345" ht="12.75">
      <c r="L1345" s="1"/>
    </row>
    <row r="1346" ht="12.75">
      <c r="L1346" s="1"/>
    </row>
    <row r="1347" ht="12.75">
      <c r="L1347" s="1"/>
    </row>
    <row r="1348" ht="12.75">
      <c r="L1348" s="1"/>
    </row>
    <row r="1349" ht="12.75">
      <c r="L1349" s="1"/>
    </row>
    <row r="1350" ht="12.75">
      <c r="L1350" s="1"/>
    </row>
    <row r="1351" ht="12.75">
      <c r="L1351" s="1"/>
    </row>
    <row r="1352" ht="12.75">
      <c r="L1352" s="1"/>
    </row>
    <row r="1353" ht="12.75">
      <c r="L1353" s="1"/>
    </row>
    <row r="1354" ht="12.75">
      <c r="L1354" s="1"/>
    </row>
    <row r="1355" ht="12.75">
      <c r="L1355" s="1"/>
    </row>
    <row r="1356" ht="12.75">
      <c r="L1356" s="1"/>
    </row>
    <row r="1357" ht="12.75">
      <c r="L1357" s="1"/>
    </row>
    <row r="1358" ht="12.75">
      <c r="L1358" s="1"/>
    </row>
    <row r="1359" ht="12.75">
      <c r="L1359" s="1"/>
    </row>
    <row r="1360" ht="12.75">
      <c r="L1360" s="1"/>
    </row>
    <row r="1361" ht="12.75">
      <c r="L1361" s="1"/>
    </row>
    <row r="1362" ht="12.75">
      <c r="L1362" s="1"/>
    </row>
    <row r="1363" ht="12.75">
      <c r="L1363" s="1"/>
    </row>
    <row r="1364" ht="12.75">
      <c r="L1364" s="1"/>
    </row>
    <row r="1365" ht="12.75">
      <c r="L1365" s="1"/>
    </row>
    <row r="1366" ht="12.75">
      <c r="L1366" s="1"/>
    </row>
    <row r="1367" ht="12.75">
      <c r="L1367" s="1"/>
    </row>
    <row r="1368" ht="12.75">
      <c r="L1368" s="1"/>
    </row>
    <row r="1369" ht="12.75">
      <c r="L1369" s="1"/>
    </row>
    <row r="1370" ht="12.75">
      <c r="L1370" s="1"/>
    </row>
    <row r="1371" ht="12.75">
      <c r="L1371" s="1"/>
    </row>
    <row r="1372" ht="12.75">
      <c r="L1372" s="1"/>
    </row>
    <row r="1373" ht="12.75">
      <c r="L1373" s="1"/>
    </row>
    <row r="1374" ht="12.75">
      <c r="L1374" s="1"/>
    </row>
    <row r="1375" ht="12.75">
      <c r="L1375" s="1"/>
    </row>
    <row r="1376" ht="12.75">
      <c r="L1376" s="1"/>
    </row>
    <row r="1377" ht="12.75">
      <c r="L1377" s="1"/>
    </row>
    <row r="1378" ht="12.75">
      <c r="L1378" s="1"/>
    </row>
    <row r="1379" ht="12.75">
      <c r="L1379" s="1"/>
    </row>
    <row r="1380" ht="12.75">
      <c r="L1380" s="1"/>
    </row>
    <row r="1381" ht="12.75">
      <c r="L1381" s="1"/>
    </row>
    <row r="1382" ht="12.75">
      <c r="L1382" s="1"/>
    </row>
    <row r="1383" ht="12.75">
      <c r="L1383" s="1"/>
    </row>
    <row r="1384" ht="12.75">
      <c r="L1384" s="1"/>
    </row>
    <row r="1385" ht="12.75">
      <c r="L1385" s="1"/>
    </row>
    <row r="1386" ht="12.75">
      <c r="L1386" s="1"/>
    </row>
    <row r="1387" ht="12.75">
      <c r="L1387" s="1"/>
    </row>
    <row r="1388" ht="12.75">
      <c r="L1388" s="1"/>
    </row>
    <row r="1389" ht="12.75">
      <c r="L1389" s="1"/>
    </row>
    <row r="1390" ht="12.75">
      <c r="L1390" s="1"/>
    </row>
    <row r="1391" ht="12.75">
      <c r="L1391" s="1"/>
    </row>
    <row r="1392" ht="12.75">
      <c r="L1392" s="1"/>
    </row>
    <row r="1393" ht="12.75">
      <c r="L1393" s="1"/>
    </row>
    <row r="1394" ht="12.75">
      <c r="L1394" s="1"/>
    </row>
    <row r="1395" ht="12.75">
      <c r="L1395" s="1"/>
    </row>
    <row r="1396" ht="12.75">
      <c r="L1396" s="1"/>
    </row>
    <row r="1397" ht="12.75">
      <c r="L1397" s="1"/>
    </row>
    <row r="1398" ht="12.75">
      <c r="L1398" s="1"/>
    </row>
    <row r="1399" ht="12.75">
      <c r="L1399" s="1"/>
    </row>
    <row r="1400" ht="12.75">
      <c r="L1400" s="1"/>
    </row>
    <row r="1401" ht="12.75">
      <c r="L1401" s="1"/>
    </row>
    <row r="1402" ht="12.75">
      <c r="L1402" s="1"/>
    </row>
    <row r="1403" ht="12.75">
      <c r="L1403" s="1"/>
    </row>
    <row r="1404" ht="12.75">
      <c r="L1404" s="1"/>
    </row>
    <row r="1405" ht="12.75">
      <c r="L1405" s="1"/>
    </row>
    <row r="1406" ht="12.75">
      <c r="L1406" s="1"/>
    </row>
    <row r="1407" ht="12.75">
      <c r="L1407" s="1"/>
    </row>
    <row r="1408" ht="12.75">
      <c r="L1408" s="1"/>
    </row>
    <row r="1409" ht="12.75">
      <c r="L1409" s="1"/>
    </row>
    <row r="1410" ht="12.75">
      <c r="L1410" s="1"/>
    </row>
    <row r="1411" ht="12.75">
      <c r="L1411" s="1"/>
    </row>
    <row r="1412" ht="12.75">
      <c r="L1412" s="1"/>
    </row>
    <row r="1413" ht="12.75">
      <c r="L1413" s="1"/>
    </row>
    <row r="1414" ht="12.75">
      <c r="L1414" s="1"/>
    </row>
    <row r="1415" ht="12.75">
      <c r="L1415" s="1"/>
    </row>
    <row r="1416" ht="12.75">
      <c r="L1416" s="1"/>
    </row>
    <row r="1417" ht="12.75">
      <c r="L1417" s="1"/>
    </row>
    <row r="1418" ht="12.75">
      <c r="L1418" s="1"/>
    </row>
    <row r="1419" ht="12.75">
      <c r="L1419" s="1"/>
    </row>
    <row r="1420" ht="12.75">
      <c r="L1420" s="1"/>
    </row>
    <row r="1421" ht="12.75">
      <c r="L1421" s="1"/>
    </row>
    <row r="1422" ht="12.75">
      <c r="L1422" s="1"/>
    </row>
    <row r="1423" ht="12.75">
      <c r="L1423" s="1"/>
    </row>
    <row r="1424" ht="12.75">
      <c r="L1424" s="1"/>
    </row>
    <row r="1425" ht="12.75">
      <c r="L1425" s="1"/>
    </row>
    <row r="1426" ht="12.75">
      <c r="L1426" s="1"/>
    </row>
    <row r="1427" ht="12.75">
      <c r="L1427" s="1"/>
    </row>
    <row r="1428" ht="12.75">
      <c r="L1428" s="1"/>
    </row>
    <row r="1429" ht="12.75">
      <c r="L1429" s="1"/>
    </row>
    <row r="1430" ht="12.75">
      <c r="L1430" s="1"/>
    </row>
    <row r="1431" ht="12.75">
      <c r="L1431" s="1"/>
    </row>
    <row r="1432" ht="12.75">
      <c r="L1432" s="1"/>
    </row>
    <row r="1433" ht="12.75">
      <c r="L1433" s="1"/>
    </row>
    <row r="1434" ht="12.75">
      <c r="L1434" s="1"/>
    </row>
    <row r="1435" ht="12.75">
      <c r="L1435" s="1"/>
    </row>
    <row r="1436" ht="12.75">
      <c r="L1436" s="1"/>
    </row>
    <row r="1437" ht="12.75">
      <c r="L1437" s="1"/>
    </row>
    <row r="1438" ht="12.75">
      <c r="L1438" s="1"/>
    </row>
    <row r="1439" ht="12.75">
      <c r="L1439" s="1"/>
    </row>
    <row r="1440" ht="12.75">
      <c r="L1440" s="1"/>
    </row>
    <row r="1441" ht="12.75">
      <c r="L1441" s="1"/>
    </row>
    <row r="1442" ht="12.75">
      <c r="L1442" s="1"/>
    </row>
    <row r="1443" ht="12.75">
      <c r="L1443" s="1"/>
    </row>
    <row r="1444" ht="12.75">
      <c r="L1444" s="1"/>
    </row>
    <row r="1445" ht="12.75">
      <c r="L1445" s="1"/>
    </row>
    <row r="1446" ht="12.75">
      <c r="L1446" s="1"/>
    </row>
    <row r="1447" ht="12.75">
      <c r="L1447" s="1"/>
    </row>
    <row r="1448" ht="12.75">
      <c r="L1448" s="1"/>
    </row>
    <row r="1449" ht="12.75">
      <c r="L1449" s="1"/>
    </row>
    <row r="1450" ht="12.75">
      <c r="L1450" s="1"/>
    </row>
    <row r="1451" ht="12.75">
      <c r="L1451" s="1"/>
    </row>
    <row r="1452" ht="12.75">
      <c r="L1452" s="1"/>
    </row>
    <row r="1453" ht="12.75">
      <c r="L1453" s="1"/>
    </row>
    <row r="1454" ht="12.75">
      <c r="L1454" s="1"/>
    </row>
    <row r="1455" ht="12.75">
      <c r="L1455" s="1"/>
    </row>
    <row r="1456" ht="12.75">
      <c r="L1456" s="1"/>
    </row>
    <row r="1457" ht="12.75">
      <c r="L1457" s="1"/>
    </row>
    <row r="1458" ht="12.75">
      <c r="L1458" s="1"/>
    </row>
    <row r="1459" ht="12.75">
      <c r="L1459" s="1"/>
    </row>
    <row r="1460" ht="12.75">
      <c r="L1460" s="1"/>
    </row>
    <row r="1461" ht="12.75">
      <c r="L1461" s="1"/>
    </row>
    <row r="1462" ht="12.75">
      <c r="L1462" s="1"/>
    </row>
    <row r="1463" ht="12.75">
      <c r="L1463" s="1"/>
    </row>
    <row r="1464" ht="12.75">
      <c r="L1464" s="1"/>
    </row>
    <row r="1465" ht="12.75">
      <c r="L1465" s="1"/>
    </row>
    <row r="1466" ht="12.75">
      <c r="L1466" s="1"/>
    </row>
    <row r="1467" ht="12.75">
      <c r="L1467" s="1"/>
    </row>
    <row r="1468" ht="12.75">
      <c r="L1468" s="1"/>
    </row>
    <row r="1469" ht="12.75">
      <c r="L1469" s="1"/>
    </row>
    <row r="1470" ht="12.75">
      <c r="L1470" s="1"/>
    </row>
    <row r="1471" ht="12.75">
      <c r="L1471" s="1"/>
    </row>
    <row r="1472" ht="12.75">
      <c r="L1472" s="1"/>
    </row>
    <row r="1473" ht="12.75">
      <c r="L1473" s="1"/>
    </row>
    <row r="1474" ht="12.75">
      <c r="L1474" s="1"/>
    </row>
    <row r="1475" ht="12.75">
      <c r="L1475" s="1"/>
    </row>
    <row r="1476" ht="12.75">
      <c r="L1476" s="1"/>
    </row>
    <row r="1477" ht="12.75">
      <c r="L1477" s="1"/>
    </row>
    <row r="1478" ht="12.75">
      <c r="L1478" s="1"/>
    </row>
    <row r="1479" ht="12.75">
      <c r="L1479" s="1"/>
    </row>
    <row r="1480" ht="12.75">
      <c r="L1480" s="1"/>
    </row>
    <row r="1481" ht="12.75">
      <c r="L1481" s="1"/>
    </row>
    <row r="1482" ht="12.75">
      <c r="L1482" s="1"/>
    </row>
    <row r="1483" ht="12.75">
      <c r="L1483" s="1"/>
    </row>
    <row r="1484" ht="12.75">
      <c r="L1484" s="1"/>
    </row>
    <row r="1485" ht="12.75">
      <c r="L1485" s="1"/>
    </row>
    <row r="1486" ht="12.75">
      <c r="L1486" s="1"/>
    </row>
    <row r="1487" ht="12.75">
      <c r="L1487" s="1"/>
    </row>
    <row r="1488" ht="12.75">
      <c r="L1488" s="1"/>
    </row>
    <row r="1489" ht="12.75">
      <c r="L1489" s="1"/>
    </row>
    <row r="1490" ht="12.75">
      <c r="L1490" s="1"/>
    </row>
    <row r="1491" ht="12.75">
      <c r="L1491" s="1"/>
    </row>
    <row r="1492" ht="12.75">
      <c r="L1492" s="1"/>
    </row>
    <row r="1493" ht="12.75">
      <c r="L1493" s="1"/>
    </row>
    <row r="1494" ht="12.75">
      <c r="L1494" s="1"/>
    </row>
    <row r="1495" ht="12.75">
      <c r="L1495" s="1"/>
    </row>
    <row r="1496" ht="12.75">
      <c r="L1496" s="1"/>
    </row>
    <row r="1497" ht="12.75">
      <c r="L1497" s="1"/>
    </row>
    <row r="1498" ht="12.75">
      <c r="L1498" s="1"/>
    </row>
    <row r="1499" ht="12.75">
      <c r="L1499" s="1"/>
    </row>
    <row r="1500" ht="12.75">
      <c r="L1500" s="1"/>
    </row>
    <row r="1501" ht="12.75">
      <c r="L1501" s="1"/>
    </row>
    <row r="1502" ht="12.75">
      <c r="L1502" s="1"/>
    </row>
    <row r="1503" ht="12.75">
      <c r="L1503" s="1"/>
    </row>
    <row r="1504" ht="12.75">
      <c r="L1504" s="1"/>
    </row>
    <row r="1505" ht="12.75">
      <c r="L1505" s="1"/>
    </row>
    <row r="1506" ht="12.75">
      <c r="L1506" s="1"/>
    </row>
    <row r="1507" ht="12.75">
      <c r="L1507" s="1"/>
    </row>
    <row r="1508" ht="12.75">
      <c r="L1508" s="1"/>
    </row>
    <row r="1509" ht="12.75">
      <c r="L1509" s="1"/>
    </row>
    <row r="1510" ht="12.75">
      <c r="L1510" s="1"/>
    </row>
    <row r="1511" ht="12.75">
      <c r="L1511" s="1"/>
    </row>
    <row r="1512" ht="12.75">
      <c r="L1512" s="1"/>
    </row>
    <row r="1513" ht="12.75">
      <c r="L1513" s="1"/>
    </row>
    <row r="1514" ht="12.75">
      <c r="L1514" s="1"/>
    </row>
    <row r="1515" ht="12.75">
      <c r="L1515" s="1"/>
    </row>
    <row r="1516" ht="12.75">
      <c r="L1516" s="1"/>
    </row>
    <row r="1517" ht="12.75">
      <c r="L1517" s="1"/>
    </row>
    <row r="1518" ht="12.75">
      <c r="L1518" s="1"/>
    </row>
    <row r="1519" ht="12.75">
      <c r="L1519" s="1"/>
    </row>
    <row r="1520" ht="12.75">
      <c r="L1520" s="1"/>
    </row>
    <row r="1521" ht="12.75">
      <c r="L1521" s="1"/>
    </row>
    <row r="1522" ht="12.75">
      <c r="L1522" s="1"/>
    </row>
    <row r="1523" ht="12.75">
      <c r="L1523" s="1"/>
    </row>
    <row r="1524" ht="12.75">
      <c r="L1524" s="1"/>
    </row>
    <row r="1525" ht="12.75">
      <c r="L1525" s="1"/>
    </row>
    <row r="1526" ht="12.75">
      <c r="L1526" s="1"/>
    </row>
    <row r="1527" ht="12.75">
      <c r="L1527" s="1"/>
    </row>
    <row r="1528" ht="12.75">
      <c r="L1528" s="1"/>
    </row>
    <row r="1529" ht="12.75">
      <c r="L1529" s="1"/>
    </row>
    <row r="1530" ht="12.75">
      <c r="L1530" s="1"/>
    </row>
    <row r="1531" ht="12.75">
      <c r="L1531" s="1"/>
    </row>
    <row r="1532" ht="12.75">
      <c r="L1532" s="1"/>
    </row>
    <row r="1533" ht="12.75">
      <c r="L1533" s="1"/>
    </row>
    <row r="1534" ht="12.75">
      <c r="L1534" s="1"/>
    </row>
    <row r="1535" ht="12.75">
      <c r="L1535" s="1"/>
    </row>
    <row r="1536" ht="12.75">
      <c r="L1536" s="1"/>
    </row>
    <row r="1537" ht="12.75">
      <c r="L1537" s="1"/>
    </row>
    <row r="1538" ht="12.75">
      <c r="L1538" s="1"/>
    </row>
    <row r="1539" ht="12.75">
      <c r="L1539" s="1"/>
    </row>
    <row r="1540" ht="12.75">
      <c r="L1540" s="1"/>
    </row>
    <row r="1541" ht="12.75">
      <c r="L1541" s="1"/>
    </row>
    <row r="1542" ht="12.75">
      <c r="L1542" s="1"/>
    </row>
    <row r="1543" ht="12.75">
      <c r="L1543" s="1"/>
    </row>
    <row r="1544" ht="12.75">
      <c r="L1544" s="1"/>
    </row>
    <row r="1545" ht="12.75">
      <c r="L1545" s="1"/>
    </row>
    <row r="1546" ht="12.75">
      <c r="L1546" s="1"/>
    </row>
    <row r="1547" ht="12.75">
      <c r="L1547" s="1"/>
    </row>
    <row r="1548" ht="12.75">
      <c r="L1548" s="1"/>
    </row>
    <row r="1549" ht="12.75">
      <c r="L1549" s="1"/>
    </row>
    <row r="1550" ht="12.75">
      <c r="L1550" s="1"/>
    </row>
    <row r="1551" ht="12.75">
      <c r="L1551" s="1"/>
    </row>
    <row r="1552" ht="12.75">
      <c r="L1552" s="1"/>
    </row>
    <row r="1553" ht="12.75">
      <c r="L1553" s="1"/>
    </row>
    <row r="1554" ht="12.75">
      <c r="L1554" s="1"/>
    </row>
    <row r="1555" ht="12.75">
      <c r="L1555" s="1"/>
    </row>
  </sheetData>
  <sheetProtection/>
  <printOptions/>
  <pageMargins left="0" right="0" top="0" bottom="0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King</dc:creator>
  <cp:keywords/>
  <dc:description/>
  <cp:lastModifiedBy>Matt</cp:lastModifiedBy>
  <cp:lastPrinted>2004-04-19T21:27:16Z</cp:lastPrinted>
  <dcterms:created xsi:type="dcterms:W3CDTF">1997-05-09T11:49:04Z</dcterms:created>
  <dcterms:modified xsi:type="dcterms:W3CDTF">2008-12-11T20:36:37Z</dcterms:modified>
  <cp:category/>
  <cp:version/>
  <cp:contentType/>
  <cp:contentStatus/>
</cp:coreProperties>
</file>