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60" yWindow="840" windowWidth="23540" windowHeight="17820" tabRatio="500" activeTab="0"/>
  </bookViews>
  <sheets>
    <sheet name="2008Minimal" sheetId="1" r:id="rId1"/>
    <sheet name="2008 template" sheetId="2" r:id="rId2"/>
    <sheet name="2007 Example" sheetId="3" r:id="rId3"/>
  </sheets>
  <definedNames>
    <definedName name="_xlnm.Print_Area" localSheetId="1">'2008 template'!$A$1:$L$65</definedName>
  </definedNames>
  <calcPr fullCalcOnLoad="1"/>
</workbook>
</file>

<file path=xl/comments2.xml><?xml version="1.0" encoding="utf-8"?>
<comments xmlns="http://schemas.openxmlformats.org/spreadsheetml/2006/main">
  <authors>
    <author>Wayne Esaias</author>
  </authors>
  <commentList>
    <comment ref="D3" authorId="0">
      <text>
        <r>
          <rPr>
            <b/>
            <sz val="9"/>
            <rFont val="Verdana"/>
            <family val="0"/>
          </rPr>
          <t>Wayne Esaias:
This sheet assumes evening weighings.</t>
        </r>
        <r>
          <rPr>
            <sz val="9"/>
            <rFont val="Verdana"/>
            <family val="0"/>
          </rPr>
          <t xml:space="preserve">
This is set up for evening (dusk) weighings. If you make weighings in the morning, the equipment change needs to reflect the changes made the day before, and the Daily Gain for Date n must be computed as Adjusted Weight (Day n+1)-Day (n).  If time of weighing varies, it would help to insert a time with the date, and or make a comment.</t>
        </r>
      </text>
    </comment>
    <comment ref="G3" authorId="0">
      <text>
        <r>
          <rPr>
            <b/>
            <sz val="9"/>
            <rFont val="Verdana"/>
            <family val="0"/>
          </rPr>
          <t>Wayne Esaias:</t>
        </r>
        <r>
          <rPr>
            <sz val="9"/>
            <rFont val="Verdana"/>
            <family val="0"/>
          </rPr>
          <t xml:space="preserve">
Additions will be positive,
Removal will be negative</t>
        </r>
      </text>
    </comment>
  </commentList>
</comments>
</file>

<file path=xl/comments3.xml><?xml version="1.0" encoding="utf-8"?>
<comments xmlns="http://schemas.openxmlformats.org/spreadsheetml/2006/main">
  <authors>
    <author>Wayne Esaias</author>
  </authors>
  <commentList>
    <comment ref="H62" authorId="0">
      <text>
        <r>
          <rPr>
            <b/>
            <sz val="9"/>
            <rFont val="Verdana"/>
            <family val="0"/>
          </rPr>
          <t>Wayne Esaias:</t>
        </r>
        <r>
          <rPr>
            <sz val="9"/>
            <rFont val="Verdana"/>
            <family val="0"/>
          </rPr>
          <t xml:space="preserve">
1.37482=256.25  1.37909=258.25</t>
        </r>
      </text>
    </comment>
    <comment ref="F17" authorId="0">
      <text>
        <r>
          <rPr>
            <b/>
            <sz val="9"/>
            <rFont val="Verdana"/>
            <family val="0"/>
          </rPr>
          <t>Wayne Esaias:</t>
        </r>
        <r>
          <rPr>
            <sz val="9"/>
            <rFont val="Verdana"/>
            <family val="0"/>
          </rPr>
          <t xml:space="preserve">
Interpolated</t>
        </r>
      </text>
    </comment>
    <comment ref="F21" authorId="0">
      <text>
        <r>
          <rPr>
            <b/>
            <sz val="9"/>
            <rFont val="Verdana"/>
            <family val="0"/>
          </rPr>
          <t>Wayne Esaias:</t>
        </r>
        <r>
          <rPr>
            <sz val="9"/>
            <rFont val="Verdana"/>
            <family val="0"/>
          </rPr>
          <t xml:space="preserve">
Interpolated
</t>
        </r>
      </text>
    </comment>
    <comment ref="Q1" authorId="0">
      <text>
        <r>
          <rPr>
            <b/>
            <sz val="9"/>
            <rFont val="Verdana"/>
            <family val="0"/>
          </rPr>
          <t>Wayne Esaias:</t>
        </r>
        <r>
          <rPr>
            <sz val="9"/>
            <rFont val="Verdana"/>
            <family val="0"/>
          </rPr>
          <t xml:space="preserve">
Record ended on Day 161 to exclude clover flow </t>
        </r>
      </text>
    </comment>
  </commentList>
</comments>
</file>

<file path=xl/sharedStrings.xml><?xml version="1.0" encoding="utf-8"?>
<sst xmlns="http://schemas.openxmlformats.org/spreadsheetml/2006/main" count="76" uniqueCount="66">
  <si>
    <t>Date</t>
  </si>
  <si>
    <t>time</t>
  </si>
  <si>
    <t>weight after</t>
  </si>
  <si>
    <t>switch hives</t>
  </si>
  <si>
    <t>shadblow</t>
  </si>
  <si>
    <t>manipulation</t>
  </si>
  <si>
    <t>102 at 730 am</t>
  </si>
  <si>
    <t>redbud 101.0 at 06:00</t>
  </si>
  <si>
    <t xml:space="preserve">apple, sw cherry,dandelions, </t>
  </si>
  <si>
    <t>dogwood</t>
  </si>
  <si>
    <t>mustards</t>
  </si>
  <si>
    <t>shallow super</t>
  </si>
  <si>
    <t>-1 frame</t>
  </si>
  <si>
    <t>124.5 at 0800</t>
  </si>
  <si>
    <t>locust clarksville</t>
  </si>
  <si>
    <t>locust cissle</t>
  </si>
  <si>
    <t>locust MH</t>
  </si>
  <si>
    <t>med super foundation at 3pm</t>
  </si>
  <si>
    <t>on logger</t>
  </si>
  <si>
    <t>-jar,cover+med super</t>
  </si>
  <si>
    <t>Daily Gain</t>
  </si>
  <si>
    <t>Cum gain</t>
  </si>
  <si>
    <t>volts/lb</t>
  </si>
  <si>
    <t>Adjusted Weight</t>
  </si>
  <si>
    <t>cum equip</t>
  </si>
  <si>
    <t>Wkly ave</t>
  </si>
  <si>
    <t>clear warm day -HBNFover or swarm</t>
  </si>
  <si>
    <t>tropical rain</t>
  </si>
  <si>
    <t>.5 cum</t>
  </si>
  <si>
    <t>peak day</t>
  </si>
  <si>
    <t>Peak 7day av</t>
  </si>
  <si>
    <t>Day of year</t>
  </si>
  <si>
    <t>duration</t>
  </si>
  <si>
    <t>med sup comb</t>
  </si>
  <si>
    <t>harvest 3 supers</t>
  </si>
  <si>
    <t xml:space="preserve">cnorm gain </t>
  </si>
  <si>
    <t>ADD 3 WET</t>
  </si>
  <si>
    <t>3 OFF 3 ON</t>
  </si>
  <si>
    <t>2 OFF</t>
  </si>
  <si>
    <t>norm gain (no clover)</t>
  </si>
  <si>
    <t>Equip change</t>
  </si>
  <si>
    <t>Mink Hollow - Highland MD 2007</t>
  </si>
  <si>
    <t>weight before</t>
  </si>
  <si>
    <t>change batt - old was OK, just ran out of room, 1.37482=256.25  1.37909=258.25</t>
  </si>
  <si>
    <t>No Clover</t>
  </si>
  <si>
    <t>Thru Aug 5</t>
  </si>
  <si>
    <t>midpoint=d.95 - d.05</t>
  </si>
  <si>
    <t>weight at dusk</t>
  </si>
  <si>
    <t>D. Clover</t>
  </si>
  <si>
    <t>&lt;Name&gt;</t>
  </si>
  <si>
    <t>&lt;City&gt;</t>
  </si>
  <si>
    <t>&lt;Year&gt;</t>
  </si>
  <si>
    <t>Day of Year</t>
  </si>
  <si>
    <t>7 d Avg</t>
  </si>
  <si>
    <t>For Management Additions/Take offs</t>
  </si>
  <si>
    <t>Cumulative Equipment Change</t>
  </si>
  <si>
    <t>Equipment Weight Change</t>
  </si>
  <si>
    <t>Comments</t>
  </si>
  <si>
    <t>syrup+cover</t>
  </si>
  <si>
    <t>After Weight</t>
  </si>
  <si>
    <t>Before Weight</t>
  </si>
  <si>
    <t>Time</t>
  </si>
  <si>
    <t>Gross Weight</t>
  </si>
  <si>
    <t>Adjusted Wt.</t>
  </si>
  <si>
    <t>= Gross - Cum Equip Change</t>
  </si>
  <si>
    <t>Comments/Adjustments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</si>
</sst>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13.5"/>
      <name val="Verdana"/>
      <family val="0"/>
    </font>
    <font>
      <sz val="14.75"/>
      <name val="Verdana"/>
      <family val="0"/>
    </font>
    <font>
      <b/>
      <sz val="13.5"/>
      <name val="Verdana"/>
      <family val="0"/>
    </font>
    <font>
      <b/>
      <sz val="8"/>
      <name val="Verdana"/>
      <family val="2"/>
    </font>
  </fonts>
  <fills count="3">
    <fill>
      <patternFill/>
    </fill>
    <fill>
      <patternFill patternType="gray125"/>
    </fill>
    <fill>
      <patternFill patternType="solid">
        <fgColor indexed="13"/>
        <bgColor indexed="64"/>
      </patternFill>
    </fill>
  </fills>
  <borders count="14">
    <border>
      <left/>
      <right/>
      <top/>
      <bottom/>
      <diagonal/>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16" fontId="0" fillId="0" borderId="0" xfId="0" applyNumberFormat="1" applyAlignment="1">
      <alignment/>
    </xf>
    <xf numFmtId="20" fontId="0" fillId="0" borderId="0" xfId="0" applyNumberFormat="1" applyAlignment="1">
      <alignment/>
    </xf>
    <xf numFmtId="0" fontId="0" fillId="0" borderId="0" xfId="0" applyAlignment="1" quotePrefix="1">
      <alignment/>
    </xf>
    <xf numFmtId="1" fontId="0" fillId="0" borderId="0" xfId="0" applyNumberFormat="1" applyAlignment="1">
      <alignment/>
    </xf>
    <xf numFmtId="0" fontId="0" fillId="2" borderId="0" xfId="0" applyFill="1" applyAlignment="1">
      <alignment/>
    </xf>
    <xf numFmtId="0" fontId="2" fillId="2" borderId="0" xfId="0" applyFont="1" applyFill="1" applyAlignment="1">
      <alignment/>
    </xf>
    <xf numFmtId="0" fontId="0" fillId="0" borderId="0" xfId="0" applyFill="1" applyAlignment="1">
      <alignment/>
    </xf>
    <xf numFmtId="15" fontId="0" fillId="0" borderId="0" xfId="0" applyNumberFormat="1" applyAlignment="1">
      <alignment/>
    </xf>
    <xf numFmtId="0" fontId="0" fillId="0" borderId="1" xfId="0" applyBorder="1" applyAlignment="1">
      <alignmen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wrapText="1"/>
    </xf>
    <xf numFmtId="16" fontId="0" fillId="0" borderId="0" xfId="0" applyNumberFormat="1" applyBorder="1" applyAlignment="1">
      <alignment wrapText="1"/>
    </xf>
    <xf numFmtId="1" fontId="0" fillId="0" borderId="10" xfId="0" applyNumberFormat="1" applyBorder="1" applyAlignment="1">
      <alignment wrapText="1"/>
    </xf>
    <xf numFmtId="0" fontId="0" fillId="0" borderId="9" xfId="0" applyBorder="1" applyAlignment="1">
      <alignment/>
    </xf>
    <xf numFmtId="16" fontId="0" fillId="0" borderId="0" xfId="0" applyNumberFormat="1" applyBorder="1" applyAlignment="1">
      <alignment/>
    </xf>
    <xf numFmtId="1" fontId="0" fillId="0" borderId="10" xfId="0" applyNumberFormat="1" applyBorder="1" applyAlignment="1">
      <alignment/>
    </xf>
    <xf numFmtId="0" fontId="0" fillId="0" borderId="0" xfId="0" applyBorder="1" applyAlignment="1">
      <alignment/>
    </xf>
    <xf numFmtId="0" fontId="0" fillId="0" borderId="10" xfId="0" applyBorder="1" applyAlignment="1">
      <alignment/>
    </xf>
    <xf numFmtId="0" fontId="0" fillId="0" borderId="3" xfId="0" applyBorder="1" applyAlignment="1">
      <alignment/>
    </xf>
    <xf numFmtId="16" fontId="0" fillId="0" borderId="4" xfId="0" applyNumberFormat="1" applyBorder="1" applyAlignment="1">
      <alignment/>
    </xf>
    <xf numFmtId="1" fontId="0" fillId="0" borderId="5" xfId="0" applyNumberFormat="1" applyBorder="1" applyAlignment="1">
      <alignment/>
    </xf>
    <xf numFmtId="16" fontId="0" fillId="0" borderId="9" xfId="0" applyNumberFormat="1" applyBorder="1" applyAlignment="1">
      <alignment wrapText="1"/>
    </xf>
    <xf numFmtId="16" fontId="0" fillId="0" borderId="9" xfId="0" applyNumberFormat="1" applyBorder="1" applyAlignment="1">
      <alignment/>
    </xf>
    <xf numFmtId="16" fontId="0" fillId="0" borderId="3" xfId="0" applyNumberFormat="1" applyBorder="1" applyAlignment="1">
      <alignment/>
    </xf>
    <xf numFmtId="0" fontId="0" fillId="0" borderId="2" xfId="0" applyBorder="1" applyAlignment="1" quotePrefix="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Verdana"/>
                <a:ea typeface="Verdana"/>
                <a:cs typeface="Verdana"/>
              </a:rPr>
              <a:t>Enter your site name 2008</a:t>
            </a:r>
          </a:p>
        </c:rich>
      </c:tx>
      <c:layout/>
      <c:spPr>
        <a:noFill/>
        <a:ln>
          <a:noFill/>
        </a:ln>
      </c:spPr>
    </c:title>
    <c:plotArea>
      <c:layout>
        <c:manualLayout>
          <c:xMode val="edge"/>
          <c:yMode val="edge"/>
          <c:x val="0.0445"/>
          <c:y val="0.121"/>
          <c:w val="0.721"/>
          <c:h val="0.879"/>
        </c:manualLayout>
      </c:layout>
      <c:scatterChart>
        <c:scatterStyle val="lineMarker"/>
        <c:varyColors val="0"/>
        <c:ser>
          <c:idx val="0"/>
          <c:order val="0"/>
          <c:tx>
            <c:strRef>
              <c:f>'2008 template'!$J$3</c:f>
              <c:strCache>
                <c:ptCount val="1"/>
                <c:pt idx="0">
                  <c:v>Daily Gain</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'2008 template'!$A$5:$A$121</c:f>
              <c:strCache/>
            </c:strRef>
          </c:xVal>
          <c:yVal>
            <c:numRef>
              <c:f>'2008 template'!$J$5:$J$121</c:f>
              <c:numCache/>
            </c:numRef>
          </c:yVal>
          <c:smooth val="0"/>
        </c:ser>
        <c:ser>
          <c:idx val="3"/>
          <c:order val="2"/>
          <c:tx>
            <c:strRef>
              <c:f>'2008 template'!$K$3</c:f>
              <c:strCache>
                <c:ptCount val="1"/>
                <c:pt idx="0">
                  <c:v>7 d Avg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'2008 template'!$A$5:$A$121</c:f>
              <c:strCache/>
            </c:strRef>
          </c:xVal>
          <c:yVal>
            <c:numRef>
              <c:f>'2008 template'!$K$5:$K$121</c:f>
              <c:numCache/>
            </c:numRef>
          </c:yVal>
          <c:smooth val="0"/>
        </c:ser>
        <c:axId val="24451882"/>
        <c:axId val="18740347"/>
      </c:scatterChart>
      <c:scatterChart>
        <c:scatterStyle val="lineMarker"/>
        <c:varyColors val="0"/>
        <c:ser>
          <c:idx val="1"/>
          <c:order val="1"/>
          <c:tx>
            <c:strRef>
              <c:f>'2008 template'!$I$2</c:f>
              <c:strCache>
                <c:ptCount val="1"/>
                <c:pt idx="0">
                  <c:v>Adjusted Wt.</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'2008 template'!$B$5:$B$120</c:f>
              <c:numCache/>
            </c:numRef>
          </c:xVal>
          <c:yVal>
            <c:numRef>
              <c:f>'2008 template'!$I$5:$I$120</c:f>
              <c:numCache/>
            </c:numRef>
          </c:yVal>
          <c:smooth val="0"/>
        </c:ser>
        <c:axId val="34445396"/>
        <c:axId val="41573109"/>
      </c:scatterChart>
      <c:valAx>
        <c:axId val="24451882"/>
        <c:scaling>
          <c:orientation val="minMax"/>
          <c:max val="38196"/>
          <c:min val="38077"/>
        </c:scaling>
        <c:axPos val="b"/>
        <c:delete val="0"/>
        <c:numFmt formatCode="General" sourceLinked="1"/>
        <c:majorTickMark val="cross"/>
        <c:minorTickMark val="out"/>
        <c:tickLblPos val="nextTo"/>
        <c:crossAx val="18740347"/>
        <c:crossesAt val="-4"/>
        <c:crossBetween val="midCat"/>
        <c:dispUnits/>
        <c:majorUnit val="28"/>
        <c:minorUnit val="7"/>
      </c:valAx>
      <c:valAx>
        <c:axId val="18740347"/>
        <c:scaling>
          <c:orientation val="minMax"/>
          <c:max val="2"/>
          <c:min val="-2"/>
        </c:scaling>
        <c:axPos val="l"/>
        <c:title>
          <c:tx>
            <c:rich>
              <a:bodyPr vert="horz" rot="-5400000" anchor="ctr"/>
              <a:lstStyle/>
              <a:p>
                <a:pPr algn="ctr">
                  <a:defRPr/>
                </a:pPr>
                <a:r>
                  <a:rPr lang="en-US" cap="none" sz="1350" b="1" i="0" u="none" baseline="0">
                    <a:latin typeface="Verdana"/>
                    <a:ea typeface="Verdana"/>
                    <a:cs typeface="Verdana"/>
                  </a:rPr>
                  <a:t>Daily Gain (pounds/d)</a:t>
                </a:r>
              </a:p>
            </c:rich>
          </c:tx>
          <c:layout/>
          <c:overlay val="0"/>
          <c:spPr>
            <a:noFill/>
            <a:ln>
              <a:noFill/>
            </a:ln>
          </c:spPr>
        </c:title>
        <c:majorGridlines/>
        <c:delete val="0"/>
        <c:numFmt formatCode="General" sourceLinked="1"/>
        <c:majorTickMark val="out"/>
        <c:minorTickMark val="none"/>
        <c:tickLblPos val="nextTo"/>
        <c:crossAx val="24451882"/>
        <c:crosses val="autoZero"/>
        <c:crossBetween val="midCat"/>
        <c:dispUnits/>
      </c:valAx>
      <c:valAx>
        <c:axId val="34445396"/>
        <c:scaling>
          <c:orientation val="minMax"/>
          <c:max val="211"/>
          <c:min val="92"/>
        </c:scaling>
        <c:axPos val="b"/>
        <c:delete val="0"/>
        <c:numFmt formatCode="General" sourceLinked="1"/>
        <c:majorTickMark val="cross"/>
        <c:minorTickMark val="in"/>
        <c:tickLblPos val="nextTo"/>
        <c:crossAx val="41573109"/>
        <c:crosses val="max"/>
        <c:crossBetween val="midCat"/>
        <c:dispUnits/>
        <c:majorUnit val="10"/>
        <c:minorUnit val="5"/>
      </c:valAx>
      <c:valAx>
        <c:axId val="41573109"/>
        <c:scaling>
          <c:orientation val="minMax"/>
        </c:scaling>
        <c:axPos val="l"/>
        <c:title>
          <c:tx>
            <c:rich>
              <a:bodyPr vert="horz" rot="-5400000" anchor="ctr"/>
              <a:lstStyle/>
              <a:p>
                <a:pPr algn="ctr">
                  <a:defRPr/>
                </a:pPr>
                <a:r>
                  <a:rPr lang="en-US" cap="none" sz="1350" b="1" i="0" u="none" baseline="0">
                    <a:latin typeface="Verdana"/>
                    <a:ea typeface="Verdana"/>
                    <a:cs typeface="Verdana"/>
                  </a:rPr>
                  <a:t>Adjusted Weight (pounds)</a:t>
                </a:r>
              </a:p>
            </c:rich>
          </c:tx>
          <c:layout/>
          <c:overlay val="0"/>
          <c:spPr>
            <a:noFill/>
            <a:ln>
              <a:noFill/>
            </a:ln>
          </c:spPr>
        </c:title>
        <c:delete val="0"/>
        <c:numFmt formatCode="General" sourceLinked="1"/>
        <c:majorTickMark val="in"/>
        <c:minorTickMark val="none"/>
        <c:tickLblPos val="nextTo"/>
        <c:crossAx val="34445396"/>
        <c:crosses val="max"/>
        <c:crossBetween val="midCat"/>
        <c:dispUnits/>
      </c:valAx>
      <c:spPr>
        <a:noFill/>
        <a:ln w="12700">
          <a:solidFill>
            <a:srgbClr val="808080"/>
          </a:solidFill>
        </a:ln>
      </c:spPr>
    </c:plotArea>
    <c:legend>
      <c:legendPos val="r"/>
      <c:layout>
        <c:manualLayout>
          <c:xMode val="edge"/>
          <c:yMode val="edge"/>
          <c:x val="0.797"/>
          <c:y val="0.4765"/>
        </c:manualLayout>
      </c:layout>
      <c:overlay val="0"/>
      <c:spPr>
        <a:ln w="3175">
          <a:noFill/>
        </a:ln>
      </c:spPr>
    </c:legend>
    <c:plotVisOnly val="1"/>
    <c:dispBlanksAs val="span"/>
    <c:showDLblsOverMax val="0"/>
  </c:chart>
  <c:txPr>
    <a:bodyPr vert="horz" rot="0"/>
    <a:lstStyle/>
    <a:p>
      <a:pPr>
        <a:defRPr lang="en-US" cap="none" sz="1475" b="0" i="0" u="none" baseline="0">
          <a:latin typeface="Verdana"/>
          <a:ea typeface="Verdana"/>
          <a:cs typeface="Verdan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latin typeface="Verdana"/>
                <a:ea typeface="Verdana"/>
                <a:cs typeface="Verdana"/>
              </a:rPr>
              <a:t>Highland MD 2007  </a:t>
            </a:r>
          </a:p>
        </c:rich>
      </c:tx>
      <c:layout/>
      <c:spPr>
        <a:noFill/>
        <a:ln>
          <a:noFill/>
        </a:ln>
      </c:spPr>
    </c:title>
    <c:plotArea>
      <c:layout>
        <c:manualLayout>
          <c:xMode val="edge"/>
          <c:yMode val="edge"/>
          <c:x val="0.0445"/>
          <c:y val="0.12475"/>
          <c:w val="0.69"/>
          <c:h val="0.87525"/>
        </c:manualLayout>
      </c:layout>
      <c:scatterChart>
        <c:scatterStyle val="lineMarker"/>
        <c:varyColors val="0"/>
        <c:ser>
          <c:idx val="0"/>
          <c:order val="0"/>
          <c:tx>
            <c:strRef>
              <c:f>'2007 Example'!$K$2</c:f>
              <c:strCache>
                <c:ptCount val="1"/>
                <c:pt idx="0">
                  <c:v>Daily Gain</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'2007 Example'!$B$3:$B$131</c:f>
              <c:strCache>
                <c:ptCount val="129"/>
                <c:pt idx="0">
                  <c:v>37711</c:v>
                </c:pt>
                <c:pt idx="1">
                  <c:v>37712</c:v>
                </c:pt>
                <c:pt idx="2">
                  <c:v>37713</c:v>
                </c:pt>
                <c:pt idx="3">
                  <c:v>37714</c:v>
                </c:pt>
                <c:pt idx="4">
                  <c:v>37715</c:v>
                </c:pt>
                <c:pt idx="5">
                  <c:v>37716</c:v>
                </c:pt>
                <c:pt idx="6">
                  <c:v>37717</c:v>
                </c:pt>
                <c:pt idx="7">
                  <c:v>37718</c:v>
                </c:pt>
                <c:pt idx="8">
                  <c:v>37719</c:v>
                </c:pt>
                <c:pt idx="9">
                  <c:v>37720</c:v>
                </c:pt>
                <c:pt idx="10">
                  <c:v>37721</c:v>
                </c:pt>
                <c:pt idx="11">
                  <c:v>37722</c:v>
                </c:pt>
                <c:pt idx="12">
                  <c:v>37723</c:v>
                </c:pt>
                <c:pt idx="13">
                  <c:v>37724</c:v>
                </c:pt>
                <c:pt idx="14">
                  <c:v>37725</c:v>
                </c:pt>
                <c:pt idx="15">
                  <c:v>37726</c:v>
                </c:pt>
                <c:pt idx="16">
                  <c:v>37727</c:v>
                </c:pt>
                <c:pt idx="17">
                  <c:v>37728</c:v>
                </c:pt>
                <c:pt idx="18">
                  <c:v>37729</c:v>
                </c:pt>
                <c:pt idx="19">
                  <c:v>37730</c:v>
                </c:pt>
                <c:pt idx="20">
                  <c:v>37731</c:v>
                </c:pt>
                <c:pt idx="21">
                  <c:v>37732</c:v>
                </c:pt>
                <c:pt idx="22">
                  <c:v>37733</c:v>
                </c:pt>
                <c:pt idx="23">
                  <c:v>37734</c:v>
                </c:pt>
                <c:pt idx="24">
                  <c:v>37735</c:v>
                </c:pt>
                <c:pt idx="25">
                  <c:v>37736</c:v>
                </c:pt>
                <c:pt idx="26">
                  <c:v>37737</c:v>
                </c:pt>
                <c:pt idx="27">
                  <c:v>37738</c:v>
                </c:pt>
                <c:pt idx="28">
                  <c:v>37739</c:v>
                </c:pt>
                <c:pt idx="29">
                  <c:v>37740</c:v>
                </c:pt>
                <c:pt idx="30">
                  <c:v>37741</c:v>
                </c:pt>
                <c:pt idx="31">
                  <c:v>37742</c:v>
                </c:pt>
                <c:pt idx="32">
                  <c:v>37743</c:v>
                </c:pt>
                <c:pt idx="33">
                  <c:v>37744</c:v>
                </c:pt>
                <c:pt idx="34">
                  <c:v>37745</c:v>
                </c:pt>
                <c:pt idx="35">
                  <c:v>37746</c:v>
                </c:pt>
                <c:pt idx="36">
                  <c:v>37747</c:v>
                </c:pt>
                <c:pt idx="37">
                  <c:v>37748</c:v>
                </c:pt>
                <c:pt idx="38">
                  <c:v>37749</c:v>
                </c:pt>
                <c:pt idx="39">
                  <c:v>37750</c:v>
                </c:pt>
                <c:pt idx="40">
                  <c:v>37751</c:v>
                </c:pt>
                <c:pt idx="41">
                  <c:v>37752</c:v>
                </c:pt>
                <c:pt idx="42">
                  <c:v>37753</c:v>
                </c:pt>
                <c:pt idx="43">
                  <c:v>37754</c:v>
                </c:pt>
                <c:pt idx="44">
                  <c:v>37755</c:v>
                </c:pt>
                <c:pt idx="45">
                  <c:v>37756</c:v>
                </c:pt>
                <c:pt idx="46">
                  <c:v>37757</c:v>
                </c:pt>
                <c:pt idx="47">
                  <c:v>37758</c:v>
                </c:pt>
                <c:pt idx="48">
                  <c:v>37759</c:v>
                </c:pt>
                <c:pt idx="49">
                  <c:v>37760</c:v>
                </c:pt>
                <c:pt idx="50">
                  <c:v>37761</c:v>
                </c:pt>
                <c:pt idx="51">
                  <c:v>37762</c:v>
                </c:pt>
                <c:pt idx="52">
                  <c:v>37763</c:v>
                </c:pt>
                <c:pt idx="53">
                  <c:v>37764</c:v>
                </c:pt>
                <c:pt idx="54">
                  <c:v>37765</c:v>
                </c:pt>
                <c:pt idx="55">
                  <c:v>37766</c:v>
                </c:pt>
                <c:pt idx="56">
                  <c:v>37767</c:v>
                </c:pt>
                <c:pt idx="57">
                  <c:v>37768</c:v>
                </c:pt>
                <c:pt idx="58">
                  <c:v>37769</c:v>
                </c:pt>
                <c:pt idx="59">
                  <c:v>37770</c:v>
                </c:pt>
                <c:pt idx="60">
                  <c:v>37771</c:v>
                </c:pt>
                <c:pt idx="61">
                  <c:v>37772</c:v>
                </c:pt>
                <c:pt idx="62">
                  <c:v>37773</c:v>
                </c:pt>
                <c:pt idx="63">
                  <c:v>37774</c:v>
                </c:pt>
                <c:pt idx="64">
                  <c:v>37775</c:v>
                </c:pt>
                <c:pt idx="65">
                  <c:v>37776</c:v>
                </c:pt>
                <c:pt idx="66">
                  <c:v>37777</c:v>
                </c:pt>
                <c:pt idx="67">
                  <c:v>37778</c:v>
                </c:pt>
                <c:pt idx="68">
                  <c:v>37779</c:v>
                </c:pt>
                <c:pt idx="69">
                  <c:v>37780</c:v>
                </c:pt>
                <c:pt idx="70">
                  <c:v>37781</c:v>
                </c:pt>
                <c:pt idx="71">
                  <c:v>37782</c:v>
                </c:pt>
                <c:pt idx="72">
                  <c:v>37783</c:v>
                </c:pt>
                <c:pt idx="73">
                  <c:v>37784</c:v>
                </c:pt>
                <c:pt idx="74">
                  <c:v>37785</c:v>
                </c:pt>
                <c:pt idx="75">
                  <c:v>37786</c:v>
                </c:pt>
                <c:pt idx="76">
                  <c:v>37787</c:v>
                </c:pt>
                <c:pt idx="77">
                  <c:v>37788</c:v>
                </c:pt>
                <c:pt idx="78">
                  <c:v>37789</c:v>
                </c:pt>
                <c:pt idx="79">
                  <c:v>37790</c:v>
                </c:pt>
                <c:pt idx="80">
                  <c:v>37791</c:v>
                </c:pt>
                <c:pt idx="81">
                  <c:v>37792</c:v>
                </c:pt>
                <c:pt idx="82">
                  <c:v>37793</c:v>
                </c:pt>
                <c:pt idx="83">
                  <c:v>37794</c:v>
                </c:pt>
                <c:pt idx="84">
                  <c:v>37795</c:v>
                </c:pt>
                <c:pt idx="85">
                  <c:v>37796</c:v>
                </c:pt>
                <c:pt idx="86">
                  <c:v>37797</c:v>
                </c:pt>
                <c:pt idx="87">
                  <c:v>37798</c:v>
                </c:pt>
                <c:pt idx="88">
                  <c:v>37799</c:v>
                </c:pt>
                <c:pt idx="89">
                  <c:v>37800</c:v>
                </c:pt>
                <c:pt idx="90">
                  <c:v>37801</c:v>
                </c:pt>
                <c:pt idx="91">
                  <c:v>37802</c:v>
                </c:pt>
                <c:pt idx="92">
                  <c:v>37803</c:v>
                </c:pt>
                <c:pt idx="93">
                  <c:v>37804</c:v>
                </c:pt>
                <c:pt idx="94">
                  <c:v>37805</c:v>
                </c:pt>
                <c:pt idx="95">
                  <c:v>37806</c:v>
                </c:pt>
                <c:pt idx="96">
                  <c:v>37807</c:v>
                </c:pt>
                <c:pt idx="97">
                  <c:v>37808</c:v>
                </c:pt>
                <c:pt idx="98">
                  <c:v>37809</c:v>
                </c:pt>
                <c:pt idx="99">
                  <c:v>37810</c:v>
                </c:pt>
                <c:pt idx="100">
                  <c:v>37811</c:v>
                </c:pt>
                <c:pt idx="101">
                  <c:v>37812</c:v>
                </c:pt>
                <c:pt idx="102">
                  <c:v>37813</c:v>
                </c:pt>
                <c:pt idx="103">
                  <c:v>37814</c:v>
                </c:pt>
                <c:pt idx="104">
                  <c:v>37815</c:v>
                </c:pt>
                <c:pt idx="105">
                  <c:v>37816</c:v>
                </c:pt>
                <c:pt idx="106">
                  <c:v>37817</c:v>
                </c:pt>
                <c:pt idx="107">
                  <c:v>37818</c:v>
                </c:pt>
                <c:pt idx="108">
                  <c:v>37819</c:v>
                </c:pt>
                <c:pt idx="109">
                  <c:v>37820</c:v>
                </c:pt>
                <c:pt idx="110">
                  <c:v>37821</c:v>
                </c:pt>
                <c:pt idx="111">
                  <c:v>37822</c:v>
                </c:pt>
                <c:pt idx="112">
                  <c:v>37823</c:v>
                </c:pt>
                <c:pt idx="113">
                  <c:v>37824</c:v>
                </c:pt>
                <c:pt idx="114">
                  <c:v>37825</c:v>
                </c:pt>
                <c:pt idx="115">
                  <c:v>37826</c:v>
                </c:pt>
                <c:pt idx="116">
                  <c:v>37827</c:v>
                </c:pt>
                <c:pt idx="117">
                  <c:v>37828</c:v>
                </c:pt>
                <c:pt idx="118">
                  <c:v>37829</c:v>
                </c:pt>
                <c:pt idx="119">
                  <c:v>37830</c:v>
                </c:pt>
                <c:pt idx="120">
                  <c:v>37831</c:v>
                </c:pt>
                <c:pt idx="121">
                  <c:v>37832</c:v>
                </c:pt>
                <c:pt idx="122">
                  <c:v>37833</c:v>
                </c:pt>
                <c:pt idx="123">
                  <c:v>37834</c:v>
                </c:pt>
                <c:pt idx="124">
                  <c:v>37835</c:v>
                </c:pt>
                <c:pt idx="125">
                  <c:v>37836</c:v>
                </c:pt>
                <c:pt idx="126">
                  <c:v>37837</c:v>
                </c:pt>
                <c:pt idx="127">
                  <c:v>37838</c:v>
                </c:pt>
              </c:strCache>
            </c:strRef>
          </c:xVal>
          <c:yVal>
            <c:numRef>
              <c:f>'2007 Example'!$K$3:$K$131</c:f>
              <c:numCache>
                <c:ptCount val="129"/>
                <c:pt idx="1">
                  <c:v>0</c:v>
                </c:pt>
                <c:pt idx="2">
                  <c:v>0</c:v>
                </c:pt>
                <c:pt idx="3">
                  <c:v>0</c:v>
                </c:pt>
                <c:pt idx="4">
                  <c:v>0</c:v>
                </c:pt>
                <c:pt idx="5">
                  <c:v>0</c:v>
                </c:pt>
                <c:pt idx="6">
                  <c:v>-0.5</c:v>
                </c:pt>
                <c:pt idx="7">
                  <c:v>-0.5</c:v>
                </c:pt>
                <c:pt idx="8">
                  <c:v>-0.5</c:v>
                </c:pt>
                <c:pt idx="9">
                  <c:v>-0.5</c:v>
                </c:pt>
                <c:pt idx="10">
                  <c:v>0</c:v>
                </c:pt>
                <c:pt idx="11">
                  <c:v>0</c:v>
                </c:pt>
                <c:pt idx="12">
                  <c:v>-1.25</c:v>
                </c:pt>
                <c:pt idx="13">
                  <c:v>-2.25</c:v>
                </c:pt>
                <c:pt idx="14">
                  <c:v>-0.5</c:v>
                </c:pt>
                <c:pt idx="15">
                  <c:v>-0.5</c:v>
                </c:pt>
                <c:pt idx="16">
                  <c:v>-0.5</c:v>
                </c:pt>
                <c:pt idx="17">
                  <c:v>-2.5</c:v>
                </c:pt>
                <c:pt idx="18">
                  <c:v>-0.5</c:v>
                </c:pt>
                <c:pt idx="19">
                  <c:v>-0.5</c:v>
                </c:pt>
                <c:pt idx="20">
                  <c:v>0.5</c:v>
                </c:pt>
                <c:pt idx="21">
                  <c:v>1</c:v>
                </c:pt>
                <c:pt idx="22">
                  <c:v>0</c:v>
                </c:pt>
                <c:pt idx="23">
                  <c:v>1.5</c:v>
                </c:pt>
                <c:pt idx="24">
                  <c:v>-1</c:v>
                </c:pt>
                <c:pt idx="25">
                  <c:v>-1</c:v>
                </c:pt>
                <c:pt idx="26">
                  <c:v>0</c:v>
                </c:pt>
                <c:pt idx="27">
                  <c:v>1</c:v>
                </c:pt>
                <c:pt idx="28">
                  <c:v>1</c:v>
                </c:pt>
                <c:pt idx="29">
                  <c:v>3</c:v>
                </c:pt>
                <c:pt idx="30">
                  <c:v>2.5</c:v>
                </c:pt>
                <c:pt idx="31">
                  <c:v>3.25</c:v>
                </c:pt>
                <c:pt idx="32">
                  <c:v>-0.25</c:v>
                </c:pt>
                <c:pt idx="33">
                  <c:v>1.5</c:v>
                </c:pt>
                <c:pt idx="34">
                  <c:v>0</c:v>
                </c:pt>
                <c:pt idx="35">
                  <c:v>-0.5</c:v>
                </c:pt>
                <c:pt idx="36">
                  <c:v>-0.25</c:v>
                </c:pt>
                <c:pt idx="37">
                  <c:v>3.25</c:v>
                </c:pt>
                <c:pt idx="38">
                  <c:v>4</c:v>
                </c:pt>
                <c:pt idx="39">
                  <c:v>4</c:v>
                </c:pt>
                <c:pt idx="40">
                  <c:v>3.5</c:v>
                </c:pt>
                <c:pt idx="41">
                  <c:v>5.5</c:v>
                </c:pt>
                <c:pt idx="42">
                  <c:v>-0.5</c:v>
                </c:pt>
                <c:pt idx="43">
                  <c:v>3.5</c:v>
                </c:pt>
                <c:pt idx="44">
                  <c:v>13</c:v>
                </c:pt>
                <c:pt idx="45">
                  <c:v>9</c:v>
                </c:pt>
                <c:pt idx="46">
                  <c:v>1</c:v>
                </c:pt>
                <c:pt idx="47">
                  <c:v>0</c:v>
                </c:pt>
                <c:pt idx="48">
                  <c:v>4</c:v>
                </c:pt>
                <c:pt idx="49">
                  <c:v>8</c:v>
                </c:pt>
                <c:pt idx="50">
                  <c:v>5.5</c:v>
                </c:pt>
                <c:pt idx="51">
                  <c:v>9</c:v>
                </c:pt>
                <c:pt idx="52">
                  <c:v>9</c:v>
                </c:pt>
                <c:pt idx="53">
                  <c:v>11.5</c:v>
                </c:pt>
                <c:pt idx="54">
                  <c:v>10</c:v>
                </c:pt>
                <c:pt idx="55">
                  <c:v>5.5</c:v>
                </c:pt>
                <c:pt idx="56">
                  <c:v>1</c:v>
                </c:pt>
                <c:pt idx="57">
                  <c:v>2</c:v>
                </c:pt>
                <c:pt idx="58">
                  <c:v>4.5</c:v>
                </c:pt>
                <c:pt idx="59">
                  <c:v>3.75</c:v>
                </c:pt>
                <c:pt idx="60">
                  <c:v>3.25</c:v>
                </c:pt>
                <c:pt idx="61">
                  <c:v>7.5</c:v>
                </c:pt>
                <c:pt idx="62">
                  <c:v>7.5</c:v>
                </c:pt>
                <c:pt idx="63">
                  <c:v>-2.75</c:v>
                </c:pt>
                <c:pt idx="64">
                  <c:v>1.25</c:v>
                </c:pt>
                <c:pt idx="65">
                  <c:v>5.5</c:v>
                </c:pt>
                <c:pt idx="66">
                  <c:v>-5</c:v>
                </c:pt>
                <c:pt idx="67">
                  <c:v>6.5</c:v>
                </c:pt>
                <c:pt idx="68">
                  <c:v>2</c:v>
                </c:pt>
                <c:pt idx="69">
                  <c:v>0</c:v>
                </c:pt>
                <c:pt idx="70">
                  <c:v>-0.5</c:v>
                </c:pt>
                <c:pt idx="71">
                  <c:v>-0.5</c:v>
                </c:pt>
                <c:pt idx="72">
                  <c:v>1</c:v>
                </c:pt>
                <c:pt idx="73">
                  <c:v>0</c:v>
                </c:pt>
                <c:pt idx="74">
                  <c:v>-0.75</c:v>
                </c:pt>
                <c:pt idx="75">
                  <c:v>-1.25</c:v>
                </c:pt>
                <c:pt idx="76">
                  <c:v>-0.5</c:v>
                </c:pt>
                <c:pt idx="77">
                  <c:v>0.5</c:v>
                </c:pt>
                <c:pt idx="78">
                  <c:v>1.5</c:v>
                </c:pt>
                <c:pt idx="79">
                  <c:v>1</c:v>
                </c:pt>
                <c:pt idx="80">
                  <c:v>0</c:v>
                </c:pt>
                <c:pt idx="81">
                  <c:v>0</c:v>
                </c:pt>
                <c:pt idx="82">
                  <c:v>-1</c:v>
                </c:pt>
                <c:pt idx="83">
                  <c:v>-1</c:v>
                </c:pt>
                <c:pt idx="84">
                  <c:v>-1</c:v>
                </c:pt>
                <c:pt idx="85">
                  <c:v>2.5</c:v>
                </c:pt>
                <c:pt idx="86">
                  <c:v>3.75</c:v>
                </c:pt>
                <c:pt idx="87">
                  <c:v>1.75</c:v>
                </c:pt>
                <c:pt idx="88">
                  <c:v>2.5</c:v>
                </c:pt>
                <c:pt idx="89">
                  <c:v>0</c:v>
                </c:pt>
                <c:pt idx="90">
                  <c:v>0</c:v>
                </c:pt>
                <c:pt idx="91">
                  <c:v>0</c:v>
                </c:pt>
                <c:pt idx="92">
                  <c:v>0.5</c:v>
                </c:pt>
                <c:pt idx="93">
                  <c:v>0</c:v>
                </c:pt>
                <c:pt idx="94">
                  <c:v>-1</c:v>
                </c:pt>
                <c:pt idx="95">
                  <c:v>1</c:v>
                </c:pt>
                <c:pt idx="96">
                  <c:v>1</c:v>
                </c:pt>
                <c:pt idx="97">
                  <c:v>1</c:v>
                </c:pt>
                <c:pt idx="98">
                  <c:v>0</c:v>
                </c:pt>
                <c:pt idx="99">
                  <c:v>0.75</c:v>
                </c:pt>
                <c:pt idx="100">
                  <c:v>0.75</c:v>
                </c:pt>
                <c:pt idx="101">
                  <c:v>0.75</c:v>
                </c:pt>
                <c:pt idx="102">
                  <c:v>0.75</c:v>
                </c:pt>
                <c:pt idx="103">
                  <c:v>0.75</c:v>
                </c:pt>
                <c:pt idx="104">
                  <c:v>0.75</c:v>
                </c:pt>
                <c:pt idx="105">
                  <c:v>-0.5</c:v>
                </c:pt>
                <c:pt idx="106">
                  <c:v>-1.5</c:v>
                </c:pt>
                <c:pt idx="107">
                  <c:v>-1.5</c:v>
                </c:pt>
                <c:pt idx="108">
                  <c:v>-1</c:v>
                </c:pt>
                <c:pt idx="109">
                  <c:v>0</c:v>
                </c:pt>
                <c:pt idx="110">
                  <c:v>0</c:v>
                </c:pt>
                <c:pt idx="111">
                  <c:v>0</c:v>
                </c:pt>
                <c:pt idx="112">
                  <c:v>0</c:v>
                </c:pt>
                <c:pt idx="113">
                  <c:v>-0.5</c:v>
                </c:pt>
                <c:pt idx="114">
                  <c:v>-0.5</c:v>
                </c:pt>
                <c:pt idx="115">
                  <c:v>0</c:v>
                </c:pt>
                <c:pt idx="116">
                  <c:v>-1.5</c:v>
                </c:pt>
                <c:pt idx="117">
                  <c:v>-0.5</c:v>
                </c:pt>
                <c:pt idx="118">
                  <c:v>-1</c:v>
                </c:pt>
                <c:pt idx="119">
                  <c:v>0</c:v>
                </c:pt>
                <c:pt idx="120">
                  <c:v>0</c:v>
                </c:pt>
                <c:pt idx="121">
                  <c:v>0</c:v>
                </c:pt>
                <c:pt idx="122">
                  <c:v>0</c:v>
                </c:pt>
                <c:pt idx="123">
                  <c:v>-0.5</c:v>
                </c:pt>
                <c:pt idx="124">
                  <c:v>-0.5</c:v>
                </c:pt>
                <c:pt idx="125">
                  <c:v>-0.5</c:v>
                </c:pt>
                <c:pt idx="126">
                  <c:v>0</c:v>
                </c:pt>
                <c:pt idx="127">
                  <c:v>-0.5</c:v>
                </c:pt>
              </c:numCache>
            </c:numRef>
          </c:yVal>
          <c:smooth val="0"/>
        </c:ser>
        <c:ser>
          <c:idx val="3"/>
          <c:order val="2"/>
          <c:tx>
            <c:strRef>
              <c:f>'2007 Example'!$M$2</c:f>
              <c:strCache>
                <c:ptCount val="1"/>
                <c:pt idx="0">
                  <c:v>Wkly ave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'2007 Example'!$B$3:$B$131</c:f>
              <c:strCache>
                <c:ptCount val="129"/>
                <c:pt idx="0">
                  <c:v>37711</c:v>
                </c:pt>
                <c:pt idx="1">
                  <c:v>37712</c:v>
                </c:pt>
                <c:pt idx="2">
                  <c:v>37713</c:v>
                </c:pt>
                <c:pt idx="3">
                  <c:v>37714</c:v>
                </c:pt>
                <c:pt idx="4">
                  <c:v>37715</c:v>
                </c:pt>
                <c:pt idx="5">
                  <c:v>37716</c:v>
                </c:pt>
                <c:pt idx="6">
                  <c:v>37717</c:v>
                </c:pt>
                <c:pt idx="7">
                  <c:v>37718</c:v>
                </c:pt>
                <c:pt idx="8">
                  <c:v>37719</c:v>
                </c:pt>
                <c:pt idx="9">
                  <c:v>37720</c:v>
                </c:pt>
                <c:pt idx="10">
                  <c:v>37721</c:v>
                </c:pt>
                <c:pt idx="11">
                  <c:v>37722</c:v>
                </c:pt>
                <c:pt idx="12">
                  <c:v>37723</c:v>
                </c:pt>
                <c:pt idx="13">
                  <c:v>37724</c:v>
                </c:pt>
                <c:pt idx="14">
                  <c:v>37725</c:v>
                </c:pt>
                <c:pt idx="15">
                  <c:v>37726</c:v>
                </c:pt>
                <c:pt idx="16">
                  <c:v>37727</c:v>
                </c:pt>
                <c:pt idx="17">
                  <c:v>37728</c:v>
                </c:pt>
                <c:pt idx="18">
                  <c:v>37729</c:v>
                </c:pt>
                <c:pt idx="19">
                  <c:v>37730</c:v>
                </c:pt>
                <c:pt idx="20">
                  <c:v>37731</c:v>
                </c:pt>
                <c:pt idx="21">
                  <c:v>37732</c:v>
                </c:pt>
                <c:pt idx="22">
                  <c:v>37733</c:v>
                </c:pt>
                <c:pt idx="23">
                  <c:v>37734</c:v>
                </c:pt>
                <c:pt idx="24">
                  <c:v>37735</c:v>
                </c:pt>
                <c:pt idx="25">
                  <c:v>37736</c:v>
                </c:pt>
                <c:pt idx="26">
                  <c:v>37737</c:v>
                </c:pt>
                <c:pt idx="27">
                  <c:v>37738</c:v>
                </c:pt>
                <c:pt idx="28">
                  <c:v>37739</c:v>
                </c:pt>
                <c:pt idx="29">
                  <c:v>37740</c:v>
                </c:pt>
                <c:pt idx="30">
                  <c:v>37741</c:v>
                </c:pt>
                <c:pt idx="31">
                  <c:v>37742</c:v>
                </c:pt>
                <c:pt idx="32">
                  <c:v>37743</c:v>
                </c:pt>
                <c:pt idx="33">
                  <c:v>37744</c:v>
                </c:pt>
                <c:pt idx="34">
                  <c:v>37745</c:v>
                </c:pt>
                <c:pt idx="35">
                  <c:v>37746</c:v>
                </c:pt>
                <c:pt idx="36">
                  <c:v>37747</c:v>
                </c:pt>
                <c:pt idx="37">
                  <c:v>37748</c:v>
                </c:pt>
                <c:pt idx="38">
                  <c:v>37749</c:v>
                </c:pt>
                <c:pt idx="39">
                  <c:v>37750</c:v>
                </c:pt>
                <c:pt idx="40">
                  <c:v>37751</c:v>
                </c:pt>
                <c:pt idx="41">
                  <c:v>37752</c:v>
                </c:pt>
                <c:pt idx="42">
                  <c:v>37753</c:v>
                </c:pt>
                <c:pt idx="43">
                  <c:v>37754</c:v>
                </c:pt>
                <c:pt idx="44">
                  <c:v>37755</c:v>
                </c:pt>
                <c:pt idx="45">
                  <c:v>37756</c:v>
                </c:pt>
                <c:pt idx="46">
                  <c:v>37757</c:v>
                </c:pt>
                <c:pt idx="47">
                  <c:v>37758</c:v>
                </c:pt>
                <c:pt idx="48">
                  <c:v>37759</c:v>
                </c:pt>
                <c:pt idx="49">
                  <c:v>37760</c:v>
                </c:pt>
                <c:pt idx="50">
                  <c:v>37761</c:v>
                </c:pt>
                <c:pt idx="51">
                  <c:v>37762</c:v>
                </c:pt>
                <c:pt idx="52">
                  <c:v>37763</c:v>
                </c:pt>
                <c:pt idx="53">
                  <c:v>37764</c:v>
                </c:pt>
                <c:pt idx="54">
                  <c:v>37765</c:v>
                </c:pt>
                <c:pt idx="55">
                  <c:v>37766</c:v>
                </c:pt>
                <c:pt idx="56">
                  <c:v>37767</c:v>
                </c:pt>
                <c:pt idx="57">
                  <c:v>37768</c:v>
                </c:pt>
                <c:pt idx="58">
                  <c:v>37769</c:v>
                </c:pt>
                <c:pt idx="59">
                  <c:v>37770</c:v>
                </c:pt>
                <c:pt idx="60">
                  <c:v>37771</c:v>
                </c:pt>
                <c:pt idx="61">
                  <c:v>37772</c:v>
                </c:pt>
                <c:pt idx="62">
                  <c:v>37773</c:v>
                </c:pt>
                <c:pt idx="63">
                  <c:v>37774</c:v>
                </c:pt>
                <c:pt idx="64">
                  <c:v>37775</c:v>
                </c:pt>
                <c:pt idx="65">
                  <c:v>37776</c:v>
                </c:pt>
                <c:pt idx="66">
                  <c:v>37777</c:v>
                </c:pt>
                <c:pt idx="67">
                  <c:v>37778</c:v>
                </c:pt>
                <c:pt idx="68">
                  <c:v>37779</c:v>
                </c:pt>
                <c:pt idx="69">
                  <c:v>37780</c:v>
                </c:pt>
                <c:pt idx="70">
                  <c:v>37781</c:v>
                </c:pt>
                <c:pt idx="71">
                  <c:v>37782</c:v>
                </c:pt>
                <c:pt idx="72">
                  <c:v>37783</c:v>
                </c:pt>
                <c:pt idx="73">
                  <c:v>37784</c:v>
                </c:pt>
                <c:pt idx="74">
                  <c:v>37785</c:v>
                </c:pt>
                <c:pt idx="75">
                  <c:v>37786</c:v>
                </c:pt>
                <c:pt idx="76">
                  <c:v>37787</c:v>
                </c:pt>
                <c:pt idx="77">
                  <c:v>37788</c:v>
                </c:pt>
                <c:pt idx="78">
                  <c:v>37789</c:v>
                </c:pt>
                <c:pt idx="79">
                  <c:v>37790</c:v>
                </c:pt>
                <c:pt idx="80">
                  <c:v>37791</c:v>
                </c:pt>
                <c:pt idx="81">
                  <c:v>37792</c:v>
                </c:pt>
                <c:pt idx="82">
                  <c:v>37793</c:v>
                </c:pt>
                <c:pt idx="83">
                  <c:v>37794</c:v>
                </c:pt>
                <c:pt idx="84">
                  <c:v>37795</c:v>
                </c:pt>
                <c:pt idx="85">
                  <c:v>37796</c:v>
                </c:pt>
                <c:pt idx="86">
                  <c:v>37797</c:v>
                </c:pt>
                <c:pt idx="87">
                  <c:v>37798</c:v>
                </c:pt>
                <c:pt idx="88">
                  <c:v>37799</c:v>
                </c:pt>
                <c:pt idx="89">
                  <c:v>37800</c:v>
                </c:pt>
                <c:pt idx="90">
                  <c:v>37801</c:v>
                </c:pt>
                <c:pt idx="91">
                  <c:v>37802</c:v>
                </c:pt>
                <c:pt idx="92">
                  <c:v>37803</c:v>
                </c:pt>
                <c:pt idx="93">
                  <c:v>37804</c:v>
                </c:pt>
                <c:pt idx="94">
                  <c:v>37805</c:v>
                </c:pt>
                <c:pt idx="95">
                  <c:v>37806</c:v>
                </c:pt>
                <c:pt idx="96">
                  <c:v>37807</c:v>
                </c:pt>
                <c:pt idx="97">
                  <c:v>37808</c:v>
                </c:pt>
                <c:pt idx="98">
                  <c:v>37809</c:v>
                </c:pt>
                <c:pt idx="99">
                  <c:v>37810</c:v>
                </c:pt>
                <c:pt idx="100">
                  <c:v>37811</c:v>
                </c:pt>
                <c:pt idx="101">
                  <c:v>37812</c:v>
                </c:pt>
                <c:pt idx="102">
                  <c:v>37813</c:v>
                </c:pt>
                <c:pt idx="103">
                  <c:v>37814</c:v>
                </c:pt>
                <c:pt idx="104">
                  <c:v>37815</c:v>
                </c:pt>
                <c:pt idx="105">
                  <c:v>37816</c:v>
                </c:pt>
                <c:pt idx="106">
                  <c:v>37817</c:v>
                </c:pt>
                <c:pt idx="107">
                  <c:v>37818</c:v>
                </c:pt>
                <c:pt idx="108">
                  <c:v>37819</c:v>
                </c:pt>
                <c:pt idx="109">
                  <c:v>37820</c:v>
                </c:pt>
                <c:pt idx="110">
                  <c:v>37821</c:v>
                </c:pt>
                <c:pt idx="111">
                  <c:v>37822</c:v>
                </c:pt>
                <c:pt idx="112">
                  <c:v>37823</c:v>
                </c:pt>
                <c:pt idx="113">
                  <c:v>37824</c:v>
                </c:pt>
                <c:pt idx="114">
                  <c:v>37825</c:v>
                </c:pt>
                <c:pt idx="115">
                  <c:v>37826</c:v>
                </c:pt>
                <c:pt idx="116">
                  <c:v>37827</c:v>
                </c:pt>
                <c:pt idx="117">
                  <c:v>37828</c:v>
                </c:pt>
                <c:pt idx="118">
                  <c:v>37829</c:v>
                </c:pt>
                <c:pt idx="119">
                  <c:v>37830</c:v>
                </c:pt>
                <c:pt idx="120">
                  <c:v>37831</c:v>
                </c:pt>
                <c:pt idx="121">
                  <c:v>37832</c:v>
                </c:pt>
                <c:pt idx="122">
                  <c:v>37833</c:v>
                </c:pt>
                <c:pt idx="123">
                  <c:v>37834</c:v>
                </c:pt>
                <c:pt idx="124">
                  <c:v>37835</c:v>
                </c:pt>
                <c:pt idx="125">
                  <c:v>37836</c:v>
                </c:pt>
                <c:pt idx="126">
                  <c:v>37837</c:v>
                </c:pt>
                <c:pt idx="127">
                  <c:v>37838</c:v>
                </c:pt>
              </c:strCache>
            </c:strRef>
          </c:xVal>
          <c:yVal>
            <c:numRef>
              <c:f>'2007 Example'!$M$3:$M$131</c:f>
              <c:numCache>
                <c:ptCount val="129"/>
                <c:pt idx="4">
                  <c:v>-0.14285714285714285</c:v>
                </c:pt>
                <c:pt idx="5">
                  <c:v>-0.21428571428571427</c:v>
                </c:pt>
                <c:pt idx="6">
                  <c:v>-0.2857142857142857</c:v>
                </c:pt>
                <c:pt idx="7">
                  <c:v>-0.2857142857142857</c:v>
                </c:pt>
                <c:pt idx="8">
                  <c:v>-0.2857142857142857</c:v>
                </c:pt>
                <c:pt idx="9">
                  <c:v>-0.4642857142857143</c:v>
                </c:pt>
                <c:pt idx="10">
                  <c:v>-0.7142857142857143</c:v>
                </c:pt>
                <c:pt idx="11">
                  <c:v>-0.7142857142857143</c:v>
                </c:pt>
                <c:pt idx="12">
                  <c:v>-0.7142857142857143</c:v>
                </c:pt>
                <c:pt idx="13">
                  <c:v>-0.7142857142857143</c:v>
                </c:pt>
                <c:pt idx="14">
                  <c:v>-1.0714285714285714</c:v>
                </c:pt>
                <c:pt idx="15">
                  <c:v>-1.1428571428571428</c:v>
                </c:pt>
                <c:pt idx="16">
                  <c:v>-1.0357142857142858</c:v>
                </c:pt>
                <c:pt idx="17">
                  <c:v>-0.6428571428571429</c:v>
                </c:pt>
                <c:pt idx="18">
                  <c:v>-0.42857142857142855</c:v>
                </c:pt>
                <c:pt idx="19">
                  <c:v>-0.35714285714285715</c:v>
                </c:pt>
                <c:pt idx="20">
                  <c:v>-0.07142857142857142</c:v>
                </c:pt>
                <c:pt idx="21">
                  <c:v>0.14285714285714285</c:v>
                </c:pt>
                <c:pt idx="22">
                  <c:v>0.07142857142857142</c:v>
                </c:pt>
                <c:pt idx="23">
                  <c:v>0.14285714285714285</c:v>
                </c:pt>
                <c:pt idx="24">
                  <c:v>0.21428571428571427</c:v>
                </c:pt>
                <c:pt idx="25">
                  <c:v>0.21428571428571427</c:v>
                </c:pt>
                <c:pt idx="26">
                  <c:v>0.6428571428571429</c:v>
                </c:pt>
                <c:pt idx="27">
                  <c:v>0.7857142857142857</c:v>
                </c:pt>
                <c:pt idx="28">
                  <c:v>1.3928571428571428</c:v>
                </c:pt>
                <c:pt idx="29">
                  <c:v>1.5</c:v>
                </c:pt>
                <c:pt idx="30">
                  <c:v>1.7142857142857142</c:v>
                </c:pt>
                <c:pt idx="31">
                  <c:v>1.5714285714285714</c:v>
                </c:pt>
                <c:pt idx="32">
                  <c:v>1.3571428571428572</c:v>
                </c:pt>
                <c:pt idx="33">
                  <c:v>0.8928571428571429</c:v>
                </c:pt>
                <c:pt idx="34">
                  <c:v>1</c:v>
                </c:pt>
                <c:pt idx="35">
                  <c:v>1.1071428571428572</c:v>
                </c:pt>
                <c:pt idx="36">
                  <c:v>1.7142857142857142</c:v>
                </c:pt>
                <c:pt idx="37">
                  <c:v>2</c:v>
                </c:pt>
                <c:pt idx="38">
                  <c:v>2.7857142857142856</c:v>
                </c:pt>
                <c:pt idx="39">
                  <c:v>2.7857142857142856</c:v>
                </c:pt>
                <c:pt idx="40">
                  <c:v>3.3214285714285716</c:v>
                </c:pt>
                <c:pt idx="41">
                  <c:v>4.714285714285714</c:v>
                </c:pt>
                <c:pt idx="42">
                  <c:v>5.428571428571429</c:v>
                </c:pt>
                <c:pt idx="43">
                  <c:v>5</c:v>
                </c:pt>
                <c:pt idx="44">
                  <c:v>4.5</c:v>
                </c:pt>
                <c:pt idx="45">
                  <c:v>4.285714285714286</c:v>
                </c:pt>
                <c:pt idx="46">
                  <c:v>5.5</c:v>
                </c:pt>
                <c:pt idx="47">
                  <c:v>5.785714285714286</c:v>
                </c:pt>
                <c:pt idx="48">
                  <c:v>5.214285714285714</c:v>
                </c:pt>
                <c:pt idx="49">
                  <c:v>5.214285714285714</c:v>
                </c:pt>
                <c:pt idx="50">
                  <c:v>6.714285714285714</c:v>
                </c:pt>
                <c:pt idx="51">
                  <c:v>8.142857142857142</c:v>
                </c:pt>
                <c:pt idx="52">
                  <c:v>8.357142857142858</c:v>
                </c:pt>
                <c:pt idx="53">
                  <c:v>7.357142857142857</c:v>
                </c:pt>
                <c:pt idx="54">
                  <c:v>6.857142857142857</c:v>
                </c:pt>
                <c:pt idx="55">
                  <c:v>6.214285714285714</c:v>
                </c:pt>
                <c:pt idx="56">
                  <c:v>5.464285714285714</c:v>
                </c:pt>
                <c:pt idx="57">
                  <c:v>4.285714285714286</c:v>
                </c:pt>
                <c:pt idx="58">
                  <c:v>3.9285714285714284</c:v>
                </c:pt>
                <c:pt idx="59">
                  <c:v>4.214285714285714</c:v>
                </c:pt>
                <c:pt idx="60">
                  <c:v>3.6785714285714284</c:v>
                </c:pt>
                <c:pt idx="61">
                  <c:v>3.5714285714285716</c:v>
                </c:pt>
                <c:pt idx="62">
                  <c:v>3.7142857142857144</c:v>
                </c:pt>
                <c:pt idx="63">
                  <c:v>2.4642857142857144</c:v>
                </c:pt>
                <c:pt idx="64">
                  <c:v>2.9285714285714284</c:v>
                </c:pt>
                <c:pt idx="65">
                  <c:v>2.142857142857143</c:v>
                </c:pt>
                <c:pt idx="66">
                  <c:v>1.0714285714285714</c:v>
                </c:pt>
                <c:pt idx="67">
                  <c:v>1.3928571428571428</c:v>
                </c:pt>
                <c:pt idx="68">
                  <c:v>1.1428571428571428</c:v>
                </c:pt>
                <c:pt idx="69">
                  <c:v>0.5</c:v>
                </c:pt>
                <c:pt idx="70">
                  <c:v>1.2142857142857142</c:v>
                </c:pt>
                <c:pt idx="71">
                  <c:v>0.17857142857142858</c:v>
                </c:pt>
                <c:pt idx="72">
                  <c:v>-0.2857142857142857</c:v>
                </c:pt>
                <c:pt idx="73">
                  <c:v>-0.35714285714285715</c:v>
                </c:pt>
                <c:pt idx="74">
                  <c:v>-0.21428571428571427</c:v>
                </c:pt>
                <c:pt idx="75">
                  <c:v>0.07142857142857142</c:v>
                </c:pt>
                <c:pt idx="76">
                  <c:v>0.07142857142857142</c:v>
                </c:pt>
                <c:pt idx="77">
                  <c:v>0.07142857142857142</c:v>
                </c:pt>
                <c:pt idx="78">
                  <c:v>0.17857142857142858</c:v>
                </c:pt>
                <c:pt idx="79">
                  <c:v>0.21428571428571427</c:v>
                </c:pt>
                <c:pt idx="80">
                  <c:v>0.14285714285714285</c:v>
                </c:pt>
                <c:pt idx="81">
                  <c:v>-0.07142857142857142</c:v>
                </c:pt>
                <c:pt idx="82">
                  <c:v>0.07142857142857142</c:v>
                </c:pt>
                <c:pt idx="83">
                  <c:v>0.4642857142857143</c:v>
                </c:pt>
                <c:pt idx="84">
                  <c:v>0.7142857142857143</c:v>
                </c:pt>
                <c:pt idx="85">
                  <c:v>1.0714285714285714</c:v>
                </c:pt>
                <c:pt idx="86">
                  <c:v>1.2142857142857142</c:v>
                </c:pt>
                <c:pt idx="87">
                  <c:v>1.3571428571428572</c:v>
                </c:pt>
                <c:pt idx="88">
                  <c:v>1.5</c:v>
                </c:pt>
                <c:pt idx="89">
                  <c:v>1.2142857142857142</c:v>
                </c:pt>
                <c:pt idx="90">
                  <c:v>0.6785714285714286</c:v>
                </c:pt>
                <c:pt idx="91">
                  <c:v>0.2857142857142857</c:v>
                </c:pt>
                <c:pt idx="92">
                  <c:v>0.07142857142857142</c:v>
                </c:pt>
                <c:pt idx="93">
                  <c:v>0.21428571428571427</c:v>
                </c:pt>
                <c:pt idx="94">
                  <c:v>0.35714285714285715</c:v>
                </c:pt>
                <c:pt idx="95">
                  <c:v>0.35714285714285715</c:v>
                </c:pt>
                <c:pt idx="96">
                  <c:v>0.39285714285714285</c:v>
                </c:pt>
                <c:pt idx="97">
                  <c:v>0.5</c:v>
                </c:pt>
                <c:pt idx="98">
                  <c:v>0.75</c:v>
                </c:pt>
                <c:pt idx="99">
                  <c:v>0.7142857142857143</c:v>
                </c:pt>
                <c:pt idx="100">
                  <c:v>0.6785714285714286</c:v>
                </c:pt>
                <c:pt idx="101">
                  <c:v>0.6428571428571429</c:v>
                </c:pt>
                <c:pt idx="102">
                  <c:v>0.5714285714285714</c:v>
                </c:pt>
                <c:pt idx="103">
                  <c:v>0.25</c:v>
                </c:pt>
                <c:pt idx="104">
                  <c:v>-0.07142857142857142</c:v>
                </c:pt>
                <c:pt idx="105">
                  <c:v>-0.32142857142857145</c:v>
                </c:pt>
                <c:pt idx="106">
                  <c:v>-0.42857142857142855</c:v>
                </c:pt>
                <c:pt idx="107">
                  <c:v>-0.5357142857142857</c:v>
                </c:pt>
                <c:pt idx="108">
                  <c:v>-0.6428571428571429</c:v>
                </c:pt>
                <c:pt idx="109">
                  <c:v>-0.5714285714285714</c:v>
                </c:pt>
                <c:pt idx="110">
                  <c:v>-0.42857142857142855</c:v>
                </c:pt>
                <c:pt idx="111">
                  <c:v>-0.2857142857142857</c:v>
                </c:pt>
                <c:pt idx="112">
                  <c:v>-0.14285714285714285</c:v>
                </c:pt>
                <c:pt idx="113">
                  <c:v>-0.35714285714285715</c:v>
                </c:pt>
                <c:pt idx="114">
                  <c:v>-0.42857142857142855</c:v>
                </c:pt>
                <c:pt idx="115">
                  <c:v>-0.5714285714285714</c:v>
                </c:pt>
                <c:pt idx="116">
                  <c:v>-0.5714285714285714</c:v>
                </c:pt>
                <c:pt idx="117">
                  <c:v>-0.5</c:v>
                </c:pt>
                <c:pt idx="118">
                  <c:v>-0.42857142857142855</c:v>
                </c:pt>
                <c:pt idx="119">
                  <c:v>-0.42857142857142855</c:v>
                </c:pt>
                <c:pt idx="120">
                  <c:v>-0.2857142857142857</c:v>
                </c:pt>
                <c:pt idx="121">
                  <c:v>-0.2857142857142857</c:v>
                </c:pt>
                <c:pt idx="122">
                  <c:v>-0.21428571428571427</c:v>
                </c:pt>
                <c:pt idx="123">
                  <c:v>-0.21428571428571427</c:v>
                </c:pt>
                <c:pt idx="124">
                  <c:v>-0.2857142857142857</c:v>
                </c:pt>
                <c:pt idx="125">
                  <c:v>-0.3333333333333333</c:v>
                </c:pt>
                <c:pt idx="126">
                  <c:v>-0.4</c:v>
                </c:pt>
                <c:pt idx="127">
                  <c:v>-0.375</c:v>
                </c:pt>
              </c:numCache>
            </c:numRef>
          </c:yVal>
          <c:smooth val="0"/>
        </c:ser>
        <c:axId val="38613662"/>
        <c:axId val="11978639"/>
      </c:scatterChart>
      <c:scatterChart>
        <c:scatterStyle val="lineMarker"/>
        <c:varyColors val="0"/>
        <c:ser>
          <c:idx val="1"/>
          <c:order val="1"/>
          <c:tx>
            <c:strRef>
              <c:f>'2007 Example'!$J$2</c:f>
              <c:strCache>
                <c:ptCount val="1"/>
                <c:pt idx="0">
                  <c:v>Adjusted Weight</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'2007 Example'!$A$4:$A$132</c:f>
              <c:numCache>
                <c:ptCount val="129"/>
                <c:pt idx="0">
                  <c:v>92</c:v>
                </c:pt>
                <c:pt idx="1">
                  <c:v>93</c:v>
                </c:pt>
                <c:pt idx="2">
                  <c:v>94</c:v>
                </c:pt>
                <c:pt idx="3">
                  <c:v>95</c:v>
                </c:pt>
                <c:pt idx="4">
                  <c:v>96</c:v>
                </c:pt>
                <c:pt idx="5">
                  <c:v>97</c:v>
                </c:pt>
                <c:pt idx="6">
                  <c:v>98</c:v>
                </c:pt>
                <c:pt idx="7">
                  <c:v>99</c:v>
                </c:pt>
                <c:pt idx="8">
                  <c:v>100</c:v>
                </c:pt>
                <c:pt idx="9">
                  <c:v>101</c:v>
                </c:pt>
                <c:pt idx="10">
                  <c:v>102</c:v>
                </c:pt>
                <c:pt idx="11">
                  <c:v>103</c:v>
                </c:pt>
                <c:pt idx="12">
                  <c:v>104</c:v>
                </c:pt>
                <c:pt idx="13">
                  <c:v>105</c:v>
                </c:pt>
                <c:pt idx="14">
                  <c:v>106</c:v>
                </c:pt>
                <c:pt idx="15">
                  <c:v>107</c:v>
                </c:pt>
                <c:pt idx="16">
                  <c:v>108</c:v>
                </c:pt>
                <c:pt idx="17">
                  <c:v>109</c:v>
                </c:pt>
                <c:pt idx="18">
                  <c:v>110</c:v>
                </c:pt>
                <c:pt idx="19">
                  <c:v>111</c:v>
                </c:pt>
                <c:pt idx="20">
                  <c:v>112</c:v>
                </c:pt>
                <c:pt idx="21">
                  <c:v>113</c:v>
                </c:pt>
                <c:pt idx="22">
                  <c:v>114</c:v>
                </c:pt>
                <c:pt idx="23">
                  <c:v>115</c:v>
                </c:pt>
                <c:pt idx="24">
                  <c:v>116</c:v>
                </c:pt>
                <c:pt idx="25">
                  <c:v>117</c:v>
                </c:pt>
                <c:pt idx="26">
                  <c:v>118</c:v>
                </c:pt>
                <c:pt idx="27">
                  <c:v>119</c:v>
                </c:pt>
                <c:pt idx="28">
                  <c:v>120</c:v>
                </c:pt>
                <c:pt idx="29">
                  <c:v>121</c:v>
                </c:pt>
                <c:pt idx="30">
                  <c:v>122</c:v>
                </c:pt>
                <c:pt idx="31">
                  <c:v>123</c:v>
                </c:pt>
                <c:pt idx="32">
                  <c:v>124</c:v>
                </c:pt>
                <c:pt idx="33">
                  <c:v>125</c:v>
                </c:pt>
                <c:pt idx="34">
                  <c:v>126</c:v>
                </c:pt>
                <c:pt idx="35">
                  <c:v>127</c:v>
                </c:pt>
                <c:pt idx="36">
                  <c:v>128</c:v>
                </c:pt>
                <c:pt idx="37">
                  <c:v>129</c:v>
                </c:pt>
                <c:pt idx="38">
                  <c:v>130</c:v>
                </c:pt>
                <c:pt idx="39">
                  <c:v>131</c:v>
                </c:pt>
                <c:pt idx="40">
                  <c:v>132</c:v>
                </c:pt>
                <c:pt idx="41">
                  <c:v>133</c:v>
                </c:pt>
                <c:pt idx="42">
                  <c:v>134</c:v>
                </c:pt>
                <c:pt idx="43">
                  <c:v>135</c:v>
                </c:pt>
                <c:pt idx="44">
                  <c:v>136</c:v>
                </c:pt>
                <c:pt idx="45">
                  <c:v>137</c:v>
                </c:pt>
                <c:pt idx="46">
                  <c:v>138</c:v>
                </c:pt>
                <c:pt idx="47">
                  <c:v>139</c:v>
                </c:pt>
                <c:pt idx="48">
                  <c:v>140</c:v>
                </c:pt>
                <c:pt idx="49">
                  <c:v>141</c:v>
                </c:pt>
                <c:pt idx="50">
                  <c:v>142</c:v>
                </c:pt>
                <c:pt idx="51">
                  <c:v>143</c:v>
                </c:pt>
                <c:pt idx="52">
                  <c:v>144</c:v>
                </c:pt>
                <c:pt idx="53">
                  <c:v>145</c:v>
                </c:pt>
                <c:pt idx="54">
                  <c:v>146</c:v>
                </c:pt>
                <c:pt idx="55">
                  <c:v>147</c:v>
                </c:pt>
                <c:pt idx="56">
                  <c:v>148</c:v>
                </c:pt>
                <c:pt idx="57">
                  <c:v>149</c:v>
                </c:pt>
                <c:pt idx="58">
                  <c:v>150</c:v>
                </c:pt>
                <c:pt idx="59">
                  <c:v>151</c:v>
                </c:pt>
                <c:pt idx="60">
                  <c:v>152</c:v>
                </c:pt>
                <c:pt idx="61">
                  <c:v>153</c:v>
                </c:pt>
                <c:pt idx="62">
                  <c:v>154</c:v>
                </c:pt>
                <c:pt idx="63">
                  <c:v>155</c:v>
                </c:pt>
                <c:pt idx="64">
                  <c:v>156</c:v>
                </c:pt>
                <c:pt idx="65">
                  <c:v>157</c:v>
                </c:pt>
                <c:pt idx="66">
                  <c:v>158</c:v>
                </c:pt>
                <c:pt idx="67">
                  <c:v>159</c:v>
                </c:pt>
                <c:pt idx="68">
                  <c:v>160</c:v>
                </c:pt>
                <c:pt idx="69">
                  <c:v>161</c:v>
                </c:pt>
                <c:pt idx="70">
                  <c:v>162</c:v>
                </c:pt>
                <c:pt idx="71">
                  <c:v>163</c:v>
                </c:pt>
                <c:pt idx="72">
                  <c:v>164</c:v>
                </c:pt>
                <c:pt idx="73">
                  <c:v>165</c:v>
                </c:pt>
                <c:pt idx="74">
                  <c:v>166</c:v>
                </c:pt>
                <c:pt idx="75">
                  <c:v>167</c:v>
                </c:pt>
                <c:pt idx="76">
                  <c:v>168</c:v>
                </c:pt>
                <c:pt idx="77">
                  <c:v>169</c:v>
                </c:pt>
                <c:pt idx="78">
                  <c:v>170</c:v>
                </c:pt>
                <c:pt idx="79">
                  <c:v>171</c:v>
                </c:pt>
                <c:pt idx="80">
                  <c:v>172</c:v>
                </c:pt>
                <c:pt idx="81">
                  <c:v>173</c:v>
                </c:pt>
                <c:pt idx="82">
                  <c:v>174</c:v>
                </c:pt>
                <c:pt idx="83">
                  <c:v>175</c:v>
                </c:pt>
                <c:pt idx="84">
                  <c:v>176</c:v>
                </c:pt>
                <c:pt idx="85">
                  <c:v>177</c:v>
                </c:pt>
                <c:pt idx="86">
                  <c:v>178</c:v>
                </c:pt>
                <c:pt idx="87">
                  <c:v>179</c:v>
                </c:pt>
                <c:pt idx="88">
                  <c:v>180</c:v>
                </c:pt>
                <c:pt idx="89">
                  <c:v>181</c:v>
                </c:pt>
                <c:pt idx="90">
                  <c:v>182</c:v>
                </c:pt>
                <c:pt idx="91">
                  <c:v>183</c:v>
                </c:pt>
                <c:pt idx="92">
                  <c:v>184</c:v>
                </c:pt>
                <c:pt idx="93">
                  <c:v>185</c:v>
                </c:pt>
                <c:pt idx="94">
                  <c:v>186</c:v>
                </c:pt>
                <c:pt idx="95">
                  <c:v>187</c:v>
                </c:pt>
                <c:pt idx="96">
                  <c:v>188</c:v>
                </c:pt>
                <c:pt idx="97">
                  <c:v>189</c:v>
                </c:pt>
                <c:pt idx="98">
                  <c:v>190</c:v>
                </c:pt>
                <c:pt idx="99">
                  <c:v>191</c:v>
                </c:pt>
                <c:pt idx="100">
                  <c:v>192</c:v>
                </c:pt>
                <c:pt idx="101">
                  <c:v>193</c:v>
                </c:pt>
                <c:pt idx="102">
                  <c:v>194</c:v>
                </c:pt>
                <c:pt idx="103">
                  <c:v>195</c:v>
                </c:pt>
                <c:pt idx="104">
                  <c:v>196</c:v>
                </c:pt>
                <c:pt idx="105">
                  <c:v>197</c:v>
                </c:pt>
                <c:pt idx="106">
                  <c:v>198</c:v>
                </c:pt>
                <c:pt idx="107">
                  <c:v>199</c:v>
                </c:pt>
                <c:pt idx="108">
                  <c:v>200</c:v>
                </c:pt>
                <c:pt idx="109">
                  <c:v>201</c:v>
                </c:pt>
                <c:pt idx="110">
                  <c:v>202</c:v>
                </c:pt>
                <c:pt idx="111">
                  <c:v>203</c:v>
                </c:pt>
                <c:pt idx="112">
                  <c:v>204</c:v>
                </c:pt>
                <c:pt idx="113">
                  <c:v>205</c:v>
                </c:pt>
                <c:pt idx="114">
                  <c:v>206</c:v>
                </c:pt>
                <c:pt idx="115">
                  <c:v>207</c:v>
                </c:pt>
                <c:pt idx="116">
                  <c:v>208</c:v>
                </c:pt>
                <c:pt idx="117">
                  <c:v>209</c:v>
                </c:pt>
                <c:pt idx="118">
                  <c:v>210</c:v>
                </c:pt>
                <c:pt idx="119">
                  <c:v>211</c:v>
                </c:pt>
                <c:pt idx="120">
                  <c:v>212</c:v>
                </c:pt>
                <c:pt idx="121">
                  <c:v>213</c:v>
                </c:pt>
                <c:pt idx="122">
                  <c:v>214</c:v>
                </c:pt>
                <c:pt idx="123">
                  <c:v>215</c:v>
                </c:pt>
                <c:pt idx="124">
                  <c:v>216</c:v>
                </c:pt>
                <c:pt idx="125">
                  <c:v>217</c:v>
                </c:pt>
                <c:pt idx="126">
                  <c:v>218</c:v>
                </c:pt>
              </c:numCache>
            </c:numRef>
          </c:xVal>
          <c:yVal>
            <c:numRef>
              <c:f>'2007 Example'!$J$3:$J$131</c:f>
              <c:numCache>
                <c:ptCount val="129"/>
                <c:pt idx="0">
                  <c:v>77.25</c:v>
                </c:pt>
                <c:pt idx="1">
                  <c:v>77.5</c:v>
                </c:pt>
                <c:pt idx="2">
                  <c:v>77.5</c:v>
                </c:pt>
                <c:pt idx="3">
                  <c:v>77.5</c:v>
                </c:pt>
                <c:pt idx="4">
                  <c:v>77.5</c:v>
                </c:pt>
                <c:pt idx="5">
                  <c:v>77.5</c:v>
                </c:pt>
                <c:pt idx="6">
                  <c:v>77</c:v>
                </c:pt>
                <c:pt idx="7">
                  <c:v>76.5</c:v>
                </c:pt>
                <c:pt idx="8">
                  <c:v>76</c:v>
                </c:pt>
                <c:pt idx="9">
                  <c:v>75.5</c:v>
                </c:pt>
                <c:pt idx="10">
                  <c:v>75.5</c:v>
                </c:pt>
                <c:pt idx="11">
                  <c:v>75.5</c:v>
                </c:pt>
                <c:pt idx="12">
                  <c:v>74.25</c:v>
                </c:pt>
                <c:pt idx="13">
                  <c:v>72</c:v>
                </c:pt>
                <c:pt idx="14">
                  <c:v>71.5</c:v>
                </c:pt>
                <c:pt idx="15">
                  <c:v>71</c:v>
                </c:pt>
                <c:pt idx="16">
                  <c:v>70.5</c:v>
                </c:pt>
                <c:pt idx="17">
                  <c:v>68</c:v>
                </c:pt>
                <c:pt idx="18">
                  <c:v>67.5</c:v>
                </c:pt>
                <c:pt idx="19">
                  <c:v>67</c:v>
                </c:pt>
                <c:pt idx="20">
                  <c:v>67.5</c:v>
                </c:pt>
                <c:pt idx="21">
                  <c:v>68.5</c:v>
                </c:pt>
                <c:pt idx="22">
                  <c:v>68.5</c:v>
                </c:pt>
                <c:pt idx="23">
                  <c:v>70</c:v>
                </c:pt>
                <c:pt idx="24">
                  <c:v>69</c:v>
                </c:pt>
                <c:pt idx="25">
                  <c:v>68</c:v>
                </c:pt>
                <c:pt idx="26">
                  <c:v>68</c:v>
                </c:pt>
                <c:pt idx="27">
                  <c:v>69</c:v>
                </c:pt>
                <c:pt idx="28">
                  <c:v>70</c:v>
                </c:pt>
                <c:pt idx="29">
                  <c:v>73</c:v>
                </c:pt>
                <c:pt idx="30">
                  <c:v>75.5</c:v>
                </c:pt>
                <c:pt idx="31">
                  <c:v>78.75</c:v>
                </c:pt>
                <c:pt idx="32">
                  <c:v>78.5</c:v>
                </c:pt>
                <c:pt idx="33">
                  <c:v>80</c:v>
                </c:pt>
                <c:pt idx="34">
                  <c:v>80</c:v>
                </c:pt>
                <c:pt idx="35">
                  <c:v>79.5</c:v>
                </c:pt>
                <c:pt idx="36">
                  <c:v>79.25</c:v>
                </c:pt>
                <c:pt idx="37">
                  <c:v>82.5</c:v>
                </c:pt>
                <c:pt idx="38">
                  <c:v>86.5</c:v>
                </c:pt>
                <c:pt idx="39">
                  <c:v>90.5</c:v>
                </c:pt>
                <c:pt idx="40">
                  <c:v>94</c:v>
                </c:pt>
                <c:pt idx="41">
                  <c:v>99.5</c:v>
                </c:pt>
                <c:pt idx="42">
                  <c:v>99</c:v>
                </c:pt>
                <c:pt idx="43">
                  <c:v>102.5</c:v>
                </c:pt>
                <c:pt idx="44">
                  <c:v>115.5</c:v>
                </c:pt>
                <c:pt idx="45">
                  <c:v>124.5</c:v>
                </c:pt>
                <c:pt idx="46">
                  <c:v>125.5</c:v>
                </c:pt>
                <c:pt idx="47">
                  <c:v>125.5</c:v>
                </c:pt>
                <c:pt idx="48">
                  <c:v>129.5</c:v>
                </c:pt>
                <c:pt idx="49">
                  <c:v>137.5</c:v>
                </c:pt>
                <c:pt idx="50">
                  <c:v>143</c:v>
                </c:pt>
                <c:pt idx="51">
                  <c:v>152</c:v>
                </c:pt>
                <c:pt idx="52">
                  <c:v>161</c:v>
                </c:pt>
                <c:pt idx="53">
                  <c:v>172.5</c:v>
                </c:pt>
                <c:pt idx="54">
                  <c:v>182.5</c:v>
                </c:pt>
                <c:pt idx="55">
                  <c:v>188</c:v>
                </c:pt>
                <c:pt idx="56">
                  <c:v>189</c:v>
                </c:pt>
                <c:pt idx="57">
                  <c:v>191</c:v>
                </c:pt>
                <c:pt idx="58">
                  <c:v>195.5</c:v>
                </c:pt>
                <c:pt idx="59">
                  <c:v>199.25</c:v>
                </c:pt>
                <c:pt idx="60">
                  <c:v>202.5</c:v>
                </c:pt>
                <c:pt idx="61">
                  <c:v>210</c:v>
                </c:pt>
                <c:pt idx="62">
                  <c:v>217.5</c:v>
                </c:pt>
                <c:pt idx="63">
                  <c:v>214.75</c:v>
                </c:pt>
                <c:pt idx="64">
                  <c:v>216</c:v>
                </c:pt>
                <c:pt idx="65">
                  <c:v>221.5</c:v>
                </c:pt>
                <c:pt idx="66">
                  <c:v>216.5</c:v>
                </c:pt>
                <c:pt idx="67">
                  <c:v>223</c:v>
                </c:pt>
                <c:pt idx="68">
                  <c:v>225</c:v>
                </c:pt>
                <c:pt idx="69">
                  <c:v>225</c:v>
                </c:pt>
                <c:pt idx="70">
                  <c:v>224.5</c:v>
                </c:pt>
                <c:pt idx="71">
                  <c:v>224</c:v>
                </c:pt>
                <c:pt idx="72">
                  <c:v>225</c:v>
                </c:pt>
                <c:pt idx="73">
                  <c:v>225</c:v>
                </c:pt>
                <c:pt idx="74">
                  <c:v>224.25</c:v>
                </c:pt>
                <c:pt idx="75">
                  <c:v>223</c:v>
                </c:pt>
                <c:pt idx="76">
                  <c:v>222.5</c:v>
                </c:pt>
                <c:pt idx="77">
                  <c:v>223</c:v>
                </c:pt>
                <c:pt idx="78">
                  <c:v>224.5</c:v>
                </c:pt>
                <c:pt idx="79">
                  <c:v>225.5</c:v>
                </c:pt>
                <c:pt idx="80">
                  <c:v>225.5</c:v>
                </c:pt>
                <c:pt idx="81">
                  <c:v>225.5</c:v>
                </c:pt>
                <c:pt idx="82">
                  <c:v>224.5</c:v>
                </c:pt>
                <c:pt idx="83">
                  <c:v>223.5</c:v>
                </c:pt>
                <c:pt idx="84">
                  <c:v>222.5</c:v>
                </c:pt>
                <c:pt idx="85">
                  <c:v>225</c:v>
                </c:pt>
                <c:pt idx="86">
                  <c:v>228.75</c:v>
                </c:pt>
                <c:pt idx="87">
                  <c:v>230.5</c:v>
                </c:pt>
                <c:pt idx="88">
                  <c:v>233</c:v>
                </c:pt>
                <c:pt idx="89">
                  <c:v>233</c:v>
                </c:pt>
                <c:pt idx="90">
                  <c:v>233</c:v>
                </c:pt>
                <c:pt idx="91">
                  <c:v>233</c:v>
                </c:pt>
                <c:pt idx="92">
                  <c:v>233.5</c:v>
                </c:pt>
                <c:pt idx="93">
                  <c:v>233.5</c:v>
                </c:pt>
                <c:pt idx="94">
                  <c:v>232.5</c:v>
                </c:pt>
                <c:pt idx="95">
                  <c:v>233.5</c:v>
                </c:pt>
                <c:pt idx="96">
                  <c:v>234.5</c:v>
                </c:pt>
                <c:pt idx="97">
                  <c:v>235.5</c:v>
                </c:pt>
                <c:pt idx="98">
                  <c:v>235.5</c:v>
                </c:pt>
                <c:pt idx="99">
                  <c:v>236.25</c:v>
                </c:pt>
                <c:pt idx="100">
                  <c:v>237</c:v>
                </c:pt>
                <c:pt idx="101">
                  <c:v>237.75</c:v>
                </c:pt>
                <c:pt idx="102">
                  <c:v>238.5</c:v>
                </c:pt>
                <c:pt idx="103">
                  <c:v>239.25</c:v>
                </c:pt>
                <c:pt idx="104">
                  <c:v>240</c:v>
                </c:pt>
                <c:pt idx="105">
                  <c:v>239.5</c:v>
                </c:pt>
                <c:pt idx="106">
                  <c:v>238</c:v>
                </c:pt>
                <c:pt idx="107">
                  <c:v>236.5</c:v>
                </c:pt>
                <c:pt idx="108">
                  <c:v>235.5</c:v>
                </c:pt>
                <c:pt idx="109">
                  <c:v>235.5</c:v>
                </c:pt>
                <c:pt idx="110">
                  <c:v>235.5</c:v>
                </c:pt>
                <c:pt idx="111">
                  <c:v>235.5</c:v>
                </c:pt>
                <c:pt idx="112">
                  <c:v>235.5</c:v>
                </c:pt>
                <c:pt idx="113">
                  <c:v>235</c:v>
                </c:pt>
                <c:pt idx="114">
                  <c:v>234.5</c:v>
                </c:pt>
                <c:pt idx="115">
                  <c:v>234.5</c:v>
                </c:pt>
                <c:pt idx="116">
                  <c:v>233</c:v>
                </c:pt>
                <c:pt idx="117">
                  <c:v>232.5</c:v>
                </c:pt>
                <c:pt idx="118">
                  <c:v>231.5</c:v>
                </c:pt>
                <c:pt idx="119">
                  <c:v>231.5</c:v>
                </c:pt>
                <c:pt idx="120">
                  <c:v>231.5</c:v>
                </c:pt>
                <c:pt idx="121">
                  <c:v>231.5</c:v>
                </c:pt>
                <c:pt idx="122">
                  <c:v>231.5</c:v>
                </c:pt>
                <c:pt idx="123">
                  <c:v>231</c:v>
                </c:pt>
                <c:pt idx="124">
                  <c:v>230.5</c:v>
                </c:pt>
                <c:pt idx="125">
                  <c:v>230</c:v>
                </c:pt>
                <c:pt idx="126">
                  <c:v>230</c:v>
                </c:pt>
                <c:pt idx="127">
                  <c:v>229.5</c:v>
                </c:pt>
              </c:numCache>
            </c:numRef>
          </c:yVal>
          <c:smooth val="0"/>
        </c:ser>
        <c:axId val="40698888"/>
        <c:axId val="30745673"/>
      </c:scatterChart>
      <c:valAx>
        <c:axId val="38613662"/>
        <c:scaling>
          <c:orientation val="minMax"/>
          <c:max val="37839"/>
          <c:min val="37711"/>
        </c:scaling>
        <c:axPos val="b"/>
        <c:delete val="0"/>
        <c:numFmt formatCode="General" sourceLinked="1"/>
        <c:majorTickMark val="cross"/>
        <c:minorTickMark val="out"/>
        <c:tickLblPos val="nextTo"/>
        <c:crossAx val="11978639"/>
        <c:crossesAt val="-4"/>
        <c:crossBetween val="midCat"/>
        <c:dispUnits/>
        <c:majorUnit val="14"/>
        <c:minorUnit val="7"/>
      </c:valAx>
      <c:valAx>
        <c:axId val="11978639"/>
        <c:scaling>
          <c:orientation val="minMax"/>
          <c:min val="-4"/>
        </c:scaling>
        <c:axPos val="l"/>
        <c:title>
          <c:tx>
            <c:rich>
              <a:bodyPr vert="horz" rot="-5400000" anchor="ctr"/>
              <a:lstStyle/>
              <a:p>
                <a:pPr algn="ctr">
                  <a:defRPr/>
                </a:pPr>
                <a:r>
                  <a:rPr lang="en-US" cap="none" sz="1350" b="1" i="0" u="none" baseline="0">
                    <a:latin typeface="Verdana"/>
                    <a:ea typeface="Verdana"/>
                    <a:cs typeface="Verdana"/>
                  </a:rPr>
                  <a:t>Daily Gain (pounds/d)</a:t>
                </a:r>
              </a:p>
            </c:rich>
          </c:tx>
          <c:layout/>
          <c:overlay val="0"/>
          <c:spPr>
            <a:noFill/>
            <a:ln>
              <a:noFill/>
            </a:ln>
          </c:spPr>
        </c:title>
        <c:majorGridlines/>
        <c:delete val="0"/>
        <c:numFmt formatCode="General" sourceLinked="1"/>
        <c:majorTickMark val="out"/>
        <c:minorTickMark val="none"/>
        <c:tickLblPos val="nextTo"/>
        <c:crossAx val="38613662"/>
        <c:crosses val="autoZero"/>
        <c:crossBetween val="midCat"/>
        <c:dispUnits/>
      </c:valAx>
      <c:valAx>
        <c:axId val="40698888"/>
        <c:scaling>
          <c:orientation val="minMax"/>
          <c:max val="219"/>
          <c:min val="91"/>
        </c:scaling>
        <c:axPos val="b"/>
        <c:delete val="0"/>
        <c:numFmt formatCode="General" sourceLinked="1"/>
        <c:majorTickMark val="cross"/>
        <c:minorTickMark val="in"/>
        <c:tickLblPos val="nextTo"/>
        <c:crossAx val="30745673"/>
        <c:crosses val="max"/>
        <c:crossBetween val="midCat"/>
        <c:dispUnits/>
        <c:majorUnit val="14"/>
        <c:minorUnit val="7"/>
      </c:valAx>
      <c:valAx>
        <c:axId val="30745673"/>
        <c:scaling>
          <c:orientation val="minMax"/>
          <c:max val="240"/>
          <c:min val="0"/>
        </c:scaling>
        <c:axPos val="l"/>
        <c:title>
          <c:tx>
            <c:rich>
              <a:bodyPr vert="horz" rot="-5400000" anchor="ctr"/>
              <a:lstStyle/>
              <a:p>
                <a:pPr algn="ctr">
                  <a:defRPr/>
                </a:pPr>
                <a:r>
                  <a:rPr lang="en-US" cap="none" sz="1350" b="1" i="0" u="none" baseline="0">
                    <a:latin typeface="Verdana"/>
                    <a:ea typeface="Verdana"/>
                    <a:cs typeface="Verdana"/>
                  </a:rPr>
                  <a:t>Adjusted Weight (pounds)</a:t>
                </a:r>
              </a:p>
            </c:rich>
          </c:tx>
          <c:layout/>
          <c:overlay val="0"/>
          <c:spPr>
            <a:noFill/>
            <a:ln>
              <a:noFill/>
            </a:ln>
          </c:spPr>
        </c:title>
        <c:delete val="0"/>
        <c:numFmt formatCode="General" sourceLinked="1"/>
        <c:majorTickMark val="in"/>
        <c:minorTickMark val="none"/>
        <c:tickLblPos val="nextTo"/>
        <c:crossAx val="40698888"/>
        <c:crosses val="max"/>
        <c:crossBetween val="midCat"/>
        <c:dispUnits/>
        <c:majorUnit val="30"/>
      </c:valAx>
      <c:spPr>
        <a:noFill/>
        <a:ln w="12700">
          <a:solidFill>
            <a:srgbClr val="808080"/>
          </a:solidFill>
        </a:ln>
      </c:spPr>
    </c:plotArea>
    <c:legend>
      <c:legendPos val="r"/>
      <c:layout>
        <c:manualLayout>
          <c:xMode val="edge"/>
          <c:yMode val="edge"/>
          <c:x val="0.7645"/>
          <c:y val="0.46075"/>
        </c:manualLayout>
      </c:layout>
      <c:overlay val="0"/>
      <c:spPr>
        <a:ln w="3175">
          <a:noFill/>
        </a:ln>
      </c:spPr>
    </c:legend>
    <c:plotVisOnly val="1"/>
    <c:dispBlanksAs val="span"/>
    <c:showDLblsOverMax val="0"/>
  </c:chart>
  <c:txPr>
    <a:bodyPr vert="horz" rot="0"/>
    <a:lstStyle/>
    <a:p>
      <a:pPr>
        <a:defRPr lang="en-US" cap="none" sz="1350" b="0" i="0" u="none" baseline="0">
          <a:latin typeface="Verdana"/>
          <a:ea typeface="Verdana"/>
          <a:cs typeface="Verdana"/>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0.71125</cdr:y>
    </cdr:from>
    <cdr:to>
      <cdr:x>0.92275</cdr:x>
      <cdr:y>0.76775</cdr:y>
    </cdr:to>
    <cdr:sp>
      <cdr:nvSpPr>
        <cdr:cNvPr id="1" name="Shape 1"/>
        <cdr:cNvSpPr txBox="1">
          <a:spLocks noChangeArrowheads="1"/>
        </cdr:cNvSpPr>
      </cdr:nvSpPr>
      <cdr:spPr>
        <a:xfrm>
          <a:off x="6400800" y="4552950"/>
          <a:ext cx="1085850" cy="361950"/>
        </a:xfrm>
        <a:prstGeom prst="rect">
          <a:avLst/>
        </a:prstGeom>
        <a:noFill/>
        <a:ln w="9525" cmpd="sng">
          <a:noFill/>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0.7885</cdr:x>
      <cdr:y>0.72625</cdr:y>
    </cdr:from>
    <cdr:to>
      <cdr:x>0.8025</cdr:x>
      <cdr:y>0.76925</cdr:y>
    </cdr:to>
    <cdr:sp>
      <cdr:nvSpPr>
        <cdr:cNvPr id="2" name="Shape 2"/>
        <cdr:cNvSpPr txBox="1">
          <a:spLocks noChangeArrowheads="1"/>
        </cdr:cNvSpPr>
      </cdr:nvSpPr>
      <cdr:spPr>
        <a:xfrm>
          <a:off x="6391275" y="4648200"/>
          <a:ext cx="114300" cy="276225"/>
        </a:xfrm>
        <a:prstGeom prst="rect">
          <a:avLst/>
        </a:prstGeom>
        <a:noFill/>
        <a:ln w="1" cmpd="sng">
          <a:noFill/>
        </a:ln>
      </cdr:spPr>
      <cdr:txBody>
        <a:bodyPr vertOverflow="clip" wrap="square" anchor="ctr">
          <a:spAutoFit/>
        </a:bodyPr>
        <a:p>
          <a:pPr algn="l">
            <a:defRPr/>
          </a:pPr>
          <a:r>
            <a:rPr lang="en-US" cap="none" u="none" baseline="0">
              <a:latin typeface="Verdana"/>
              <a:ea typeface="Verdana"/>
              <a:cs typeface="Verdana"/>
            </a:rPr>
            <a:t/>
          </a:r>
        </a:p>
      </cdr:txBody>
    </cdr:sp>
  </cdr:relSizeAnchor>
  <cdr:relSizeAnchor xmlns:cdr="http://schemas.openxmlformats.org/drawingml/2006/chartDrawing">
    <cdr:from>
      <cdr:x>0.78175</cdr:x>
      <cdr:y>0.77575</cdr:y>
    </cdr:from>
    <cdr:to>
      <cdr:x>1</cdr:x>
      <cdr:y>0.972</cdr:y>
    </cdr:to>
    <cdr:sp>
      <cdr:nvSpPr>
        <cdr:cNvPr id="3" name="Shape 3"/>
        <cdr:cNvSpPr txBox="1">
          <a:spLocks noChangeArrowheads="1"/>
        </cdr:cNvSpPr>
      </cdr:nvSpPr>
      <cdr:spPr>
        <a:xfrm>
          <a:off x="6343650" y="4972050"/>
          <a:ext cx="1914525" cy="1257300"/>
        </a:xfrm>
        <a:prstGeom prst="rect">
          <a:avLst/>
        </a:prstGeom>
        <a:noFill/>
        <a:ln w="9525" cmpd="sng">
          <a:noFill/>
        </a:ln>
      </cdr:spPr>
      <cdr:txBody>
        <a:bodyPr vertOverflow="clip" wrap="square"/>
        <a:p>
          <a:pPr algn="l">
            <a:defRPr/>
          </a:pPr>
          <a:r>
            <a:rPr lang="en-US" cap="none" sz="1350" b="0" i="0" u="none" baseline="0">
              <a:latin typeface="Verdana"/>
              <a:ea typeface="Verdana"/>
              <a:cs typeface="Verdana"/>
            </a:rPr>
            <a:t>Peak D      5/15   d135
Avg Peak   5/23  d143
50%         5/22  d142
Duration       31 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7</xdr:row>
      <xdr:rowOff>28575</xdr:rowOff>
    </xdr:from>
    <xdr:to>
      <xdr:col>22</xdr:col>
      <xdr:colOff>619125</xdr:colOff>
      <xdr:row>46</xdr:row>
      <xdr:rowOff>123825</xdr:rowOff>
    </xdr:to>
    <xdr:graphicFrame>
      <xdr:nvGraphicFramePr>
        <xdr:cNvPr id="1" name="Shape 1"/>
        <xdr:cNvGraphicFramePr/>
      </xdr:nvGraphicFramePr>
      <xdr:xfrm>
        <a:off x="9591675" y="1485900"/>
        <a:ext cx="8115300" cy="641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0.771</cdr:x>
      <cdr:y>0.68625</cdr:y>
    </cdr:from>
    <cdr:to>
      <cdr:x>0.905</cdr:x>
      <cdr:y>0.747</cdr:y>
    </cdr:to>
    <cdr:sp>
      <cdr:nvSpPr>
        <cdr:cNvPr id="1" name="TextBox 1"/>
        <cdr:cNvSpPr txBox="1">
          <a:spLocks noChangeArrowheads="1"/>
        </cdr:cNvSpPr>
      </cdr:nvSpPr>
      <cdr:spPr>
        <a:xfrm>
          <a:off x="6238875" y="4076700"/>
          <a:ext cx="1085850" cy="361950"/>
        </a:xfrm>
        <a:prstGeom prst="rect">
          <a:avLst/>
        </a:prstGeom>
        <a:noFill/>
        <a:ln w="9525" cmpd="sng">
          <a:noFill/>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0.77125</cdr:x>
      <cdr:y>0.69975</cdr:y>
    </cdr:from>
    <cdr:to>
      <cdr:x>0.78525</cdr:x>
      <cdr:y>0.74625</cdr:y>
    </cdr:to>
    <cdr:sp>
      <cdr:nvSpPr>
        <cdr:cNvPr id="2" name="TextBox 3"/>
        <cdr:cNvSpPr txBox="1">
          <a:spLocks noChangeArrowheads="1"/>
        </cdr:cNvSpPr>
      </cdr:nvSpPr>
      <cdr:spPr>
        <a:xfrm>
          <a:off x="6238875" y="4162425"/>
          <a:ext cx="114300" cy="276225"/>
        </a:xfrm>
        <a:prstGeom prst="rect">
          <a:avLst/>
        </a:prstGeom>
        <a:noFill/>
        <a:ln w="1" cmpd="sng">
          <a:noFill/>
        </a:ln>
      </cdr:spPr>
      <cdr:txBody>
        <a:bodyPr vertOverflow="clip" wrap="square" anchor="ctr">
          <a:spAutoFit/>
        </a:bodyPr>
        <a:p>
          <a:pPr algn="l">
            <a:defRPr/>
          </a:pPr>
          <a:r>
            <a:rPr lang="en-US" cap="none" u="none" baseline="0">
              <a:latin typeface="Verdana"/>
              <a:ea typeface="Verdana"/>
              <a:cs typeface="Verdana"/>
            </a:rPr>
            <a:t/>
          </a:r>
        </a:p>
      </cdr:txBody>
    </cdr:sp>
  </cdr:relSizeAnchor>
  <cdr:relSizeAnchor xmlns:cdr="http://schemas.openxmlformats.org/drawingml/2006/chartDrawing">
    <cdr:from>
      <cdr:x>0.76325</cdr:x>
      <cdr:y>0.74725</cdr:y>
    </cdr:from>
    <cdr:to>
      <cdr:x>0.99975</cdr:x>
      <cdr:y>0.96</cdr:y>
    </cdr:to>
    <cdr:sp>
      <cdr:nvSpPr>
        <cdr:cNvPr id="3" name="TextBox 5"/>
        <cdr:cNvSpPr txBox="1">
          <a:spLocks noChangeArrowheads="1"/>
        </cdr:cNvSpPr>
      </cdr:nvSpPr>
      <cdr:spPr>
        <a:xfrm>
          <a:off x="6172200" y="4448175"/>
          <a:ext cx="1914525" cy="1266825"/>
        </a:xfrm>
        <a:prstGeom prst="rect">
          <a:avLst/>
        </a:prstGeom>
        <a:noFill/>
        <a:ln w="9525" cmpd="sng">
          <a:noFill/>
        </a:ln>
      </cdr:spPr>
      <cdr:txBody>
        <a:bodyPr vertOverflow="clip" wrap="square"/>
        <a:p>
          <a:pPr algn="l">
            <a:defRPr/>
          </a:pPr>
          <a:r>
            <a:rPr lang="en-US" cap="none" sz="1350" b="0" i="0" u="none" baseline="0">
              <a:latin typeface="Verdana"/>
              <a:ea typeface="Verdana"/>
              <a:cs typeface="Verdana"/>
            </a:rPr>
            <a:t>Main flow
Peak D      5/15   d135
Avg Peak   5/23  d143
50%         5/22  d142
Duration       31 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504825</xdr:colOff>
      <xdr:row>9</xdr:row>
      <xdr:rowOff>85725</xdr:rowOff>
    </xdr:from>
    <xdr:to>
      <xdr:col>27</xdr:col>
      <xdr:colOff>219075</xdr:colOff>
      <xdr:row>46</xdr:row>
      <xdr:rowOff>47625</xdr:rowOff>
    </xdr:to>
    <xdr:graphicFrame>
      <xdr:nvGraphicFramePr>
        <xdr:cNvPr id="1" name="Chart 1"/>
        <xdr:cNvGraphicFramePr/>
      </xdr:nvGraphicFramePr>
      <xdr:xfrm>
        <a:off x="14192250" y="1695450"/>
        <a:ext cx="8096250" cy="5953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D124"/>
  <sheetViews>
    <sheetView tabSelected="1" workbookViewId="0" topLeftCell="A1">
      <selection activeCell="C8" sqref="C8"/>
    </sheetView>
  </sheetViews>
  <sheetFormatPr defaultColWidth="11.00390625" defaultRowHeight="12.75"/>
  <cols>
    <col min="1" max="1" width="11.75390625" style="8" customWidth="1"/>
    <col min="2" max="2" width="11.625" style="0" customWidth="1"/>
    <col min="3" max="3" width="13.25390625" style="0" customWidth="1"/>
  </cols>
  <sheetData>
    <row r="1" spans="1:3" ht="12.75">
      <c r="A1" t="s">
        <v>49</v>
      </c>
      <c r="B1" t="s">
        <v>50</v>
      </c>
      <c r="C1" t="s">
        <v>51</v>
      </c>
    </row>
    <row r="2" spans="1:4" ht="12.75">
      <c r="A2" s="8" t="s">
        <v>0</v>
      </c>
      <c r="B2" t="s">
        <v>61</v>
      </c>
      <c r="C2" t="s">
        <v>62</v>
      </c>
      <c r="D2" t="s">
        <v>65</v>
      </c>
    </row>
    <row r="3" ht="12.75">
      <c r="A3" s="8">
        <v>38077</v>
      </c>
    </row>
    <row r="4" ht="12.75">
      <c r="A4" s="8">
        <v>38078</v>
      </c>
    </row>
    <row r="5" ht="12.75">
      <c r="A5" s="8">
        <v>38079</v>
      </c>
    </row>
    <row r="6" ht="12.75">
      <c r="A6" s="8">
        <v>38080</v>
      </c>
    </row>
    <row r="7" ht="12.75">
      <c r="A7" s="8">
        <v>38081</v>
      </c>
    </row>
    <row r="8" ht="12.75">
      <c r="A8" s="8">
        <v>38082</v>
      </c>
    </row>
    <row r="9" ht="12.75">
      <c r="A9" s="8">
        <v>38083</v>
      </c>
    </row>
    <row r="10" ht="12.75">
      <c r="A10" s="8">
        <v>38084</v>
      </c>
    </row>
    <row r="11" ht="12.75">
      <c r="A11" s="8">
        <v>38085</v>
      </c>
    </row>
    <row r="12" ht="12.75">
      <c r="A12" s="8">
        <v>38086</v>
      </c>
    </row>
    <row r="13" ht="12.75">
      <c r="A13" s="8">
        <v>38087</v>
      </c>
    </row>
    <row r="14" ht="12.75">
      <c r="A14" s="8">
        <v>38088</v>
      </c>
    </row>
    <row r="15" ht="12.75">
      <c r="A15" s="8">
        <v>38089</v>
      </c>
    </row>
    <row r="16" ht="12.75">
      <c r="A16" s="8">
        <v>38090</v>
      </c>
    </row>
    <row r="17" ht="12.75">
      <c r="A17" s="8">
        <v>38091</v>
      </c>
    </row>
    <row r="18" ht="12.75">
      <c r="A18" s="8">
        <v>38092</v>
      </c>
    </row>
    <row r="19" ht="12.75">
      <c r="A19" s="8">
        <v>38093</v>
      </c>
    </row>
    <row r="20" ht="12.75">
      <c r="A20" s="8">
        <v>38094</v>
      </c>
    </row>
    <row r="21" ht="12.75">
      <c r="A21" s="8">
        <v>38095</v>
      </c>
    </row>
    <row r="22" ht="12.75">
      <c r="A22" s="8">
        <v>38096</v>
      </c>
    </row>
    <row r="23" ht="12.75">
      <c r="A23" s="8">
        <v>38097</v>
      </c>
    </row>
    <row r="24" ht="12.75">
      <c r="A24" s="8">
        <v>38098</v>
      </c>
    </row>
    <row r="25" ht="12.75">
      <c r="A25" s="8">
        <v>38099</v>
      </c>
    </row>
    <row r="26" ht="12.75">
      <c r="A26" s="8">
        <v>38100</v>
      </c>
    </row>
    <row r="27" ht="12.75">
      <c r="A27" s="8">
        <v>38101</v>
      </c>
    </row>
    <row r="28" ht="12.75">
      <c r="A28" s="8">
        <v>38102</v>
      </c>
    </row>
    <row r="29" ht="12.75">
      <c r="A29" s="8">
        <v>38103</v>
      </c>
    </row>
    <row r="30" ht="12.75">
      <c r="A30" s="8">
        <v>38104</v>
      </c>
    </row>
    <row r="31" ht="12.75">
      <c r="A31" s="8">
        <v>38105</v>
      </c>
    </row>
    <row r="32" ht="12.75">
      <c r="A32" s="8">
        <v>38106</v>
      </c>
    </row>
    <row r="33" ht="12.75">
      <c r="A33" s="8">
        <v>38107</v>
      </c>
    </row>
    <row r="34" ht="12.75">
      <c r="A34" s="8">
        <v>38108</v>
      </c>
    </row>
    <row r="35" ht="12.75">
      <c r="A35" s="8">
        <v>38109</v>
      </c>
    </row>
    <row r="36" ht="12.75">
      <c r="A36" s="8">
        <v>38110</v>
      </c>
    </row>
    <row r="37" ht="12.75">
      <c r="A37" s="8">
        <v>38111</v>
      </c>
    </row>
    <row r="38" ht="12.75">
      <c r="A38" s="8">
        <v>38112</v>
      </c>
    </row>
    <row r="39" ht="12.75">
      <c r="A39" s="8">
        <v>38113</v>
      </c>
    </row>
    <row r="40" ht="12.75">
      <c r="A40" s="8">
        <v>38114</v>
      </c>
    </row>
    <row r="41" ht="12.75">
      <c r="A41" s="8">
        <v>38115</v>
      </c>
    </row>
    <row r="42" ht="12.75">
      <c r="A42" s="8">
        <v>38116</v>
      </c>
    </row>
    <row r="43" ht="12.75">
      <c r="A43" s="8">
        <v>38117</v>
      </c>
    </row>
    <row r="44" ht="12.75">
      <c r="A44" s="8">
        <v>38118</v>
      </c>
    </row>
    <row r="45" ht="12.75">
      <c r="A45" s="8">
        <v>38119</v>
      </c>
    </row>
    <row r="46" ht="12.75">
      <c r="A46" s="8">
        <v>38120</v>
      </c>
    </row>
    <row r="47" ht="12.75">
      <c r="A47" s="8">
        <v>38121</v>
      </c>
    </row>
    <row r="48" ht="12.75">
      <c r="A48" s="8">
        <v>38122</v>
      </c>
    </row>
    <row r="49" ht="12.75">
      <c r="A49" s="8">
        <v>38123</v>
      </c>
    </row>
    <row r="50" ht="12.75">
      <c r="A50" s="8">
        <v>38124</v>
      </c>
    </row>
    <row r="51" ht="12.75">
      <c r="A51" s="8">
        <v>38125</v>
      </c>
    </row>
    <row r="52" ht="12.75">
      <c r="A52" s="8">
        <v>38126</v>
      </c>
    </row>
    <row r="53" ht="12.75">
      <c r="A53" s="8">
        <v>38127</v>
      </c>
    </row>
    <row r="54" ht="12.75">
      <c r="A54" s="8">
        <v>38128</v>
      </c>
    </row>
    <row r="55" ht="12.75">
      <c r="A55" s="8">
        <v>38129</v>
      </c>
    </row>
    <row r="56" ht="12.75">
      <c r="A56" s="8">
        <v>38130</v>
      </c>
    </row>
    <row r="57" ht="12.75">
      <c r="A57" s="8">
        <v>38131</v>
      </c>
    </row>
    <row r="58" ht="12.75">
      <c r="A58" s="8">
        <v>38132</v>
      </c>
    </row>
    <row r="59" ht="12.75">
      <c r="A59" s="8">
        <v>38133</v>
      </c>
    </row>
    <row r="60" ht="12.75">
      <c r="A60" s="8">
        <v>38134</v>
      </c>
    </row>
    <row r="61" ht="12.75">
      <c r="A61" s="8">
        <v>38135</v>
      </c>
    </row>
    <row r="62" ht="12.75">
      <c r="A62" s="8">
        <v>38136</v>
      </c>
    </row>
    <row r="63" ht="12.75">
      <c r="A63" s="8">
        <v>38137</v>
      </c>
    </row>
    <row r="64" ht="12.75">
      <c r="A64" s="8">
        <v>38138</v>
      </c>
    </row>
    <row r="65" ht="12.75">
      <c r="A65" s="8">
        <v>38139</v>
      </c>
    </row>
    <row r="66" ht="12.75">
      <c r="A66" s="8">
        <v>38140</v>
      </c>
    </row>
    <row r="67" ht="12.75">
      <c r="A67" s="8">
        <v>38141</v>
      </c>
    </row>
    <row r="68" ht="12.75">
      <c r="A68" s="8">
        <v>38142</v>
      </c>
    </row>
    <row r="69" ht="12.75">
      <c r="A69" s="8">
        <v>38143</v>
      </c>
    </row>
    <row r="70" ht="12.75">
      <c r="A70" s="8">
        <v>38144</v>
      </c>
    </row>
    <row r="71" ht="12.75">
      <c r="A71" s="8">
        <v>38145</v>
      </c>
    </row>
    <row r="72" ht="12.75">
      <c r="A72" s="8">
        <v>38146</v>
      </c>
    </row>
    <row r="73" ht="12.75">
      <c r="A73" s="8">
        <v>38147</v>
      </c>
    </row>
    <row r="74" ht="12.75">
      <c r="A74" s="8">
        <v>38148</v>
      </c>
    </row>
    <row r="75" ht="12.75">
      <c r="A75" s="8">
        <v>38149</v>
      </c>
    </row>
    <row r="76" ht="12.75">
      <c r="A76" s="8">
        <v>38150</v>
      </c>
    </row>
    <row r="77" ht="12.75">
      <c r="A77" s="8">
        <v>38151</v>
      </c>
    </row>
    <row r="78" ht="12.75">
      <c r="A78" s="8">
        <v>38152</v>
      </c>
    </row>
    <row r="79" ht="12.75">
      <c r="A79" s="8">
        <v>38153</v>
      </c>
    </row>
    <row r="80" ht="12.75">
      <c r="A80" s="8">
        <v>38154</v>
      </c>
    </row>
    <row r="81" ht="12.75">
      <c r="A81" s="8">
        <v>38155</v>
      </c>
    </row>
    <row r="82" ht="12.75">
      <c r="A82" s="8">
        <v>38156</v>
      </c>
    </row>
    <row r="83" ht="12.75">
      <c r="A83" s="8">
        <v>38157</v>
      </c>
    </row>
    <row r="84" ht="12.75">
      <c r="A84" s="8">
        <v>38158</v>
      </c>
    </row>
    <row r="85" ht="12.75">
      <c r="A85" s="8">
        <v>38159</v>
      </c>
    </row>
    <row r="86" ht="12.75">
      <c r="A86" s="8">
        <v>38160</v>
      </c>
    </row>
    <row r="87" ht="12.75">
      <c r="A87" s="8">
        <v>38161</v>
      </c>
    </row>
    <row r="88" ht="12.75">
      <c r="A88" s="8">
        <v>38162</v>
      </c>
    </row>
    <row r="89" ht="12.75">
      <c r="A89" s="8">
        <v>38163</v>
      </c>
    </row>
    <row r="90" ht="12.75">
      <c r="A90" s="8">
        <v>38164</v>
      </c>
    </row>
    <row r="91" ht="12.75">
      <c r="A91" s="8">
        <v>38165</v>
      </c>
    </row>
    <row r="92" ht="12.75">
      <c r="A92" s="8">
        <v>38166</v>
      </c>
    </row>
    <row r="93" ht="12.75">
      <c r="A93" s="8">
        <v>38167</v>
      </c>
    </row>
    <row r="94" ht="12.75">
      <c r="A94" s="8">
        <v>38168</v>
      </c>
    </row>
    <row r="95" ht="12.75">
      <c r="A95" s="8">
        <v>38169</v>
      </c>
    </row>
    <row r="96" ht="12.75">
      <c r="A96" s="8">
        <v>38170</v>
      </c>
    </row>
    <row r="97" ht="12.75">
      <c r="A97" s="8">
        <v>38171</v>
      </c>
    </row>
    <row r="98" ht="12.75">
      <c r="A98" s="8">
        <v>38172</v>
      </c>
    </row>
    <row r="99" ht="12.75">
      <c r="A99" s="8">
        <v>38173</v>
      </c>
    </row>
    <row r="100" ht="12.75">
      <c r="A100" s="8">
        <v>38174</v>
      </c>
    </row>
    <row r="101" ht="12.75">
      <c r="A101" s="8">
        <v>38175</v>
      </c>
    </row>
    <row r="102" ht="12.75">
      <c r="A102" s="8">
        <v>38176</v>
      </c>
    </row>
    <row r="103" ht="12.75">
      <c r="A103" s="8">
        <v>38177</v>
      </c>
    </row>
    <row r="104" ht="12.75">
      <c r="A104" s="8">
        <v>38178</v>
      </c>
    </row>
    <row r="105" ht="12.75">
      <c r="A105" s="8">
        <v>38179</v>
      </c>
    </row>
    <row r="106" ht="12.75">
      <c r="A106" s="8">
        <v>38180</v>
      </c>
    </row>
    <row r="107" ht="12.75">
      <c r="A107" s="8">
        <v>38181</v>
      </c>
    </row>
    <row r="108" ht="12.75">
      <c r="A108" s="8">
        <v>38182</v>
      </c>
    </row>
    <row r="109" ht="12.75">
      <c r="A109" s="8">
        <v>38183</v>
      </c>
    </row>
    <row r="110" ht="12.75">
      <c r="A110" s="8">
        <v>38184</v>
      </c>
    </row>
    <row r="111" ht="12.75">
      <c r="A111" s="8">
        <v>38185</v>
      </c>
    </row>
    <row r="112" ht="12.75">
      <c r="A112" s="8">
        <v>38186</v>
      </c>
    </row>
    <row r="113" ht="12.75">
      <c r="A113" s="8">
        <v>38187</v>
      </c>
    </row>
    <row r="114" ht="12.75">
      <c r="A114" s="8">
        <v>38188</v>
      </c>
    </row>
    <row r="115" ht="12.75">
      <c r="A115" s="8">
        <v>38189</v>
      </c>
    </row>
    <row r="116" ht="12.75">
      <c r="A116" s="8">
        <v>38190</v>
      </c>
    </row>
    <row r="117" ht="12.75">
      <c r="A117" s="8">
        <v>38191</v>
      </c>
    </row>
    <row r="118" ht="12.75">
      <c r="A118" s="8">
        <v>38192</v>
      </c>
    </row>
    <row r="119" ht="12.75">
      <c r="A119" s="8">
        <v>38193</v>
      </c>
    </row>
    <row r="120" ht="12.75">
      <c r="A120" s="8">
        <v>38194</v>
      </c>
    </row>
    <row r="121" ht="12.75">
      <c r="A121" s="8">
        <v>38195</v>
      </c>
    </row>
    <row r="122" ht="12.75">
      <c r="A122" s="8">
        <v>38196</v>
      </c>
    </row>
    <row r="123" ht="12.75">
      <c r="A123" s="8">
        <v>38197</v>
      </c>
    </row>
    <row r="124" ht="12.75">
      <c r="A124" s="8">
        <v>38198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24"/>
  <sheetViews>
    <sheetView workbookViewId="0" topLeftCell="A1">
      <selection activeCell="D3" sqref="D3"/>
    </sheetView>
  </sheetViews>
  <sheetFormatPr defaultColWidth="11.00390625" defaultRowHeight="12.75"/>
  <cols>
    <col min="2" max="3" width="7.00390625" style="0" customWidth="1"/>
    <col min="4" max="4" width="7.625" style="0" customWidth="1"/>
    <col min="5" max="5" width="7.25390625" style="0" customWidth="1"/>
    <col min="6" max="6" width="6.75390625" style="0" customWidth="1"/>
    <col min="7" max="7" width="9.25390625" style="0" customWidth="1"/>
    <col min="8" max="8" width="9.875" style="0" customWidth="1"/>
    <col min="9" max="9" width="9.625" style="0" customWidth="1"/>
    <col min="10" max="10" width="8.875" style="0" customWidth="1"/>
    <col min="11" max="11" width="8.625" style="0" customWidth="1"/>
    <col min="12" max="12" width="21.375" style="0" customWidth="1"/>
  </cols>
  <sheetData>
    <row r="1" spans="1:4" ht="12.75">
      <c r="A1" t="s">
        <v>49</v>
      </c>
      <c r="B1" t="s">
        <v>50</v>
      </c>
      <c r="D1" t="s">
        <v>51</v>
      </c>
    </row>
    <row r="2" spans="1:12" ht="12" customHeight="1">
      <c r="A2" s="9"/>
      <c r="B2" s="9"/>
      <c r="C2" s="9"/>
      <c r="D2" s="9"/>
      <c r="E2" s="34" t="s">
        <v>54</v>
      </c>
      <c r="F2" s="35"/>
      <c r="G2" s="35"/>
      <c r="H2" s="36"/>
      <c r="I2" s="9" t="s">
        <v>63</v>
      </c>
      <c r="J2" s="9"/>
      <c r="K2" s="9"/>
      <c r="L2" s="9"/>
    </row>
    <row r="3" spans="1:12" s="14" customFormat="1" ht="39" customHeight="1">
      <c r="A3" s="10" t="s">
        <v>0</v>
      </c>
      <c r="B3" s="10" t="s">
        <v>52</v>
      </c>
      <c r="C3" s="10" t="s">
        <v>61</v>
      </c>
      <c r="D3" s="10" t="s">
        <v>62</v>
      </c>
      <c r="E3" s="11" t="s">
        <v>60</v>
      </c>
      <c r="F3" s="12" t="s">
        <v>59</v>
      </c>
      <c r="G3" s="12" t="s">
        <v>56</v>
      </c>
      <c r="H3" s="13" t="s">
        <v>55</v>
      </c>
      <c r="I3" s="33" t="s">
        <v>64</v>
      </c>
      <c r="J3" s="10" t="s">
        <v>20</v>
      </c>
      <c r="K3" s="10" t="s">
        <v>53</v>
      </c>
      <c r="L3" s="10" t="s">
        <v>57</v>
      </c>
    </row>
    <row r="5" spans="1:9" ht="12.75">
      <c r="A5" s="8">
        <v>38077</v>
      </c>
      <c r="B5" s="4">
        <f>A5-"12/31/2007"</f>
        <v>92</v>
      </c>
      <c r="C5" s="4"/>
      <c r="D5">
        <v>0</v>
      </c>
      <c r="I5">
        <f aca="true" t="shared" si="0" ref="I5:I36">D5-H5</f>
        <v>0</v>
      </c>
    </row>
    <row r="6" spans="1:10" ht="12.75">
      <c r="A6" s="1">
        <f>1+A5</f>
        <v>38078</v>
      </c>
      <c r="B6" s="4">
        <f aca="true" t="shared" si="1" ref="B6:B69">A6-"12/31/2007"</f>
        <v>93</v>
      </c>
      <c r="C6" s="4"/>
      <c r="D6">
        <v>0</v>
      </c>
      <c r="G6">
        <f>F6-E6</f>
        <v>0</v>
      </c>
      <c r="H6">
        <f>G6+H5</f>
        <v>0</v>
      </c>
      <c r="I6">
        <f t="shared" si="0"/>
        <v>0</v>
      </c>
      <c r="J6">
        <f>I6-I5</f>
        <v>0</v>
      </c>
    </row>
    <row r="7" spans="1:10" ht="12.75">
      <c r="A7" s="1">
        <f aca="true" t="shared" si="2" ref="A7:A70">1+A6</f>
        <v>38079</v>
      </c>
      <c r="B7" s="4">
        <f t="shared" si="1"/>
        <v>94</v>
      </c>
      <c r="C7" s="4"/>
      <c r="D7">
        <v>0</v>
      </c>
      <c r="G7">
        <f>F7-E7</f>
        <v>0</v>
      </c>
      <c r="H7">
        <f>G7+H6</f>
        <v>0</v>
      </c>
      <c r="I7">
        <f t="shared" si="0"/>
        <v>0</v>
      </c>
      <c r="J7">
        <f aca="true" t="shared" si="3" ref="J7:J70">I7-I6</f>
        <v>0</v>
      </c>
    </row>
    <row r="8" spans="1:10" ht="12.75">
      <c r="A8" s="1">
        <f t="shared" si="2"/>
        <v>38080</v>
      </c>
      <c r="B8" s="4">
        <f t="shared" si="1"/>
        <v>95</v>
      </c>
      <c r="C8" s="4"/>
      <c r="D8">
        <v>0</v>
      </c>
      <c r="G8">
        <f>F8-E8</f>
        <v>0</v>
      </c>
      <c r="H8">
        <f>G8+H7</f>
        <v>0</v>
      </c>
      <c r="I8">
        <f t="shared" si="0"/>
        <v>0</v>
      </c>
      <c r="J8">
        <f t="shared" si="3"/>
        <v>0</v>
      </c>
    </row>
    <row r="9" spans="1:11" ht="12.75">
      <c r="A9" s="1">
        <f t="shared" si="2"/>
        <v>38081</v>
      </c>
      <c r="B9" s="4">
        <f t="shared" si="1"/>
        <v>96</v>
      </c>
      <c r="C9" s="4"/>
      <c r="G9">
        <f aca="true" t="shared" si="4" ref="G9:G72">F9-E9</f>
        <v>0</v>
      </c>
      <c r="H9">
        <f aca="true" t="shared" si="5" ref="H9:H72">G9+H8</f>
        <v>0</v>
      </c>
      <c r="I9">
        <f t="shared" si="0"/>
        <v>0</v>
      </c>
      <c r="J9">
        <f t="shared" si="3"/>
        <v>0</v>
      </c>
      <c r="K9">
        <f>AVERAGE(J6:J12)</f>
        <v>0</v>
      </c>
    </row>
    <row r="10" spans="1:11" ht="12.75">
      <c r="A10" s="1">
        <f t="shared" si="2"/>
        <v>38082</v>
      </c>
      <c r="B10" s="4">
        <f t="shared" si="1"/>
        <v>97</v>
      </c>
      <c r="C10" s="4"/>
      <c r="G10">
        <f t="shared" si="4"/>
        <v>0</v>
      </c>
      <c r="H10">
        <f t="shared" si="5"/>
        <v>0</v>
      </c>
      <c r="I10">
        <f t="shared" si="0"/>
        <v>0</v>
      </c>
      <c r="J10">
        <f t="shared" si="3"/>
        <v>0</v>
      </c>
      <c r="K10">
        <f aca="true" t="shared" si="6" ref="K10:K73">AVERAGE(J7:J13)</f>
        <v>0</v>
      </c>
    </row>
    <row r="11" spans="1:11" ht="12.75">
      <c r="A11" s="1">
        <f t="shared" si="2"/>
        <v>38083</v>
      </c>
      <c r="B11" s="4">
        <f t="shared" si="1"/>
        <v>98</v>
      </c>
      <c r="C11" s="4"/>
      <c r="G11">
        <f t="shared" si="4"/>
        <v>0</v>
      </c>
      <c r="H11">
        <f t="shared" si="5"/>
        <v>0</v>
      </c>
      <c r="I11">
        <f t="shared" si="0"/>
        <v>0</v>
      </c>
      <c r="J11">
        <f t="shared" si="3"/>
        <v>0</v>
      </c>
      <c r="K11">
        <f t="shared" si="6"/>
        <v>0</v>
      </c>
    </row>
    <row r="12" spans="1:11" ht="12.75">
      <c r="A12" s="1">
        <f t="shared" si="2"/>
        <v>38084</v>
      </c>
      <c r="B12" s="4">
        <f t="shared" si="1"/>
        <v>99</v>
      </c>
      <c r="C12" s="4"/>
      <c r="G12">
        <f t="shared" si="4"/>
        <v>0</v>
      </c>
      <c r="H12">
        <f t="shared" si="5"/>
        <v>0</v>
      </c>
      <c r="I12">
        <f t="shared" si="0"/>
        <v>0</v>
      </c>
      <c r="J12">
        <f t="shared" si="3"/>
        <v>0</v>
      </c>
      <c r="K12">
        <f t="shared" si="6"/>
        <v>0</v>
      </c>
    </row>
    <row r="13" spans="1:11" ht="12.75">
      <c r="A13" s="1">
        <f t="shared" si="2"/>
        <v>38085</v>
      </c>
      <c r="B13" s="4">
        <f t="shared" si="1"/>
        <v>100</v>
      </c>
      <c r="C13" s="4"/>
      <c r="G13">
        <f t="shared" si="4"/>
        <v>0</v>
      </c>
      <c r="H13">
        <f t="shared" si="5"/>
        <v>0</v>
      </c>
      <c r="I13">
        <f t="shared" si="0"/>
        <v>0</v>
      </c>
      <c r="J13">
        <f t="shared" si="3"/>
        <v>0</v>
      </c>
      <c r="K13">
        <f t="shared" si="6"/>
        <v>0</v>
      </c>
    </row>
    <row r="14" spans="1:11" ht="12.75">
      <c r="A14" s="1">
        <f t="shared" si="2"/>
        <v>38086</v>
      </c>
      <c r="B14" s="4">
        <f t="shared" si="1"/>
        <v>101</v>
      </c>
      <c r="C14" s="4"/>
      <c r="G14">
        <f t="shared" si="4"/>
        <v>0</v>
      </c>
      <c r="H14">
        <f t="shared" si="5"/>
        <v>0</v>
      </c>
      <c r="I14">
        <f t="shared" si="0"/>
        <v>0</v>
      </c>
      <c r="J14">
        <f t="shared" si="3"/>
        <v>0</v>
      </c>
      <c r="K14">
        <f t="shared" si="6"/>
        <v>0</v>
      </c>
    </row>
    <row r="15" spans="1:11" ht="12.75">
      <c r="A15" s="1">
        <f t="shared" si="2"/>
        <v>38087</v>
      </c>
      <c r="B15" s="4">
        <f t="shared" si="1"/>
        <v>102</v>
      </c>
      <c r="C15" s="4"/>
      <c r="G15">
        <f t="shared" si="4"/>
        <v>0</v>
      </c>
      <c r="H15">
        <f t="shared" si="5"/>
        <v>0</v>
      </c>
      <c r="I15">
        <f t="shared" si="0"/>
        <v>0</v>
      </c>
      <c r="J15">
        <f t="shared" si="3"/>
        <v>0</v>
      </c>
      <c r="K15">
        <f t="shared" si="6"/>
        <v>0</v>
      </c>
    </row>
    <row r="16" spans="1:11" ht="12.75">
      <c r="A16" s="1">
        <f t="shared" si="2"/>
        <v>38088</v>
      </c>
      <c r="B16" s="4">
        <f t="shared" si="1"/>
        <v>103</v>
      </c>
      <c r="C16" s="4"/>
      <c r="G16">
        <f t="shared" si="4"/>
        <v>0</v>
      </c>
      <c r="H16">
        <f t="shared" si="5"/>
        <v>0</v>
      </c>
      <c r="I16">
        <f t="shared" si="0"/>
        <v>0</v>
      </c>
      <c r="J16">
        <f t="shared" si="3"/>
        <v>0</v>
      </c>
      <c r="K16">
        <f t="shared" si="6"/>
        <v>0</v>
      </c>
    </row>
    <row r="17" spans="1:11" ht="12.75">
      <c r="A17" s="1">
        <f t="shared" si="2"/>
        <v>38089</v>
      </c>
      <c r="B17" s="4">
        <f t="shared" si="1"/>
        <v>104</v>
      </c>
      <c r="C17" s="4"/>
      <c r="G17">
        <f t="shared" si="4"/>
        <v>0</v>
      </c>
      <c r="H17">
        <f t="shared" si="5"/>
        <v>0</v>
      </c>
      <c r="I17">
        <f t="shared" si="0"/>
        <v>0</v>
      </c>
      <c r="J17">
        <f t="shared" si="3"/>
        <v>0</v>
      </c>
      <c r="K17">
        <f t="shared" si="6"/>
        <v>0</v>
      </c>
    </row>
    <row r="18" spans="1:11" ht="12.75">
      <c r="A18" s="1">
        <f t="shared" si="2"/>
        <v>38090</v>
      </c>
      <c r="B18" s="4">
        <f t="shared" si="1"/>
        <v>105</v>
      </c>
      <c r="C18" s="4"/>
      <c r="G18">
        <f t="shared" si="4"/>
        <v>0</v>
      </c>
      <c r="H18">
        <f t="shared" si="5"/>
        <v>0</v>
      </c>
      <c r="I18">
        <f t="shared" si="0"/>
        <v>0</v>
      </c>
      <c r="J18">
        <f t="shared" si="3"/>
        <v>0</v>
      </c>
      <c r="K18">
        <f t="shared" si="6"/>
        <v>0</v>
      </c>
    </row>
    <row r="19" spans="1:11" ht="12.75">
      <c r="A19" s="1">
        <f t="shared" si="2"/>
        <v>38091</v>
      </c>
      <c r="B19" s="4">
        <f t="shared" si="1"/>
        <v>106</v>
      </c>
      <c r="C19" s="4"/>
      <c r="G19">
        <f t="shared" si="4"/>
        <v>0</v>
      </c>
      <c r="H19">
        <f t="shared" si="5"/>
        <v>0</v>
      </c>
      <c r="I19">
        <f t="shared" si="0"/>
        <v>0</v>
      </c>
      <c r="J19">
        <f t="shared" si="3"/>
        <v>0</v>
      </c>
      <c r="K19">
        <f t="shared" si="6"/>
        <v>0</v>
      </c>
    </row>
    <row r="20" spans="1:11" ht="12.75">
      <c r="A20" s="1">
        <f t="shared" si="2"/>
        <v>38092</v>
      </c>
      <c r="B20" s="4">
        <f t="shared" si="1"/>
        <v>107</v>
      </c>
      <c r="C20" s="4"/>
      <c r="G20">
        <f t="shared" si="4"/>
        <v>0</v>
      </c>
      <c r="H20">
        <f t="shared" si="5"/>
        <v>0</v>
      </c>
      <c r="I20">
        <f t="shared" si="0"/>
        <v>0</v>
      </c>
      <c r="J20">
        <f t="shared" si="3"/>
        <v>0</v>
      </c>
      <c r="K20">
        <f t="shared" si="6"/>
        <v>0</v>
      </c>
    </row>
    <row r="21" spans="1:11" ht="12.75">
      <c r="A21" s="1">
        <f t="shared" si="2"/>
        <v>38093</v>
      </c>
      <c r="B21" s="4">
        <f t="shared" si="1"/>
        <v>108</v>
      </c>
      <c r="C21" s="4"/>
      <c r="G21">
        <f t="shared" si="4"/>
        <v>0</v>
      </c>
      <c r="H21">
        <f t="shared" si="5"/>
        <v>0</v>
      </c>
      <c r="I21">
        <f t="shared" si="0"/>
        <v>0</v>
      </c>
      <c r="J21">
        <f t="shared" si="3"/>
        <v>0</v>
      </c>
      <c r="K21">
        <f t="shared" si="6"/>
        <v>0</v>
      </c>
    </row>
    <row r="22" spans="1:11" ht="12.75">
      <c r="A22" s="1">
        <f t="shared" si="2"/>
        <v>38094</v>
      </c>
      <c r="B22" s="4">
        <f t="shared" si="1"/>
        <v>109</v>
      </c>
      <c r="C22" s="4"/>
      <c r="G22">
        <f t="shared" si="4"/>
        <v>0</v>
      </c>
      <c r="H22">
        <f t="shared" si="5"/>
        <v>0</v>
      </c>
      <c r="I22">
        <f t="shared" si="0"/>
        <v>0</v>
      </c>
      <c r="J22">
        <f t="shared" si="3"/>
        <v>0</v>
      </c>
      <c r="K22">
        <f t="shared" si="6"/>
        <v>0</v>
      </c>
    </row>
    <row r="23" spans="1:11" ht="12.75">
      <c r="A23" s="1">
        <f t="shared" si="2"/>
        <v>38095</v>
      </c>
      <c r="B23" s="4">
        <f t="shared" si="1"/>
        <v>110</v>
      </c>
      <c r="C23" s="4"/>
      <c r="G23">
        <f t="shared" si="4"/>
        <v>0</v>
      </c>
      <c r="H23">
        <f t="shared" si="5"/>
        <v>0</v>
      </c>
      <c r="I23">
        <f t="shared" si="0"/>
        <v>0</v>
      </c>
      <c r="J23">
        <f t="shared" si="3"/>
        <v>0</v>
      </c>
      <c r="K23">
        <f t="shared" si="6"/>
        <v>0</v>
      </c>
    </row>
    <row r="24" spans="1:11" ht="12.75">
      <c r="A24" s="1">
        <f t="shared" si="2"/>
        <v>38096</v>
      </c>
      <c r="B24" s="4">
        <f t="shared" si="1"/>
        <v>111</v>
      </c>
      <c r="C24" s="4"/>
      <c r="G24">
        <f t="shared" si="4"/>
        <v>0</v>
      </c>
      <c r="H24">
        <f t="shared" si="5"/>
        <v>0</v>
      </c>
      <c r="I24">
        <f t="shared" si="0"/>
        <v>0</v>
      </c>
      <c r="J24">
        <f t="shared" si="3"/>
        <v>0</v>
      </c>
      <c r="K24">
        <f t="shared" si="6"/>
        <v>0</v>
      </c>
    </row>
    <row r="25" spans="1:11" ht="12.75">
      <c r="A25" s="1">
        <f t="shared" si="2"/>
        <v>38097</v>
      </c>
      <c r="B25" s="4">
        <f t="shared" si="1"/>
        <v>112</v>
      </c>
      <c r="C25" s="4"/>
      <c r="G25">
        <f t="shared" si="4"/>
        <v>0</v>
      </c>
      <c r="H25">
        <f t="shared" si="5"/>
        <v>0</v>
      </c>
      <c r="I25">
        <f t="shared" si="0"/>
        <v>0</v>
      </c>
      <c r="J25">
        <f t="shared" si="3"/>
        <v>0</v>
      </c>
      <c r="K25">
        <f t="shared" si="6"/>
        <v>0</v>
      </c>
    </row>
    <row r="26" spans="1:11" ht="12.75">
      <c r="A26" s="1">
        <f t="shared" si="2"/>
        <v>38098</v>
      </c>
      <c r="B26" s="4">
        <f t="shared" si="1"/>
        <v>113</v>
      </c>
      <c r="C26" s="4"/>
      <c r="G26">
        <f t="shared" si="4"/>
        <v>0</v>
      </c>
      <c r="H26">
        <f t="shared" si="5"/>
        <v>0</v>
      </c>
      <c r="I26">
        <f t="shared" si="0"/>
        <v>0</v>
      </c>
      <c r="J26">
        <f t="shared" si="3"/>
        <v>0</v>
      </c>
      <c r="K26">
        <f t="shared" si="6"/>
        <v>0</v>
      </c>
    </row>
    <row r="27" spans="1:11" ht="12.75">
      <c r="A27" s="1">
        <f t="shared" si="2"/>
        <v>38099</v>
      </c>
      <c r="B27" s="4">
        <f t="shared" si="1"/>
        <v>114</v>
      </c>
      <c r="C27" s="4"/>
      <c r="G27">
        <f t="shared" si="4"/>
        <v>0</v>
      </c>
      <c r="H27">
        <f t="shared" si="5"/>
        <v>0</v>
      </c>
      <c r="I27">
        <f t="shared" si="0"/>
        <v>0</v>
      </c>
      <c r="J27">
        <f t="shared" si="3"/>
        <v>0</v>
      </c>
      <c r="K27">
        <f t="shared" si="6"/>
        <v>0</v>
      </c>
    </row>
    <row r="28" spans="1:11" ht="12.75">
      <c r="A28" s="1">
        <f t="shared" si="2"/>
        <v>38100</v>
      </c>
      <c r="B28" s="4">
        <f t="shared" si="1"/>
        <v>115</v>
      </c>
      <c r="C28" s="4"/>
      <c r="G28">
        <f t="shared" si="4"/>
        <v>0</v>
      </c>
      <c r="H28">
        <f t="shared" si="5"/>
        <v>0</v>
      </c>
      <c r="I28">
        <f t="shared" si="0"/>
        <v>0</v>
      </c>
      <c r="J28">
        <f t="shared" si="3"/>
        <v>0</v>
      </c>
      <c r="K28">
        <f t="shared" si="6"/>
        <v>0</v>
      </c>
    </row>
    <row r="29" spans="1:11" ht="12.75">
      <c r="A29" s="1">
        <f t="shared" si="2"/>
        <v>38101</v>
      </c>
      <c r="B29" s="4">
        <f t="shared" si="1"/>
        <v>116</v>
      </c>
      <c r="C29" s="4"/>
      <c r="G29">
        <f t="shared" si="4"/>
        <v>0</v>
      </c>
      <c r="H29">
        <f t="shared" si="5"/>
        <v>0</v>
      </c>
      <c r="I29">
        <f t="shared" si="0"/>
        <v>0</v>
      </c>
      <c r="J29">
        <f t="shared" si="3"/>
        <v>0</v>
      </c>
      <c r="K29">
        <f t="shared" si="6"/>
        <v>0</v>
      </c>
    </row>
    <row r="30" spans="1:11" ht="12.75">
      <c r="A30" s="1">
        <f t="shared" si="2"/>
        <v>38102</v>
      </c>
      <c r="B30" s="4">
        <f t="shared" si="1"/>
        <v>117</v>
      </c>
      <c r="C30" s="4"/>
      <c r="G30">
        <f t="shared" si="4"/>
        <v>0</v>
      </c>
      <c r="H30">
        <f t="shared" si="5"/>
        <v>0</v>
      </c>
      <c r="I30">
        <f t="shared" si="0"/>
        <v>0</v>
      </c>
      <c r="J30">
        <f t="shared" si="3"/>
        <v>0</v>
      </c>
      <c r="K30">
        <f t="shared" si="6"/>
        <v>0</v>
      </c>
    </row>
    <row r="31" spans="1:11" ht="12.75">
      <c r="A31" s="1">
        <f t="shared" si="2"/>
        <v>38103</v>
      </c>
      <c r="B31" s="4">
        <f t="shared" si="1"/>
        <v>118</v>
      </c>
      <c r="C31" s="4"/>
      <c r="G31">
        <f t="shared" si="4"/>
        <v>0</v>
      </c>
      <c r="H31">
        <f t="shared" si="5"/>
        <v>0</v>
      </c>
      <c r="I31">
        <f t="shared" si="0"/>
        <v>0</v>
      </c>
      <c r="J31">
        <f t="shared" si="3"/>
        <v>0</v>
      </c>
      <c r="K31">
        <f t="shared" si="6"/>
        <v>0</v>
      </c>
    </row>
    <row r="32" spans="1:11" ht="12.75">
      <c r="A32" s="1">
        <f t="shared" si="2"/>
        <v>38104</v>
      </c>
      <c r="B32" s="4">
        <f t="shared" si="1"/>
        <v>119</v>
      </c>
      <c r="C32" s="4"/>
      <c r="G32">
        <f t="shared" si="4"/>
        <v>0</v>
      </c>
      <c r="H32">
        <f t="shared" si="5"/>
        <v>0</v>
      </c>
      <c r="I32">
        <f t="shared" si="0"/>
        <v>0</v>
      </c>
      <c r="J32">
        <f t="shared" si="3"/>
        <v>0</v>
      </c>
      <c r="K32">
        <f t="shared" si="6"/>
        <v>0</v>
      </c>
    </row>
    <row r="33" spans="1:11" ht="12.75">
      <c r="A33" s="1">
        <f t="shared" si="2"/>
        <v>38105</v>
      </c>
      <c r="B33" s="4">
        <f t="shared" si="1"/>
        <v>120</v>
      </c>
      <c r="C33" s="4"/>
      <c r="G33">
        <f t="shared" si="4"/>
        <v>0</v>
      </c>
      <c r="H33">
        <f t="shared" si="5"/>
        <v>0</v>
      </c>
      <c r="I33">
        <f t="shared" si="0"/>
        <v>0</v>
      </c>
      <c r="J33">
        <f t="shared" si="3"/>
        <v>0</v>
      </c>
      <c r="K33">
        <f t="shared" si="6"/>
        <v>0</v>
      </c>
    </row>
    <row r="34" spans="1:11" ht="12.75">
      <c r="A34" s="1">
        <f t="shared" si="2"/>
        <v>38106</v>
      </c>
      <c r="B34" s="4">
        <f t="shared" si="1"/>
        <v>121</v>
      </c>
      <c r="C34" s="4"/>
      <c r="G34">
        <f t="shared" si="4"/>
        <v>0</v>
      </c>
      <c r="H34">
        <f t="shared" si="5"/>
        <v>0</v>
      </c>
      <c r="I34">
        <f t="shared" si="0"/>
        <v>0</v>
      </c>
      <c r="J34">
        <f t="shared" si="3"/>
        <v>0</v>
      </c>
      <c r="K34">
        <f t="shared" si="6"/>
        <v>0</v>
      </c>
    </row>
    <row r="35" spans="1:11" ht="12.75">
      <c r="A35" s="1">
        <f t="shared" si="2"/>
        <v>38107</v>
      </c>
      <c r="B35" s="4">
        <f t="shared" si="1"/>
        <v>122</v>
      </c>
      <c r="C35" s="4"/>
      <c r="G35">
        <f t="shared" si="4"/>
        <v>0</v>
      </c>
      <c r="H35">
        <f t="shared" si="5"/>
        <v>0</v>
      </c>
      <c r="I35">
        <f t="shared" si="0"/>
        <v>0</v>
      </c>
      <c r="J35">
        <f t="shared" si="3"/>
        <v>0</v>
      </c>
      <c r="K35">
        <f t="shared" si="6"/>
        <v>0</v>
      </c>
    </row>
    <row r="36" spans="1:11" ht="12.75">
      <c r="A36" s="1">
        <f t="shared" si="2"/>
        <v>38108</v>
      </c>
      <c r="B36" s="4">
        <f t="shared" si="1"/>
        <v>123</v>
      </c>
      <c r="C36" s="4"/>
      <c r="G36">
        <f t="shared" si="4"/>
        <v>0</v>
      </c>
      <c r="H36">
        <f t="shared" si="5"/>
        <v>0</v>
      </c>
      <c r="I36">
        <f t="shared" si="0"/>
        <v>0</v>
      </c>
      <c r="J36">
        <f t="shared" si="3"/>
        <v>0</v>
      </c>
      <c r="K36">
        <f t="shared" si="6"/>
        <v>0</v>
      </c>
    </row>
    <row r="37" spans="1:11" ht="12.75">
      <c r="A37" s="1">
        <f t="shared" si="2"/>
        <v>38109</v>
      </c>
      <c r="B37" s="4">
        <f t="shared" si="1"/>
        <v>124</v>
      </c>
      <c r="C37" s="4"/>
      <c r="G37">
        <f t="shared" si="4"/>
        <v>0</v>
      </c>
      <c r="H37">
        <f t="shared" si="5"/>
        <v>0</v>
      </c>
      <c r="I37">
        <f aca="true" t="shared" si="7" ref="I37:I68">D37-H37</f>
        <v>0</v>
      </c>
      <c r="J37">
        <f t="shared" si="3"/>
        <v>0</v>
      </c>
      <c r="K37">
        <f t="shared" si="6"/>
        <v>0</v>
      </c>
    </row>
    <row r="38" spans="1:11" ht="12.75">
      <c r="A38" s="1">
        <f t="shared" si="2"/>
        <v>38110</v>
      </c>
      <c r="B38" s="4">
        <f t="shared" si="1"/>
        <v>125</v>
      </c>
      <c r="C38" s="4"/>
      <c r="G38">
        <f t="shared" si="4"/>
        <v>0</v>
      </c>
      <c r="H38">
        <f t="shared" si="5"/>
        <v>0</v>
      </c>
      <c r="I38">
        <f t="shared" si="7"/>
        <v>0</v>
      </c>
      <c r="J38">
        <f t="shared" si="3"/>
        <v>0</v>
      </c>
      <c r="K38">
        <f t="shared" si="6"/>
        <v>0</v>
      </c>
    </row>
    <row r="39" spans="1:11" ht="12.75">
      <c r="A39" s="1">
        <f t="shared" si="2"/>
        <v>38111</v>
      </c>
      <c r="B39" s="4">
        <f t="shared" si="1"/>
        <v>126</v>
      </c>
      <c r="C39" s="4"/>
      <c r="G39">
        <f t="shared" si="4"/>
        <v>0</v>
      </c>
      <c r="H39">
        <f t="shared" si="5"/>
        <v>0</v>
      </c>
      <c r="I39">
        <f t="shared" si="7"/>
        <v>0</v>
      </c>
      <c r="J39">
        <f t="shared" si="3"/>
        <v>0</v>
      </c>
      <c r="K39">
        <f t="shared" si="6"/>
        <v>0</v>
      </c>
    </row>
    <row r="40" spans="1:11" ht="12.75">
      <c r="A40" s="1">
        <f t="shared" si="2"/>
        <v>38112</v>
      </c>
      <c r="B40" s="4">
        <f t="shared" si="1"/>
        <v>127</v>
      </c>
      <c r="C40" s="4"/>
      <c r="G40">
        <f t="shared" si="4"/>
        <v>0</v>
      </c>
      <c r="H40">
        <f t="shared" si="5"/>
        <v>0</v>
      </c>
      <c r="I40">
        <f t="shared" si="7"/>
        <v>0</v>
      </c>
      <c r="J40">
        <f t="shared" si="3"/>
        <v>0</v>
      </c>
      <c r="K40">
        <f t="shared" si="6"/>
        <v>0</v>
      </c>
    </row>
    <row r="41" spans="1:11" ht="12.75">
      <c r="A41" s="1">
        <f t="shared" si="2"/>
        <v>38113</v>
      </c>
      <c r="B41" s="4">
        <f t="shared" si="1"/>
        <v>128</v>
      </c>
      <c r="C41" s="4"/>
      <c r="G41">
        <f t="shared" si="4"/>
        <v>0</v>
      </c>
      <c r="H41">
        <f t="shared" si="5"/>
        <v>0</v>
      </c>
      <c r="I41">
        <f t="shared" si="7"/>
        <v>0</v>
      </c>
      <c r="J41">
        <f t="shared" si="3"/>
        <v>0</v>
      </c>
      <c r="K41">
        <f t="shared" si="6"/>
        <v>0</v>
      </c>
    </row>
    <row r="42" spans="1:11" ht="12.75">
      <c r="A42" s="1">
        <f t="shared" si="2"/>
        <v>38114</v>
      </c>
      <c r="B42" s="4">
        <f t="shared" si="1"/>
        <v>129</v>
      </c>
      <c r="C42" s="4"/>
      <c r="G42">
        <f t="shared" si="4"/>
        <v>0</v>
      </c>
      <c r="H42">
        <f t="shared" si="5"/>
        <v>0</v>
      </c>
      <c r="I42">
        <f t="shared" si="7"/>
        <v>0</v>
      </c>
      <c r="J42">
        <f t="shared" si="3"/>
        <v>0</v>
      </c>
      <c r="K42">
        <f t="shared" si="6"/>
        <v>0</v>
      </c>
    </row>
    <row r="43" spans="1:11" ht="12.75">
      <c r="A43" s="1">
        <f t="shared" si="2"/>
        <v>38115</v>
      </c>
      <c r="B43" s="4">
        <f t="shared" si="1"/>
        <v>130</v>
      </c>
      <c r="C43" s="4"/>
      <c r="G43">
        <f t="shared" si="4"/>
        <v>0</v>
      </c>
      <c r="H43">
        <f t="shared" si="5"/>
        <v>0</v>
      </c>
      <c r="I43">
        <f t="shared" si="7"/>
        <v>0</v>
      </c>
      <c r="J43">
        <f t="shared" si="3"/>
        <v>0</v>
      </c>
      <c r="K43">
        <f t="shared" si="6"/>
        <v>0</v>
      </c>
    </row>
    <row r="44" spans="1:11" ht="12.75">
      <c r="A44" s="1">
        <f t="shared" si="2"/>
        <v>38116</v>
      </c>
      <c r="B44" s="4">
        <f t="shared" si="1"/>
        <v>131</v>
      </c>
      <c r="C44" s="4"/>
      <c r="G44">
        <f t="shared" si="4"/>
        <v>0</v>
      </c>
      <c r="H44">
        <f t="shared" si="5"/>
        <v>0</v>
      </c>
      <c r="I44">
        <f t="shared" si="7"/>
        <v>0</v>
      </c>
      <c r="J44">
        <f t="shared" si="3"/>
        <v>0</v>
      </c>
      <c r="K44">
        <f t="shared" si="6"/>
        <v>0</v>
      </c>
    </row>
    <row r="45" spans="1:11" ht="12.75">
      <c r="A45" s="1">
        <f t="shared" si="2"/>
        <v>38117</v>
      </c>
      <c r="B45" s="4">
        <f t="shared" si="1"/>
        <v>132</v>
      </c>
      <c r="C45" s="4"/>
      <c r="G45">
        <f t="shared" si="4"/>
        <v>0</v>
      </c>
      <c r="H45">
        <f t="shared" si="5"/>
        <v>0</v>
      </c>
      <c r="I45">
        <f t="shared" si="7"/>
        <v>0</v>
      </c>
      <c r="J45">
        <f t="shared" si="3"/>
        <v>0</v>
      </c>
      <c r="K45">
        <f t="shared" si="6"/>
        <v>0</v>
      </c>
    </row>
    <row r="46" spans="1:11" ht="12.75">
      <c r="A46" s="1">
        <f t="shared" si="2"/>
        <v>38118</v>
      </c>
      <c r="B46" s="4">
        <f t="shared" si="1"/>
        <v>133</v>
      </c>
      <c r="C46" s="4"/>
      <c r="G46">
        <f t="shared" si="4"/>
        <v>0</v>
      </c>
      <c r="H46">
        <f t="shared" si="5"/>
        <v>0</v>
      </c>
      <c r="I46">
        <f t="shared" si="7"/>
        <v>0</v>
      </c>
      <c r="J46">
        <f t="shared" si="3"/>
        <v>0</v>
      </c>
      <c r="K46">
        <f t="shared" si="6"/>
        <v>0</v>
      </c>
    </row>
    <row r="47" spans="1:11" ht="12.75">
      <c r="A47" s="1">
        <f t="shared" si="2"/>
        <v>38119</v>
      </c>
      <c r="B47" s="4">
        <f t="shared" si="1"/>
        <v>134</v>
      </c>
      <c r="C47" s="4"/>
      <c r="G47">
        <f t="shared" si="4"/>
        <v>0</v>
      </c>
      <c r="H47">
        <f t="shared" si="5"/>
        <v>0</v>
      </c>
      <c r="I47">
        <f t="shared" si="7"/>
        <v>0</v>
      </c>
      <c r="J47">
        <f t="shared" si="3"/>
        <v>0</v>
      </c>
      <c r="K47">
        <f t="shared" si="6"/>
        <v>0</v>
      </c>
    </row>
    <row r="48" spans="1:11" ht="12.75">
      <c r="A48" s="1">
        <f t="shared" si="2"/>
        <v>38120</v>
      </c>
      <c r="B48" s="4">
        <f t="shared" si="1"/>
        <v>135</v>
      </c>
      <c r="C48" s="4"/>
      <c r="G48">
        <f t="shared" si="4"/>
        <v>0</v>
      </c>
      <c r="H48">
        <f t="shared" si="5"/>
        <v>0</v>
      </c>
      <c r="I48">
        <f t="shared" si="7"/>
        <v>0</v>
      </c>
      <c r="J48">
        <f t="shared" si="3"/>
        <v>0</v>
      </c>
      <c r="K48">
        <f t="shared" si="6"/>
        <v>0</v>
      </c>
    </row>
    <row r="49" spans="1:11" ht="12.75">
      <c r="A49" s="1">
        <f t="shared" si="2"/>
        <v>38121</v>
      </c>
      <c r="B49" s="4">
        <f t="shared" si="1"/>
        <v>136</v>
      </c>
      <c r="C49" s="4"/>
      <c r="G49">
        <f t="shared" si="4"/>
        <v>0</v>
      </c>
      <c r="H49">
        <f t="shared" si="5"/>
        <v>0</v>
      </c>
      <c r="I49">
        <f t="shared" si="7"/>
        <v>0</v>
      </c>
      <c r="J49">
        <f t="shared" si="3"/>
        <v>0</v>
      </c>
      <c r="K49">
        <f t="shared" si="6"/>
        <v>0</v>
      </c>
    </row>
    <row r="50" spans="1:11" ht="12.75">
      <c r="A50" s="1">
        <f t="shared" si="2"/>
        <v>38122</v>
      </c>
      <c r="B50" s="4">
        <f t="shared" si="1"/>
        <v>137</v>
      </c>
      <c r="C50" s="4"/>
      <c r="G50">
        <f t="shared" si="4"/>
        <v>0</v>
      </c>
      <c r="H50">
        <f t="shared" si="5"/>
        <v>0</v>
      </c>
      <c r="I50">
        <f t="shared" si="7"/>
        <v>0</v>
      </c>
      <c r="J50">
        <f t="shared" si="3"/>
        <v>0</v>
      </c>
      <c r="K50">
        <f t="shared" si="6"/>
        <v>0</v>
      </c>
    </row>
    <row r="51" spans="1:11" ht="12.75">
      <c r="A51" s="1">
        <f t="shared" si="2"/>
        <v>38123</v>
      </c>
      <c r="B51" s="4">
        <f t="shared" si="1"/>
        <v>138</v>
      </c>
      <c r="C51" s="4"/>
      <c r="G51">
        <f t="shared" si="4"/>
        <v>0</v>
      </c>
      <c r="H51">
        <f t="shared" si="5"/>
        <v>0</v>
      </c>
      <c r="I51">
        <f t="shared" si="7"/>
        <v>0</v>
      </c>
      <c r="J51">
        <f t="shared" si="3"/>
        <v>0</v>
      </c>
      <c r="K51">
        <f t="shared" si="6"/>
        <v>0</v>
      </c>
    </row>
    <row r="52" spans="1:11" ht="12.75">
      <c r="A52" s="1">
        <f t="shared" si="2"/>
        <v>38124</v>
      </c>
      <c r="B52" s="4">
        <f t="shared" si="1"/>
        <v>139</v>
      </c>
      <c r="C52" s="4"/>
      <c r="G52">
        <f t="shared" si="4"/>
        <v>0</v>
      </c>
      <c r="H52">
        <f t="shared" si="5"/>
        <v>0</v>
      </c>
      <c r="I52">
        <f t="shared" si="7"/>
        <v>0</v>
      </c>
      <c r="J52">
        <f t="shared" si="3"/>
        <v>0</v>
      </c>
      <c r="K52">
        <f t="shared" si="6"/>
        <v>0</v>
      </c>
    </row>
    <row r="53" spans="1:11" ht="12.75">
      <c r="A53" s="1">
        <f t="shared" si="2"/>
        <v>38125</v>
      </c>
      <c r="B53" s="4">
        <f t="shared" si="1"/>
        <v>140</v>
      </c>
      <c r="C53" s="4"/>
      <c r="G53">
        <f t="shared" si="4"/>
        <v>0</v>
      </c>
      <c r="H53">
        <f t="shared" si="5"/>
        <v>0</v>
      </c>
      <c r="I53">
        <f t="shared" si="7"/>
        <v>0</v>
      </c>
      <c r="J53">
        <f t="shared" si="3"/>
        <v>0</v>
      </c>
      <c r="K53">
        <f t="shared" si="6"/>
        <v>0</v>
      </c>
    </row>
    <row r="54" spans="1:11" ht="12.75">
      <c r="A54" s="1">
        <f t="shared" si="2"/>
        <v>38126</v>
      </c>
      <c r="B54" s="4">
        <f t="shared" si="1"/>
        <v>141</v>
      </c>
      <c r="C54" s="4"/>
      <c r="G54">
        <f t="shared" si="4"/>
        <v>0</v>
      </c>
      <c r="H54">
        <f t="shared" si="5"/>
        <v>0</v>
      </c>
      <c r="I54">
        <f t="shared" si="7"/>
        <v>0</v>
      </c>
      <c r="J54">
        <f t="shared" si="3"/>
        <v>0</v>
      </c>
      <c r="K54">
        <f t="shared" si="6"/>
        <v>0</v>
      </c>
    </row>
    <row r="55" spans="1:11" ht="12.75">
      <c r="A55" s="1">
        <f t="shared" si="2"/>
        <v>38127</v>
      </c>
      <c r="B55" s="4">
        <f t="shared" si="1"/>
        <v>142</v>
      </c>
      <c r="C55" s="4"/>
      <c r="G55">
        <f t="shared" si="4"/>
        <v>0</v>
      </c>
      <c r="H55">
        <f t="shared" si="5"/>
        <v>0</v>
      </c>
      <c r="I55">
        <f t="shared" si="7"/>
        <v>0</v>
      </c>
      <c r="J55">
        <f t="shared" si="3"/>
        <v>0</v>
      </c>
      <c r="K55">
        <f t="shared" si="6"/>
        <v>0</v>
      </c>
    </row>
    <row r="56" spans="1:11" ht="12.75">
      <c r="A56" s="1">
        <f t="shared" si="2"/>
        <v>38128</v>
      </c>
      <c r="B56" s="4">
        <f t="shared" si="1"/>
        <v>143</v>
      </c>
      <c r="C56" s="4"/>
      <c r="G56">
        <f t="shared" si="4"/>
        <v>0</v>
      </c>
      <c r="H56">
        <f t="shared" si="5"/>
        <v>0</v>
      </c>
      <c r="I56">
        <f t="shared" si="7"/>
        <v>0</v>
      </c>
      <c r="J56">
        <f t="shared" si="3"/>
        <v>0</v>
      </c>
      <c r="K56">
        <f t="shared" si="6"/>
        <v>0</v>
      </c>
    </row>
    <row r="57" spans="1:11" ht="12.75">
      <c r="A57" s="1">
        <f t="shared" si="2"/>
        <v>38129</v>
      </c>
      <c r="B57" s="4">
        <f t="shared" si="1"/>
        <v>144</v>
      </c>
      <c r="C57" s="4"/>
      <c r="G57">
        <f t="shared" si="4"/>
        <v>0</v>
      </c>
      <c r="H57">
        <f t="shared" si="5"/>
        <v>0</v>
      </c>
      <c r="I57">
        <f t="shared" si="7"/>
        <v>0</v>
      </c>
      <c r="J57">
        <f t="shared" si="3"/>
        <v>0</v>
      </c>
      <c r="K57">
        <f t="shared" si="6"/>
        <v>0</v>
      </c>
    </row>
    <row r="58" spans="1:11" ht="12.75">
      <c r="A58" s="1">
        <f t="shared" si="2"/>
        <v>38130</v>
      </c>
      <c r="B58" s="4">
        <f t="shared" si="1"/>
        <v>145</v>
      </c>
      <c r="C58" s="4"/>
      <c r="G58">
        <f t="shared" si="4"/>
        <v>0</v>
      </c>
      <c r="H58">
        <f t="shared" si="5"/>
        <v>0</v>
      </c>
      <c r="I58">
        <f t="shared" si="7"/>
        <v>0</v>
      </c>
      <c r="J58">
        <f t="shared" si="3"/>
        <v>0</v>
      </c>
      <c r="K58">
        <f t="shared" si="6"/>
        <v>0</v>
      </c>
    </row>
    <row r="59" spans="1:11" ht="12.75">
      <c r="A59" s="1">
        <f t="shared" si="2"/>
        <v>38131</v>
      </c>
      <c r="B59" s="4">
        <f t="shared" si="1"/>
        <v>146</v>
      </c>
      <c r="C59" s="4"/>
      <c r="G59">
        <f t="shared" si="4"/>
        <v>0</v>
      </c>
      <c r="H59">
        <f t="shared" si="5"/>
        <v>0</v>
      </c>
      <c r="I59">
        <f t="shared" si="7"/>
        <v>0</v>
      </c>
      <c r="J59">
        <f t="shared" si="3"/>
        <v>0</v>
      </c>
      <c r="K59">
        <f t="shared" si="6"/>
        <v>0</v>
      </c>
    </row>
    <row r="60" spans="1:11" ht="12.75">
      <c r="A60" s="1">
        <f t="shared" si="2"/>
        <v>38132</v>
      </c>
      <c r="B60" s="4">
        <f t="shared" si="1"/>
        <v>147</v>
      </c>
      <c r="C60" s="4"/>
      <c r="G60">
        <f t="shared" si="4"/>
        <v>0</v>
      </c>
      <c r="H60">
        <f t="shared" si="5"/>
        <v>0</v>
      </c>
      <c r="I60">
        <f t="shared" si="7"/>
        <v>0</v>
      </c>
      <c r="J60">
        <f t="shared" si="3"/>
        <v>0</v>
      </c>
      <c r="K60">
        <f t="shared" si="6"/>
        <v>0</v>
      </c>
    </row>
    <row r="61" spans="1:11" ht="12.75">
      <c r="A61" s="1">
        <f t="shared" si="2"/>
        <v>38133</v>
      </c>
      <c r="B61" s="4">
        <f t="shared" si="1"/>
        <v>148</v>
      </c>
      <c r="C61" s="4"/>
      <c r="G61">
        <f t="shared" si="4"/>
        <v>0</v>
      </c>
      <c r="H61">
        <f t="shared" si="5"/>
        <v>0</v>
      </c>
      <c r="I61">
        <f t="shared" si="7"/>
        <v>0</v>
      </c>
      <c r="J61">
        <f t="shared" si="3"/>
        <v>0</v>
      </c>
      <c r="K61">
        <f t="shared" si="6"/>
        <v>0</v>
      </c>
    </row>
    <row r="62" spans="1:11" ht="12.75">
      <c r="A62" s="1">
        <f t="shared" si="2"/>
        <v>38134</v>
      </c>
      <c r="B62" s="4">
        <f t="shared" si="1"/>
        <v>149</v>
      </c>
      <c r="C62" s="4"/>
      <c r="G62">
        <f t="shared" si="4"/>
        <v>0</v>
      </c>
      <c r="H62">
        <f t="shared" si="5"/>
        <v>0</v>
      </c>
      <c r="I62">
        <f t="shared" si="7"/>
        <v>0</v>
      </c>
      <c r="J62">
        <f t="shared" si="3"/>
        <v>0</v>
      </c>
      <c r="K62">
        <f t="shared" si="6"/>
        <v>0</v>
      </c>
    </row>
    <row r="63" spans="1:11" ht="12.75">
      <c r="A63" s="1">
        <f t="shared" si="2"/>
        <v>38135</v>
      </c>
      <c r="B63" s="4">
        <f t="shared" si="1"/>
        <v>150</v>
      </c>
      <c r="C63" s="4"/>
      <c r="G63">
        <f t="shared" si="4"/>
        <v>0</v>
      </c>
      <c r="H63">
        <f t="shared" si="5"/>
        <v>0</v>
      </c>
      <c r="I63">
        <f t="shared" si="7"/>
        <v>0</v>
      </c>
      <c r="J63">
        <f t="shared" si="3"/>
        <v>0</v>
      </c>
      <c r="K63">
        <f t="shared" si="6"/>
        <v>0</v>
      </c>
    </row>
    <row r="64" spans="1:11" ht="12.75">
      <c r="A64" s="1">
        <f t="shared" si="2"/>
        <v>38136</v>
      </c>
      <c r="B64" s="4">
        <f t="shared" si="1"/>
        <v>151</v>
      </c>
      <c r="C64" s="4"/>
      <c r="G64">
        <f t="shared" si="4"/>
        <v>0</v>
      </c>
      <c r="H64">
        <f t="shared" si="5"/>
        <v>0</v>
      </c>
      <c r="I64">
        <f t="shared" si="7"/>
        <v>0</v>
      </c>
      <c r="J64">
        <f t="shared" si="3"/>
        <v>0</v>
      </c>
      <c r="K64">
        <f t="shared" si="6"/>
        <v>0</v>
      </c>
    </row>
    <row r="65" spans="1:11" ht="12.75">
      <c r="A65" s="1">
        <f t="shared" si="2"/>
        <v>38137</v>
      </c>
      <c r="B65" s="4">
        <f t="shared" si="1"/>
        <v>152</v>
      </c>
      <c r="C65" s="4"/>
      <c r="G65">
        <f t="shared" si="4"/>
        <v>0</v>
      </c>
      <c r="H65">
        <f t="shared" si="5"/>
        <v>0</v>
      </c>
      <c r="I65">
        <f t="shared" si="7"/>
        <v>0</v>
      </c>
      <c r="J65">
        <f t="shared" si="3"/>
        <v>0</v>
      </c>
      <c r="K65">
        <f t="shared" si="6"/>
        <v>0</v>
      </c>
    </row>
    <row r="66" spans="1:11" ht="12.75">
      <c r="A66" s="1">
        <f t="shared" si="2"/>
        <v>38138</v>
      </c>
      <c r="B66" s="4">
        <f t="shared" si="1"/>
        <v>153</v>
      </c>
      <c r="C66" s="4"/>
      <c r="G66">
        <f t="shared" si="4"/>
        <v>0</v>
      </c>
      <c r="H66">
        <f t="shared" si="5"/>
        <v>0</v>
      </c>
      <c r="I66">
        <f t="shared" si="7"/>
        <v>0</v>
      </c>
      <c r="J66">
        <f t="shared" si="3"/>
        <v>0</v>
      </c>
      <c r="K66">
        <f t="shared" si="6"/>
        <v>0</v>
      </c>
    </row>
    <row r="67" spans="1:11" ht="12.75">
      <c r="A67" s="1">
        <f t="shared" si="2"/>
        <v>38139</v>
      </c>
      <c r="B67" s="4">
        <f t="shared" si="1"/>
        <v>154</v>
      </c>
      <c r="C67" s="4"/>
      <c r="G67">
        <f t="shared" si="4"/>
        <v>0</v>
      </c>
      <c r="H67">
        <f t="shared" si="5"/>
        <v>0</v>
      </c>
      <c r="I67">
        <f t="shared" si="7"/>
        <v>0</v>
      </c>
      <c r="J67">
        <f t="shared" si="3"/>
        <v>0</v>
      </c>
      <c r="K67">
        <f t="shared" si="6"/>
        <v>0</v>
      </c>
    </row>
    <row r="68" spans="1:11" ht="12.75">
      <c r="A68" s="1">
        <f t="shared" si="2"/>
        <v>38140</v>
      </c>
      <c r="B68" s="4">
        <f t="shared" si="1"/>
        <v>155</v>
      </c>
      <c r="C68" s="4"/>
      <c r="G68">
        <f t="shared" si="4"/>
        <v>0</v>
      </c>
      <c r="H68">
        <f t="shared" si="5"/>
        <v>0</v>
      </c>
      <c r="I68">
        <f t="shared" si="7"/>
        <v>0</v>
      </c>
      <c r="J68">
        <f t="shared" si="3"/>
        <v>0</v>
      </c>
      <c r="K68">
        <f t="shared" si="6"/>
        <v>0</v>
      </c>
    </row>
    <row r="69" spans="1:11" ht="12.75">
      <c r="A69" s="1">
        <f t="shared" si="2"/>
        <v>38141</v>
      </c>
      <c r="B69" s="4">
        <f t="shared" si="1"/>
        <v>156</v>
      </c>
      <c r="C69" s="4"/>
      <c r="G69">
        <f t="shared" si="4"/>
        <v>0</v>
      </c>
      <c r="H69">
        <f t="shared" si="5"/>
        <v>0</v>
      </c>
      <c r="I69">
        <f aca="true" t="shared" si="8" ref="I69:I100">D69-H69</f>
        <v>0</v>
      </c>
      <c r="J69">
        <f t="shared" si="3"/>
        <v>0</v>
      </c>
      <c r="K69">
        <f t="shared" si="6"/>
        <v>0</v>
      </c>
    </row>
    <row r="70" spans="1:11" ht="12.75">
      <c r="A70" s="1">
        <f t="shared" si="2"/>
        <v>38142</v>
      </c>
      <c r="B70" s="4">
        <f aca="true" t="shared" si="9" ref="B70:B124">A70-"12/31/2007"</f>
        <v>157</v>
      </c>
      <c r="C70" s="4"/>
      <c r="G70">
        <f t="shared" si="4"/>
        <v>0</v>
      </c>
      <c r="H70">
        <f t="shared" si="5"/>
        <v>0</v>
      </c>
      <c r="I70">
        <f t="shared" si="8"/>
        <v>0</v>
      </c>
      <c r="J70">
        <f t="shared" si="3"/>
        <v>0</v>
      </c>
      <c r="K70">
        <f t="shared" si="6"/>
        <v>0</v>
      </c>
    </row>
    <row r="71" spans="1:11" ht="12.75">
      <c r="A71" s="1">
        <f aca="true" t="shared" si="10" ref="A71:A124">1+A70</f>
        <v>38143</v>
      </c>
      <c r="B71" s="4">
        <f t="shared" si="9"/>
        <v>158</v>
      </c>
      <c r="C71" s="4"/>
      <c r="G71">
        <f t="shared" si="4"/>
        <v>0</v>
      </c>
      <c r="H71">
        <f t="shared" si="5"/>
        <v>0</v>
      </c>
      <c r="I71">
        <f t="shared" si="8"/>
        <v>0</v>
      </c>
      <c r="J71">
        <f aca="true" t="shared" si="11" ref="J71:J121">I71-I70</f>
        <v>0</v>
      </c>
      <c r="K71">
        <f t="shared" si="6"/>
        <v>0</v>
      </c>
    </row>
    <row r="72" spans="1:11" ht="12.75">
      <c r="A72" s="1">
        <f t="shared" si="10"/>
        <v>38144</v>
      </c>
      <c r="B72" s="4">
        <f t="shared" si="9"/>
        <v>159</v>
      </c>
      <c r="C72" s="4"/>
      <c r="G72">
        <f t="shared" si="4"/>
        <v>0</v>
      </c>
      <c r="H72">
        <f t="shared" si="5"/>
        <v>0</v>
      </c>
      <c r="I72">
        <f t="shared" si="8"/>
        <v>0</v>
      </c>
      <c r="J72">
        <f t="shared" si="11"/>
        <v>0</v>
      </c>
      <c r="K72">
        <f t="shared" si="6"/>
        <v>0</v>
      </c>
    </row>
    <row r="73" spans="1:11" ht="12.75">
      <c r="A73" s="1">
        <f t="shared" si="10"/>
        <v>38145</v>
      </c>
      <c r="B73" s="4">
        <f t="shared" si="9"/>
        <v>160</v>
      </c>
      <c r="C73" s="4"/>
      <c r="G73">
        <f aca="true" t="shared" si="12" ref="G73:G121">F73-E73</f>
        <v>0</v>
      </c>
      <c r="H73">
        <f aca="true" t="shared" si="13" ref="H73:H121">G73+H72</f>
        <v>0</v>
      </c>
      <c r="I73">
        <f t="shared" si="8"/>
        <v>0</v>
      </c>
      <c r="J73">
        <f t="shared" si="11"/>
        <v>0</v>
      </c>
      <c r="K73">
        <f t="shared" si="6"/>
        <v>0</v>
      </c>
    </row>
    <row r="74" spans="1:11" ht="12.75">
      <c r="A74" s="1">
        <f t="shared" si="10"/>
        <v>38146</v>
      </c>
      <c r="B74" s="4">
        <f t="shared" si="9"/>
        <v>161</v>
      </c>
      <c r="C74" s="4"/>
      <c r="G74">
        <f t="shared" si="12"/>
        <v>0</v>
      </c>
      <c r="H74">
        <f t="shared" si="13"/>
        <v>0</v>
      </c>
      <c r="I74">
        <f t="shared" si="8"/>
        <v>0</v>
      </c>
      <c r="J74">
        <f t="shared" si="11"/>
        <v>0</v>
      </c>
      <c r="K74">
        <f aca="true" t="shared" si="14" ref="K74:K121">AVERAGE(J71:J77)</f>
        <v>0</v>
      </c>
    </row>
    <row r="75" spans="1:11" ht="12.75">
      <c r="A75" s="1">
        <f t="shared" si="10"/>
        <v>38147</v>
      </c>
      <c r="B75" s="4">
        <f t="shared" si="9"/>
        <v>162</v>
      </c>
      <c r="C75" s="4"/>
      <c r="G75">
        <f t="shared" si="12"/>
        <v>0</v>
      </c>
      <c r="H75">
        <f t="shared" si="13"/>
        <v>0</v>
      </c>
      <c r="I75">
        <f t="shared" si="8"/>
        <v>0</v>
      </c>
      <c r="J75">
        <f t="shared" si="11"/>
        <v>0</v>
      </c>
      <c r="K75">
        <f t="shared" si="14"/>
        <v>0</v>
      </c>
    </row>
    <row r="76" spans="1:11" ht="12.75">
      <c r="A76" s="1">
        <f t="shared" si="10"/>
        <v>38148</v>
      </c>
      <c r="B76" s="4">
        <f t="shared" si="9"/>
        <v>163</v>
      </c>
      <c r="C76" s="4"/>
      <c r="G76">
        <f t="shared" si="12"/>
        <v>0</v>
      </c>
      <c r="H76">
        <f t="shared" si="13"/>
        <v>0</v>
      </c>
      <c r="I76">
        <f t="shared" si="8"/>
        <v>0</v>
      </c>
      <c r="J76">
        <f t="shared" si="11"/>
        <v>0</v>
      </c>
      <c r="K76">
        <f t="shared" si="14"/>
        <v>0</v>
      </c>
    </row>
    <row r="77" spans="1:11" ht="12.75">
      <c r="A77" s="1">
        <f t="shared" si="10"/>
        <v>38149</v>
      </c>
      <c r="B77" s="4">
        <f t="shared" si="9"/>
        <v>164</v>
      </c>
      <c r="C77" s="4"/>
      <c r="G77">
        <f t="shared" si="12"/>
        <v>0</v>
      </c>
      <c r="H77">
        <f t="shared" si="13"/>
        <v>0</v>
      </c>
      <c r="I77">
        <f t="shared" si="8"/>
        <v>0</v>
      </c>
      <c r="J77">
        <f t="shared" si="11"/>
        <v>0</v>
      </c>
      <c r="K77">
        <f t="shared" si="14"/>
        <v>0</v>
      </c>
    </row>
    <row r="78" spans="1:11" ht="12.75">
      <c r="A78" s="1">
        <f t="shared" si="10"/>
        <v>38150</v>
      </c>
      <c r="B78" s="4">
        <f t="shared" si="9"/>
        <v>165</v>
      </c>
      <c r="C78" s="4"/>
      <c r="G78">
        <f t="shared" si="12"/>
        <v>0</v>
      </c>
      <c r="H78">
        <f t="shared" si="13"/>
        <v>0</v>
      </c>
      <c r="I78">
        <f t="shared" si="8"/>
        <v>0</v>
      </c>
      <c r="J78">
        <f t="shared" si="11"/>
        <v>0</v>
      </c>
      <c r="K78">
        <f t="shared" si="14"/>
        <v>0</v>
      </c>
    </row>
    <row r="79" spans="1:11" ht="12.75">
      <c r="A79" s="1">
        <f t="shared" si="10"/>
        <v>38151</v>
      </c>
      <c r="B79" s="4">
        <f t="shared" si="9"/>
        <v>166</v>
      </c>
      <c r="C79" s="4"/>
      <c r="G79">
        <f t="shared" si="12"/>
        <v>0</v>
      </c>
      <c r="H79">
        <f t="shared" si="13"/>
        <v>0</v>
      </c>
      <c r="I79">
        <f t="shared" si="8"/>
        <v>0</v>
      </c>
      <c r="J79">
        <f t="shared" si="11"/>
        <v>0</v>
      </c>
      <c r="K79">
        <f t="shared" si="14"/>
        <v>0</v>
      </c>
    </row>
    <row r="80" spans="1:11" ht="12.75">
      <c r="A80" s="1">
        <f t="shared" si="10"/>
        <v>38152</v>
      </c>
      <c r="B80" s="4">
        <f t="shared" si="9"/>
        <v>167</v>
      </c>
      <c r="C80" s="4"/>
      <c r="G80">
        <f t="shared" si="12"/>
        <v>0</v>
      </c>
      <c r="H80">
        <f t="shared" si="13"/>
        <v>0</v>
      </c>
      <c r="I80">
        <f t="shared" si="8"/>
        <v>0</v>
      </c>
      <c r="J80">
        <f t="shared" si="11"/>
        <v>0</v>
      </c>
      <c r="K80">
        <f t="shared" si="14"/>
        <v>0</v>
      </c>
    </row>
    <row r="81" spans="1:11" ht="12.75">
      <c r="A81" s="1">
        <f t="shared" si="10"/>
        <v>38153</v>
      </c>
      <c r="B81" s="4">
        <f t="shared" si="9"/>
        <v>168</v>
      </c>
      <c r="C81" s="4"/>
      <c r="G81">
        <f t="shared" si="12"/>
        <v>0</v>
      </c>
      <c r="H81">
        <f t="shared" si="13"/>
        <v>0</v>
      </c>
      <c r="I81">
        <f t="shared" si="8"/>
        <v>0</v>
      </c>
      <c r="J81">
        <f t="shared" si="11"/>
        <v>0</v>
      </c>
      <c r="K81">
        <f t="shared" si="14"/>
        <v>0</v>
      </c>
    </row>
    <row r="82" spans="1:11" ht="12.75">
      <c r="A82" s="1">
        <f t="shared" si="10"/>
        <v>38154</v>
      </c>
      <c r="B82" s="4">
        <f t="shared" si="9"/>
        <v>169</v>
      </c>
      <c r="C82" s="4"/>
      <c r="G82">
        <f t="shared" si="12"/>
        <v>0</v>
      </c>
      <c r="H82">
        <f t="shared" si="13"/>
        <v>0</v>
      </c>
      <c r="I82">
        <f t="shared" si="8"/>
        <v>0</v>
      </c>
      <c r="J82">
        <f t="shared" si="11"/>
        <v>0</v>
      </c>
      <c r="K82">
        <f t="shared" si="14"/>
        <v>0</v>
      </c>
    </row>
    <row r="83" spans="1:11" ht="12.75">
      <c r="A83" s="1">
        <f t="shared" si="10"/>
        <v>38155</v>
      </c>
      <c r="B83" s="4">
        <f t="shared" si="9"/>
        <v>170</v>
      </c>
      <c r="C83" s="4"/>
      <c r="G83">
        <f t="shared" si="12"/>
        <v>0</v>
      </c>
      <c r="H83">
        <f t="shared" si="13"/>
        <v>0</v>
      </c>
      <c r="I83">
        <f t="shared" si="8"/>
        <v>0</v>
      </c>
      <c r="J83">
        <f t="shared" si="11"/>
        <v>0</v>
      </c>
      <c r="K83">
        <f t="shared" si="14"/>
        <v>0</v>
      </c>
    </row>
    <row r="84" spans="1:11" ht="12.75">
      <c r="A84" s="1">
        <f t="shared" si="10"/>
        <v>38156</v>
      </c>
      <c r="B84" s="4">
        <f t="shared" si="9"/>
        <v>171</v>
      </c>
      <c r="C84" s="4"/>
      <c r="G84">
        <f t="shared" si="12"/>
        <v>0</v>
      </c>
      <c r="H84">
        <f t="shared" si="13"/>
        <v>0</v>
      </c>
      <c r="I84">
        <f t="shared" si="8"/>
        <v>0</v>
      </c>
      <c r="J84">
        <f t="shared" si="11"/>
        <v>0</v>
      </c>
      <c r="K84">
        <f t="shared" si="14"/>
        <v>0</v>
      </c>
    </row>
    <row r="85" spans="1:11" ht="12.75">
      <c r="A85" s="1">
        <f t="shared" si="10"/>
        <v>38157</v>
      </c>
      <c r="B85" s="4">
        <f t="shared" si="9"/>
        <v>172</v>
      </c>
      <c r="C85" s="4"/>
      <c r="G85">
        <f t="shared" si="12"/>
        <v>0</v>
      </c>
      <c r="H85">
        <f t="shared" si="13"/>
        <v>0</v>
      </c>
      <c r="I85">
        <f t="shared" si="8"/>
        <v>0</v>
      </c>
      <c r="J85">
        <f t="shared" si="11"/>
        <v>0</v>
      </c>
      <c r="K85">
        <f t="shared" si="14"/>
        <v>0</v>
      </c>
    </row>
    <row r="86" spans="1:11" ht="12.75">
      <c r="A86" s="1">
        <f t="shared" si="10"/>
        <v>38158</v>
      </c>
      <c r="B86" s="4">
        <f t="shared" si="9"/>
        <v>173</v>
      </c>
      <c r="C86" s="4"/>
      <c r="G86">
        <f t="shared" si="12"/>
        <v>0</v>
      </c>
      <c r="H86">
        <f t="shared" si="13"/>
        <v>0</v>
      </c>
      <c r="I86">
        <f t="shared" si="8"/>
        <v>0</v>
      </c>
      <c r="J86">
        <f t="shared" si="11"/>
        <v>0</v>
      </c>
      <c r="K86">
        <f t="shared" si="14"/>
        <v>0</v>
      </c>
    </row>
    <row r="87" spans="1:11" ht="12.75">
      <c r="A87" s="1">
        <f t="shared" si="10"/>
        <v>38159</v>
      </c>
      <c r="B87" s="4">
        <f t="shared" si="9"/>
        <v>174</v>
      </c>
      <c r="C87" s="4"/>
      <c r="G87">
        <f t="shared" si="12"/>
        <v>0</v>
      </c>
      <c r="H87">
        <f t="shared" si="13"/>
        <v>0</v>
      </c>
      <c r="I87">
        <f t="shared" si="8"/>
        <v>0</v>
      </c>
      <c r="J87">
        <f t="shared" si="11"/>
        <v>0</v>
      </c>
      <c r="K87">
        <f t="shared" si="14"/>
        <v>0</v>
      </c>
    </row>
    <row r="88" spans="1:11" ht="12.75">
      <c r="A88" s="1">
        <f t="shared" si="10"/>
        <v>38160</v>
      </c>
      <c r="B88" s="4">
        <f t="shared" si="9"/>
        <v>175</v>
      </c>
      <c r="C88" s="4"/>
      <c r="G88">
        <f t="shared" si="12"/>
        <v>0</v>
      </c>
      <c r="H88">
        <f t="shared" si="13"/>
        <v>0</v>
      </c>
      <c r="I88">
        <f t="shared" si="8"/>
        <v>0</v>
      </c>
      <c r="J88">
        <f t="shared" si="11"/>
        <v>0</v>
      </c>
      <c r="K88">
        <f t="shared" si="14"/>
        <v>0</v>
      </c>
    </row>
    <row r="89" spans="1:11" ht="12.75">
      <c r="A89" s="1">
        <f t="shared" si="10"/>
        <v>38161</v>
      </c>
      <c r="B89" s="4">
        <f t="shared" si="9"/>
        <v>176</v>
      </c>
      <c r="C89" s="4"/>
      <c r="G89">
        <f t="shared" si="12"/>
        <v>0</v>
      </c>
      <c r="H89">
        <f t="shared" si="13"/>
        <v>0</v>
      </c>
      <c r="I89">
        <f t="shared" si="8"/>
        <v>0</v>
      </c>
      <c r="J89">
        <f t="shared" si="11"/>
        <v>0</v>
      </c>
      <c r="K89">
        <f t="shared" si="14"/>
        <v>0</v>
      </c>
    </row>
    <row r="90" spans="1:11" ht="12.75">
      <c r="A90" s="1">
        <f t="shared" si="10"/>
        <v>38162</v>
      </c>
      <c r="B90" s="4">
        <f t="shared" si="9"/>
        <v>177</v>
      </c>
      <c r="C90" s="4"/>
      <c r="G90">
        <f t="shared" si="12"/>
        <v>0</v>
      </c>
      <c r="H90">
        <f t="shared" si="13"/>
        <v>0</v>
      </c>
      <c r="I90">
        <f t="shared" si="8"/>
        <v>0</v>
      </c>
      <c r="J90">
        <f t="shared" si="11"/>
        <v>0</v>
      </c>
      <c r="K90">
        <f t="shared" si="14"/>
        <v>0</v>
      </c>
    </row>
    <row r="91" spans="1:11" ht="12.75">
      <c r="A91" s="1">
        <f t="shared" si="10"/>
        <v>38163</v>
      </c>
      <c r="B91" s="4">
        <f t="shared" si="9"/>
        <v>178</v>
      </c>
      <c r="C91" s="4"/>
      <c r="G91">
        <f t="shared" si="12"/>
        <v>0</v>
      </c>
      <c r="H91">
        <f t="shared" si="13"/>
        <v>0</v>
      </c>
      <c r="I91">
        <f t="shared" si="8"/>
        <v>0</v>
      </c>
      <c r="J91">
        <f t="shared" si="11"/>
        <v>0</v>
      </c>
      <c r="K91">
        <f t="shared" si="14"/>
        <v>0</v>
      </c>
    </row>
    <row r="92" spans="1:11" ht="12.75">
      <c r="A92" s="1">
        <f t="shared" si="10"/>
        <v>38164</v>
      </c>
      <c r="B92" s="4">
        <f t="shared" si="9"/>
        <v>179</v>
      </c>
      <c r="C92" s="4"/>
      <c r="G92">
        <f t="shared" si="12"/>
        <v>0</v>
      </c>
      <c r="H92">
        <f t="shared" si="13"/>
        <v>0</v>
      </c>
      <c r="I92">
        <f t="shared" si="8"/>
        <v>0</v>
      </c>
      <c r="J92">
        <f t="shared" si="11"/>
        <v>0</v>
      </c>
      <c r="K92">
        <f t="shared" si="14"/>
        <v>0</v>
      </c>
    </row>
    <row r="93" spans="1:11" ht="12.75">
      <c r="A93" s="1">
        <f t="shared" si="10"/>
        <v>38165</v>
      </c>
      <c r="B93" s="4">
        <f t="shared" si="9"/>
        <v>180</v>
      </c>
      <c r="C93" s="4"/>
      <c r="G93">
        <f t="shared" si="12"/>
        <v>0</v>
      </c>
      <c r="H93">
        <f t="shared" si="13"/>
        <v>0</v>
      </c>
      <c r="I93">
        <f t="shared" si="8"/>
        <v>0</v>
      </c>
      <c r="J93">
        <f t="shared" si="11"/>
        <v>0</v>
      </c>
      <c r="K93">
        <f t="shared" si="14"/>
        <v>0</v>
      </c>
    </row>
    <row r="94" spans="1:11" ht="12.75">
      <c r="A94" s="1">
        <f t="shared" si="10"/>
        <v>38166</v>
      </c>
      <c r="B94" s="4">
        <f t="shared" si="9"/>
        <v>181</v>
      </c>
      <c r="C94" s="4"/>
      <c r="G94">
        <f t="shared" si="12"/>
        <v>0</v>
      </c>
      <c r="H94">
        <f t="shared" si="13"/>
        <v>0</v>
      </c>
      <c r="I94">
        <f t="shared" si="8"/>
        <v>0</v>
      </c>
      <c r="J94">
        <f t="shared" si="11"/>
        <v>0</v>
      </c>
      <c r="K94">
        <f t="shared" si="14"/>
        <v>0</v>
      </c>
    </row>
    <row r="95" spans="1:11" ht="12.75">
      <c r="A95" s="1">
        <f t="shared" si="10"/>
        <v>38167</v>
      </c>
      <c r="B95" s="4">
        <f t="shared" si="9"/>
        <v>182</v>
      </c>
      <c r="C95" s="4"/>
      <c r="G95">
        <f t="shared" si="12"/>
        <v>0</v>
      </c>
      <c r="H95">
        <f t="shared" si="13"/>
        <v>0</v>
      </c>
      <c r="I95">
        <f t="shared" si="8"/>
        <v>0</v>
      </c>
      <c r="J95">
        <f t="shared" si="11"/>
        <v>0</v>
      </c>
      <c r="K95">
        <f t="shared" si="14"/>
        <v>0</v>
      </c>
    </row>
    <row r="96" spans="1:11" ht="12.75">
      <c r="A96" s="1">
        <f t="shared" si="10"/>
        <v>38168</v>
      </c>
      <c r="B96" s="4">
        <f t="shared" si="9"/>
        <v>183</v>
      </c>
      <c r="C96" s="4"/>
      <c r="G96">
        <f t="shared" si="12"/>
        <v>0</v>
      </c>
      <c r="H96">
        <f t="shared" si="13"/>
        <v>0</v>
      </c>
      <c r="I96">
        <f t="shared" si="8"/>
        <v>0</v>
      </c>
      <c r="J96">
        <f t="shared" si="11"/>
        <v>0</v>
      </c>
      <c r="K96">
        <f t="shared" si="14"/>
        <v>0</v>
      </c>
    </row>
    <row r="97" spans="1:11" ht="12.75">
      <c r="A97" s="1">
        <f t="shared" si="10"/>
        <v>38169</v>
      </c>
      <c r="B97" s="4">
        <f t="shared" si="9"/>
        <v>184</v>
      </c>
      <c r="C97" s="4"/>
      <c r="G97">
        <f t="shared" si="12"/>
        <v>0</v>
      </c>
      <c r="H97">
        <f t="shared" si="13"/>
        <v>0</v>
      </c>
      <c r="I97">
        <f t="shared" si="8"/>
        <v>0</v>
      </c>
      <c r="J97">
        <f t="shared" si="11"/>
        <v>0</v>
      </c>
      <c r="K97">
        <f t="shared" si="14"/>
        <v>0</v>
      </c>
    </row>
    <row r="98" spans="1:11" ht="12.75">
      <c r="A98" s="1">
        <f t="shared" si="10"/>
        <v>38170</v>
      </c>
      <c r="B98" s="4">
        <f t="shared" si="9"/>
        <v>185</v>
      </c>
      <c r="C98" s="4"/>
      <c r="G98">
        <f t="shared" si="12"/>
        <v>0</v>
      </c>
      <c r="H98">
        <f t="shared" si="13"/>
        <v>0</v>
      </c>
      <c r="I98">
        <f t="shared" si="8"/>
        <v>0</v>
      </c>
      <c r="J98">
        <f t="shared" si="11"/>
        <v>0</v>
      </c>
      <c r="K98">
        <f t="shared" si="14"/>
        <v>0</v>
      </c>
    </row>
    <row r="99" spans="1:11" ht="12.75">
      <c r="A99" s="1">
        <f t="shared" si="10"/>
        <v>38171</v>
      </c>
      <c r="B99" s="4">
        <f t="shared" si="9"/>
        <v>186</v>
      </c>
      <c r="C99" s="4"/>
      <c r="G99">
        <f t="shared" si="12"/>
        <v>0</v>
      </c>
      <c r="H99">
        <f t="shared" si="13"/>
        <v>0</v>
      </c>
      <c r="I99">
        <f t="shared" si="8"/>
        <v>0</v>
      </c>
      <c r="J99">
        <f t="shared" si="11"/>
        <v>0</v>
      </c>
      <c r="K99">
        <f t="shared" si="14"/>
        <v>0</v>
      </c>
    </row>
    <row r="100" spans="1:11" ht="12.75">
      <c r="A100" s="1">
        <f t="shared" si="10"/>
        <v>38172</v>
      </c>
      <c r="B100" s="4">
        <f t="shared" si="9"/>
        <v>187</v>
      </c>
      <c r="C100" s="4"/>
      <c r="G100">
        <f t="shared" si="12"/>
        <v>0</v>
      </c>
      <c r="H100">
        <f t="shared" si="13"/>
        <v>0</v>
      </c>
      <c r="I100">
        <f t="shared" si="8"/>
        <v>0</v>
      </c>
      <c r="J100">
        <f t="shared" si="11"/>
        <v>0</v>
      </c>
      <c r="K100">
        <f t="shared" si="14"/>
        <v>0</v>
      </c>
    </row>
    <row r="101" spans="1:11" ht="12.75">
      <c r="A101" s="1">
        <f t="shared" si="10"/>
        <v>38173</v>
      </c>
      <c r="B101" s="4">
        <f t="shared" si="9"/>
        <v>188</v>
      </c>
      <c r="C101" s="4"/>
      <c r="G101">
        <f t="shared" si="12"/>
        <v>0</v>
      </c>
      <c r="H101">
        <f t="shared" si="13"/>
        <v>0</v>
      </c>
      <c r="I101">
        <f aca="true" t="shared" si="15" ref="I101:I121">D101-H101</f>
        <v>0</v>
      </c>
      <c r="J101">
        <f t="shared" si="11"/>
        <v>0</v>
      </c>
      <c r="K101">
        <f t="shared" si="14"/>
        <v>0</v>
      </c>
    </row>
    <row r="102" spans="1:11" ht="12.75">
      <c r="A102" s="1">
        <f t="shared" si="10"/>
        <v>38174</v>
      </c>
      <c r="B102" s="4">
        <f t="shared" si="9"/>
        <v>189</v>
      </c>
      <c r="C102" s="4"/>
      <c r="G102">
        <f t="shared" si="12"/>
        <v>0</v>
      </c>
      <c r="H102">
        <f t="shared" si="13"/>
        <v>0</v>
      </c>
      <c r="I102">
        <f t="shared" si="15"/>
        <v>0</v>
      </c>
      <c r="J102">
        <f t="shared" si="11"/>
        <v>0</v>
      </c>
      <c r="K102">
        <f t="shared" si="14"/>
        <v>0</v>
      </c>
    </row>
    <row r="103" spans="1:11" ht="12.75">
      <c r="A103" s="1">
        <f t="shared" si="10"/>
        <v>38175</v>
      </c>
      <c r="B103" s="4">
        <f t="shared" si="9"/>
        <v>190</v>
      </c>
      <c r="C103" s="4"/>
      <c r="G103">
        <f t="shared" si="12"/>
        <v>0</v>
      </c>
      <c r="H103">
        <f t="shared" si="13"/>
        <v>0</v>
      </c>
      <c r="I103">
        <f t="shared" si="15"/>
        <v>0</v>
      </c>
      <c r="J103">
        <f t="shared" si="11"/>
        <v>0</v>
      </c>
      <c r="K103">
        <f t="shared" si="14"/>
        <v>0</v>
      </c>
    </row>
    <row r="104" spans="1:11" ht="12.75">
      <c r="A104" s="1">
        <f t="shared" si="10"/>
        <v>38176</v>
      </c>
      <c r="B104" s="4">
        <f t="shared" si="9"/>
        <v>191</v>
      </c>
      <c r="C104" s="4"/>
      <c r="G104">
        <f t="shared" si="12"/>
        <v>0</v>
      </c>
      <c r="H104">
        <f t="shared" si="13"/>
        <v>0</v>
      </c>
      <c r="I104">
        <f t="shared" si="15"/>
        <v>0</v>
      </c>
      <c r="J104">
        <f t="shared" si="11"/>
        <v>0</v>
      </c>
      <c r="K104">
        <f t="shared" si="14"/>
        <v>0</v>
      </c>
    </row>
    <row r="105" spans="1:11" ht="12.75">
      <c r="A105" s="1">
        <f t="shared" si="10"/>
        <v>38177</v>
      </c>
      <c r="B105" s="4">
        <f t="shared" si="9"/>
        <v>192</v>
      </c>
      <c r="C105" s="4"/>
      <c r="G105">
        <f t="shared" si="12"/>
        <v>0</v>
      </c>
      <c r="H105">
        <f t="shared" si="13"/>
        <v>0</v>
      </c>
      <c r="I105">
        <f t="shared" si="15"/>
        <v>0</v>
      </c>
      <c r="J105">
        <f t="shared" si="11"/>
        <v>0</v>
      </c>
      <c r="K105">
        <f t="shared" si="14"/>
        <v>0</v>
      </c>
    </row>
    <row r="106" spans="1:11" ht="12.75">
      <c r="A106" s="1">
        <f t="shared" si="10"/>
        <v>38178</v>
      </c>
      <c r="B106" s="4">
        <f t="shared" si="9"/>
        <v>193</v>
      </c>
      <c r="C106" s="4"/>
      <c r="G106">
        <f t="shared" si="12"/>
        <v>0</v>
      </c>
      <c r="H106">
        <f t="shared" si="13"/>
        <v>0</v>
      </c>
      <c r="I106">
        <f t="shared" si="15"/>
        <v>0</v>
      </c>
      <c r="J106">
        <f t="shared" si="11"/>
        <v>0</v>
      </c>
      <c r="K106">
        <f t="shared" si="14"/>
        <v>0</v>
      </c>
    </row>
    <row r="107" spans="1:11" ht="12.75">
      <c r="A107" s="1">
        <f t="shared" si="10"/>
        <v>38179</v>
      </c>
      <c r="B107" s="4">
        <f t="shared" si="9"/>
        <v>194</v>
      </c>
      <c r="C107" s="4"/>
      <c r="G107">
        <f t="shared" si="12"/>
        <v>0</v>
      </c>
      <c r="H107">
        <f t="shared" si="13"/>
        <v>0</v>
      </c>
      <c r="I107">
        <f t="shared" si="15"/>
        <v>0</v>
      </c>
      <c r="J107">
        <f t="shared" si="11"/>
        <v>0</v>
      </c>
      <c r="K107">
        <f t="shared" si="14"/>
        <v>0</v>
      </c>
    </row>
    <row r="108" spans="1:11" ht="12.75">
      <c r="A108" s="1">
        <f t="shared" si="10"/>
        <v>38180</v>
      </c>
      <c r="B108" s="4">
        <f t="shared" si="9"/>
        <v>195</v>
      </c>
      <c r="C108" s="4"/>
      <c r="G108">
        <f t="shared" si="12"/>
        <v>0</v>
      </c>
      <c r="H108">
        <f t="shared" si="13"/>
        <v>0</v>
      </c>
      <c r="I108">
        <f t="shared" si="15"/>
        <v>0</v>
      </c>
      <c r="J108">
        <f t="shared" si="11"/>
        <v>0</v>
      </c>
      <c r="K108">
        <f t="shared" si="14"/>
        <v>0</v>
      </c>
    </row>
    <row r="109" spans="1:11" ht="12.75">
      <c r="A109" s="1">
        <f t="shared" si="10"/>
        <v>38181</v>
      </c>
      <c r="B109" s="4">
        <f t="shared" si="9"/>
        <v>196</v>
      </c>
      <c r="C109" s="4"/>
      <c r="G109">
        <f t="shared" si="12"/>
        <v>0</v>
      </c>
      <c r="H109">
        <f t="shared" si="13"/>
        <v>0</v>
      </c>
      <c r="I109">
        <f t="shared" si="15"/>
        <v>0</v>
      </c>
      <c r="J109">
        <f t="shared" si="11"/>
        <v>0</v>
      </c>
      <c r="K109">
        <f t="shared" si="14"/>
        <v>0</v>
      </c>
    </row>
    <row r="110" spans="1:11" ht="12.75">
      <c r="A110" s="1">
        <f t="shared" si="10"/>
        <v>38182</v>
      </c>
      <c r="B110" s="4">
        <f t="shared" si="9"/>
        <v>197</v>
      </c>
      <c r="C110" s="4"/>
      <c r="G110">
        <f t="shared" si="12"/>
        <v>0</v>
      </c>
      <c r="H110">
        <f t="shared" si="13"/>
        <v>0</v>
      </c>
      <c r="I110">
        <f t="shared" si="15"/>
        <v>0</v>
      </c>
      <c r="J110">
        <f t="shared" si="11"/>
        <v>0</v>
      </c>
      <c r="K110">
        <f t="shared" si="14"/>
        <v>0</v>
      </c>
    </row>
    <row r="111" spans="1:11" ht="12.75">
      <c r="A111" s="1">
        <f t="shared" si="10"/>
        <v>38183</v>
      </c>
      <c r="B111" s="4">
        <f t="shared" si="9"/>
        <v>198</v>
      </c>
      <c r="C111" s="4"/>
      <c r="G111">
        <f t="shared" si="12"/>
        <v>0</v>
      </c>
      <c r="H111">
        <f t="shared" si="13"/>
        <v>0</v>
      </c>
      <c r="I111">
        <f t="shared" si="15"/>
        <v>0</v>
      </c>
      <c r="J111">
        <f t="shared" si="11"/>
        <v>0</v>
      </c>
      <c r="K111">
        <f t="shared" si="14"/>
        <v>0</v>
      </c>
    </row>
    <row r="112" spans="1:11" ht="12.75">
      <c r="A112" s="1">
        <f t="shared" si="10"/>
        <v>38184</v>
      </c>
      <c r="B112" s="4">
        <f t="shared" si="9"/>
        <v>199</v>
      </c>
      <c r="C112" s="4"/>
      <c r="G112">
        <f t="shared" si="12"/>
        <v>0</v>
      </c>
      <c r="H112">
        <f t="shared" si="13"/>
        <v>0</v>
      </c>
      <c r="I112">
        <f t="shared" si="15"/>
        <v>0</v>
      </c>
      <c r="J112">
        <f t="shared" si="11"/>
        <v>0</v>
      </c>
      <c r="K112">
        <f t="shared" si="14"/>
        <v>0</v>
      </c>
    </row>
    <row r="113" spans="1:11" ht="12.75">
      <c r="A113" s="1">
        <f t="shared" si="10"/>
        <v>38185</v>
      </c>
      <c r="B113" s="4">
        <f t="shared" si="9"/>
        <v>200</v>
      </c>
      <c r="C113" s="4"/>
      <c r="G113">
        <f t="shared" si="12"/>
        <v>0</v>
      </c>
      <c r="H113">
        <f t="shared" si="13"/>
        <v>0</v>
      </c>
      <c r="I113">
        <f t="shared" si="15"/>
        <v>0</v>
      </c>
      <c r="J113">
        <f t="shared" si="11"/>
        <v>0</v>
      </c>
      <c r="K113">
        <f t="shared" si="14"/>
        <v>0</v>
      </c>
    </row>
    <row r="114" spans="1:11" ht="12.75">
      <c r="A114" s="1">
        <f t="shared" si="10"/>
        <v>38186</v>
      </c>
      <c r="B114" s="4">
        <f t="shared" si="9"/>
        <v>201</v>
      </c>
      <c r="C114" s="4"/>
      <c r="G114">
        <f t="shared" si="12"/>
        <v>0</v>
      </c>
      <c r="H114">
        <f t="shared" si="13"/>
        <v>0</v>
      </c>
      <c r="I114">
        <f t="shared" si="15"/>
        <v>0</v>
      </c>
      <c r="J114">
        <f t="shared" si="11"/>
        <v>0</v>
      </c>
      <c r="K114">
        <f t="shared" si="14"/>
        <v>0</v>
      </c>
    </row>
    <row r="115" spans="1:11" ht="12.75">
      <c r="A115" s="1">
        <f t="shared" si="10"/>
        <v>38187</v>
      </c>
      <c r="B115" s="4">
        <f t="shared" si="9"/>
        <v>202</v>
      </c>
      <c r="C115" s="4"/>
      <c r="G115">
        <f t="shared" si="12"/>
        <v>0</v>
      </c>
      <c r="H115">
        <f t="shared" si="13"/>
        <v>0</v>
      </c>
      <c r="I115">
        <f t="shared" si="15"/>
        <v>0</v>
      </c>
      <c r="J115">
        <f t="shared" si="11"/>
        <v>0</v>
      </c>
      <c r="K115">
        <f t="shared" si="14"/>
        <v>0</v>
      </c>
    </row>
    <row r="116" spans="1:11" ht="12.75">
      <c r="A116" s="1">
        <f t="shared" si="10"/>
        <v>38188</v>
      </c>
      <c r="B116" s="4">
        <f t="shared" si="9"/>
        <v>203</v>
      </c>
      <c r="C116" s="4"/>
      <c r="G116">
        <f t="shared" si="12"/>
        <v>0</v>
      </c>
      <c r="H116">
        <f t="shared" si="13"/>
        <v>0</v>
      </c>
      <c r="I116">
        <f t="shared" si="15"/>
        <v>0</v>
      </c>
      <c r="J116">
        <f t="shared" si="11"/>
        <v>0</v>
      </c>
      <c r="K116">
        <f t="shared" si="14"/>
        <v>0</v>
      </c>
    </row>
    <row r="117" spans="1:11" ht="12.75">
      <c r="A117" s="1">
        <f t="shared" si="10"/>
        <v>38189</v>
      </c>
      <c r="B117" s="4">
        <f t="shared" si="9"/>
        <v>204</v>
      </c>
      <c r="C117" s="4"/>
      <c r="G117">
        <f t="shared" si="12"/>
        <v>0</v>
      </c>
      <c r="H117">
        <f t="shared" si="13"/>
        <v>0</v>
      </c>
      <c r="I117">
        <f t="shared" si="15"/>
        <v>0</v>
      </c>
      <c r="J117">
        <f t="shared" si="11"/>
        <v>0</v>
      </c>
      <c r="K117">
        <f t="shared" si="14"/>
        <v>0</v>
      </c>
    </row>
    <row r="118" spans="1:11" ht="12.75">
      <c r="A118" s="1">
        <f t="shared" si="10"/>
        <v>38190</v>
      </c>
      <c r="B118" s="4">
        <f t="shared" si="9"/>
        <v>205</v>
      </c>
      <c r="C118" s="4"/>
      <c r="G118">
        <f t="shared" si="12"/>
        <v>0</v>
      </c>
      <c r="H118">
        <f t="shared" si="13"/>
        <v>0</v>
      </c>
      <c r="I118">
        <f t="shared" si="15"/>
        <v>0</v>
      </c>
      <c r="J118">
        <f t="shared" si="11"/>
        <v>0</v>
      </c>
      <c r="K118">
        <f t="shared" si="14"/>
        <v>0</v>
      </c>
    </row>
    <row r="119" spans="1:11" ht="12.75">
      <c r="A119" s="1">
        <f t="shared" si="10"/>
        <v>38191</v>
      </c>
      <c r="B119" s="4">
        <f t="shared" si="9"/>
        <v>206</v>
      </c>
      <c r="C119" s="4"/>
      <c r="G119">
        <f t="shared" si="12"/>
        <v>0</v>
      </c>
      <c r="H119">
        <f t="shared" si="13"/>
        <v>0</v>
      </c>
      <c r="I119">
        <f t="shared" si="15"/>
        <v>0</v>
      </c>
      <c r="J119">
        <f t="shared" si="11"/>
        <v>0</v>
      </c>
      <c r="K119">
        <f t="shared" si="14"/>
        <v>0</v>
      </c>
    </row>
    <row r="120" spans="1:11" ht="12.75">
      <c r="A120" s="1">
        <f t="shared" si="10"/>
        <v>38192</v>
      </c>
      <c r="B120" s="4">
        <f t="shared" si="9"/>
        <v>207</v>
      </c>
      <c r="C120" s="4"/>
      <c r="G120">
        <f t="shared" si="12"/>
        <v>0</v>
      </c>
      <c r="H120">
        <f t="shared" si="13"/>
        <v>0</v>
      </c>
      <c r="I120">
        <f t="shared" si="15"/>
        <v>0</v>
      </c>
      <c r="J120">
        <f t="shared" si="11"/>
        <v>0</v>
      </c>
      <c r="K120">
        <f t="shared" si="14"/>
        <v>0</v>
      </c>
    </row>
    <row r="121" spans="1:11" ht="12.75">
      <c r="A121" s="1">
        <f t="shared" si="10"/>
        <v>38193</v>
      </c>
      <c r="B121" s="4">
        <f t="shared" si="9"/>
        <v>208</v>
      </c>
      <c r="C121" s="4"/>
      <c r="G121">
        <f t="shared" si="12"/>
        <v>0</v>
      </c>
      <c r="H121">
        <f t="shared" si="13"/>
        <v>0</v>
      </c>
      <c r="I121">
        <f t="shared" si="15"/>
        <v>0</v>
      </c>
      <c r="J121">
        <f t="shared" si="11"/>
        <v>0</v>
      </c>
      <c r="K121">
        <f t="shared" si="14"/>
        <v>0</v>
      </c>
    </row>
    <row r="122" spans="1:3" ht="12.75">
      <c r="A122" s="1">
        <f t="shared" si="10"/>
        <v>38194</v>
      </c>
      <c r="B122" s="4">
        <f t="shared" si="9"/>
        <v>209</v>
      </c>
      <c r="C122" s="4"/>
    </row>
    <row r="123" spans="1:3" ht="12.75">
      <c r="A123" s="1">
        <f t="shared" si="10"/>
        <v>38195</v>
      </c>
      <c r="B123" s="4">
        <f t="shared" si="9"/>
        <v>210</v>
      </c>
      <c r="C123" s="4"/>
    </row>
    <row r="124" spans="1:3" ht="12.75">
      <c r="A124" s="1">
        <f t="shared" si="10"/>
        <v>38196</v>
      </c>
      <c r="B124" s="4">
        <f t="shared" si="9"/>
        <v>211</v>
      </c>
      <c r="C124" s="4"/>
    </row>
  </sheetData>
  <mergeCells count="1">
    <mergeCell ref="E2:H2"/>
  </mergeCells>
  <printOptions/>
  <pageMargins left="0.75" right="0.75" top="1" bottom="1" header="0.5" footer="0.5"/>
  <pageSetup fitToHeight="1" fitToWidth="1" orientation="portrait" paperSize="9" scale="63"/>
  <drawing r:id="rId3"/>
  <legacyDrawing r:id="rId2"/>
</worksheet>
</file>

<file path=xl/worksheets/sheet3.xml><?xml version="1.0" encoding="utf-8"?>
<worksheet xmlns="http://schemas.openxmlformats.org/spreadsheetml/2006/main" xmlns:r="http://schemas.openxmlformats.org/officeDocument/2006/relationships">
  <dimension ref="A1:U211"/>
  <sheetViews>
    <sheetView workbookViewId="0" topLeftCell="A1">
      <selection activeCell="A3" sqref="A3"/>
    </sheetView>
  </sheetViews>
  <sheetFormatPr defaultColWidth="11.00390625" defaultRowHeight="12.75"/>
  <cols>
    <col min="1" max="1" width="7.125" style="0" customWidth="1"/>
    <col min="2" max="2" width="9.625" style="0" customWidth="1"/>
    <col min="4" max="4" width="8.125" style="0" customWidth="1"/>
    <col min="5" max="5" width="7.375" style="0" customWidth="1"/>
    <col min="6" max="6" width="11.875" style="0" customWidth="1"/>
    <col min="7" max="7" width="7.625" style="0" customWidth="1"/>
    <col min="8" max="8" width="27.125" style="0" customWidth="1"/>
    <col min="9" max="9" width="9.25390625" style="0" customWidth="1"/>
    <col min="10" max="10" width="8.25390625" style="0" customWidth="1"/>
    <col min="11" max="11" width="8.875" style="0" customWidth="1"/>
    <col min="12" max="12" width="8.375" style="0" customWidth="1"/>
  </cols>
  <sheetData>
    <row r="1" spans="1:21" ht="12.75">
      <c r="A1" t="s">
        <v>41</v>
      </c>
      <c r="P1" s="16"/>
      <c r="Q1" s="17" t="s">
        <v>44</v>
      </c>
      <c r="R1" s="18"/>
      <c r="T1" s="16" t="s">
        <v>45</v>
      </c>
      <c r="U1" s="18"/>
    </row>
    <row r="2" spans="1:21" s="15" customFormat="1" ht="24.75" customHeight="1">
      <c r="A2" s="15" t="s">
        <v>31</v>
      </c>
      <c r="B2" s="15" t="s">
        <v>0</v>
      </c>
      <c r="C2" s="15" t="s">
        <v>1</v>
      </c>
      <c r="D2" s="15" t="s">
        <v>42</v>
      </c>
      <c r="E2" s="15" t="s">
        <v>2</v>
      </c>
      <c r="F2" s="15" t="s">
        <v>47</v>
      </c>
      <c r="G2" s="15" t="s">
        <v>40</v>
      </c>
      <c r="H2" s="15" t="s">
        <v>5</v>
      </c>
      <c r="I2" s="15" t="s">
        <v>24</v>
      </c>
      <c r="J2" s="15" t="s">
        <v>23</v>
      </c>
      <c r="K2" s="15" t="s">
        <v>20</v>
      </c>
      <c r="L2" s="15" t="s">
        <v>21</v>
      </c>
      <c r="M2" s="15" t="s">
        <v>25</v>
      </c>
      <c r="N2" s="15" t="s">
        <v>39</v>
      </c>
      <c r="O2" s="15" t="s">
        <v>35</v>
      </c>
      <c r="P2" s="19" t="s">
        <v>30</v>
      </c>
      <c r="Q2" s="20">
        <v>37762</v>
      </c>
      <c r="R2" s="21">
        <f>Q2-"dec 31, 2006"</f>
        <v>142</v>
      </c>
      <c r="T2" s="30">
        <v>37762</v>
      </c>
      <c r="U2" s="21">
        <f>T2-"dec 31, 2006"</f>
        <v>142</v>
      </c>
    </row>
    <row r="3" spans="1:21" ht="12.75">
      <c r="A3" s="4">
        <f>B3-"december 31, 2006"</f>
        <v>91</v>
      </c>
      <c r="B3" s="1">
        <v>37711</v>
      </c>
      <c r="C3" s="2">
        <v>0.75</v>
      </c>
      <c r="F3">
        <v>77.25</v>
      </c>
      <c r="G3">
        <f>E3-D3</f>
        <v>0</v>
      </c>
      <c r="I3">
        <v>0</v>
      </c>
      <c r="J3">
        <f aca="true" t="shared" si="0" ref="J3:J34">F3-I3</f>
        <v>77.25</v>
      </c>
      <c r="P3" s="22" t="s">
        <v>28</v>
      </c>
      <c r="Q3" s="23">
        <v>37762</v>
      </c>
      <c r="R3" s="24">
        <f>Q3-"dec 31, 2006"</f>
        <v>142</v>
      </c>
      <c r="T3" s="31">
        <v>37762</v>
      </c>
      <c r="U3" s="24">
        <f>T3-"dec 31, 2006"</f>
        <v>142</v>
      </c>
    </row>
    <row r="4" spans="1:21" ht="12.75">
      <c r="A4" s="4">
        <f aca="true" t="shared" si="1" ref="A4:A67">B4-"december 31, 2006"</f>
        <v>92</v>
      </c>
      <c r="B4" s="1">
        <v>37712</v>
      </c>
      <c r="C4" s="2">
        <v>0.7916666666666666</v>
      </c>
      <c r="F4">
        <v>77.5</v>
      </c>
      <c r="G4">
        <f aca="true" t="shared" si="2" ref="G4:G67">E4-D4</f>
        <v>0</v>
      </c>
      <c r="I4">
        <f aca="true" t="shared" si="3" ref="I4:I14">G3+G4</f>
        <v>0</v>
      </c>
      <c r="J4">
        <f t="shared" si="0"/>
        <v>77.5</v>
      </c>
      <c r="K4">
        <v>0</v>
      </c>
      <c r="L4">
        <f>L3+K4</f>
        <v>0</v>
      </c>
      <c r="P4" s="22" t="s">
        <v>29</v>
      </c>
      <c r="Q4" s="23">
        <v>37755</v>
      </c>
      <c r="R4" s="24">
        <f>Q4-"dec 31, 2006"</f>
        <v>135</v>
      </c>
      <c r="T4" s="31">
        <v>37755</v>
      </c>
      <c r="U4" s="24">
        <f>T4-"dec 31, 2006"</f>
        <v>135</v>
      </c>
    </row>
    <row r="5" spans="1:21" ht="12.75">
      <c r="A5" s="4">
        <f t="shared" si="1"/>
        <v>93</v>
      </c>
      <c r="B5" s="1">
        <v>37713</v>
      </c>
      <c r="F5">
        <v>77.5</v>
      </c>
      <c r="G5">
        <f t="shared" si="2"/>
        <v>0</v>
      </c>
      <c r="I5">
        <f t="shared" si="3"/>
        <v>0</v>
      </c>
      <c r="J5">
        <f t="shared" si="0"/>
        <v>77.5</v>
      </c>
      <c r="K5">
        <f>J5-J4</f>
        <v>0</v>
      </c>
      <c r="L5">
        <f aca="true" t="shared" si="4" ref="L5:L63">L4+K5</f>
        <v>0</v>
      </c>
      <c r="P5" s="22">
        <v>0.05</v>
      </c>
      <c r="Q5" s="23">
        <v>37741</v>
      </c>
      <c r="R5" s="24">
        <f>Q5-"dec 31, 2006"</f>
        <v>121</v>
      </c>
      <c r="T5" s="31">
        <v>37741</v>
      </c>
      <c r="U5" s="24">
        <f>T5-"dec 31, 2006"</f>
        <v>121</v>
      </c>
    </row>
    <row r="6" spans="1:21" ht="12.75">
      <c r="A6" s="4">
        <f t="shared" si="1"/>
        <v>94</v>
      </c>
      <c r="B6" s="1">
        <v>37714</v>
      </c>
      <c r="F6">
        <v>77.5</v>
      </c>
      <c r="G6">
        <f t="shared" si="2"/>
        <v>0</v>
      </c>
      <c r="I6">
        <f t="shared" si="3"/>
        <v>0</v>
      </c>
      <c r="J6">
        <f t="shared" si="0"/>
        <v>77.5</v>
      </c>
      <c r="K6">
        <f aca="true" t="shared" si="5" ref="K6:K69">J6-J5</f>
        <v>0</v>
      </c>
      <c r="L6">
        <f t="shared" si="4"/>
        <v>0</v>
      </c>
      <c r="P6" s="22">
        <v>0.95</v>
      </c>
      <c r="Q6" s="23">
        <v>37773</v>
      </c>
      <c r="R6" s="24">
        <f>Q6-"dec 31, 2006"</f>
        <v>153</v>
      </c>
      <c r="T6" s="31">
        <v>37797</v>
      </c>
      <c r="U6" s="24">
        <f>T6-"dec 31, 2006"</f>
        <v>177</v>
      </c>
    </row>
    <row r="7" spans="1:21" ht="12.75">
      <c r="A7" s="4">
        <f t="shared" si="1"/>
        <v>95</v>
      </c>
      <c r="B7" s="1">
        <v>37715</v>
      </c>
      <c r="F7">
        <v>77.5</v>
      </c>
      <c r="G7">
        <f t="shared" si="2"/>
        <v>0</v>
      </c>
      <c r="I7">
        <f t="shared" si="3"/>
        <v>0</v>
      </c>
      <c r="J7">
        <f t="shared" si="0"/>
        <v>77.5</v>
      </c>
      <c r="K7">
        <f t="shared" si="5"/>
        <v>0</v>
      </c>
      <c r="L7">
        <f t="shared" si="4"/>
        <v>0</v>
      </c>
      <c r="M7">
        <f>AVERAGE(K4:K10)</f>
        <v>-0.14285714285714285</v>
      </c>
      <c r="P7" s="22" t="s">
        <v>32</v>
      </c>
      <c r="Q7" s="25"/>
      <c r="R7" s="26">
        <f>R6-R5</f>
        <v>32</v>
      </c>
      <c r="T7" s="22">
        <f>T6-T5</f>
        <v>56</v>
      </c>
      <c r="U7" s="26">
        <f>U6-U5</f>
        <v>56</v>
      </c>
    </row>
    <row r="8" spans="1:21" ht="12.75">
      <c r="A8" s="4">
        <f t="shared" si="1"/>
        <v>96</v>
      </c>
      <c r="B8" s="1">
        <v>37716</v>
      </c>
      <c r="F8">
        <v>77.5</v>
      </c>
      <c r="G8">
        <f t="shared" si="2"/>
        <v>0</v>
      </c>
      <c r="I8">
        <f t="shared" si="3"/>
        <v>0</v>
      </c>
      <c r="J8">
        <f t="shared" si="0"/>
        <v>77.5</v>
      </c>
      <c r="K8">
        <f t="shared" si="5"/>
        <v>0</v>
      </c>
      <c r="L8">
        <f t="shared" si="4"/>
        <v>0</v>
      </c>
      <c r="M8">
        <f aca="true" t="shared" si="6" ref="M8:M63">AVERAGE(K5:K11)</f>
        <v>-0.21428571428571427</v>
      </c>
      <c r="P8" s="27" t="s">
        <v>46</v>
      </c>
      <c r="Q8" s="28">
        <f>(Q6+Q5)/2</f>
        <v>37757</v>
      </c>
      <c r="R8" s="29">
        <f>Q8-"dec 31, 2006"</f>
        <v>137</v>
      </c>
      <c r="T8" s="32">
        <f>(T6+T5)/2</f>
        <v>37769</v>
      </c>
      <c r="U8" s="29">
        <f>T8-"dec 31, 2006"</f>
        <v>149</v>
      </c>
    </row>
    <row r="9" spans="1:13" ht="12.75">
      <c r="A9" s="4">
        <f t="shared" si="1"/>
        <v>97</v>
      </c>
      <c r="B9" s="1">
        <v>37717</v>
      </c>
      <c r="F9">
        <v>77</v>
      </c>
      <c r="G9">
        <f t="shared" si="2"/>
        <v>0</v>
      </c>
      <c r="I9">
        <f t="shared" si="3"/>
        <v>0</v>
      </c>
      <c r="J9">
        <f t="shared" si="0"/>
        <v>77</v>
      </c>
      <c r="K9">
        <f t="shared" si="5"/>
        <v>-0.5</v>
      </c>
      <c r="L9">
        <f t="shared" si="4"/>
        <v>-0.5</v>
      </c>
      <c r="M9">
        <f t="shared" si="6"/>
        <v>-0.2857142857142857</v>
      </c>
    </row>
    <row r="10" spans="1:13" ht="12.75">
      <c r="A10" s="4">
        <f t="shared" si="1"/>
        <v>98</v>
      </c>
      <c r="B10" s="1">
        <v>37718</v>
      </c>
      <c r="F10">
        <v>76.5</v>
      </c>
      <c r="G10">
        <f t="shared" si="2"/>
        <v>0</v>
      </c>
      <c r="I10">
        <f t="shared" si="3"/>
        <v>0</v>
      </c>
      <c r="J10">
        <f t="shared" si="0"/>
        <v>76.5</v>
      </c>
      <c r="K10">
        <f t="shared" si="5"/>
        <v>-0.5</v>
      </c>
      <c r="L10">
        <f t="shared" si="4"/>
        <v>-1</v>
      </c>
      <c r="M10">
        <f t="shared" si="6"/>
        <v>-0.2857142857142857</v>
      </c>
    </row>
    <row r="11" spans="1:13" ht="12.75">
      <c r="A11" s="4">
        <f t="shared" si="1"/>
        <v>99</v>
      </c>
      <c r="B11" s="1">
        <v>37719</v>
      </c>
      <c r="F11">
        <v>76</v>
      </c>
      <c r="G11">
        <f t="shared" si="2"/>
        <v>0</v>
      </c>
      <c r="I11">
        <f t="shared" si="3"/>
        <v>0</v>
      </c>
      <c r="J11">
        <f t="shared" si="0"/>
        <v>76</v>
      </c>
      <c r="K11">
        <f t="shared" si="5"/>
        <v>-0.5</v>
      </c>
      <c r="L11">
        <f t="shared" si="4"/>
        <v>-1.5</v>
      </c>
      <c r="M11">
        <f t="shared" si="6"/>
        <v>-0.2857142857142857</v>
      </c>
    </row>
    <row r="12" spans="1:13" ht="12.75">
      <c r="A12" s="4">
        <f t="shared" si="1"/>
        <v>100</v>
      </c>
      <c r="B12" s="1">
        <v>37720</v>
      </c>
      <c r="F12">
        <v>75.5</v>
      </c>
      <c r="G12">
        <f t="shared" si="2"/>
        <v>0</v>
      </c>
      <c r="I12">
        <f t="shared" si="3"/>
        <v>0</v>
      </c>
      <c r="J12">
        <f t="shared" si="0"/>
        <v>75.5</v>
      </c>
      <c r="K12">
        <f t="shared" si="5"/>
        <v>-0.5</v>
      </c>
      <c r="L12">
        <f t="shared" si="4"/>
        <v>-2</v>
      </c>
      <c r="M12">
        <f>AVERAGE(K9:K15)</f>
        <v>-0.4642857142857143</v>
      </c>
    </row>
    <row r="13" spans="1:13" ht="12.75">
      <c r="A13" s="4">
        <f t="shared" si="1"/>
        <v>101</v>
      </c>
      <c r="B13" s="1">
        <v>37721</v>
      </c>
      <c r="F13">
        <v>75.5</v>
      </c>
      <c r="G13">
        <f t="shared" si="2"/>
        <v>0</v>
      </c>
      <c r="I13">
        <f t="shared" si="3"/>
        <v>0</v>
      </c>
      <c r="J13">
        <f t="shared" si="0"/>
        <v>75.5</v>
      </c>
      <c r="K13">
        <f t="shared" si="5"/>
        <v>0</v>
      </c>
      <c r="L13">
        <f t="shared" si="4"/>
        <v>-2</v>
      </c>
      <c r="M13">
        <f t="shared" si="6"/>
        <v>-0.7142857142857143</v>
      </c>
    </row>
    <row r="14" spans="1:13" ht="12.75">
      <c r="A14" s="4">
        <f t="shared" si="1"/>
        <v>102</v>
      </c>
      <c r="B14" s="1">
        <v>37722</v>
      </c>
      <c r="F14">
        <v>75.5</v>
      </c>
      <c r="G14">
        <f t="shared" si="2"/>
        <v>0</v>
      </c>
      <c r="I14">
        <f t="shared" si="3"/>
        <v>0</v>
      </c>
      <c r="J14">
        <f t="shared" si="0"/>
        <v>75.5</v>
      </c>
      <c r="K14">
        <f t="shared" si="5"/>
        <v>0</v>
      </c>
      <c r="L14">
        <f t="shared" si="4"/>
        <v>-2</v>
      </c>
      <c r="M14">
        <f t="shared" si="6"/>
        <v>-0.7142857142857143</v>
      </c>
    </row>
    <row r="15" spans="1:13" ht="12.75">
      <c r="A15" s="4">
        <f t="shared" si="1"/>
        <v>103</v>
      </c>
      <c r="B15" s="1">
        <v>37723</v>
      </c>
      <c r="D15">
        <v>75.5</v>
      </c>
      <c r="E15">
        <v>90.75</v>
      </c>
      <c r="F15">
        <v>89.5</v>
      </c>
      <c r="G15">
        <f t="shared" si="2"/>
        <v>15.25</v>
      </c>
      <c r="H15" t="s">
        <v>3</v>
      </c>
      <c r="I15">
        <f>G14+G15</f>
        <v>15.25</v>
      </c>
      <c r="J15">
        <f t="shared" si="0"/>
        <v>74.25</v>
      </c>
      <c r="K15">
        <f t="shared" si="5"/>
        <v>-1.25</v>
      </c>
      <c r="L15">
        <f t="shared" si="4"/>
        <v>-3.25</v>
      </c>
      <c r="M15">
        <f t="shared" si="6"/>
        <v>-0.7142857142857143</v>
      </c>
    </row>
    <row r="16" spans="1:13" ht="12.75">
      <c r="A16" s="4">
        <f t="shared" si="1"/>
        <v>104</v>
      </c>
      <c r="B16" s="1">
        <v>37724</v>
      </c>
      <c r="D16">
        <v>87.25</v>
      </c>
      <c r="E16">
        <v>107</v>
      </c>
      <c r="F16">
        <v>107</v>
      </c>
      <c r="G16">
        <f t="shared" si="2"/>
        <v>19.75</v>
      </c>
      <c r="H16" t="s">
        <v>58</v>
      </c>
      <c r="I16">
        <f aca="true" t="shared" si="7" ref="I16:I47">I15+G16</f>
        <v>35</v>
      </c>
      <c r="J16">
        <f t="shared" si="0"/>
        <v>72</v>
      </c>
      <c r="K16">
        <f t="shared" si="5"/>
        <v>-2.25</v>
      </c>
      <c r="L16">
        <f t="shared" si="4"/>
        <v>-5.5</v>
      </c>
      <c r="M16">
        <f t="shared" si="6"/>
        <v>-0.7142857142857143</v>
      </c>
    </row>
    <row r="17" spans="1:13" ht="12.75">
      <c r="A17" s="4">
        <f t="shared" si="1"/>
        <v>105</v>
      </c>
      <c r="B17" s="1">
        <v>37725</v>
      </c>
      <c r="F17" s="6">
        <v>106.5</v>
      </c>
      <c r="G17">
        <f t="shared" si="2"/>
        <v>0</v>
      </c>
      <c r="I17">
        <f t="shared" si="7"/>
        <v>35</v>
      </c>
      <c r="J17">
        <f t="shared" si="0"/>
        <v>71.5</v>
      </c>
      <c r="K17">
        <f t="shared" si="5"/>
        <v>-0.5</v>
      </c>
      <c r="L17">
        <f t="shared" si="4"/>
        <v>-6</v>
      </c>
      <c r="M17">
        <f t="shared" si="6"/>
        <v>-1.0714285714285714</v>
      </c>
    </row>
    <row r="18" spans="1:13" ht="12.75">
      <c r="A18" s="4">
        <f t="shared" si="1"/>
        <v>106</v>
      </c>
      <c r="B18" s="1">
        <v>37726</v>
      </c>
      <c r="F18" s="6">
        <v>106</v>
      </c>
      <c r="G18">
        <f t="shared" si="2"/>
        <v>0</v>
      </c>
      <c r="I18">
        <f t="shared" si="7"/>
        <v>35</v>
      </c>
      <c r="J18">
        <f t="shared" si="0"/>
        <v>71</v>
      </c>
      <c r="K18">
        <f t="shared" si="5"/>
        <v>-0.5</v>
      </c>
      <c r="L18">
        <f t="shared" si="4"/>
        <v>-6.5</v>
      </c>
      <c r="M18">
        <f t="shared" si="6"/>
        <v>-1.1428571428571428</v>
      </c>
    </row>
    <row r="19" spans="1:13" ht="12.75">
      <c r="A19" s="4">
        <f t="shared" si="1"/>
        <v>107</v>
      </c>
      <c r="B19" s="1">
        <v>37727</v>
      </c>
      <c r="F19">
        <v>105.5</v>
      </c>
      <c r="G19">
        <f t="shared" si="2"/>
        <v>0</v>
      </c>
      <c r="I19">
        <f t="shared" si="7"/>
        <v>35</v>
      </c>
      <c r="J19">
        <f t="shared" si="0"/>
        <v>70.5</v>
      </c>
      <c r="K19">
        <f t="shared" si="5"/>
        <v>-0.5</v>
      </c>
      <c r="L19">
        <f t="shared" si="4"/>
        <v>-7</v>
      </c>
      <c r="M19">
        <f t="shared" si="6"/>
        <v>-1.0357142857142858</v>
      </c>
    </row>
    <row r="20" spans="1:13" ht="12.75">
      <c r="A20" s="4">
        <f t="shared" si="1"/>
        <v>108</v>
      </c>
      <c r="B20" s="1">
        <v>37728</v>
      </c>
      <c r="F20">
        <v>103</v>
      </c>
      <c r="G20">
        <f t="shared" si="2"/>
        <v>0</v>
      </c>
      <c r="I20">
        <f t="shared" si="7"/>
        <v>35</v>
      </c>
      <c r="J20">
        <f t="shared" si="0"/>
        <v>68</v>
      </c>
      <c r="K20">
        <f t="shared" si="5"/>
        <v>-2.5</v>
      </c>
      <c r="L20">
        <f t="shared" si="4"/>
        <v>-9.5</v>
      </c>
      <c r="M20">
        <f t="shared" si="6"/>
        <v>-0.6428571428571429</v>
      </c>
    </row>
    <row r="21" spans="1:13" ht="12.75">
      <c r="A21" s="4">
        <f t="shared" si="1"/>
        <v>109</v>
      </c>
      <c r="B21" s="1">
        <v>37729</v>
      </c>
      <c r="F21" s="6">
        <v>102.5</v>
      </c>
      <c r="G21">
        <f t="shared" si="2"/>
        <v>0</v>
      </c>
      <c r="H21" t="s">
        <v>4</v>
      </c>
      <c r="I21">
        <f t="shared" si="7"/>
        <v>35</v>
      </c>
      <c r="J21">
        <f t="shared" si="0"/>
        <v>67.5</v>
      </c>
      <c r="K21">
        <f t="shared" si="5"/>
        <v>-0.5</v>
      </c>
      <c r="L21">
        <f t="shared" si="4"/>
        <v>-10</v>
      </c>
      <c r="M21">
        <f t="shared" si="6"/>
        <v>-0.42857142857142855</v>
      </c>
    </row>
    <row r="22" spans="1:15" ht="12.75">
      <c r="A22" s="4">
        <f t="shared" si="1"/>
        <v>110</v>
      </c>
      <c r="B22" s="1">
        <v>37730</v>
      </c>
      <c r="F22">
        <v>102</v>
      </c>
      <c r="G22">
        <f t="shared" si="2"/>
        <v>0</v>
      </c>
      <c r="H22" t="s">
        <v>7</v>
      </c>
      <c r="I22">
        <f t="shared" si="7"/>
        <v>35</v>
      </c>
      <c r="J22">
        <f t="shared" si="0"/>
        <v>67</v>
      </c>
      <c r="K22">
        <f t="shared" si="5"/>
        <v>-0.5</v>
      </c>
      <c r="L22">
        <v>0</v>
      </c>
      <c r="M22">
        <f t="shared" si="6"/>
        <v>-0.35714285714285715</v>
      </c>
      <c r="N22">
        <f aca="true" t="shared" si="8" ref="N22:N72">L22/157.5</f>
        <v>0</v>
      </c>
      <c r="O22">
        <f>L22/162.25</f>
        <v>0</v>
      </c>
    </row>
    <row r="23" spans="1:15" ht="12.75">
      <c r="A23" s="4">
        <f t="shared" si="1"/>
        <v>111</v>
      </c>
      <c r="B23" s="1">
        <v>37731</v>
      </c>
      <c r="F23">
        <v>102.5</v>
      </c>
      <c r="G23">
        <f t="shared" si="2"/>
        <v>0</v>
      </c>
      <c r="I23">
        <f t="shared" si="7"/>
        <v>35</v>
      </c>
      <c r="J23">
        <f t="shared" si="0"/>
        <v>67.5</v>
      </c>
      <c r="K23">
        <f t="shared" si="5"/>
        <v>0.5</v>
      </c>
      <c r="L23">
        <f t="shared" si="4"/>
        <v>0.5</v>
      </c>
      <c r="M23">
        <f t="shared" si="6"/>
        <v>-0.07142857142857142</v>
      </c>
      <c r="N23">
        <f t="shared" si="8"/>
        <v>0.0031746031746031746</v>
      </c>
      <c r="O23">
        <f aca="true" t="shared" si="9" ref="O23:O86">L23/169.25</f>
        <v>0.0029542097488921715</v>
      </c>
    </row>
    <row r="24" spans="1:15" ht="12.75">
      <c r="A24" s="4">
        <f t="shared" si="1"/>
        <v>112</v>
      </c>
      <c r="B24" s="1">
        <v>37732</v>
      </c>
      <c r="C24" s="2">
        <v>0.8125</v>
      </c>
      <c r="F24">
        <v>103.5</v>
      </c>
      <c r="G24">
        <f t="shared" si="2"/>
        <v>0</v>
      </c>
      <c r="H24" t="s">
        <v>6</v>
      </c>
      <c r="I24">
        <f t="shared" si="7"/>
        <v>35</v>
      </c>
      <c r="J24">
        <f t="shared" si="0"/>
        <v>68.5</v>
      </c>
      <c r="K24">
        <f t="shared" si="5"/>
        <v>1</v>
      </c>
      <c r="L24">
        <f t="shared" si="4"/>
        <v>1.5</v>
      </c>
      <c r="M24">
        <f t="shared" si="6"/>
        <v>0.14285714285714285</v>
      </c>
      <c r="N24">
        <f t="shared" si="8"/>
        <v>0.009523809523809525</v>
      </c>
      <c r="O24">
        <f t="shared" si="9"/>
        <v>0.008862629246676515</v>
      </c>
    </row>
    <row r="25" spans="1:15" ht="12.75">
      <c r="A25" s="4">
        <f t="shared" si="1"/>
        <v>113</v>
      </c>
      <c r="B25" s="1">
        <v>37733</v>
      </c>
      <c r="F25">
        <v>103.5</v>
      </c>
      <c r="G25">
        <f t="shared" si="2"/>
        <v>0</v>
      </c>
      <c r="H25" t="s">
        <v>8</v>
      </c>
      <c r="I25">
        <f t="shared" si="7"/>
        <v>35</v>
      </c>
      <c r="J25">
        <f t="shared" si="0"/>
        <v>68.5</v>
      </c>
      <c r="K25">
        <f t="shared" si="5"/>
        <v>0</v>
      </c>
      <c r="L25">
        <f t="shared" si="4"/>
        <v>1.5</v>
      </c>
      <c r="M25">
        <f t="shared" si="6"/>
        <v>0.07142857142857142</v>
      </c>
      <c r="N25">
        <f t="shared" si="8"/>
        <v>0.009523809523809525</v>
      </c>
      <c r="O25">
        <f t="shared" si="9"/>
        <v>0.008862629246676515</v>
      </c>
    </row>
    <row r="26" spans="1:15" ht="12.75">
      <c r="A26" s="4">
        <f t="shared" si="1"/>
        <v>114</v>
      </c>
      <c r="B26" s="1">
        <v>37734</v>
      </c>
      <c r="C26" s="2">
        <v>0.8541666666666666</v>
      </c>
      <c r="F26">
        <v>105</v>
      </c>
      <c r="G26">
        <f t="shared" si="2"/>
        <v>0</v>
      </c>
      <c r="H26" t="s">
        <v>9</v>
      </c>
      <c r="I26">
        <f t="shared" si="7"/>
        <v>35</v>
      </c>
      <c r="J26">
        <f t="shared" si="0"/>
        <v>70</v>
      </c>
      <c r="K26">
        <f t="shared" si="5"/>
        <v>1.5</v>
      </c>
      <c r="L26">
        <f t="shared" si="4"/>
        <v>3</v>
      </c>
      <c r="M26">
        <f t="shared" si="6"/>
        <v>0.14285714285714285</v>
      </c>
      <c r="N26">
        <f t="shared" si="8"/>
        <v>0.01904761904761905</v>
      </c>
      <c r="O26">
        <f t="shared" si="9"/>
        <v>0.01772525849335303</v>
      </c>
    </row>
    <row r="27" spans="1:15" ht="12.75">
      <c r="A27" s="4">
        <f t="shared" si="1"/>
        <v>115</v>
      </c>
      <c r="B27" s="1">
        <v>37735</v>
      </c>
      <c r="F27">
        <v>104</v>
      </c>
      <c r="G27">
        <f t="shared" si="2"/>
        <v>0</v>
      </c>
      <c r="H27" t="s">
        <v>10</v>
      </c>
      <c r="I27">
        <f t="shared" si="7"/>
        <v>35</v>
      </c>
      <c r="J27">
        <f t="shared" si="0"/>
        <v>69</v>
      </c>
      <c r="K27">
        <f t="shared" si="5"/>
        <v>-1</v>
      </c>
      <c r="L27">
        <f t="shared" si="4"/>
        <v>2</v>
      </c>
      <c r="M27">
        <f t="shared" si="6"/>
        <v>0.21428571428571427</v>
      </c>
      <c r="N27">
        <f t="shared" si="8"/>
        <v>0.012698412698412698</v>
      </c>
      <c r="O27">
        <f t="shared" si="9"/>
        <v>0.011816838995568686</v>
      </c>
    </row>
    <row r="28" spans="1:15" ht="12.75">
      <c r="A28" s="4">
        <f t="shared" si="1"/>
        <v>116</v>
      </c>
      <c r="B28" s="1">
        <v>37736</v>
      </c>
      <c r="C28" s="2">
        <v>0.8333333333333334</v>
      </c>
      <c r="F28">
        <v>103</v>
      </c>
      <c r="G28">
        <f t="shared" si="2"/>
        <v>0</v>
      </c>
      <c r="I28">
        <f t="shared" si="7"/>
        <v>35</v>
      </c>
      <c r="J28">
        <f t="shared" si="0"/>
        <v>68</v>
      </c>
      <c r="K28">
        <f t="shared" si="5"/>
        <v>-1</v>
      </c>
      <c r="L28">
        <f t="shared" si="4"/>
        <v>1</v>
      </c>
      <c r="M28">
        <f t="shared" si="6"/>
        <v>0.21428571428571427</v>
      </c>
      <c r="N28">
        <f t="shared" si="8"/>
        <v>0.006349206349206349</v>
      </c>
      <c r="O28">
        <f t="shared" si="9"/>
        <v>0.005908419497784343</v>
      </c>
    </row>
    <row r="29" spans="1:15" ht="12.75">
      <c r="A29" s="4">
        <f t="shared" si="1"/>
        <v>117</v>
      </c>
      <c r="B29" s="1">
        <v>37737</v>
      </c>
      <c r="C29" s="2">
        <v>0.8333333333333334</v>
      </c>
      <c r="F29">
        <v>103</v>
      </c>
      <c r="G29">
        <f t="shared" si="2"/>
        <v>0</v>
      </c>
      <c r="I29">
        <f t="shared" si="7"/>
        <v>35</v>
      </c>
      <c r="J29">
        <f t="shared" si="0"/>
        <v>68</v>
      </c>
      <c r="K29">
        <f t="shared" si="5"/>
        <v>0</v>
      </c>
      <c r="L29">
        <f t="shared" si="4"/>
        <v>1</v>
      </c>
      <c r="M29">
        <f t="shared" si="6"/>
        <v>0.6428571428571429</v>
      </c>
      <c r="N29">
        <f t="shared" si="8"/>
        <v>0.006349206349206349</v>
      </c>
      <c r="O29">
        <f t="shared" si="9"/>
        <v>0.005908419497784343</v>
      </c>
    </row>
    <row r="30" spans="1:15" ht="12.75">
      <c r="A30" s="4">
        <f t="shared" si="1"/>
        <v>118</v>
      </c>
      <c r="B30" s="1">
        <v>37738</v>
      </c>
      <c r="C30" s="2">
        <v>0.8333333333333334</v>
      </c>
      <c r="F30">
        <v>104</v>
      </c>
      <c r="G30">
        <f t="shared" si="2"/>
        <v>0</v>
      </c>
      <c r="I30">
        <f t="shared" si="7"/>
        <v>35</v>
      </c>
      <c r="J30">
        <f t="shared" si="0"/>
        <v>69</v>
      </c>
      <c r="K30">
        <f t="shared" si="5"/>
        <v>1</v>
      </c>
      <c r="L30">
        <f t="shared" si="4"/>
        <v>2</v>
      </c>
      <c r="M30">
        <f t="shared" si="6"/>
        <v>0.7857142857142857</v>
      </c>
      <c r="N30">
        <f t="shared" si="8"/>
        <v>0.012698412698412698</v>
      </c>
      <c r="O30">
        <f t="shared" si="9"/>
        <v>0.011816838995568686</v>
      </c>
    </row>
    <row r="31" spans="1:15" ht="12.75">
      <c r="A31" s="4">
        <f t="shared" si="1"/>
        <v>119</v>
      </c>
      <c r="B31" s="1">
        <v>37739</v>
      </c>
      <c r="D31">
        <v>104</v>
      </c>
      <c r="E31">
        <v>105</v>
      </c>
      <c r="F31">
        <v>106</v>
      </c>
      <c r="G31">
        <f t="shared" si="2"/>
        <v>1</v>
      </c>
      <c r="H31" s="3" t="s">
        <v>19</v>
      </c>
      <c r="I31">
        <f t="shared" si="7"/>
        <v>36</v>
      </c>
      <c r="J31">
        <f t="shared" si="0"/>
        <v>70</v>
      </c>
      <c r="K31">
        <f t="shared" si="5"/>
        <v>1</v>
      </c>
      <c r="L31">
        <f t="shared" si="4"/>
        <v>3</v>
      </c>
      <c r="M31">
        <f t="shared" si="6"/>
        <v>1.3928571428571428</v>
      </c>
      <c r="N31">
        <f t="shared" si="8"/>
        <v>0.01904761904761905</v>
      </c>
      <c r="O31">
        <f t="shared" si="9"/>
        <v>0.01772525849335303</v>
      </c>
    </row>
    <row r="32" spans="1:15" ht="12.75">
      <c r="A32" s="4">
        <f t="shared" si="1"/>
        <v>120</v>
      </c>
      <c r="B32" s="1">
        <v>37740</v>
      </c>
      <c r="C32" s="2">
        <v>0.8229166666666666</v>
      </c>
      <c r="D32">
        <v>109</v>
      </c>
      <c r="E32">
        <v>119</v>
      </c>
      <c r="F32">
        <v>119</v>
      </c>
      <c r="G32">
        <f t="shared" si="2"/>
        <v>10</v>
      </c>
      <c r="H32" t="s">
        <v>11</v>
      </c>
      <c r="I32">
        <f t="shared" si="7"/>
        <v>46</v>
      </c>
      <c r="J32">
        <f t="shared" si="0"/>
        <v>73</v>
      </c>
      <c r="K32">
        <f t="shared" si="5"/>
        <v>3</v>
      </c>
      <c r="L32">
        <f t="shared" si="4"/>
        <v>6</v>
      </c>
      <c r="M32">
        <f t="shared" si="6"/>
        <v>1.5</v>
      </c>
      <c r="N32">
        <f t="shared" si="8"/>
        <v>0.0380952380952381</v>
      </c>
      <c r="O32">
        <f t="shared" si="9"/>
        <v>0.03545051698670606</v>
      </c>
    </row>
    <row r="33" spans="1:15" ht="12.75">
      <c r="A33" s="4">
        <f t="shared" si="1"/>
        <v>121</v>
      </c>
      <c r="B33" s="1">
        <v>37741</v>
      </c>
      <c r="D33">
        <v>119</v>
      </c>
      <c r="E33">
        <v>118.5</v>
      </c>
      <c r="F33">
        <v>121</v>
      </c>
      <c r="G33">
        <f t="shared" si="2"/>
        <v>-0.5</v>
      </c>
      <c r="H33" s="3" t="s">
        <v>12</v>
      </c>
      <c r="I33">
        <f t="shared" si="7"/>
        <v>45.5</v>
      </c>
      <c r="J33">
        <f t="shared" si="0"/>
        <v>75.5</v>
      </c>
      <c r="K33">
        <f t="shared" si="5"/>
        <v>2.5</v>
      </c>
      <c r="L33">
        <f t="shared" si="4"/>
        <v>8.5</v>
      </c>
      <c r="M33">
        <f t="shared" si="6"/>
        <v>1.7142857142857142</v>
      </c>
      <c r="N33" s="5">
        <f t="shared" si="8"/>
        <v>0.05396825396825397</v>
      </c>
      <c r="O33" s="5">
        <f t="shared" si="9"/>
        <v>0.050221565731166914</v>
      </c>
    </row>
    <row r="34" spans="1:15" ht="12.75">
      <c r="A34" s="4">
        <f t="shared" si="1"/>
        <v>122</v>
      </c>
      <c r="B34" s="1">
        <v>37742</v>
      </c>
      <c r="F34">
        <v>124.25</v>
      </c>
      <c r="G34">
        <f t="shared" si="2"/>
        <v>0</v>
      </c>
      <c r="I34">
        <f t="shared" si="7"/>
        <v>45.5</v>
      </c>
      <c r="J34">
        <f t="shared" si="0"/>
        <v>78.75</v>
      </c>
      <c r="K34">
        <f t="shared" si="5"/>
        <v>3.25</v>
      </c>
      <c r="L34">
        <f t="shared" si="4"/>
        <v>11.75</v>
      </c>
      <c r="M34">
        <f t="shared" si="6"/>
        <v>1.5714285714285714</v>
      </c>
      <c r="N34">
        <f t="shared" si="8"/>
        <v>0.0746031746031746</v>
      </c>
      <c r="O34">
        <f t="shared" si="9"/>
        <v>0.06942392909896603</v>
      </c>
    </row>
    <row r="35" spans="1:15" ht="12.75">
      <c r="A35" s="4">
        <f t="shared" si="1"/>
        <v>123</v>
      </c>
      <c r="B35" s="1">
        <v>37743</v>
      </c>
      <c r="C35" s="2">
        <v>0.8333333333333334</v>
      </c>
      <c r="F35">
        <v>124</v>
      </c>
      <c r="G35">
        <f t="shared" si="2"/>
        <v>0</v>
      </c>
      <c r="I35">
        <f t="shared" si="7"/>
        <v>45.5</v>
      </c>
      <c r="J35">
        <f aca="true" t="shared" si="10" ref="J35:J66">F35-I35</f>
        <v>78.5</v>
      </c>
      <c r="K35">
        <f t="shared" si="5"/>
        <v>-0.25</v>
      </c>
      <c r="L35">
        <f t="shared" si="4"/>
        <v>11.5</v>
      </c>
      <c r="M35">
        <f t="shared" si="6"/>
        <v>1.3571428571428572</v>
      </c>
      <c r="N35">
        <f t="shared" si="8"/>
        <v>0.07301587301587302</v>
      </c>
      <c r="O35">
        <f t="shared" si="9"/>
        <v>0.06794682422451995</v>
      </c>
    </row>
    <row r="36" spans="1:15" ht="12.75">
      <c r="A36" s="4">
        <f t="shared" si="1"/>
        <v>124</v>
      </c>
      <c r="B36" s="1">
        <v>37744</v>
      </c>
      <c r="F36">
        <v>125.5</v>
      </c>
      <c r="G36">
        <f t="shared" si="2"/>
        <v>0</v>
      </c>
      <c r="I36">
        <f t="shared" si="7"/>
        <v>45.5</v>
      </c>
      <c r="J36">
        <f t="shared" si="10"/>
        <v>80</v>
      </c>
      <c r="K36">
        <f t="shared" si="5"/>
        <v>1.5</v>
      </c>
      <c r="L36">
        <f t="shared" si="4"/>
        <v>13</v>
      </c>
      <c r="M36">
        <f t="shared" si="6"/>
        <v>0.8928571428571429</v>
      </c>
      <c r="N36">
        <f t="shared" si="8"/>
        <v>0.08253968253968254</v>
      </c>
      <c r="O36" s="7">
        <f t="shared" si="9"/>
        <v>0.07680945347119646</v>
      </c>
    </row>
    <row r="37" spans="1:15" ht="12.75">
      <c r="A37" s="4">
        <f t="shared" si="1"/>
        <v>125</v>
      </c>
      <c r="B37" s="1">
        <v>37745</v>
      </c>
      <c r="F37">
        <v>125.5</v>
      </c>
      <c r="G37">
        <f t="shared" si="2"/>
        <v>0</v>
      </c>
      <c r="I37">
        <f t="shared" si="7"/>
        <v>45.5</v>
      </c>
      <c r="J37">
        <f t="shared" si="10"/>
        <v>80</v>
      </c>
      <c r="K37">
        <f t="shared" si="5"/>
        <v>0</v>
      </c>
      <c r="L37">
        <f t="shared" si="4"/>
        <v>13</v>
      </c>
      <c r="M37">
        <f t="shared" si="6"/>
        <v>1</v>
      </c>
      <c r="N37">
        <f t="shared" si="8"/>
        <v>0.08253968253968254</v>
      </c>
      <c r="O37">
        <f t="shared" si="9"/>
        <v>0.07680945347119646</v>
      </c>
    </row>
    <row r="38" spans="1:15" ht="12.75">
      <c r="A38" s="4">
        <f t="shared" si="1"/>
        <v>126</v>
      </c>
      <c r="B38" s="1">
        <v>37746</v>
      </c>
      <c r="F38">
        <v>125</v>
      </c>
      <c r="G38">
        <f t="shared" si="2"/>
        <v>0</v>
      </c>
      <c r="I38">
        <f t="shared" si="7"/>
        <v>45.5</v>
      </c>
      <c r="J38">
        <f t="shared" si="10"/>
        <v>79.5</v>
      </c>
      <c r="K38">
        <f t="shared" si="5"/>
        <v>-0.5</v>
      </c>
      <c r="L38">
        <f t="shared" si="4"/>
        <v>12.5</v>
      </c>
      <c r="M38">
        <f t="shared" si="6"/>
        <v>1.1071428571428572</v>
      </c>
      <c r="N38">
        <f t="shared" si="8"/>
        <v>0.07936507936507936</v>
      </c>
      <c r="O38">
        <f t="shared" si="9"/>
        <v>0.07385524372230429</v>
      </c>
    </row>
    <row r="39" spans="1:15" ht="12.75">
      <c r="A39" s="4">
        <f t="shared" si="1"/>
        <v>127</v>
      </c>
      <c r="B39" s="1">
        <v>37747</v>
      </c>
      <c r="F39">
        <v>124.75</v>
      </c>
      <c r="G39">
        <f t="shared" si="2"/>
        <v>0</v>
      </c>
      <c r="I39">
        <f t="shared" si="7"/>
        <v>45.5</v>
      </c>
      <c r="J39">
        <f t="shared" si="10"/>
        <v>79.25</v>
      </c>
      <c r="K39">
        <f t="shared" si="5"/>
        <v>-0.25</v>
      </c>
      <c r="L39">
        <f t="shared" si="4"/>
        <v>12.25</v>
      </c>
      <c r="M39">
        <f t="shared" si="6"/>
        <v>1.7142857142857142</v>
      </c>
      <c r="N39">
        <f t="shared" si="8"/>
        <v>0.07777777777777778</v>
      </c>
      <c r="O39">
        <f t="shared" si="9"/>
        <v>0.0723781388478582</v>
      </c>
    </row>
    <row r="40" spans="1:15" ht="12.75">
      <c r="A40" s="4">
        <f t="shared" si="1"/>
        <v>128</v>
      </c>
      <c r="B40" s="1">
        <v>37748</v>
      </c>
      <c r="C40" s="2">
        <v>0.8333333333333334</v>
      </c>
      <c r="F40">
        <v>128</v>
      </c>
      <c r="G40">
        <f t="shared" si="2"/>
        <v>0</v>
      </c>
      <c r="H40" t="s">
        <v>13</v>
      </c>
      <c r="I40">
        <f t="shared" si="7"/>
        <v>45.5</v>
      </c>
      <c r="J40">
        <f t="shared" si="10"/>
        <v>82.5</v>
      </c>
      <c r="K40">
        <f t="shared" si="5"/>
        <v>3.25</v>
      </c>
      <c r="L40">
        <f t="shared" si="4"/>
        <v>15.5</v>
      </c>
      <c r="M40">
        <f t="shared" si="6"/>
        <v>2</v>
      </c>
      <c r="N40">
        <f t="shared" si="8"/>
        <v>0.09841269841269841</v>
      </c>
      <c r="O40">
        <f t="shared" si="9"/>
        <v>0.0915805022156573</v>
      </c>
    </row>
    <row r="41" spans="1:15" ht="12.75">
      <c r="A41" s="4">
        <f t="shared" si="1"/>
        <v>129</v>
      </c>
      <c r="B41" s="1">
        <v>37749</v>
      </c>
      <c r="C41" s="2">
        <v>0.7916666666666666</v>
      </c>
      <c r="F41">
        <v>132</v>
      </c>
      <c r="G41">
        <f t="shared" si="2"/>
        <v>0</v>
      </c>
      <c r="I41">
        <f t="shared" si="7"/>
        <v>45.5</v>
      </c>
      <c r="J41">
        <f t="shared" si="10"/>
        <v>86.5</v>
      </c>
      <c r="K41">
        <f t="shared" si="5"/>
        <v>4</v>
      </c>
      <c r="L41">
        <f t="shared" si="4"/>
        <v>19.5</v>
      </c>
      <c r="M41">
        <f t="shared" si="6"/>
        <v>2.7857142857142856</v>
      </c>
      <c r="N41">
        <f t="shared" si="8"/>
        <v>0.12380952380952381</v>
      </c>
      <c r="O41">
        <f t="shared" si="9"/>
        <v>0.11521418020679468</v>
      </c>
    </row>
    <row r="42" spans="1:15" ht="12.75">
      <c r="A42" s="4">
        <f t="shared" si="1"/>
        <v>130</v>
      </c>
      <c r="B42" s="1">
        <v>37750</v>
      </c>
      <c r="C42" s="2">
        <v>0.8125</v>
      </c>
      <c r="F42">
        <v>136</v>
      </c>
      <c r="G42">
        <f t="shared" si="2"/>
        <v>0</v>
      </c>
      <c r="I42">
        <f t="shared" si="7"/>
        <v>45.5</v>
      </c>
      <c r="J42">
        <f t="shared" si="10"/>
        <v>90.5</v>
      </c>
      <c r="K42">
        <f t="shared" si="5"/>
        <v>4</v>
      </c>
      <c r="L42">
        <f t="shared" si="4"/>
        <v>23.5</v>
      </c>
      <c r="M42">
        <f t="shared" si="6"/>
        <v>2.7857142857142856</v>
      </c>
      <c r="N42">
        <f t="shared" si="8"/>
        <v>0.1492063492063492</v>
      </c>
      <c r="O42">
        <f t="shared" si="9"/>
        <v>0.13884785819793205</v>
      </c>
    </row>
    <row r="43" spans="1:15" ht="12.75">
      <c r="A43" s="4">
        <f t="shared" si="1"/>
        <v>131</v>
      </c>
      <c r="B43" s="1">
        <v>37751</v>
      </c>
      <c r="C43" s="2">
        <v>0.8125</v>
      </c>
      <c r="F43">
        <v>139.5</v>
      </c>
      <c r="G43">
        <f t="shared" si="2"/>
        <v>0</v>
      </c>
      <c r="H43" t="s">
        <v>14</v>
      </c>
      <c r="I43">
        <f t="shared" si="7"/>
        <v>45.5</v>
      </c>
      <c r="J43">
        <f t="shared" si="10"/>
        <v>94</v>
      </c>
      <c r="K43">
        <f t="shared" si="5"/>
        <v>3.5</v>
      </c>
      <c r="L43">
        <f t="shared" si="4"/>
        <v>27</v>
      </c>
      <c r="M43">
        <f t="shared" si="6"/>
        <v>3.3214285714285716</v>
      </c>
      <c r="N43">
        <f t="shared" si="8"/>
        <v>0.17142857142857143</v>
      </c>
      <c r="O43">
        <f t="shared" si="9"/>
        <v>0.15952732644017725</v>
      </c>
    </row>
    <row r="44" spans="1:15" ht="12.75">
      <c r="A44" s="4">
        <f t="shared" si="1"/>
        <v>132</v>
      </c>
      <c r="B44" s="1">
        <v>37752</v>
      </c>
      <c r="F44">
        <v>145</v>
      </c>
      <c r="G44">
        <f t="shared" si="2"/>
        <v>0</v>
      </c>
      <c r="H44" t="s">
        <v>15</v>
      </c>
      <c r="I44">
        <f t="shared" si="7"/>
        <v>45.5</v>
      </c>
      <c r="J44">
        <f t="shared" si="10"/>
        <v>99.5</v>
      </c>
      <c r="K44">
        <f t="shared" si="5"/>
        <v>5.5</v>
      </c>
      <c r="L44">
        <f t="shared" si="4"/>
        <v>32.5</v>
      </c>
      <c r="M44">
        <f t="shared" si="6"/>
        <v>4.714285714285714</v>
      </c>
      <c r="N44">
        <f t="shared" si="8"/>
        <v>0.20634920634920634</v>
      </c>
      <c r="O44">
        <f t="shared" si="9"/>
        <v>0.19202363367799113</v>
      </c>
    </row>
    <row r="45" spans="1:15" ht="12.75">
      <c r="A45" s="4">
        <f t="shared" si="1"/>
        <v>133</v>
      </c>
      <c r="B45" s="1">
        <v>37753</v>
      </c>
      <c r="F45">
        <v>144.5</v>
      </c>
      <c r="G45">
        <f t="shared" si="2"/>
        <v>0</v>
      </c>
      <c r="H45" t="s">
        <v>16</v>
      </c>
      <c r="I45">
        <f t="shared" si="7"/>
        <v>45.5</v>
      </c>
      <c r="J45">
        <f t="shared" si="10"/>
        <v>99</v>
      </c>
      <c r="K45">
        <f t="shared" si="5"/>
        <v>-0.5</v>
      </c>
      <c r="L45">
        <f t="shared" si="4"/>
        <v>32</v>
      </c>
      <c r="M45">
        <f t="shared" si="6"/>
        <v>5.428571428571429</v>
      </c>
      <c r="N45">
        <f t="shared" si="8"/>
        <v>0.20317460317460317</v>
      </c>
      <c r="O45">
        <f t="shared" si="9"/>
        <v>0.18906942392909898</v>
      </c>
    </row>
    <row r="46" spans="1:15" ht="12.75">
      <c r="A46" s="4">
        <f t="shared" si="1"/>
        <v>134</v>
      </c>
      <c r="B46" s="1">
        <v>37754</v>
      </c>
      <c r="F46">
        <v>148</v>
      </c>
      <c r="G46">
        <f t="shared" si="2"/>
        <v>0</v>
      </c>
      <c r="I46">
        <f t="shared" si="7"/>
        <v>45.5</v>
      </c>
      <c r="J46">
        <f t="shared" si="10"/>
        <v>102.5</v>
      </c>
      <c r="K46">
        <f t="shared" si="5"/>
        <v>3.5</v>
      </c>
      <c r="L46">
        <f t="shared" si="4"/>
        <v>35.5</v>
      </c>
      <c r="M46">
        <f t="shared" si="6"/>
        <v>5</v>
      </c>
      <c r="N46">
        <f t="shared" si="8"/>
        <v>0.2253968253968254</v>
      </c>
      <c r="O46">
        <f t="shared" si="9"/>
        <v>0.20974889217134415</v>
      </c>
    </row>
    <row r="47" spans="1:15" ht="12.75">
      <c r="A47" s="4">
        <f t="shared" si="1"/>
        <v>135</v>
      </c>
      <c r="B47" s="1">
        <v>37755</v>
      </c>
      <c r="C47" s="2">
        <v>0.8333333333333334</v>
      </c>
      <c r="F47">
        <v>161</v>
      </c>
      <c r="G47">
        <f t="shared" si="2"/>
        <v>0</v>
      </c>
      <c r="I47">
        <f t="shared" si="7"/>
        <v>45.5</v>
      </c>
      <c r="J47">
        <f t="shared" si="10"/>
        <v>115.5</v>
      </c>
      <c r="K47" s="5">
        <f t="shared" si="5"/>
        <v>13</v>
      </c>
      <c r="L47">
        <f t="shared" si="4"/>
        <v>48.5</v>
      </c>
      <c r="M47">
        <f t="shared" si="6"/>
        <v>4.5</v>
      </c>
      <c r="N47">
        <f t="shared" si="8"/>
        <v>0.30793650793650795</v>
      </c>
      <c r="O47">
        <f t="shared" si="9"/>
        <v>0.2865583456425406</v>
      </c>
    </row>
    <row r="48" spans="1:15" ht="12.75">
      <c r="A48" s="4">
        <f t="shared" si="1"/>
        <v>136</v>
      </c>
      <c r="B48" s="1">
        <v>37756</v>
      </c>
      <c r="C48" s="2">
        <v>0.7708333333333334</v>
      </c>
      <c r="F48">
        <v>170</v>
      </c>
      <c r="G48">
        <f t="shared" si="2"/>
        <v>0</v>
      </c>
      <c r="I48">
        <f aca="true" t="shared" si="11" ref="I48:I79">I47+G48</f>
        <v>45.5</v>
      </c>
      <c r="J48">
        <f t="shared" si="10"/>
        <v>124.5</v>
      </c>
      <c r="K48">
        <f t="shared" si="5"/>
        <v>9</v>
      </c>
      <c r="L48">
        <f t="shared" si="4"/>
        <v>57.5</v>
      </c>
      <c r="M48">
        <f t="shared" si="6"/>
        <v>4.285714285714286</v>
      </c>
      <c r="N48">
        <f t="shared" si="8"/>
        <v>0.36507936507936506</v>
      </c>
      <c r="O48">
        <f t="shared" si="9"/>
        <v>0.3397341211225997</v>
      </c>
    </row>
    <row r="49" spans="1:15" ht="12.75">
      <c r="A49" s="4">
        <f t="shared" si="1"/>
        <v>137</v>
      </c>
      <c r="B49" s="1">
        <v>37757</v>
      </c>
      <c r="C49" s="2">
        <v>0.8305555555555556</v>
      </c>
      <c r="F49">
        <v>171</v>
      </c>
      <c r="G49">
        <f t="shared" si="2"/>
        <v>0</v>
      </c>
      <c r="I49">
        <f t="shared" si="11"/>
        <v>45.5</v>
      </c>
      <c r="J49">
        <f t="shared" si="10"/>
        <v>125.5</v>
      </c>
      <c r="K49">
        <f t="shared" si="5"/>
        <v>1</v>
      </c>
      <c r="L49">
        <f t="shared" si="4"/>
        <v>58.5</v>
      </c>
      <c r="M49">
        <f t="shared" si="6"/>
        <v>5.5</v>
      </c>
      <c r="N49">
        <f t="shared" si="8"/>
        <v>0.37142857142857144</v>
      </c>
      <c r="O49">
        <f t="shared" si="9"/>
        <v>0.345642540620384</v>
      </c>
    </row>
    <row r="50" spans="1:15" ht="12.75">
      <c r="A50" s="4">
        <f t="shared" si="1"/>
        <v>138</v>
      </c>
      <c r="B50" s="1">
        <v>37758</v>
      </c>
      <c r="C50" s="2">
        <v>0.8333333333333334</v>
      </c>
      <c r="F50">
        <v>171</v>
      </c>
      <c r="G50">
        <f t="shared" si="2"/>
        <v>0</v>
      </c>
      <c r="I50">
        <f t="shared" si="11"/>
        <v>45.5</v>
      </c>
      <c r="J50">
        <f t="shared" si="10"/>
        <v>125.5</v>
      </c>
      <c r="K50">
        <f t="shared" si="5"/>
        <v>0</v>
      </c>
      <c r="L50">
        <f t="shared" si="4"/>
        <v>58.5</v>
      </c>
      <c r="M50">
        <f t="shared" si="6"/>
        <v>5.785714285714286</v>
      </c>
      <c r="N50">
        <f t="shared" si="8"/>
        <v>0.37142857142857144</v>
      </c>
      <c r="O50">
        <f t="shared" si="9"/>
        <v>0.345642540620384</v>
      </c>
    </row>
    <row r="51" spans="1:15" ht="12.75">
      <c r="A51" s="4">
        <f t="shared" si="1"/>
        <v>139</v>
      </c>
      <c r="B51" s="1">
        <v>37759</v>
      </c>
      <c r="C51" s="2">
        <v>0.8375</v>
      </c>
      <c r="F51">
        <v>175</v>
      </c>
      <c r="G51">
        <f t="shared" si="2"/>
        <v>0</v>
      </c>
      <c r="I51">
        <f t="shared" si="11"/>
        <v>45.5</v>
      </c>
      <c r="J51">
        <f t="shared" si="10"/>
        <v>129.5</v>
      </c>
      <c r="K51">
        <f t="shared" si="5"/>
        <v>4</v>
      </c>
      <c r="L51">
        <f t="shared" si="4"/>
        <v>62.5</v>
      </c>
      <c r="M51">
        <f t="shared" si="6"/>
        <v>5.214285714285714</v>
      </c>
      <c r="N51">
        <f t="shared" si="8"/>
        <v>0.3968253968253968</v>
      </c>
      <c r="O51">
        <f t="shared" si="9"/>
        <v>0.36927621861152143</v>
      </c>
    </row>
    <row r="52" spans="1:15" ht="12.75">
      <c r="A52" s="4">
        <f t="shared" si="1"/>
        <v>140</v>
      </c>
      <c r="B52" s="1">
        <v>37760</v>
      </c>
      <c r="C52" s="2">
        <v>0.8958333333333334</v>
      </c>
      <c r="D52">
        <v>178</v>
      </c>
      <c r="E52">
        <v>189.5</v>
      </c>
      <c r="F52">
        <v>194.5</v>
      </c>
      <c r="G52">
        <f t="shared" si="2"/>
        <v>11.5</v>
      </c>
      <c r="H52" t="s">
        <v>17</v>
      </c>
      <c r="I52">
        <f t="shared" si="11"/>
        <v>57</v>
      </c>
      <c r="J52">
        <f t="shared" si="10"/>
        <v>137.5</v>
      </c>
      <c r="K52">
        <f t="shared" si="5"/>
        <v>8</v>
      </c>
      <c r="L52">
        <f t="shared" si="4"/>
        <v>70.5</v>
      </c>
      <c r="M52">
        <f t="shared" si="6"/>
        <v>5.214285714285714</v>
      </c>
      <c r="N52">
        <f t="shared" si="8"/>
        <v>0.44761904761904764</v>
      </c>
      <c r="O52">
        <f t="shared" si="9"/>
        <v>0.41654357459379615</v>
      </c>
    </row>
    <row r="53" spans="1:15" ht="12.75">
      <c r="A53" s="4">
        <f t="shared" si="1"/>
        <v>141</v>
      </c>
      <c r="B53" s="1">
        <v>37761</v>
      </c>
      <c r="C53" s="2">
        <v>0.9583333333333334</v>
      </c>
      <c r="F53">
        <v>200</v>
      </c>
      <c r="G53">
        <f t="shared" si="2"/>
        <v>0</v>
      </c>
      <c r="I53">
        <f t="shared" si="11"/>
        <v>57</v>
      </c>
      <c r="J53">
        <f t="shared" si="10"/>
        <v>143</v>
      </c>
      <c r="K53">
        <f t="shared" si="5"/>
        <v>5.5</v>
      </c>
      <c r="L53">
        <f t="shared" si="4"/>
        <v>76</v>
      </c>
      <c r="M53">
        <f t="shared" si="6"/>
        <v>6.714285714285714</v>
      </c>
      <c r="N53">
        <f t="shared" si="8"/>
        <v>0.48253968253968255</v>
      </c>
      <c r="O53">
        <f t="shared" si="9"/>
        <v>0.44903988183161003</v>
      </c>
    </row>
    <row r="54" spans="1:15" ht="12.75">
      <c r="A54" s="4">
        <f t="shared" si="1"/>
        <v>142</v>
      </c>
      <c r="B54" s="1">
        <v>37762</v>
      </c>
      <c r="C54" s="2">
        <v>0.9930555555555555</v>
      </c>
      <c r="F54">
        <v>209</v>
      </c>
      <c r="G54">
        <f t="shared" si="2"/>
        <v>0</v>
      </c>
      <c r="I54">
        <f t="shared" si="11"/>
        <v>57</v>
      </c>
      <c r="J54">
        <f t="shared" si="10"/>
        <v>152</v>
      </c>
      <c r="K54">
        <f t="shared" si="5"/>
        <v>9</v>
      </c>
      <c r="L54">
        <f t="shared" si="4"/>
        <v>85</v>
      </c>
      <c r="M54">
        <f t="shared" si="6"/>
        <v>8.142857142857142</v>
      </c>
      <c r="N54" s="5">
        <f t="shared" si="8"/>
        <v>0.5396825396825397</v>
      </c>
      <c r="O54" s="5">
        <f t="shared" si="9"/>
        <v>0.5022156573116692</v>
      </c>
    </row>
    <row r="55" spans="1:15" ht="12.75">
      <c r="A55" s="4">
        <f t="shared" si="1"/>
        <v>143</v>
      </c>
      <c r="B55" s="1">
        <v>37763</v>
      </c>
      <c r="C55" s="2">
        <v>218</v>
      </c>
      <c r="F55">
        <v>218</v>
      </c>
      <c r="G55">
        <f t="shared" si="2"/>
        <v>0</v>
      </c>
      <c r="I55">
        <f t="shared" si="11"/>
        <v>57</v>
      </c>
      <c r="J55">
        <f t="shared" si="10"/>
        <v>161</v>
      </c>
      <c r="K55">
        <f t="shared" si="5"/>
        <v>9</v>
      </c>
      <c r="L55">
        <f t="shared" si="4"/>
        <v>94</v>
      </c>
      <c r="M55" s="5">
        <f t="shared" si="6"/>
        <v>8.357142857142858</v>
      </c>
      <c r="N55">
        <f t="shared" si="8"/>
        <v>0.5968253968253968</v>
      </c>
      <c r="O55" s="7">
        <f t="shared" si="9"/>
        <v>0.5553914327917282</v>
      </c>
    </row>
    <row r="56" spans="1:15" ht="12.75">
      <c r="A56" s="4">
        <f t="shared" si="1"/>
        <v>144</v>
      </c>
      <c r="B56" s="1">
        <v>37764</v>
      </c>
      <c r="C56" s="2">
        <v>0.7083333333333334</v>
      </c>
      <c r="F56">
        <v>229.5</v>
      </c>
      <c r="G56">
        <f t="shared" si="2"/>
        <v>0</v>
      </c>
      <c r="I56">
        <f t="shared" si="11"/>
        <v>57</v>
      </c>
      <c r="J56">
        <f t="shared" si="10"/>
        <v>172.5</v>
      </c>
      <c r="K56">
        <f t="shared" si="5"/>
        <v>11.5</v>
      </c>
      <c r="L56">
        <f t="shared" si="4"/>
        <v>105.5</v>
      </c>
      <c r="M56">
        <f t="shared" si="6"/>
        <v>7.357142857142857</v>
      </c>
      <c r="N56">
        <f t="shared" si="8"/>
        <v>0.6698412698412698</v>
      </c>
      <c r="O56">
        <f t="shared" si="9"/>
        <v>0.6233382570162481</v>
      </c>
    </row>
    <row r="57" spans="1:15" ht="12.75">
      <c r="A57" s="4">
        <f t="shared" si="1"/>
        <v>145</v>
      </c>
      <c r="B57" s="1">
        <v>37765</v>
      </c>
      <c r="C57" s="2">
        <v>0.7222222222222222</v>
      </c>
      <c r="F57">
        <v>239.5</v>
      </c>
      <c r="G57">
        <f t="shared" si="2"/>
        <v>0</v>
      </c>
      <c r="I57">
        <f t="shared" si="11"/>
        <v>57</v>
      </c>
      <c r="J57">
        <f t="shared" si="10"/>
        <v>182.5</v>
      </c>
      <c r="K57">
        <f t="shared" si="5"/>
        <v>10</v>
      </c>
      <c r="L57">
        <f t="shared" si="4"/>
        <v>115.5</v>
      </c>
      <c r="M57">
        <f t="shared" si="6"/>
        <v>6.857142857142857</v>
      </c>
      <c r="N57">
        <f t="shared" si="8"/>
        <v>0.7333333333333333</v>
      </c>
      <c r="O57">
        <f t="shared" si="9"/>
        <v>0.6824224519940916</v>
      </c>
    </row>
    <row r="58" spans="1:15" ht="12.75">
      <c r="A58" s="4">
        <f t="shared" si="1"/>
        <v>146</v>
      </c>
      <c r="B58" s="1">
        <v>37766</v>
      </c>
      <c r="F58">
        <v>245</v>
      </c>
      <c r="G58">
        <f t="shared" si="2"/>
        <v>0</v>
      </c>
      <c r="H58" t="s">
        <v>18</v>
      </c>
      <c r="I58">
        <f t="shared" si="11"/>
        <v>57</v>
      </c>
      <c r="J58">
        <f t="shared" si="10"/>
        <v>188</v>
      </c>
      <c r="K58">
        <f t="shared" si="5"/>
        <v>5.5</v>
      </c>
      <c r="L58">
        <f t="shared" si="4"/>
        <v>121</v>
      </c>
      <c r="M58">
        <f t="shared" si="6"/>
        <v>6.214285714285714</v>
      </c>
      <c r="N58">
        <f t="shared" si="8"/>
        <v>0.7682539682539683</v>
      </c>
      <c r="O58">
        <f t="shared" si="9"/>
        <v>0.7149187592319055</v>
      </c>
    </row>
    <row r="59" spans="1:15" ht="12.75">
      <c r="A59" s="4">
        <f t="shared" si="1"/>
        <v>147</v>
      </c>
      <c r="B59" s="1">
        <v>37767</v>
      </c>
      <c r="F59">
        <v>246</v>
      </c>
      <c r="G59">
        <f t="shared" si="2"/>
        <v>0</v>
      </c>
      <c r="H59" t="s">
        <v>18</v>
      </c>
      <c r="I59">
        <f t="shared" si="11"/>
        <v>57</v>
      </c>
      <c r="J59">
        <f t="shared" si="10"/>
        <v>189</v>
      </c>
      <c r="K59">
        <f t="shared" si="5"/>
        <v>1</v>
      </c>
      <c r="L59">
        <f t="shared" si="4"/>
        <v>122</v>
      </c>
      <c r="M59">
        <f t="shared" si="6"/>
        <v>5.464285714285714</v>
      </c>
      <c r="N59">
        <f t="shared" si="8"/>
        <v>0.7746031746031746</v>
      </c>
      <c r="O59">
        <f t="shared" si="9"/>
        <v>0.7208271787296898</v>
      </c>
    </row>
    <row r="60" spans="1:15" ht="12.75">
      <c r="A60" s="4">
        <f t="shared" si="1"/>
        <v>148</v>
      </c>
      <c r="B60" s="1">
        <v>37768</v>
      </c>
      <c r="F60">
        <v>248</v>
      </c>
      <c r="G60">
        <f t="shared" si="2"/>
        <v>0</v>
      </c>
      <c r="H60" t="s">
        <v>18</v>
      </c>
      <c r="I60">
        <f t="shared" si="11"/>
        <v>57</v>
      </c>
      <c r="J60">
        <f t="shared" si="10"/>
        <v>191</v>
      </c>
      <c r="K60">
        <f t="shared" si="5"/>
        <v>2</v>
      </c>
      <c r="L60">
        <f t="shared" si="4"/>
        <v>124</v>
      </c>
      <c r="M60">
        <f t="shared" si="6"/>
        <v>4.285714285714286</v>
      </c>
      <c r="N60">
        <f t="shared" si="8"/>
        <v>0.7873015873015873</v>
      </c>
      <c r="O60">
        <f t="shared" si="9"/>
        <v>0.7326440177252584</v>
      </c>
    </row>
    <row r="61" spans="1:15" ht="12.75">
      <c r="A61" s="4">
        <f t="shared" si="1"/>
        <v>149</v>
      </c>
      <c r="B61" s="1">
        <v>37769</v>
      </c>
      <c r="C61" s="2">
        <v>0.875</v>
      </c>
      <c r="F61">
        <v>252.5</v>
      </c>
      <c r="G61">
        <f t="shared" si="2"/>
        <v>0</v>
      </c>
      <c r="I61">
        <f t="shared" si="11"/>
        <v>57</v>
      </c>
      <c r="J61">
        <f t="shared" si="10"/>
        <v>195.5</v>
      </c>
      <c r="K61">
        <f t="shared" si="5"/>
        <v>4.5</v>
      </c>
      <c r="L61">
        <f t="shared" si="4"/>
        <v>128.5</v>
      </c>
      <c r="M61">
        <f t="shared" si="6"/>
        <v>3.9285714285714284</v>
      </c>
      <c r="N61">
        <f t="shared" si="8"/>
        <v>0.8158730158730159</v>
      </c>
      <c r="O61">
        <f t="shared" si="9"/>
        <v>0.7592319054652881</v>
      </c>
    </row>
    <row r="62" spans="1:17" ht="12.75">
      <c r="A62" s="4">
        <f t="shared" si="1"/>
        <v>150</v>
      </c>
      <c r="B62" s="1">
        <v>37770</v>
      </c>
      <c r="C62" s="2">
        <v>0.845138888888889</v>
      </c>
      <c r="F62">
        <v>256.25</v>
      </c>
      <c r="G62">
        <f t="shared" si="2"/>
        <v>0</v>
      </c>
      <c r="H62" t="s">
        <v>43</v>
      </c>
      <c r="I62">
        <f t="shared" si="11"/>
        <v>57</v>
      </c>
      <c r="J62">
        <f t="shared" si="10"/>
        <v>199.25</v>
      </c>
      <c r="K62">
        <f t="shared" si="5"/>
        <v>3.75</v>
      </c>
      <c r="L62">
        <f t="shared" si="4"/>
        <v>132.25</v>
      </c>
      <c r="M62">
        <f t="shared" si="6"/>
        <v>4.214285714285714</v>
      </c>
      <c r="N62">
        <f t="shared" si="8"/>
        <v>0.8396825396825397</v>
      </c>
      <c r="O62">
        <f t="shared" si="9"/>
        <v>0.7813884785819794</v>
      </c>
      <c r="P62">
        <f>(1.37909-1.37482)/2</f>
        <v>0.002134999999999998</v>
      </c>
      <c r="Q62" t="s">
        <v>22</v>
      </c>
    </row>
    <row r="63" spans="1:15" ht="12.75">
      <c r="A63" s="4">
        <f t="shared" si="1"/>
        <v>151</v>
      </c>
      <c r="B63" s="1">
        <v>37771</v>
      </c>
      <c r="F63">
        <v>259.5</v>
      </c>
      <c r="G63">
        <f t="shared" si="2"/>
        <v>0</v>
      </c>
      <c r="I63">
        <f t="shared" si="11"/>
        <v>57</v>
      </c>
      <c r="J63">
        <f t="shared" si="10"/>
        <v>202.5</v>
      </c>
      <c r="K63">
        <f t="shared" si="5"/>
        <v>3.25</v>
      </c>
      <c r="L63">
        <f t="shared" si="4"/>
        <v>135.5</v>
      </c>
      <c r="M63">
        <f t="shared" si="6"/>
        <v>3.6785714285714284</v>
      </c>
      <c r="N63">
        <f t="shared" si="8"/>
        <v>0.8603174603174604</v>
      </c>
      <c r="O63">
        <f t="shared" si="9"/>
        <v>0.8005908419497785</v>
      </c>
    </row>
    <row r="64" spans="1:15" ht="12.75">
      <c r="A64" s="4">
        <f t="shared" si="1"/>
        <v>152</v>
      </c>
      <c r="B64" s="1">
        <v>37772</v>
      </c>
      <c r="F64">
        <v>267</v>
      </c>
      <c r="G64">
        <f t="shared" si="2"/>
        <v>0</v>
      </c>
      <c r="I64">
        <f t="shared" si="11"/>
        <v>57</v>
      </c>
      <c r="J64">
        <f t="shared" si="10"/>
        <v>210</v>
      </c>
      <c r="K64">
        <f t="shared" si="5"/>
        <v>7.5</v>
      </c>
      <c r="L64">
        <f aca="true" t="shared" si="12" ref="L64:L69">L63+K64</f>
        <v>143</v>
      </c>
      <c r="M64">
        <f aca="true" t="shared" si="13" ref="M64:M69">AVERAGE(K61:K67)</f>
        <v>3.5714285714285716</v>
      </c>
      <c r="N64">
        <f t="shared" si="8"/>
        <v>0.9079365079365079</v>
      </c>
      <c r="O64">
        <f t="shared" si="9"/>
        <v>0.844903988183161</v>
      </c>
    </row>
    <row r="65" spans="1:15" ht="12.75">
      <c r="A65" s="4">
        <f t="shared" si="1"/>
        <v>153</v>
      </c>
      <c r="B65" s="1">
        <v>37773</v>
      </c>
      <c r="F65">
        <v>274.5</v>
      </c>
      <c r="G65">
        <f t="shared" si="2"/>
        <v>0</v>
      </c>
      <c r="I65">
        <f t="shared" si="11"/>
        <v>57</v>
      </c>
      <c r="J65">
        <f t="shared" si="10"/>
        <v>217.5</v>
      </c>
      <c r="K65">
        <f t="shared" si="5"/>
        <v>7.5</v>
      </c>
      <c r="L65">
        <f t="shared" si="12"/>
        <v>150.5</v>
      </c>
      <c r="M65">
        <f t="shared" si="13"/>
        <v>3.7142857142857144</v>
      </c>
      <c r="N65" s="5">
        <f t="shared" si="8"/>
        <v>0.9555555555555556</v>
      </c>
      <c r="O65">
        <f t="shared" si="9"/>
        <v>0.8892171344165436</v>
      </c>
    </row>
    <row r="66" spans="1:15" ht="12.75">
      <c r="A66" s="4">
        <f t="shared" si="1"/>
        <v>154</v>
      </c>
      <c r="B66" s="1">
        <v>37774</v>
      </c>
      <c r="F66">
        <v>271.75</v>
      </c>
      <c r="G66">
        <f t="shared" si="2"/>
        <v>0</v>
      </c>
      <c r="H66" t="s">
        <v>27</v>
      </c>
      <c r="I66">
        <f t="shared" si="11"/>
        <v>57</v>
      </c>
      <c r="J66">
        <f t="shared" si="10"/>
        <v>214.75</v>
      </c>
      <c r="K66">
        <f t="shared" si="5"/>
        <v>-2.75</v>
      </c>
      <c r="L66">
        <f t="shared" si="12"/>
        <v>147.75</v>
      </c>
      <c r="M66">
        <f t="shared" si="13"/>
        <v>2.4642857142857144</v>
      </c>
      <c r="N66">
        <f t="shared" si="8"/>
        <v>0.9380952380952381</v>
      </c>
      <c r="O66">
        <f t="shared" si="9"/>
        <v>0.8729689807976366</v>
      </c>
    </row>
    <row r="67" spans="1:15" ht="12.75">
      <c r="A67" s="4">
        <f t="shared" si="1"/>
        <v>155</v>
      </c>
      <c r="B67" s="1">
        <v>37775</v>
      </c>
      <c r="F67">
        <v>273</v>
      </c>
      <c r="G67">
        <f t="shared" si="2"/>
        <v>0</v>
      </c>
      <c r="I67">
        <f t="shared" si="11"/>
        <v>57</v>
      </c>
      <c r="J67">
        <f aca="true" t="shared" si="14" ref="J67:J98">F67-I67</f>
        <v>216</v>
      </c>
      <c r="K67">
        <f t="shared" si="5"/>
        <v>1.25</v>
      </c>
      <c r="L67">
        <f t="shared" si="12"/>
        <v>149</v>
      </c>
      <c r="M67">
        <f t="shared" si="13"/>
        <v>2.9285714285714284</v>
      </c>
      <c r="N67">
        <f t="shared" si="8"/>
        <v>0.946031746031746</v>
      </c>
      <c r="O67">
        <f t="shared" si="9"/>
        <v>0.880354505169867</v>
      </c>
    </row>
    <row r="68" spans="1:15" ht="12.75">
      <c r="A68" s="4">
        <f>B68-"december 31, 2006"</f>
        <v>156</v>
      </c>
      <c r="B68" s="1">
        <v>37776</v>
      </c>
      <c r="F68">
        <v>278.5</v>
      </c>
      <c r="G68">
        <f aca="true" t="shared" si="15" ref="G68:G129">E68-D68</f>
        <v>0</v>
      </c>
      <c r="I68">
        <f t="shared" si="11"/>
        <v>57</v>
      </c>
      <c r="J68">
        <f t="shared" si="14"/>
        <v>221.5</v>
      </c>
      <c r="K68">
        <f t="shared" si="5"/>
        <v>5.5</v>
      </c>
      <c r="L68">
        <f t="shared" si="12"/>
        <v>154.5</v>
      </c>
      <c r="M68">
        <f t="shared" si="13"/>
        <v>2.142857142857143</v>
      </c>
      <c r="N68">
        <f t="shared" si="8"/>
        <v>0.9809523809523809</v>
      </c>
      <c r="O68">
        <f t="shared" si="9"/>
        <v>0.912850812407681</v>
      </c>
    </row>
    <row r="69" spans="1:15" ht="12.75">
      <c r="A69" s="4">
        <f>B69-"december 31, 2006"</f>
        <v>157</v>
      </c>
      <c r="B69" s="1">
        <v>37777</v>
      </c>
      <c r="F69">
        <v>273.5</v>
      </c>
      <c r="G69">
        <f t="shared" si="15"/>
        <v>0</v>
      </c>
      <c r="H69" t="s">
        <v>26</v>
      </c>
      <c r="I69">
        <f t="shared" si="11"/>
        <v>57</v>
      </c>
      <c r="J69">
        <f t="shared" si="14"/>
        <v>216.5</v>
      </c>
      <c r="K69">
        <f t="shared" si="5"/>
        <v>-5</v>
      </c>
      <c r="L69">
        <f t="shared" si="12"/>
        <v>149.5</v>
      </c>
      <c r="M69">
        <f t="shared" si="13"/>
        <v>1.0714285714285714</v>
      </c>
      <c r="N69">
        <f t="shared" si="8"/>
        <v>0.9492063492063492</v>
      </c>
      <c r="O69">
        <f t="shared" si="9"/>
        <v>0.8833087149187593</v>
      </c>
    </row>
    <row r="70" spans="1:15" ht="12.75">
      <c r="A70" s="4">
        <f aca="true" t="shared" si="16" ref="A70:A130">B70-"december 31, 2006"</f>
        <v>158</v>
      </c>
      <c r="B70" s="1">
        <v>37778</v>
      </c>
      <c r="F70">
        <v>280</v>
      </c>
      <c r="G70">
        <f t="shared" si="15"/>
        <v>0</v>
      </c>
      <c r="I70">
        <f t="shared" si="11"/>
        <v>57</v>
      </c>
      <c r="J70">
        <f t="shared" si="14"/>
        <v>223</v>
      </c>
      <c r="K70">
        <f aca="true" t="shared" si="17" ref="K70:K130">J70-J69</f>
        <v>6.5</v>
      </c>
      <c r="L70">
        <f aca="true" t="shared" si="18" ref="L70:L94">L69+K70</f>
        <v>156</v>
      </c>
      <c r="M70">
        <f aca="true" t="shared" si="19" ref="M70:M94">AVERAGE(K67:K73)</f>
        <v>1.3928571428571428</v>
      </c>
      <c r="N70">
        <f t="shared" si="8"/>
        <v>0.9904761904761905</v>
      </c>
      <c r="O70">
        <f t="shared" si="9"/>
        <v>0.9217134416543574</v>
      </c>
    </row>
    <row r="71" spans="1:15" ht="12.75">
      <c r="A71" s="4">
        <f t="shared" si="16"/>
        <v>159</v>
      </c>
      <c r="B71" s="1">
        <v>37779</v>
      </c>
      <c r="F71">
        <v>282</v>
      </c>
      <c r="G71">
        <f t="shared" si="15"/>
        <v>0</v>
      </c>
      <c r="I71">
        <f t="shared" si="11"/>
        <v>57</v>
      </c>
      <c r="J71">
        <f t="shared" si="14"/>
        <v>225</v>
      </c>
      <c r="K71">
        <f t="shared" si="17"/>
        <v>2</v>
      </c>
      <c r="L71">
        <f t="shared" si="18"/>
        <v>158</v>
      </c>
      <c r="M71">
        <f t="shared" si="19"/>
        <v>1.1428571428571428</v>
      </c>
      <c r="N71">
        <f t="shared" si="8"/>
        <v>1.0031746031746032</v>
      </c>
      <c r="O71">
        <f t="shared" si="9"/>
        <v>0.9335302806499262</v>
      </c>
    </row>
    <row r="72" spans="1:15" ht="12.75">
      <c r="A72" s="4">
        <f t="shared" si="16"/>
        <v>160</v>
      </c>
      <c r="B72" s="1">
        <v>37780</v>
      </c>
      <c r="F72">
        <v>282</v>
      </c>
      <c r="G72">
        <f t="shared" si="15"/>
        <v>0</v>
      </c>
      <c r="I72">
        <f t="shared" si="11"/>
        <v>57</v>
      </c>
      <c r="J72">
        <f t="shared" si="14"/>
        <v>225</v>
      </c>
      <c r="K72">
        <f t="shared" si="17"/>
        <v>0</v>
      </c>
      <c r="L72">
        <f t="shared" si="18"/>
        <v>158</v>
      </c>
      <c r="M72">
        <f t="shared" si="19"/>
        <v>0.5</v>
      </c>
      <c r="N72">
        <f t="shared" si="8"/>
        <v>1.0031746031746032</v>
      </c>
      <c r="O72">
        <f t="shared" si="9"/>
        <v>0.9335302806499262</v>
      </c>
    </row>
    <row r="73" spans="1:15" ht="12.75">
      <c r="A73" s="4">
        <f t="shared" si="16"/>
        <v>161</v>
      </c>
      <c r="B73" s="1">
        <v>37781</v>
      </c>
      <c r="D73">
        <v>281</v>
      </c>
      <c r="E73">
        <v>293.5</v>
      </c>
      <c r="F73">
        <v>294</v>
      </c>
      <c r="G73">
        <f t="shared" si="15"/>
        <v>12.5</v>
      </c>
      <c r="H73" t="s">
        <v>33</v>
      </c>
      <c r="I73">
        <f t="shared" si="11"/>
        <v>69.5</v>
      </c>
      <c r="J73">
        <f t="shared" si="14"/>
        <v>224.5</v>
      </c>
      <c r="K73">
        <f t="shared" si="17"/>
        <v>-0.5</v>
      </c>
      <c r="L73">
        <f t="shared" si="18"/>
        <v>157.5</v>
      </c>
      <c r="M73">
        <f t="shared" si="19"/>
        <v>1.2142857142857142</v>
      </c>
      <c r="N73">
        <f>L73/157.5</f>
        <v>1</v>
      </c>
      <c r="O73">
        <f t="shared" si="9"/>
        <v>0.930576070901034</v>
      </c>
    </row>
    <row r="74" spans="1:15" ht="12.75">
      <c r="A74" s="4">
        <f t="shared" si="16"/>
        <v>162</v>
      </c>
      <c r="B74" s="1">
        <v>37782</v>
      </c>
      <c r="F74">
        <v>293.5</v>
      </c>
      <c r="G74">
        <f t="shared" si="15"/>
        <v>0</v>
      </c>
      <c r="I74">
        <f t="shared" si="11"/>
        <v>69.5</v>
      </c>
      <c r="J74">
        <f t="shared" si="14"/>
        <v>224</v>
      </c>
      <c r="K74">
        <f t="shared" si="17"/>
        <v>-0.5</v>
      </c>
      <c r="L74">
        <f t="shared" si="18"/>
        <v>157</v>
      </c>
      <c r="M74">
        <f t="shared" si="19"/>
        <v>0.17857142857142858</v>
      </c>
      <c r="N74">
        <f>L74/154.5</f>
        <v>1.0161812297734627</v>
      </c>
      <c r="O74">
        <f t="shared" si="9"/>
        <v>0.9276218611521418</v>
      </c>
    </row>
    <row r="75" spans="1:15" ht="12.75">
      <c r="A75" s="4">
        <f t="shared" si="16"/>
        <v>163</v>
      </c>
      <c r="B75" s="1">
        <v>37783</v>
      </c>
      <c r="F75">
        <v>294.5</v>
      </c>
      <c r="G75">
        <f t="shared" si="15"/>
        <v>0</v>
      </c>
      <c r="I75">
        <f t="shared" si="11"/>
        <v>69.5</v>
      </c>
      <c r="J75">
        <f t="shared" si="14"/>
        <v>225</v>
      </c>
      <c r="K75">
        <f t="shared" si="17"/>
        <v>1</v>
      </c>
      <c r="L75">
        <f t="shared" si="18"/>
        <v>158</v>
      </c>
      <c r="M75">
        <f t="shared" si="19"/>
        <v>-0.2857142857142857</v>
      </c>
      <c r="O75">
        <f t="shared" si="9"/>
        <v>0.9335302806499262</v>
      </c>
    </row>
    <row r="76" spans="1:15" ht="12.75">
      <c r="A76" s="4">
        <f t="shared" si="16"/>
        <v>164</v>
      </c>
      <c r="B76" s="1">
        <v>37784</v>
      </c>
      <c r="F76">
        <v>294.5</v>
      </c>
      <c r="G76">
        <f t="shared" si="15"/>
        <v>0</v>
      </c>
      <c r="I76">
        <f t="shared" si="11"/>
        <v>69.5</v>
      </c>
      <c r="J76">
        <f t="shared" si="14"/>
        <v>225</v>
      </c>
      <c r="K76">
        <f t="shared" si="17"/>
        <v>0</v>
      </c>
      <c r="L76">
        <f t="shared" si="18"/>
        <v>158</v>
      </c>
      <c r="M76">
        <f t="shared" si="19"/>
        <v>-0.35714285714285715</v>
      </c>
      <c r="O76">
        <f t="shared" si="9"/>
        <v>0.9335302806499262</v>
      </c>
    </row>
    <row r="77" spans="1:15" ht="12.75">
      <c r="A77" s="4">
        <f t="shared" si="16"/>
        <v>165</v>
      </c>
      <c r="B77" s="1">
        <v>37785</v>
      </c>
      <c r="F77">
        <v>293.75</v>
      </c>
      <c r="G77">
        <f t="shared" si="15"/>
        <v>0</v>
      </c>
      <c r="I77">
        <f t="shared" si="11"/>
        <v>69.5</v>
      </c>
      <c r="J77">
        <f t="shared" si="14"/>
        <v>224.25</v>
      </c>
      <c r="K77">
        <f t="shared" si="17"/>
        <v>-0.75</v>
      </c>
      <c r="L77">
        <f t="shared" si="18"/>
        <v>157.25</v>
      </c>
      <c r="M77">
        <f t="shared" si="19"/>
        <v>-0.21428571428571427</v>
      </c>
      <c r="O77">
        <f t="shared" si="9"/>
        <v>0.9290989660265879</v>
      </c>
    </row>
    <row r="78" spans="1:15" ht="12.75">
      <c r="A78" s="4">
        <f t="shared" si="16"/>
        <v>166</v>
      </c>
      <c r="B78" s="1">
        <v>37786</v>
      </c>
      <c r="F78">
        <v>292.5</v>
      </c>
      <c r="G78">
        <f t="shared" si="15"/>
        <v>0</v>
      </c>
      <c r="I78">
        <f t="shared" si="11"/>
        <v>69.5</v>
      </c>
      <c r="J78">
        <f t="shared" si="14"/>
        <v>223</v>
      </c>
      <c r="K78">
        <f t="shared" si="17"/>
        <v>-1.25</v>
      </c>
      <c r="L78">
        <f t="shared" si="18"/>
        <v>156</v>
      </c>
      <c r="M78">
        <f t="shared" si="19"/>
        <v>0.07142857142857142</v>
      </c>
      <c r="O78">
        <f t="shared" si="9"/>
        <v>0.9217134416543574</v>
      </c>
    </row>
    <row r="79" spans="1:15" ht="12.75">
      <c r="A79" s="4">
        <f t="shared" si="16"/>
        <v>167</v>
      </c>
      <c r="B79" s="1">
        <v>37787</v>
      </c>
      <c r="F79">
        <v>292</v>
      </c>
      <c r="G79">
        <f t="shared" si="15"/>
        <v>0</v>
      </c>
      <c r="I79">
        <f t="shared" si="11"/>
        <v>69.5</v>
      </c>
      <c r="J79">
        <f t="shared" si="14"/>
        <v>222.5</v>
      </c>
      <c r="K79">
        <f t="shared" si="17"/>
        <v>-0.5</v>
      </c>
      <c r="L79">
        <f t="shared" si="18"/>
        <v>155.5</v>
      </c>
      <c r="M79">
        <f t="shared" si="19"/>
        <v>0.07142857142857142</v>
      </c>
      <c r="O79">
        <f t="shared" si="9"/>
        <v>0.9187592319054653</v>
      </c>
    </row>
    <row r="80" spans="1:15" ht="12.75">
      <c r="A80" s="4">
        <f t="shared" si="16"/>
        <v>168</v>
      </c>
      <c r="B80" s="1">
        <v>37788</v>
      </c>
      <c r="F80">
        <v>292.5</v>
      </c>
      <c r="G80">
        <f t="shared" si="15"/>
        <v>0</v>
      </c>
      <c r="I80">
        <f aca="true" t="shared" si="20" ref="I80:I111">I79+G80</f>
        <v>69.5</v>
      </c>
      <c r="J80">
        <f t="shared" si="14"/>
        <v>223</v>
      </c>
      <c r="K80">
        <f t="shared" si="17"/>
        <v>0.5</v>
      </c>
      <c r="L80">
        <f t="shared" si="18"/>
        <v>156</v>
      </c>
      <c r="M80">
        <f t="shared" si="19"/>
        <v>0.07142857142857142</v>
      </c>
      <c r="O80">
        <f t="shared" si="9"/>
        <v>0.9217134416543574</v>
      </c>
    </row>
    <row r="81" spans="1:15" ht="12.75">
      <c r="A81" s="4">
        <f t="shared" si="16"/>
        <v>169</v>
      </c>
      <c r="B81" s="1">
        <v>37789</v>
      </c>
      <c r="F81">
        <v>294</v>
      </c>
      <c r="G81">
        <f t="shared" si="15"/>
        <v>0</v>
      </c>
      <c r="I81">
        <f t="shared" si="20"/>
        <v>69.5</v>
      </c>
      <c r="J81">
        <f t="shared" si="14"/>
        <v>224.5</v>
      </c>
      <c r="K81">
        <f t="shared" si="17"/>
        <v>1.5</v>
      </c>
      <c r="L81">
        <f t="shared" si="18"/>
        <v>157.5</v>
      </c>
      <c r="M81">
        <f t="shared" si="19"/>
        <v>0.17857142857142858</v>
      </c>
      <c r="O81">
        <f t="shared" si="9"/>
        <v>0.930576070901034</v>
      </c>
    </row>
    <row r="82" spans="1:15" ht="12.75">
      <c r="A82" s="4">
        <f t="shared" si="16"/>
        <v>170</v>
      </c>
      <c r="B82" s="1">
        <v>37790</v>
      </c>
      <c r="F82">
        <v>295</v>
      </c>
      <c r="G82">
        <f t="shared" si="15"/>
        <v>0</v>
      </c>
      <c r="H82" t="s">
        <v>48</v>
      </c>
      <c r="I82">
        <f t="shared" si="20"/>
        <v>69.5</v>
      </c>
      <c r="J82">
        <f t="shared" si="14"/>
        <v>225.5</v>
      </c>
      <c r="K82">
        <f t="shared" si="17"/>
        <v>1</v>
      </c>
      <c r="L82">
        <f t="shared" si="18"/>
        <v>158.5</v>
      </c>
      <c r="M82">
        <f t="shared" si="19"/>
        <v>0.21428571428571427</v>
      </c>
      <c r="O82">
        <f t="shared" si="9"/>
        <v>0.9364844903988183</v>
      </c>
    </row>
    <row r="83" spans="1:15" ht="12.75">
      <c r="A83" s="4">
        <f t="shared" si="16"/>
        <v>171</v>
      </c>
      <c r="B83" s="1">
        <v>37791</v>
      </c>
      <c r="F83">
        <v>295</v>
      </c>
      <c r="G83">
        <f t="shared" si="15"/>
        <v>0</v>
      </c>
      <c r="I83">
        <f t="shared" si="20"/>
        <v>69.5</v>
      </c>
      <c r="J83">
        <f t="shared" si="14"/>
        <v>225.5</v>
      </c>
      <c r="K83">
        <f t="shared" si="17"/>
        <v>0</v>
      </c>
      <c r="L83">
        <f t="shared" si="18"/>
        <v>158.5</v>
      </c>
      <c r="M83">
        <f t="shared" si="19"/>
        <v>0.14285714285714285</v>
      </c>
      <c r="O83">
        <f t="shared" si="9"/>
        <v>0.9364844903988183</v>
      </c>
    </row>
    <row r="84" spans="1:15" ht="12.75">
      <c r="A84" s="4">
        <f t="shared" si="16"/>
        <v>172</v>
      </c>
      <c r="B84" s="1">
        <v>37792</v>
      </c>
      <c r="F84">
        <v>295</v>
      </c>
      <c r="G84">
        <f t="shared" si="15"/>
        <v>0</v>
      </c>
      <c r="I84">
        <f t="shared" si="20"/>
        <v>69.5</v>
      </c>
      <c r="J84">
        <f t="shared" si="14"/>
        <v>225.5</v>
      </c>
      <c r="K84">
        <f t="shared" si="17"/>
        <v>0</v>
      </c>
      <c r="L84">
        <f t="shared" si="18"/>
        <v>158.5</v>
      </c>
      <c r="M84">
        <f t="shared" si="19"/>
        <v>-0.07142857142857142</v>
      </c>
      <c r="O84">
        <f t="shared" si="9"/>
        <v>0.9364844903988183</v>
      </c>
    </row>
    <row r="85" spans="1:15" ht="12.75">
      <c r="A85" s="4">
        <f t="shared" si="16"/>
        <v>173</v>
      </c>
      <c r="B85" s="1">
        <v>37793</v>
      </c>
      <c r="F85">
        <v>294</v>
      </c>
      <c r="G85">
        <f t="shared" si="15"/>
        <v>0</v>
      </c>
      <c r="I85">
        <f t="shared" si="20"/>
        <v>69.5</v>
      </c>
      <c r="J85">
        <f t="shared" si="14"/>
        <v>224.5</v>
      </c>
      <c r="K85">
        <f t="shared" si="17"/>
        <v>-1</v>
      </c>
      <c r="L85">
        <f t="shared" si="18"/>
        <v>157.5</v>
      </c>
      <c r="M85">
        <f t="shared" si="19"/>
        <v>0.07142857142857142</v>
      </c>
      <c r="O85">
        <f t="shared" si="9"/>
        <v>0.930576070901034</v>
      </c>
    </row>
    <row r="86" spans="1:15" ht="12.75">
      <c r="A86" s="4">
        <f t="shared" si="16"/>
        <v>174</v>
      </c>
      <c r="B86" s="1">
        <v>37794</v>
      </c>
      <c r="F86">
        <v>293</v>
      </c>
      <c r="G86">
        <f t="shared" si="15"/>
        <v>0</v>
      </c>
      <c r="I86">
        <f t="shared" si="20"/>
        <v>69.5</v>
      </c>
      <c r="J86">
        <f t="shared" si="14"/>
        <v>223.5</v>
      </c>
      <c r="K86">
        <f t="shared" si="17"/>
        <v>-1</v>
      </c>
      <c r="L86">
        <f t="shared" si="18"/>
        <v>156.5</v>
      </c>
      <c r="M86">
        <f t="shared" si="19"/>
        <v>0.4642857142857143</v>
      </c>
      <c r="O86">
        <f t="shared" si="9"/>
        <v>0.9246676514032496</v>
      </c>
    </row>
    <row r="87" spans="1:15" ht="12.75">
      <c r="A87" s="4">
        <f t="shared" si="16"/>
        <v>175</v>
      </c>
      <c r="B87" s="1">
        <v>37795</v>
      </c>
      <c r="F87">
        <v>292</v>
      </c>
      <c r="G87">
        <f t="shared" si="15"/>
        <v>0</v>
      </c>
      <c r="I87">
        <f t="shared" si="20"/>
        <v>69.5</v>
      </c>
      <c r="J87">
        <f t="shared" si="14"/>
        <v>222.5</v>
      </c>
      <c r="K87">
        <f t="shared" si="17"/>
        <v>-1</v>
      </c>
      <c r="L87">
        <f t="shared" si="18"/>
        <v>155.5</v>
      </c>
      <c r="M87">
        <f t="shared" si="19"/>
        <v>0.7142857142857143</v>
      </c>
      <c r="O87">
        <f aca="true" t="shared" si="21" ref="O87:O94">L87/169.25</f>
        <v>0.9187592319054653</v>
      </c>
    </row>
    <row r="88" spans="1:15" ht="12.75">
      <c r="A88" s="4">
        <f t="shared" si="16"/>
        <v>176</v>
      </c>
      <c r="B88" s="1">
        <v>37796</v>
      </c>
      <c r="F88">
        <v>294.5</v>
      </c>
      <c r="G88">
        <f t="shared" si="15"/>
        <v>0</v>
      </c>
      <c r="I88">
        <f t="shared" si="20"/>
        <v>69.5</v>
      </c>
      <c r="J88">
        <f t="shared" si="14"/>
        <v>225</v>
      </c>
      <c r="K88">
        <f t="shared" si="17"/>
        <v>2.5</v>
      </c>
      <c r="L88">
        <f t="shared" si="18"/>
        <v>158</v>
      </c>
      <c r="M88">
        <f t="shared" si="19"/>
        <v>1.0714285714285714</v>
      </c>
      <c r="O88">
        <f t="shared" si="21"/>
        <v>0.9335302806499262</v>
      </c>
    </row>
    <row r="89" spans="1:15" ht="12.75">
      <c r="A89" s="4">
        <f t="shared" si="16"/>
        <v>177</v>
      </c>
      <c r="B89" s="1">
        <v>37797</v>
      </c>
      <c r="F89">
        <v>298.25</v>
      </c>
      <c r="G89">
        <f t="shared" si="15"/>
        <v>0</v>
      </c>
      <c r="I89">
        <f t="shared" si="20"/>
        <v>69.5</v>
      </c>
      <c r="J89">
        <f t="shared" si="14"/>
        <v>228.75</v>
      </c>
      <c r="K89">
        <f t="shared" si="17"/>
        <v>3.75</v>
      </c>
      <c r="L89">
        <f t="shared" si="18"/>
        <v>161.75</v>
      </c>
      <c r="M89">
        <f t="shared" si="19"/>
        <v>1.2142857142857142</v>
      </c>
      <c r="O89" s="5">
        <f t="shared" si="21"/>
        <v>0.9556868537666174</v>
      </c>
    </row>
    <row r="90" spans="1:15" ht="12.75">
      <c r="A90" s="4">
        <f t="shared" si="16"/>
        <v>178</v>
      </c>
      <c r="B90" s="1">
        <v>37798</v>
      </c>
      <c r="F90">
        <v>300</v>
      </c>
      <c r="G90">
        <f t="shared" si="15"/>
        <v>0</v>
      </c>
      <c r="I90">
        <f t="shared" si="20"/>
        <v>69.5</v>
      </c>
      <c r="J90">
        <f t="shared" si="14"/>
        <v>230.5</v>
      </c>
      <c r="K90">
        <f t="shared" si="17"/>
        <v>1.75</v>
      </c>
      <c r="L90">
        <f t="shared" si="18"/>
        <v>163.5</v>
      </c>
      <c r="M90">
        <f t="shared" si="19"/>
        <v>1.3571428571428572</v>
      </c>
      <c r="O90">
        <f t="shared" si="21"/>
        <v>0.96602658788774</v>
      </c>
    </row>
    <row r="91" spans="1:15" ht="12.75">
      <c r="A91" s="4">
        <f t="shared" si="16"/>
        <v>179</v>
      </c>
      <c r="B91" s="1">
        <v>37799</v>
      </c>
      <c r="F91">
        <v>302.5</v>
      </c>
      <c r="G91">
        <f t="shared" si="15"/>
        <v>0</v>
      </c>
      <c r="I91">
        <f t="shared" si="20"/>
        <v>69.5</v>
      </c>
      <c r="J91">
        <f t="shared" si="14"/>
        <v>233</v>
      </c>
      <c r="K91">
        <f t="shared" si="17"/>
        <v>2.5</v>
      </c>
      <c r="L91">
        <f t="shared" si="18"/>
        <v>166</v>
      </c>
      <c r="M91">
        <f t="shared" si="19"/>
        <v>1.5</v>
      </c>
      <c r="O91" s="7">
        <f t="shared" si="21"/>
        <v>0.9807976366322009</v>
      </c>
    </row>
    <row r="92" spans="1:15" ht="12.75">
      <c r="A92" s="4">
        <f t="shared" si="16"/>
        <v>180</v>
      </c>
      <c r="B92" s="1">
        <v>37800</v>
      </c>
      <c r="F92">
        <v>302.5</v>
      </c>
      <c r="G92">
        <f t="shared" si="15"/>
        <v>0</v>
      </c>
      <c r="I92">
        <f t="shared" si="20"/>
        <v>69.5</v>
      </c>
      <c r="J92">
        <f t="shared" si="14"/>
        <v>233</v>
      </c>
      <c r="K92">
        <f t="shared" si="17"/>
        <v>0</v>
      </c>
      <c r="L92">
        <f t="shared" si="18"/>
        <v>166</v>
      </c>
      <c r="M92">
        <f t="shared" si="19"/>
        <v>1.2142857142857142</v>
      </c>
      <c r="O92">
        <f t="shared" si="21"/>
        <v>0.9807976366322009</v>
      </c>
    </row>
    <row r="93" spans="1:15" ht="12.75">
      <c r="A93" s="4">
        <f t="shared" si="16"/>
        <v>181</v>
      </c>
      <c r="B93" s="1">
        <v>37801</v>
      </c>
      <c r="F93">
        <v>302.5</v>
      </c>
      <c r="G93">
        <f t="shared" si="15"/>
        <v>0</v>
      </c>
      <c r="I93">
        <f t="shared" si="20"/>
        <v>69.5</v>
      </c>
      <c r="J93">
        <f t="shared" si="14"/>
        <v>233</v>
      </c>
      <c r="K93">
        <f t="shared" si="17"/>
        <v>0</v>
      </c>
      <c r="L93">
        <f t="shared" si="18"/>
        <v>166</v>
      </c>
      <c r="M93">
        <f t="shared" si="19"/>
        <v>0.6785714285714286</v>
      </c>
      <c r="O93">
        <f t="shared" si="21"/>
        <v>0.9807976366322009</v>
      </c>
    </row>
    <row r="94" spans="1:15" ht="12.75">
      <c r="A94" s="4">
        <f t="shared" si="16"/>
        <v>182</v>
      </c>
      <c r="B94" s="1">
        <v>37802</v>
      </c>
      <c r="D94">
        <v>302.5</v>
      </c>
      <c r="E94">
        <v>149.5</v>
      </c>
      <c r="F94">
        <v>149.5</v>
      </c>
      <c r="G94">
        <f t="shared" si="15"/>
        <v>-153</v>
      </c>
      <c r="H94" t="s">
        <v>34</v>
      </c>
      <c r="I94">
        <f t="shared" si="20"/>
        <v>-83.5</v>
      </c>
      <c r="J94">
        <f t="shared" si="14"/>
        <v>233</v>
      </c>
      <c r="K94">
        <f t="shared" si="17"/>
        <v>0</v>
      </c>
      <c r="L94">
        <f t="shared" si="18"/>
        <v>166</v>
      </c>
      <c r="M94">
        <f t="shared" si="19"/>
        <v>0.2857142857142857</v>
      </c>
      <c r="O94">
        <f t="shared" si="21"/>
        <v>0.9807976366322009</v>
      </c>
    </row>
    <row r="95" spans="1:15" ht="12.75">
      <c r="A95" s="4">
        <f t="shared" si="16"/>
        <v>183</v>
      </c>
      <c r="B95" s="1">
        <v>37803</v>
      </c>
      <c r="F95">
        <v>150</v>
      </c>
      <c r="G95">
        <f t="shared" si="15"/>
        <v>0</v>
      </c>
      <c r="I95">
        <f t="shared" si="20"/>
        <v>-83.5</v>
      </c>
      <c r="J95">
        <f t="shared" si="14"/>
        <v>233.5</v>
      </c>
      <c r="K95">
        <f t="shared" si="17"/>
        <v>0.5</v>
      </c>
      <c r="L95">
        <f aca="true" t="shared" si="22" ref="L95:L125">L94+K95</f>
        <v>166.5</v>
      </c>
      <c r="M95">
        <f aca="true" t="shared" si="23" ref="M95:M125">AVERAGE(K92:K98)</f>
        <v>0.07142857142857142</v>
      </c>
      <c r="O95">
        <f>L95/169.25</f>
        <v>0.983751846381093</v>
      </c>
    </row>
    <row r="96" spans="1:15" ht="12.75">
      <c r="A96" s="4">
        <f t="shared" si="16"/>
        <v>184</v>
      </c>
      <c r="B96" s="1">
        <v>37804</v>
      </c>
      <c r="F96">
        <v>150</v>
      </c>
      <c r="G96">
        <f t="shared" si="15"/>
        <v>0</v>
      </c>
      <c r="I96">
        <f t="shared" si="20"/>
        <v>-83.5</v>
      </c>
      <c r="J96">
        <f t="shared" si="14"/>
        <v>233.5</v>
      </c>
      <c r="K96">
        <f t="shared" si="17"/>
        <v>0</v>
      </c>
      <c r="L96">
        <f t="shared" si="22"/>
        <v>166.5</v>
      </c>
      <c r="M96">
        <f t="shared" si="23"/>
        <v>0.21428571428571427</v>
      </c>
      <c r="O96">
        <f aca="true" t="shared" si="24" ref="O96:O111">L96/169.25</f>
        <v>0.983751846381093</v>
      </c>
    </row>
    <row r="97" spans="1:15" ht="12.75">
      <c r="A97" s="4">
        <f t="shared" si="16"/>
        <v>185</v>
      </c>
      <c r="B97" s="1">
        <v>37805</v>
      </c>
      <c r="F97">
        <v>149</v>
      </c>
      <c r="G97">
        <f t="shared" si="15"/>
        <v>0</v>
      </c>
      <c r="I97">
        <f t="shared" si="20"/>
        <v>-83.5</v>
      </c>
      <c r="J97">
        <f t="shared" si="14"/>
        <v>232.5</v>
      </c>
      <c r="K97">
        <f t="shared" si="17"/>
        <v>-1</v>
      </c>
      <c r="L97">
        <f t="shared" si="22"/>
        <v>165.5</v>
      </c>
      <c r="M97">
        <f t="shared" si="23"/>
        <v>0.35714285714285715</v>
      </c>
      <c r="O97">
        <f t="shared" si="24"/>
        <v>0.9778434268833087</v>
      </c>
    </row>
    <row r="98" spans="1:15" ht="12.75">
      <c r="A98" s="4">
        <f t="shared" si="16"/>
        <v>186</v>
      </c>
      <c r="B98" s="1">
        <v>37806</v>
      </c>
      <c r="F98">
        <v>150</v>
      </c>
      <c r="G98">
        <f t="shared" si="15"/>
        <v>0</v>
      </c>
      <c r="I98">
        <f t="shared" si="20"/>
        <v>-83.5</v>
      </c>
      <c r="J98">
        <f t="shared" si="14"/>
        <v>233.5</v>
      </c>
      <c r="K98">
        <f t="shared" si="17"/>
        <v>1</v>
      </c>
      <c r="L98">
        <f t="shared" si="22"/>
        <v>166.5</v>
      </c>
      <c r="M98">
        <f t="shared" si="23"/>
        <v>0.35714285714285715</v>
      </c>
      <c r="O98">
        <f t="shared" si="24"/>
        <v>0.983751846381093</v>
      </c>
    </row>
    <row r="99" spans="1:15" ht="12.75">
      <c r="A99" s="4">
        <f t="shared" si="16"/>
        <v>187</v>
      </c>
      <c r="B99" s="1">
        <v>37807</v>
      </c>
      <c r="F99">
        <v>151</v>
      </c>
      <c r="G99">
        <f t="shared" si="15"/>
        <v>0</v>
      </c>
      <c r="I99">
        <f t="shared" si="20"/>
        <v>-83.5</v>
      </c>
      <c r="J99">
        <f aca="true" t="shared" si="25" ref="J99:J130">F99-I99</f>
        <v>234.5</v>
      </c>
      <c r="K99">
        <f t="shared" si="17"/>
        <v>1</v>
      </c>
      <c r="L99">
        <f t="shared" si="22"/>
        <v>167.5</v>
      </c>
      <c r="M99">
        <f t="shared" si="23"/>
        <v>0.39285714285714285</v>
      </c>
      <c r="O99">
        <f t="shared" si="24"/>
        <v>0.9896602658788775</v>
      </c>
    </row>
    <row r="100" spans="1:15" ht="12.75">
      <c r="A100" s="4">
        <f t="shared" si="16"/>
        <v>188</v>
      </c>
      <c r="B100" s="1">
        <v>37808</v>
      </c>
      <c r="F100">
        <v>152</v>
      </c>
      <c r="G100">
        <f t="shared" si="15"/>
        <v>0</v>
      </c>
      <c r="I100">
        <f t="shared" si="20"/>
        <v>-83.5</v>
      </c>
      <c r="J100">
        <f t="shared" si="25"/>
        <v>235.5</v>
      </c>
      <c r="K100">
        <f t="shared" si="17"/>
        <v>1</v>
      </c>
      <c r="L100">
        <f t="shared" si="22"/>
        <v>168.5</v>
      </c>
      <c r="M100">
        <f t="shared" si="23"/>
        <v>0.5</v>
      </c>
      <c r="O100">
        <f t="shared" si="24"/>
        <v>0.9955686853766618</v>
      </c>
    </row>
    <row r="101" spans="1:15" ht="12.75">
      <c r="A101" s="4">
        <f t="shared" si="16"/>
        <v>189</v>
      </c>
      <c r="B101" s="1">
        <v>37809</v>
      </c>
      <c r="D101">
        <v>152</v>
      </c>
      <c r="E101">
        <v>202</v>
      </c>
      <c r="F101">
        <v>202</v>
      </c>
      <c r="G101">
        <f t="shared" si="15"/>
        <v>50</v>
      </c>
      <c r="H101" t="s">
        <v>36</v>
      </c>
      <c r="I101">
        <f t="shared" si="20"/>
        <v>-33.5</v>
      </c>
      <c r="J101">
        <f t="shared" si="25"/>
        <v>235.5</v>
      </c>
      <c r="K101">
        <f t="shared" si="17"/>
        <v>0</v>
      </c>
      <c r="L101">
        <f t="shared" si="22"/>
        <v>168.5</v>
      </c>
      <c r="M101">
        <f t="shared" si="23"/>
        <v>0.75</v>
      </c>
      <c r="O101">
        <f t="shared" si="24"/>
        <v>0.9955686853766618</v>
      </c>
    </row>
    <row r="102" spans="1:15" ht="12.75">
      <c r="A102" s="4">
        <f t="shared" si="16"/>
        <v>190</v>
      </c>
      <c r="B102" s="1">
        <v>37810</v>
      </c>
      <c r="F102">
        <v>202.75</v>
      </c>
      <c r="G102">
        <f t="shared" si="15"/>
        <v>0</v>
      </c>
      <c r="I102">
        <f t="shared" si="20"/>
        <v>-33.5</v>
      </c>
      <c r="J102">
        <f t="shared" si="25"/>
        <v>236.25</v>
      </c>
      <c r="K102">
        <f t="shared" si="17"/>
        <v>0.75</v>
      </c>
      <c r="L102">
        <f t="shared" si="22"/>
        <v>169.25</v>
      </c>
      <c r="M102">
        <f t="shared" si="23"/>
        <v>0.7142857142857143</v>
      </c>
      <c r="O102">
        <f t="shared" si="24"/>
        <v>1</v>
      </c>
    </row>
    <row r="103" spans="1:15" ht="12.75">
      <c r="A103" s="4">
        <f t="shared" si="16"/>
        <v>191</v>
      </c>
      <c r="B103" s="1">
        <v>37811</v>
      </c>
      <c r="F103">
        <v>203.5</v>
      </c>
      <c r="G103">
        <f t="shared" si="15"/>
        <v>0</v>
      </c>
      <c r="I103">
        <f t="shared" si="20"/>
        <v>-33.5</v>
      </c>
      <c r="J103">
        <f t="shared" si="25"/>
        <v>237</v>
      </c>
      <c r="K103">
        <f t="shared" si="17"/>
        <v>0.75</v>
      </c>
      <c r="L103">
        <f t="shared" si="22"/>
        <v>170</v>
      </c>
      <c r="M103">
        <f t="shared" si="23"/>
        <v>0.6785714285714286</v>
      </c>
      <c r="O103">
        <f t="shared" si="24"/>
        <v>1.0044313146233383</v>
      </c>
    </row>
    <row r="104" spans="1:15" ht="12.75">
      <c r="A104" s="4">
        <f t="shared" si="16"/>
        <v>192</v>
      </c>
      <c r="B104" s="1">
        <v>37812</v>
      </c>
      <c r="F104">
        <v>204.25</v>
      </c>
      <c r="G104">
        <f t="shared" si="15"/>
        <v>0</v>
      </c>
      <c r="I104">
        <f t="shared" si="20"/>
        <v>-33.5</v>
      </c>
      <c r="J104">
        <f t="shared" si="25"/>
        <v>237.75</v>
      </c>
      <c r="K104">
        <f t="shared" si="17"/>
        <v>0.75</v>
      </c>
      <c r="L104">
        <f t="shared" si="22"/>
        <v>170.75</v>
      </c>
      <c r="M104">
        <f t="shared" si="23"/>
        <v>0.6428571428571429</v>
      </c>
      <c r="O104">
        <f t="shared" si="24"/>
        <v>1.0088626292466765</v>
      </c>
    </row>
    <row r="105" spans="1:15" ht="12.75">
      <c r="A105" s="4">
        <f t="shared" si="16"/>
        <v>193</v>
      </c>
      <c r="B105" s="1">
        <v>37813</v>
      </c>
      <c r="F105">
        <v>205</v>
      </c>
      <c r="G105">
        <f t="shared" si="15"/>
        <v>0</v>
      </c>
      <c r="I105">
        <f t="shared" si="20"/>
        <v>-33.5</v>
      </c>
      <c r="J105">
        <f t="shared" si="25"/>
        <v>238.5</v>
      </c>
      <c r="K105">
        <f t="shared" si="17"/>
        <v>0.75</v>
      </c>
      <c r="L105">
        <f t="shared" si="22"/>
        <v>171.5</v>
      </c>
      <c r="M105">
        <f t="shared" si="23"/>
        <v>0.5714285714285714</v>
      </c>
      <c r="O105">
        <f t="shared" si="24"/>
        <v>1.0132939438700148</v>
      </c>
    </row>
    <row r="106" spans="1:15" ht="12.75">
      <c r="A106" s="4">
        <f t="shared" si="16"/>
        <v>194</v>
      </c>
      <c r="B106" s="1">
        <v>37814</v>
      </c>
      <c r="F106">
        <v>205.75</v>
      </c>
      <c r="G106">
        <f t="shared" si="15"/>
        <v>0</v>
      </c>
      <c r="I106">
        <f t="shared" si="20"/>
        <v>-33.5</v>
      </c>
      <c r="J106">
        <f t="shared" si="25"/>
        <v>239.25</v>
      </c>
      <c r="K106">
        <f t="shared" si="17"/>
        <v>0.75</v>
      </c>
      <c r="L106">
        <f t="shared" si="22"/>
        <v>172.25</v>
      </c>
      <c r="M106">
        <f t="shared" si="23"/>
        <v>0.25</v>
      </c>
      <c r="O106">
        <f t="shared" si="24"/>
        <v>1.017725258493353</v>
      </c>
    </row>
    <row r="107" spans="1:15" ht="12.75">
      <c r="A107" s="4">
        <f t="shared" si="16"/>
        <v>195</v>
      </c>
      <c r="B107" s="1">
        <v>37815</v>
      </c>
      <c r="D107">
        <v>206</v>
      </c>
      <c r="E107">
        <v>206</v>
      </c>
      <c r="F107">
        <v>206.5</v>
      </c>
      <c r="G107">
        <f t="shared" si="15"/>
        <v>0</v>
      </c>
      <c r="H107" t="s">
        <v>37</v>
      </c>
      <c r="I107">
        <f t="shared" si="20"/>
        <v>-33.5</v>
      </c>
      <c r="J107">
        <f t="shared" si="25"/>
        <v>240</v>
      </c>
      <c r="K107">
        <f t="shared" si="17"/>
        <v>0.75</v>
      </c>
      <c r="L107">
        <f t="shared" si="22"/>
        <v>173</v>
      </c>
      <c r="M107">
        <f t="shared" si="23"/>
        <v>-0.07142857142857142</v>
      </c>
      <c r="O107">
        <f t="shared" si="24"/>
        <v>1.0221565731166913</v>
      </c>
    </row>
    <row r="108" spans="1:15" ht="12.75">
      <c r="A108" s="4">
        <f t="shared" si="16"/>
        <v>196</v>
      </c>
      <c r="B108" s="1">
        <v>37816</v>
      </c>
      <c r="F108">
        <v>206</v>
      </c>
      <c r="G108">
        <f t="shared" si="15"/>
        <v>0</v>
      </c>
      <c r="I108">
        <f t="shared" si="20"/>
        <v>-33.5</v>
      </c>
      <c r="J108">
        <f t="shared" si="25"/>
        <v>239.5</v>
      </c>
      <c r="K108">
        <f t="shared" si="17"/>
        <v>-0.5</v>
      </c>
      <c r="L108">
        <f t="shared" si="22"/>
        <v>172.5</v>
      </c>
      <c r="M108">
        <f t="shared" si="23"/>
        <v>-0.32142857142857145</v>
      </c>
      <c r="O108">
        <f t="shared" si="24"/>
        <v>1.0192023633677991</v>
      </c>
    </row>
    <row r="109" spans="1:15" ht="12.75">
      <c r="A109" s="4">
        <f t="shared" si="16"/>
        <v>197</v>
      </c>
      <c r="B109" s="1">
        <v>37817</v>
      </c>
      <c r="F109">
        <v>204.5</v>
      </c>
      <c r="G109">
        <f t="shared" si="15"/>
        <v>0</v>
      </c>
      <c r="I109">
        <f t="shared" si="20"/>
        <v>-33.5</v>
      </c>
      <c r="J109">
        <f t="shared" si="25"/>
        <v>238</v>
      </c>
      <c r="K109">
        <f t="shared" si="17"/>
        <v>-1.5</v>
      </c>
      <c r="L109">
        <f t="shared" si="22"/>
        <v>171</v>
      </c>
      <c r="M109">
        <f t="shared" si="23"/>
        <v>-0.42857142857142855</v>
      </c>
      <c r="O109">
        <f t="shared" si="24"/>
        <v>1.0103397341211227</v>
      </c>
    </row>
    <row r="110" spans="1:15" ht="12.75">
      <c r="A110" s="4">
        <f t="shared" si="16"/>
        <v>198</v>
      </c>
      <c r="B110" s="1">
        <v>37818</v>
      </c>
      <c r="F110">
        <v>203</v>
      </c>
      <c r="G110">
        <f t="shared" si="15"/>
        <v>0</v>
      </c>
      <c r="I110">
        <f t="shared" si="20"/>
        <v>-33.5</v>
      </c>
      <c r="J110">
        <f t="shared" si="25"/>
        <v>236.5</v>
      </c>
      <c r="K110">
        <f t="shared" si="17"/>
        <v>-1.5</v>
      </c>
      <c r="L110">
        <f t="shared" si="22"/>
        <v>169.5</v>
      </c>
      <c r="M110">
        <f t="shared" si="23"/>
        <v>-0.5357142857142857</v>
      </c>
      <c r="O110">
        <f t="shared" si="24"/>
        <v>1.0014771048744462</v>
      </c>
    </row>
    <row r="111" spans="1:15" ht="12.75">
      <c r="A111" s="4">
        <f t="shared" si="16"/>
        <v>199</v>
      </c>
      <c r="B111" s="1">
        <v>37819</v>
      </c>
      <c r="F111">
        <v>202</v>
      </c>
      <c r="G111">
        <f t="shared" si="15"/>
        <v>0</v>
      </c>
      <c r="I111">
        <f t="shared" si="20"/>
        <v>-33.5</v>
      </c>
      <c r="J111">
        <f t="shared" si="25"/>
        <v>235.5</v>
      </c>
      <c r="K111">
        <f t="shared" si="17"/>
        <v>-1</v>
      </c>
      <c r="L111">
        <f t="shared" si="22"/>
        <v>168.5</v>
      </c>
      <c r="M111">
        <f t="shared" si="23"/>
        <v>-0.6428571428571429</v>
      </c>
      <c r="O111">
        <f t="shared" si="24"/>
        <v>0.9955686853766618</v>
      </c>
    </row>
    <row r="112" spans="1:13" ht="12.75">
      <c r="A112" s="4">
        <f t="shared" si="16"/>
        <v>200</v>
      </c>
      <c r="B112" s="1">
        <v>37820</v>
      </c>
      <c r="F112">
        <v>202</v>
      </c>
      <c r="G112">
        <f t="shared" si="15"/>
        <v>0</v>
      </c>
      <c r="I112">
        <f aca="true" t="shared" si="26" ref="I112:I130">I111+G112</f>
        <v>-33.5</v>
      </c>
      <c r="J112">
        <f t="shared" si="25"/>
        <v>235.5</v>
      </c>
      <c r="K112">
        <f t="shared" si="17"/>
        <v>0</v>
      </c>
      <c r="L112">
        <f t="shared" si="22"/>
        <v>168.5</v>
      </c>
      <c r="M112">
        <f t="shared" si="23"/>
        <v>-0.5714285714285714</v>
      </c>
    </row>
    <row r="113" spans="1:13" ht="12.75">
      <c r="A113" s="4">
        <f t="shared" si="16"/>
        <v>201</v>
      </c>
      <c r="B113" s="1">
        <v>37821</v>
      </c>
      <c r="F113">
        <v>202</v>
      </c>
      <c r="G113">
        <f t="shared" si="15"/>
        <v>0</v>
      </c>
      <c r="I113">
        <f t="shared" si="26"/>
        <v>-33.5</v>
      </c>
      <c r="J113">
        <f t="shared" si="25"/>
        <v>235.5</v>
      </c>
      <c r="K113">
        <f t="shared" si="17"/>
        <v>0</v>
      </c>
      <c r="L113">
        <f t="shared" si="22"/>
        <v>168.5</v>
      </c>
      <c r="M113">
        <f t="shared" si="23"/>
        <v>-0.42857142857142855</v>
      </c>
    </row>
    <row r="114" spans="1:13" ht="12.75">
      <c r="A114" s="4">
        <f t="shared" si="16"/>
        <v>202</v>
      </c>
      <c r="B114" s="1">
        <v>37822</v>
      </c>
      <c r="F114">
        <v>202</v>
      </c>
      <c r="G114">
        <f t="shared" si="15"/>
        <v>0</v>
      </c>
      <c r="I114">
        <f t="shared" si="26"/>
        <v>-33.5</v>
      </c>
      <c r="J114">
        <f t="shared" si="25"/>
        <v>235.5</v>
      </c>
      <c r="K114">
        <f t="shared" si="17"/>
        <v>0</v>
      </c>
      <c r="L114">
        <f t="shared" si="22"/>
        <v>168.5</v>
      </c>
      <c r="M114">
        <f t="shared" si="23"/>
        <v>-0.2857142857142857</v>
      </c>
    </row>
    <row r="115" spans="1:13" ht="12.75">
      <c r="A115" s="4">
        <f t="shared" si="16"/>
        <v>203</v>
      </c>
      <c r="B115" s="1">
        <v>37823</v>
      </c>
      <c r="D115">
        <v>202</v>
      </c>
      <c r="E115">
        <v>160</v>
      </c>
      <c r="F115">
        <v>160</v>
      </c>
      <c r="G115">
        <f t="shared" si="15"/>
        <v>-42</v>
      </c>
      <c r="H115" t="s">
        <v>38</v>
      </c>
      <c r="I115">
        <f t="shared" si="26"/>
        <v>-75.5</v>
      </c>
      <c r="J115">
        <f t="shared" si="25"/>
        <v>235.5</v>
      </c>
      <c r="K115">
        <f t="shared" si="17"/>
        <v>0</v>
      </c>
      <c r="L115">
        <f t="shared" si="22"/>
        <v>168.5</v>
      </c>
      <c r="M115">
        <f t="shared" si="23"/>
        <v>-0.14285714285714285</v>
      </c>
    </row>
    <row r="116" spans="1:13" ht="12.75">
      <c r="A116" s="4">
        <f t="shared" si="16"/>
        <v>204</v>
      </c>
      <c r="B116" s="1">
        <v>37824</v>
      </c>
      <c r="F116">
        <v>159.5</v>
      </c>
      <c r="G116">
        <f t="shared" si="15"/>
        <v>0</v>
      </c>
      <c r="I116">
        <f t="shared" si="26"/>
        <v>-75.5</v>
      </c>
      <c r="J116">
        <f t="shared" si="25"/>
        <v>235</v>
      </c>
      <c r="K116">
        <f t="shared" si="17"/>
        <v>-0.5</v>
      </c>
      <c r="L116">
        <f t="shared" si="22"/>
        <v>168</v>
      </c>
      <c r="M116">
        <f t="shared" si="23"/>
        <v>-0.35714285714285715</v>
      </c>
    </row>
    <row r="117" spans="1:13" ht="12.75">
      <c r="A117" s="4">
        <f t="shared" si="16"/>
        <v>205</v>
      </c>
      <c r="B117" s="1">
        <v>37825</v>
      </c>
      <c r="F117">
        <v>159</v>
      </c>
      <c r="G117">
        <f t="shared" si="15"/>
        <v>0</v>
      </c>
      <c r="I117">
        <f t="shared" si="26"/>
        <v>-75.5</v>
      </c>
      <c r="J117">
        <f t="shared" si="25"/>
        <v>234.5</v>
      </c>
      <c r="K117">
        <f t="shared" si="17"/>
        <v>-0.5</v>
      </c>
      <c r="L117">
        <f t="shared" si="22"/>
        <v>167.5</v>
      </c>
      <c r="M117">
        <f t="shared" si="23"/>
        <v>-0.42857142857142855</v>
      </c>
    </row>
    <row r="118" spans="1:13" ht="12.75">
      <c r="A118" s="4">
        <f t="shared" si="16"/>
        <v>206</v>
      </c>
      <c r="B118" s="1">
        <v>37826</v>
      </c>
      <c r="F118">
        <v>159</v>
      </c>
      <c r="G118">
        <f t="shared" si="15"/>
        <v>0</v>
      </c>
      <c r="I118">
        <f t="shared" si="26"/>
        <v>-75.5</v>
      </c>
      <c r="J118">
        <f t="shared" si="25"/>
        <v>234.5</v>
      </c>
      <c r="K118">
        <f t="shared" si="17"/>
        <v>0</v>
      </c>
      <c r="L118">
        <f t="shared" si="22"/>
        <v>167.5</v>
      </c>
      <c r="M118">
        <f t="shared" si="23"/>
        <v>-0.5714285714285714</v>
      </c>
    </row>
    <row r="119" spans="1:13" ht="12.75">
      <c r="A119" s="4">
        <f t="shared" si="16"/>
        <v>207</v>
      </c>
      <c r="B119" s="1">
        <v>37827</v>
      </c>
      <c r="F119">
        <v>157.5</v>
      </c>
      <c r="G119">
        <f t="shared" si="15"/>
        <v>0</v>
      </c>
      <c r="I119">
        <f t="shared" si="26"/>
        <v>-75.5</v>
      </c>
      <c r="J119">
        <f t="shared" si="25"/>
        <v>233</v>
      </c>
      <c r="K119">
        <f t="shared" si="17"/>
        <v>-1.5</v>
      </c>
      <c r="L119">
        <f t="shared" si="22"/>
        <v>166</v>
      </c>
      <c r="M119">
        <f t="shared" si="23"/>
        <v>-0.5714285714285714</v>
      </c>
    </row>
    <row r="120" spans="1:13" ht="12.75">
      <c r="A120" s="4">
        <f t="shared" si="16"/>
        <v>208</v>
      </c>
      <c r="B120" s="1">
        <v>37828</v>
      </c>
      <c r="F120">
        <v>157</v>
      </c>
      <c r="G120">
        <f t="shared" si="15"/>
        <v>0</v>
      </c>
      <c r="I120">
        <f t="shared" si="26"/>
        <v>-75.5</v>
      </c>
      <c r="J120">
        <f t="shared" si="25"/>
        <v>232.5</v>
      </c>
      <c r="K120">
        <f t="shared" si="17"/>
        <v>-0.5</v>
      </c>
      <c r="L120">
        <f t="shared" si="22"/>
        <v>165.5</v>
      </c>
      <c r="M120">
        <f t="shared" si="23"/>
        <v>-0.5</v>
      </c>
    </row>
    <row r="121" spans="1:13" ht="12.75">
      <c r="A121" s="4">
        <f t="shared" si="16"/>
        <v>209</v>
      </c>
      <c r="B121" s="1">
        <v>37829</v>
      </c>
      <c r="F121">
        <v>156</v>
      </c>
      <c r="G121">
        <f t="shared" si="15"/>
        <v>0</v>
      </c>
      <c r="I121">
        <f t="shared" si="26"/>
        <v>-75.5</v>
      </c>
      <c r="J121">
        <f t="shared" si="25"/>
        <v>231.5</v>
      </c>
      <c r="K121">
        <f t="shared" si="17"/>
        <v>-1</v>
      </c>
      <c r="L121">
        <f t="shared" si="22"/>
        <v>164.5</v>
      </c>
      <c r="M121">
        <f t="shared" si="23"/>
        <v>-0.42857142857142855</v>
      </c>
    </row>
    <row r="122" spans="1:13" ht="12.75">
      <c r="A122" s="4">
        <f t="shared" si="16"/>
        <v>210</v>
      </c>
      <c r="B122" s="1">
        <v>37830</v>
      </c>
      <c r="F122">
        <v>156</v>
      </c>
      <c r="G122">
        <f t="shared" si="15"/>
        <v>0</v>
      </c>
      <c r="I122">
        <f t="shared" si="26"/>
        <v>-75.5</v>
      </c>
      <c r="J122">
        <f t="shared" si="25"/>
        <v>231.5</v>
      </c>
      <c r="K122">
        <f t="shared" si="17"/>
        <v>0</v>
      </c>
      <c r="L122">
        <f t="shared" si="22"/>
        <v>164.5</v>
      </c>
      <c r="M122">
        <f t="shared" si="23"/>
        <v>-0.42857142857142855</v>
      </c>
    </row>
    <row r="123" spans="1:13" ht="12.75">
      <c r="A123" s="4">
        <f t="shared" si="16"/>
        <v>211</v>
      </c>
      <c r="B123" s="1">
        <v>37831</v>
      </c>
      <c r="F123">
        <v>156</v>
      </c>
      <c r="G123">
        <f t="shared" si="15"/>
        <v>0</v>
      </c>
      <c r="I123">
        <f t="shared" si="26"/>
        <v>-75.5</v>
      </c>
      <c r="J123">
        <f t="shared" si="25"/>
        <v>231.5</v>
      </c>
      <c r="K123">
        <f t="shared" si="17"/>
        <v>0</v>
      </c>
      <c r="L123">
        <f t="shared" si="22"/>
        <v>164.5</v>
      </c>
      <c r="M123">
        <f t="shared" si="23"/>
        <v>-0.2857142857142857</v>
      </c>
    </row>
    <row r="124" spans="1:13" ht="12.75">
      <c r="A124" s="4">
        <f t="shared" si="16"/>
        <v>212</v>
      </c>
      <c r="B124" s="1">
        <v>37832</v>
      </c>
      <c r="F124">
        <v>156</v>
      </c>
      <c r="G124">
        <f t="shared" si="15"/>
        <v>0</v>
      </c>
      <c r="I124">
        <f t="shared" si="26"/>
        <v>-75.5</v>
      </c>
      <c r="J124">
        <f t="shared" si="25"/>
        <v>231.5</v>
      </c>
      <c r="K124">
        <f t="shared" si="17"/>
        <v>0</v>
      </c>
      <c r="L124">
        <f t="shared" si="22"/>
        <v>164.5</v>
      </c>
      <c r="M124">
        <f t="shared" si="23"/>
        <v>-0.2857142857142857</v>
      </c>
    </row>
    <row r="125" spans="1:13" ht="12.75">
      <c r="A125" s="4">
        <f t="shared" si="16"/>
        <v>213</v>
      </c>
      <c r="B125" s="1">
        <v>37833</v>
      </c>
      <c r="F125">
        <v>156</v>
      </c>
      <c r="G125">
        <f t="shared" si="15"/>
        <v>0</v>
      </c>
      <c r="I125">
        <f t="shared" si="26"/>
        <v>-75.5</v>
      </c>
      <c r="J125">
        <f t="shared" si="25"/>
        <v>231.5</v>
      </c>
      <c r="K125">
        <f t="shared" si="17"/>
        <v>0</v>
      </c>
      <c r="L125">
        <f t="shared" si="22"/>
        <v>164.5</v>
      </c>
      <c r="M125">
        <f t="shared" si="23"/>
        <v>-0.21428571428571427</v>
      </c>
    </row>
    <row r="126" spans="1:13" ht="12.75">
      <c r="A126" s="4">
        <f t="shared" si="16"/>
        <v>214</v>
      </c>
      <c r="B126" s="1">
        <v>37834</v>
      </c>
      <c r="F126">
        <v>155.5</v>
      </c>
      <c r="G126">
        <f t="shared" si="15"/>
        <v>0</v>
      </c>
      <c r="I126">
        <f t="shared" si="26"/>
        <v>-75.5</v>
      </c>
      <c r="J126">
        <f t="shared" si="25"/>
        <v>231</v>
      </c>
      <c r="K126">
        <f t="shared" si="17"/>
        <v>-0.5</v>
      </c>
      <c r="L126">
        <f>L125+K126</f>
        <v>164</v>
      </c>
      <c r="M126">
        <f>AVERAGE(K123:K129)</f>
        <v>-0.21428571428571427</v>
      </c>
    </row>
    <row r="127" spans="1:13" ht="12.75">
      <c r="A127" s="4">
        <f t="shared" si="16"/>
        <v>215</v>
      </c>
      <c r="B127" s="1">
        <v>37835</v>
      </c>
      <c r="F127">
        <v>155</v>
      </c>
      <c r="G127">
        <f t="shared" si="15"/>
        <v>0</v>
      </c>
      <c r="I127">
        <f t="shared" si="26"/>
        <v>-75.5</v>
      </c>
      <c r="J127">
        <f t="shared" si="25"/>
        <v>230.5</v>
      </c>
      <c r="K127">
        <f t="shared" si="17"/>
        <v>-0.5</v>
      </c>
      <c r="L127">
        <f>L126+K127</f>
        <v>163.5</v>
      </c>
      <c r="M127">
        <f>AVERAGE(K124:K130)</f>
        <v>-0.2857142857142857</v>
      </c>
    </row>
    <row r="128" spans="1:13" ht="12.75">
      <c r="A128" s="4">
        <f t="shared" si="16"/>
        <v>216</v>
      </c>
      <c r="B128" s="1">
        <v>37836</v>
      </c>
      <c r="F128">
        <v>154.5</v>
      </c>
      <c r="G128">
        <f t="shared" si="15"/>
        <v>0</v>
      </c>
      <c r="I128">
        <f t="shared" si="26"/>
        <v>-75.5</v>
      </c>
      <c r="J128">
        <f t="shared" si="25"/>
        <v>230</v>
      </c>
      <c r="K128">
        <f t="shared" si="17"/>
        <v>-0.5</v>
      </c>
      <c r="L128">
        <f>L127+K128</f>
        <v>163</v>
      </c>
      <c r="M128">
        <f>AVERAGE(K125:K131)</f>
        <v>-0.3333333333333333</v>
      </c>
    </row>
    <row r="129" spans="1:13" ht="12.75">
      <c r="A129" s="4">
        <f t="shared" si="16"/>
        <v>217</v>
      </c>
      <c r="B129" s="1">
        <v>37837</v>
      </c>
      <c r="F129">
        <v>154.5</v>
      </c>
      <c r="G129">
        <f t="shared" si="15"/>
        <v>0</v>
      </c>
      <c r="I129">
        <f t="shared" si="26"/>
        <v>-75.5</v>
      </c>
      <c r="J129">
        <f t="shared" si="25"/>
        <v>230</v>
      </c>
      <c r="K129">
        <f t="shared" si="17"/>
        <v>0</v>
      </c>
      <c r="L129">
        <f>L128+K129</f>
        <v>163</v>
      </c>
      <c r="M129">
        <f>AVERAGE(K126:K132)</f>
        <v>-0.4</v>
      </c>
    </row>
    <row r="130" spans="1:13" ht="12.75">
      <c r="A130" s="4">
        <f t="shared" si="16"/>
        <v>218</v>
      </c>
      <c r="B130" s="1">
        <v>37838</v>
      </c>
      <c r="F130">
        <v>154</v>
      </c>
      <c r="I130">
        <f t="shared" si="26"/>
        <v>-75.5</v>
      </c>
      <c r="J130">
        <f t="shared" si="25"/>
        <v>229.5</v>
      </c>
      <c r="K130">
        <f t="shared" si="17"/>
        <v>-0.5</v>
      </c>
      <c r="L130">
        <f>L129+K130</f>
        <v>162.5</v>
      </c>
      <c r="M130">
        <f>AVERAGE(K127:K133)</f>
        <v>-0.375</v>
      </c>
    </row>
    <row r="131" ht="12.75">
      <c r="B131" s="1"/>
    </row>
    <row r="132" ht="12.75">
      <c r="B132" s="1"/>
    </row>
    <row r="133" ht="12.75">
      <c r="B133" s="1"/>
    </row>
    <row r="134" ht="12.75">
      <c r="B134" s="1"/>
    </row>
    <row r="135" ht="12.75">
      <c r="B135" s="1"/>
    </row>
    <row r="136" ht="12.75">
      <c r="B136" s="1"/>
    </row>
    <row r="137" ht="12.75">
      <c r="B137" s="1"/>
    </row>
    <row r="138" ht="12.75">
      <c r="B138" s="1"/>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GSFC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Esaias</dc:creator>
  <cp:keywords/>
  <dc:description/>
  <cp:lastModifiedBy>Jaime Nickeson</cp:lastModifiedBy>
  <cp:lastPrinted>2008-03-12T22:30:04Z</cp:lastPrinted>
  <dcterms:created xsi:type="dcterms:W3CDTF">2007-05-31T01:42:19Z</dcterms:created>
  <cp:category/>
  <cp:version/>
  <cp:contentType/>
  <cp:contentStatus/>
</cp:coreProperties>
</file>