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5"/>
  </bookViews>
  <sheets>
    <sheet name="Board A" sheetId="1" r:id="rId1"/>
    <sheet name="Board B" sheetId="2" r:id="rId2"/>
    <sheet name="Board C" sheetId="3" r:id="rId3"/>
    <sheet name="Board D" sheetId="4" r:id="rId4"/>
    <sheet name="Board E" sheetId="5" r:id="rId5"/>
    <sheet name="reference" sheetId="6" r:id="rId6"/>
  </sheets>
  <definedNames/>
  <calcPr fullCalcOnLoad="1"/>
</workbook>
</file>

<file path=xl/sharedStrings.xml><?xml version="1.0" encoding="utf-8"?>
<sst xmlns="http://schemas.openxmlformats.org/spreadsheetml/2006/main" count="246" uniqueCount="61">
  <si>
    <t xml:space="preserve">Board Number </t>
  </si>
  <si>
    <t>A</t>
  </si>
  <si>
    <t>C</t>
  </si>
  <si>
    <t>C, D, E, F</t>
  </si>
  <si>
    <t>Auto level (Z position of aluminum plate = 0)</t>
  </si>
  <si>
    <t>Generate line M which passes thru points A and B</t>
  </si>
  <si>
    <t>Steps to setting up the reference points</t>
  </si>
  <si>
    <t>Distance L to Line M</t>
  </si>
  <si>
    <t>Distance I to Line M</t>
  </si>
  <si>
    <t>Skew of Chip and Vertical Position (Y)</t>
  </si>
  <si>
    <t>Horizontal Offset of the chip - Depends if it is a left or right handed Chip (opposite ends of the telescope)</t>
  </si>
  <si>
    <t>Distance P to N</t>
  </si>
  <si>
    <t>vertical</t>
  </si>
  <si>
    <t>horizontal</t>
  </si>
  <si>
    <t>Relative position of the Dowel pins in the adapter plate to the reference point</t>
  </si>
  <si>
    <t>Skew (align axis to) Points A and B</t>
  </si>
  <si>
    <t>Points A and B were generated by taking multiple points on the edge - creating a line- and the point is at the line intersections</t>
  </si>
  <si>
    <r>
      <t>This board is setup so that reference Point</t>
    </r>
    <r>
      <rPr>
        <sz val="10"/>
        <color indexed="10"/>
        <rFont val="Arial"/>
        <family val="2"/>
      </rPr>
      <t xml:space="preserve"> B</t>
    </r>
    <r>
      <rPr>
        <sz val="10"/>
        <rFont val="Arial"/>
        <family val="0"/>
      </rPr>
      <t xml:space="preserve"> makes contact with the Baseplate reference edges.</t>
    </r>
  </si>
  <si>
    <r>
      <t xml:space="preserve">This board is setup with the connectors  on the same side as reference point A (a </t>
    </r>
    <r>
      <rPr>
        <sz val="10"/>
        <color indexed="10"/>
        <rFont val="Arial"/>
        <family val="2"/>
      </rPr>
      <t>DOWNSTREAM</t>
    </r>
    <r>
      <rPr>
        <sz val="10"/>
        <rFont val="Arial"/>
        <family val="0"/>
      </rPr>
      <t xml:space="preserve"> station)</t>
    </r>
  </si>
  <si>
    <t>Distance P to B</t>
  </si>
  <si>
    <t>Vertical</t>
  </si>
  <si>
    <t>Horizontal</t>
  </si>
  <si>
    <t>Distance H-G</t>
  </si>
  <si>
    <t>The machine is setup so that all measured distances are positive -independent of direction</t>
  </si>
  <si>
    <t>Distance G to Line M</t>
  </si>
  <si>
    <t>Distance H to Line M</t>
  </si>
  <si>
    <t>Height of the pixel sensor relative to the aluminum reference surface</t>
  </si>
  <si>
    <t>Height I to C</t>
  </si>
  <si>
    <t>Height J to C</t>
  </si>
  <si>
    <t>Height K to C</t>
  </si>
  <si>
    <t>This measurement indicates how well the board is aligned in the event the adapter plate is rotated or interchanged with another board</t>
  </si>
  <si>
    <t>Height L to C</t>
  </si>
  <si>
    <t>Warmplate</t>
  </si>
  <si>
    <t>Distance A to B</t>
  </si>
  <si>
    <t>Distance O to Point N</t>
  </si>
  <si>
    <t>FPIX1</t>
  </si>
  <si>
    <t>English units</t>
  </si>
  <si>
    <t>mm</t>
  </si>
  <si>
    <t>Points A and B were generated by taking a single point at what looked like the corner of the aluminum</t>
  </si>
  <si>
    <t>THIS DATA MAY HAVE TO BE REPEATED DUE TO THE WAY POINTS A AND B WERE GENERATED</t>
  </si>
  <si>
    <t>B</t>
  </si>
  <si>
    <r>
      <t xml:space="preserve">This board is setup with the connectors  on the same side as reference point B (an </t>
    </r>
    <r>
      <rPr>
        <sz val="10"/>
        <color indexed="10"/>
        <rFont val="Arial"/>
        <family val="2"/>
      </rPr>
      <t>UPSTREAM</t>
    </r>
    <r>
      <rPr>
        <sz val="10"/>
        <rFont val="Arial"/>
        <family val="0"/>
      </rPr>
      <t xml:space="preserve"> station)</t>
    </r>
  </si>
  <si>
    <r>
      <t>This board is setup so that reference Point</t>
    </r>
    <r>
      <rPr>
        <sz val="10"/>
        <color indexed="10"/>
        <rFont val="Arial"/>
        <family val="2"/>
      </rPr>
      <t xml:space="preserve"> A</t>
    </r>
    <r>
      <rPr>
        <sz val="10"/>
        <rFont val="Arial"/>
        <family val="0"/>
      </rPr>
      <t xml:space="preserve"> makes contact with the Baseplate reference edges.</t>
    </r>
  </si>
  <si>
    <t>The nominal dimension was</t>
  </si>
  <si>
    <t>1.218"</t>
  </si>
  <si>
    <t>E</t>
  </si>
  <si>
    <t>D</t>
  </si>
  <si>
    <t>min</t>
  </si>
  <si>
    <t>max</t>
  </si>
  <si>
    <t>difference</t>
  </si>
  <si>
    <t>Auto level was perfomed</t>
  </si>
  <si>
    <t>Chip</t>
  </si>
  <si>
    <t>Distance L to I</t>
  </si>
  <si>
    <t>CHIP</t>
  </si>
  <si>
    <t xml:space="preserve">CHIP </t>
  </si>
  <si>
    <t>overall min</t>
  </si>
  <si>
    <t>overall max</t>
  </si>
  <si>
    <t>inches</t>
  </si>
  <si>
    <t xml:space="preserve">Distance L to I </t>
  </si>
  <si>
    <t>inch</t>
  </si>
  <si>
    <t>Distance L to Line M - I to 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</si>
</sst>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9">
      <selection activeCell="K41" sqref="K41"/>
    </sheetView>
  </sheetViews>
  <sheetFormatPr defaultColWidth="9.140625" defaultRowHeight="12.75"/>
  <cols>
    <col min="3" max="3" width="19.8515625" style="0" customWidth="1"/>
  </cols>
  <sheetData>
    <row r="1" ht="12.75">
      <c r="A1" t="s">
        <v>39</v>
      </c>
    </row>
    <row r="2" spans="3:5" ht="12.75">
      <c r="C2" t="s">
        <v>0</v>
      </c>
      <c r="D2" s="1" t="s">
        <v>1</v>
      </c>
      <c r="E2" t="s">
        <v>35</v>
      </c>
    </row>
    <row r="4" ht="12.75">
      <c r="B4" t="s">
        <v>6</v>
      </c>
    </row>
    <row r="5" ht="12.75">
      <c r="C5" t="s">
        <v>50</v>
      </c>
    </row>
    <row r="7" ht="12.75">
      <c r="C7" t="s">
        <v>15</v>
      </c>
    </row>
    <row r="8" ht="12.75">
      <c r="C8" t="s">
        <v>38</v>
      </c>
    </row>
    <row r="9" ht="12.75">
      <c r="C9" t="s">
        <v>5</v>
      </c>
    </row>
    <row r="10" ht="12.75">
      <c r="C10" t="s">
        <v>23</v>
      </c>
    </row>
    <row r="12" ht="12.75">
      <c r="B12" t="s">
        <v>9</v>
      </c>
    </row>
    <row r="13" spans="3:11" ht="12.75">
      <c r="C13" t="s">
        <v>7</v>
      </c>
      <c r="D13">
        <v>5.04094</v>
      </c>
      <c r="K13" s="2">
        <f>D13*25.4</f>
        <v>128.039876</v>
      </c>
    </row>
    <row r="14" spans="3:11" ht="12.75">
      <c r="C14" t="s">
        <v>8</v>
      </c>
      <c r="D14">
        <v>5.04105</v>
      </c>
      <c r="K14" s="2">
        <f>D14*25.4</f>
        <v>128.04267</v>
      </c>
    </row>
    <row r="15" ht="12.75">
      <c r="B15" t="s">
        <v>10</v>
      </c>
    </row>
    <row r="16" ht="12.75">
      <c r="C16" t="s">
        <v>41</v>
      </c>
    </row>
    <row r="17" ht="12.75">
      <c r="C17" t="s">
        <v>42</v>
      </c>
    </row>
    <row r="18" spans="3:11" ht="12.75">
      <c r="C18" t="s">
        <v>11</v>
      </c>
      <c r="D18">
        <v>5.04102</v>
      </c>
      <c r="E18" t="s">
        <v>12</v>
      </c>
      <c r="K18" s="2">
        <f>D18*25.4</f>
        <v>128.04190799999998</v>
      </c>
    </row>
    <row r="19" spans="4:11" ht="12.75">
      <c r="D19">
        <v>0.08</v>
      </c>
      <c r="E19" t="s">
        <v>13</v>
      </c>
      <c r="K19" s="2">
        <f>D19*25.4</f>
        <v>2.032</v>
      </c>
    </row>
    <row r="20" spans="3:11" ht="12.75">
      <c r="C20" t="s">
        <v>19</v>
      </c>
      <c r="D20">
        <v>5.041</v>
      </c>
      <c r="E20" t="s">
        <v>20</v>
      </c>
      <c r="K20" s="2">
        <f>D20*25.4</f>
        <v>128.0414</v>
      </c>
    </row>
    <row r="21" spans="4:11" ht="12.75">
      <c r="D21">
        <v>4.32876</v>
      </c>
      <c r="E21" t="s">
        <v>21</v>
      </c>
      <c r="K21" s="2">
        <f>D21*25.4</f>
        <v>109.950504</v>
      </c>
    </row>
    <row r="23" ht="12.75">
      <c r="B23" t="s">
        <v>14</v>
      </c>
    </row>
    <row r="24" ht="12.75">
      <c r="C24" t="s">
        <v>30</v>
      </c>
    </row>
    <row r="25" spans="3:11" ht="12.75">
      <c r="C25" t="s">
        <v>22</v>
      </c>
      <c r="E25" t="s">
        <v>21</v>
      </c>
      <c r="K25" s="2">
        <f aca="true" t="shared" si="0" ref="K25:K30">D25*25.4</f>
        <v>0</v>
      </c>
    </row>
    <row r="26" spans="5:11" ht="12.75">
      <c r="E26" t="s">
        <v>12</v>
      </c>
      <c r="K26" s="2">
        <f t="shared" si="0"/>
        <v>0</v>
      </c>
    </row>
    <row r="27" spans="3:11" ht="12.75">
      <c r="C27" t="s">
        <v>24</v>
      </c>
      <c r="K27" s="2">
        <f t="shared" si="0"/>
        <v>0</v>
      </c>
    </row>
    <row r="28" spans="3:11" ht="12.75">
      <c r="C28" t="s">
        <v>25</v>
      </c>
      <c r="K28" s="2">
        <f t="shared" si="0"/>
        <v>0</v>
      </c>
    </row>
    <row r="29" spans="3:11" ht="12.75">
      <c r="C29" t="s">
        <v>34</v>
      </c>
      <c r="E29" t="s">
        <v>12</v>
      </c>
      <c r="K29" s="2">
        <f t="shared" si="0"/>
        <v>0</v>
      </c>
    </row>
    <row r="30" spans="5:11" ht="12.75">
      <c r="E30" t="s">
        <v>21</v>
      </c>
      <c r="K30" s="2">
        <f t="shared" si="0"/>
        <v>0</v>
      </c>
    </row>
    <row r="32" ht="12.75">
      <c r="B32" t="s">
        <v>26</v>
      </c>
    </row>
    <row r="33" spans="3:11" ht="12.75">
      <c r="C33" t="s">
        <v>31</v>
      </c>
      <c r="D33">
        <v>1.0277</v>
      </c>
      <c r="K33">
        <f>D33*25.4</f>
        <v>26.10358</v>
      </c>
    </row>
    <row r="34" spans="3:11" ht="12.75">
      <c r="C34" t="s">
        <v>27</v>
      </c>
      <c r="D34">
        <v>1.0275</v>
      </c>
      <c r="K34">
        <f>D34*25.4</f>
        <v>26.0985</v>
      </c>
    </row>
    <row r="35" spans="3:11" ht="12.75">
      <c r="C35" t="s">
        <v>28</v>
      </c>
      <c r="D35">
        <v>1.0275</v>
      </c>
      <c r="K35">
        <f>D35*25.4</f>
        <v>26.0985</v>
      </c>
    </row>
    <row r="36" spans="3:11" ht="12.75">
      <c r="C36" t="s">
        <v>29</v>
      </c>
      <c r="D36">
        <v>1.0277</v>
      </c>
      <c r="K36">
        <f>D36*25.4</f>
        <v>26.10358</v>
      </c>
    </row>
    <row r="38" ht="12.75">
      <c r="B38" t="s">
        <v>32</v>
      </c>
    </row>
    <row r="39" spans="3:11" ht="12.75">
      <c r="C39" t="s">
        <v>33</v>
      </c>
      <c r="D39">
        <v>8.4975</v>
      </c>
      <c r="K39">
        <f>D39*25.4</f>
        <v>215.8365</v>
      </c>
    </row>
    <row r="40" ht="12.75">
      <c r="B40" t="s">
        <v>51</v>
      </c>
    </row>
    <row r="41" spans="3:11" ht="12.75">
      <c r="C41" t="s">
        <v>52</v>
      </c>
      <c r="D41">
        <v>0.40776</v>
      </c>
      <c r="K41">
        <f>D41*25.4</f>
        <v>10.357104</v>
      </c>
    </row>
    <row r="42" spans="4:11" ht="12.75">
      <c r="D42" t="s">
        <v>36</v>
      </c>
      <c r="K42" t="s">
        <v>37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2">
      <selection activeCell="K41" sqref="K41"/>
    </sheetView>
  </sheetViews>
  <sheetFormatPr defaultColWidth="9.140625" defaultRowHeight="12.75"/>
  <cols>
    <col min="3" max="3" width="19.8515625" style="0" customWidth="1"/>
  </cols>
  <sheetData>
    <row r="1" ht="12.75">
      <c r="A1" t="s">
        <v>39</v>
      </c>
    </row>
    <row r="2" spans="3:5" ht="12.75">
      <c r="C2" t="s">
        <v>0</v>
      </c>
      <c r="D2" s="1" t="s">
        <v>40</v>
      </c>
      <c r="E2" t="s">
        <v>35</v>
      </c>
    </row>
    <row r="4" ht="12.75">
      <c r="B4" t="s">
        <v>6</v>
      </c>
    </row>
    <row r="5" ht="12.75">
      <c r="C5" t="s">
        <v>50</v>
      </c>
    </row>
    <row r="7" ht="12.75">
      <c r="C7" t="s">
        <v>15</v>
      </c>
    </row>
    <row r="8" ht="12.75">
      <c r="C8" t="s">
        <v>38</v>
      </c>
    </row>
    <row r="9" ht="12.75">
      <c r="C9" t="s">
        <v>5</v>
      </c>
    </row>
    <row r="10" ht="12.75">
      <c r="C10" t="s">
        <v>23</v>
      </c>
    </row>
    <row r="12" ht="12.75">
      <c r="B12" t="s">
        <v>9</v>
      </c>
    </row>
    <row r="13" spans="3:11" ht="12.75">
      <c r="C13" t="s">
        <v>7</v>
      </c>
      <c r="D13">
        <v>5.04015</v>
      </c>
      <c r="K13" s="2">
        <f>D13*25.4</f>
        <v>128.01980999999998</v>
      </c>
    </row>
    <row r="14" spans="3:11" ht="12.75">
      <c r="C14" t="s">
        <v>8</v>
      </c>
      <c r="D14">
        <v>5.0417</v>
      </c>
      <c r="K14" s="2">
        <f>D14*25.4</f>
        <v>128.05917999999997</v>
      </c>
    </row>
    <row r="15" ht="12.75">
      <c r="B15" t="s">
        <v>10</v>
      </c>
    </row>
    <row r="16" ht="12.75">
      <c r="C16" t="s">
        <v>18</v>
      </c>
    </row>
    <row r="17" ht="12.75">
      <c r="C17" t="s">
        <v>17</v>
      </c>
    </row>
    <row r="18" spans="3:11" ht="12.75">
      <c r="C18" t="s">
        <v>11</v>
      </c>
      <c r="D18">
        <v>5.04016</v>
      </c>
      <c r="E18" t="s">
        <v>12</v>
      </c>
      <c r="K18" s="2">
        <f>D18*25.4</f>
        <v>128.020064</v>
      </c>
    </row>
    <row r="19" spans="4:11" ht="12.75">
      <c r="D19">
        <v>0.07753</v>
      </c>
      <c r="E19" t="s">
        <v>13</v>
      </c>
      <c r="K19" s="2">
        <f>D19*25.4</f>
        <v>1.9692619999999998</v>
      </c>
    </row>
    <row r="20" spans="3:11" ht="12.75">
      <c r="C20" t="s">
        <v>19</v>
      </c>
      <c r="D20">
        <v>5.04016</v>
      </c>
      <c r="E20" t="s">
        <v>20</v>
      </c>
      <c r="K20" s="2">
        <f>D20*25.4</f>
        <v>128.020064</v>
      </c>
    </row>
    <row r="21" spans="4:11" ht="12.75">
      <c r="D21">
        <v>4.17132</v>
      </c>
      <c r="E21" t="s">
        <v>21</v>
      </c>
      <c r="K21" s="2">
        <f>D21*25.4</f>
        <v>105.95152799999998</v>
      </c>
    </row>
    <row r="23" ht="12.75">
      <c r="B23" t="s">
        <v>14</v>
      </c>
    </row>
    <row r="24" ht="12.75">
      <c r="C24" t="s">
        <v>30</v>
      </c>
    </row>
    <row r="25" spans="3:11" ht="12.75">
      <c r="C25" t="s">
        <v>22</v>
      </c>
      <c r="E25" t="s">
        <v>21</v>
      </c>
      <c r="K25" s="2">
        <f aca="true" t="shared" si="0" ref="K25:K30">D25*25.4</f>
        <v>0</v>
      </c>
    </row>
    <row r="26" spans="5:11" ht="12.75">
      <c r="E26" t="s">
        <v>12</v>
      </c>
      <c r="K26" s="2">
        <f t="shared" si="0"/>
        <v>0</v>
      </c>
    </row>
    <row r="27" spans="3:11" ht="12.75">
      <c r="C27" t="s">
        <v>24</v>
      </c>
      <c r="K27" s="2">
        <f t="shared" si="0"/>
        <v>0</v>
      </c>
    </row>
    <row r="28" spans="3:11" ht="12.75">
      <c r="C28" t="s">
        <v>25</v>
      </c>
      <c r="K28" s="2">
        <f t="shared" si="0"/>
        <v>0</v>
      </c>
    </row>
    <row r="29" spans="3:11" ht="12.75">
      <c r="C29" t="s">
        <v>34</v>
      </c>
      <c r="E29" t="s">
        <v>12</v>
      </c>
      <c r="K29" s="2">
        <f t="shared" si="0"/>
        <v>0</v>
      </c>
    </row>
    <row r="30" spans="5:11" ht="12.75">
      <c r="E30" t="s">
        <v>21</v>
      </c>
      <c r="K30" s="2">
        <f t="shared" si="0"/>
        <v>0</v>
      </c>
    </row>
    <row r="32" ht="12.75">
      <c r="B32" t="s">
        <v>26</v>
      </c>
    </row>
    <row r="33" spans="3:11" ht="12.75">
      <c r="C33" t="s">
        <v>31</v>
      </c>
      <c r="D33">
        <v>1.0374</v>
      </c>
      <c r="K33">
        <f>D33*25.4</f>
        <v>26.34996</v>
      </c>
    </row>
    <row r="34" spans="3:11" ht="12.75">
      <c r="C34" t="s">
        <v>27</v>
      </c>
      <c r="D34">
        <v>1.0375</v>
      </c>
      <c r="K34">
        <f>D34*25.4</f>
        <v>26.3525</v>
      </c>
    </row>
    <row r="35" spans="3:11" ht="12.75">
      <c r="C35" t="s">
        <v>28</v>
      </c>
      <c r="D35">
        <v>1.0373</v>
      </c>
      <c r="K35">
        <f>D35*25.4</f>
        <v>26.34742</v>
      </c>
    </row>
    <row r="36" spans="3:11" ht="12.75">
      <c r="C36" t="s">
        <v>29</v>
      </c>
      <c r="D36">
        <v>1.0373</v>
      </c>
      <c r="K36">
        <f>D36*25.4</f>
        <v>26.34742</v>
      </c>
    </row>
    <row r="38" ht="12.75">
      <c r="B38" t="s">
        <v>32</v>
      </c>
    </row>
    <row r="39" spans="3:11" ht="12.75">
      <c r="C39" t="s">
        <v>33</v>
      </c>
      <c r="D39">
        <v>8.4977</v>
      </c>
      <c r="K39">
        <f>D39*25.4</f>
        <v>215.84158</v>
      </c>
    </row>
    <row r="40" ht="12.75">
      <c r="B40" t="s">
        <v>53</v>
      </c>
    </row>
    <row r="41" spans="3:11" ht="12.75">
      <c r="C41" t="s">
        <v>52</v>
      </c>
      <c r="D41">
        <v>0.40654</v>
      </c>
      <c r="K41">
        <f>D41*25.4</f>
        <v>10.326115999999999</v>
      </c>
    </row>
    <row r="42" spans="4:11" ht="12.75">
      <c r="D42" t="s">
        <v>36</v>
      </c>
      <c r="K42" t="s">
        <v>37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2"/>
  <sheetViews>
    <sheetView workbookViewId="0" topLeftCell="A10">
      <selection activeCell="K41" sqref="K41"/>
    </sheetView>
  </sheetViews>
  <sheetFormatPr defaultColWidth="9.140625" defaultRowHeight="12.75"/>
  <cols>
    <col min="3" max="3" width="19.8515625" style="0" customWidth="1"/>
  </cols>
  <sheetData>
    <row r="2" spans="3:5" ht="12.75">
      <c r="C2" t="s">
        <v>0</v>
      </c>
      <c r="D2" s="1" t="s">
        <v>2</v>
      </c>
      <c r="E2" t="s">
        <v>35</v>
      </c>
    </row>
    <row r="4" ht="12.75">
      <c r="B4" t="s">
        <v>6</v>
      </c>
    </row>
    <row r="5" ht="12.75">
      <c r="C5" t="s">
        <v>4</v>
      </c>
    </row>
    <row r="6" ht="12.75">
      <c r="C6" t="s">
        <v>3</v>
      </c>
    </row>
    <row r="7" ht="12.75">
      <c r="C7" t="s">
        <v>15</v>
      </c>
    </row>
    <row r="8" ht="12.75">
      <c r="C8" t="s">
        <v>16</v>
      </c>
    </row>
    <row r="9" ht="12.75">
      <c r="C9" t="s">
        <v>5</v>
      </c>
    </row>
    <row r="10" ht="12.75">
      <c r="C10" t="s">
        <v>23</v>
      </c>
    </row>
    <row r="12" ht="12.75">
      <c r="B12" t="s">
        <v>9</v>
      </c>
    </row>
    <row r="13" spans="3:11" ht="12.75">
      <c r="C13" t="s">
        <v>7</v>
      </c>
      <c r="D13">
        <v>5.04097</v>
      </c>
      <c r="K13" s="2">
        <f>D13*25.4</f>
        <v>128.04063799999997</v>
      </c>
    </row>
    <row r="14" spans="3:11" ht="12.75">
      <c r="C14" t="s">
        <v>8</v>
      </c>
      <c r="D14">
        <v>5.03975</v>
      </c>
      <c r="K14" s="2">
        <f>D14*25.4</f>
        <v>128.00965</v>
      </c>
    </row>
    <row r="15" ht="12.75">
      <c r="B15" t="s">
        <v>10</v>
      </c>
    </row>
    <row r="16" ht="12.75">
      <c r="C16" t="s">
        <v>18</v>
      </c>
    </row>
    <row r="17" ht="12.75">
      <c r="C17" t="s">
        <v>17</v>
      </c>
    </row>
    <row r="18" spans="3:11" ht="12.75">
      <c r="C18" t="s">
        <v>11</v>
      </c>
      <c r="D18">
        <v>5.04036</v>
      </c>
      <c r="E18" t="s">
        <v>12</v>
      </c>
      <c r="K18" s="2">
        <f>D18*25.4</f>
        <v>128.02514399999998</v>
      </c>
    </row>
    <row r="19" spans="4:11" ht="12.75">
      <c r="D19">
        <v>0.07772</v>
      </c>
      <c r="E19" t="s">
        <v>13</v>
      </c>
      <c r="K19" s="2">
        <f>D19*25.4</f>
        <v>1.9740879999999998</v>
      </c>
    </row>
    <row r="20" spans="3:11" ht="12.75">
      <c r="C20" t="s">
        <v>19</v>
      </c>
      <c r="D20">
        <v>5.04036</v>
      </c>
      <c r="E20" t="s">
        <v>20</v>
      </c>
      <c r="K20" s="2">
        <f>D20*25.4</f>
        <v>128.02514399999998</v>
      </c>
    </row>
    <row r="21" spans="4:11" ht="12.75">
      <c r="D21">
        <v>4.17115</v>
      </c>
      <c r="E21" t="s">
        <v>21</v>
      </c>
      <c r="K21" s="2">
        <f>D21*25.4</f>
        <v>105.94721</v>
      </c>
    </row>
    <row r="23" ht="12.75">
      <c r="B23" t="s">
        <v>14</v>
      </c>
    </row>
    <row r="24" ht="12.75">
      <c r="C24" t="s">
        <v>30</v>
      </c>
    </row>
    <row r="25" spans="3:11" ht="12.75">
      <c r="C25" t="s">
        <v>22</v>
      </c>
      <c r="E25" t="s">
        <v>21</v>
      </c>
      <c r="K25" s="2">
        <f aca="true" t="shared" si="0" ref="K25:K30">D25*25.4</f>
        <v>0</v>
      </c>
    </row>
    <row r="26" spans="5:11" ht="12.75">
      <c r="E26" t="s">
        <v>12</v>
      </c>
      <c r="K26" s="2">
        <f t="shared" si="0"/>
        <v>0</v>
      </c>
    </row>
    <row r="27" spans="3:11" ht="12.75">
      <c r="C27" t="s">
        <v>24</v>
      </c>
      <c r="K27" s="2">
        <f t="shared" si="0"/>
        <v>0</v>
      </c>
    </row>
    <row r="28" spans="3:11" ht="12.75">
      <c r="C28" t="s">
        <v>25</v>
      </c>
      <c r="K28" s="2">
        <f t="shared" si="0"/>
        <v>0</v>
      </c>
    </row>
    <row r="29" spans="3:11" ht="12.75">
      <c r="C29" t="s">
        <v>34</v>
      </c>
      <c r="E29" t="s">
        <v>12</v>
      </c>
      <c r="K29" s="2">
        <f t="shared" si="0"/>
        <v>0</v>
      </c>
    </row>
    <row r="30" spans="5:11" ht="12.75">
      <c r="E30" t="s">
        <v>21</v>
      </c>
      <c r="K30" s="2">
        <f t="shared" si="0"/>
        <v>0</v>
      </c>
    </row>
    <row r="32" ht="12.75">
      <c r="B32" t="s">
        <v>26</v>
      </c>
    </row>
    <row r="33" spans="3:11" ht="12.75">
      <c r="C33" t="s">
        <v>31</v>
      </c>
      <c r="D33">
        <v>1.0378</v>
      </c>
      <c r="F33" t="s">
        <v>43</v>
      </c>
      <c r="K33">
        <f>D33*25.4</f>
        <v>26.36012</v>
      </c>
    </row>
    <row r="34" spans="3:11" ht="12.75">
      <c r="C34" t="s">
        <v>27</v>
      </c>
      <c r="D34">
        <v>1.0378</v>
      </c>
      <c r="F34" t="s">
        <v>44</v>
      </c>
      <c r="K34">
        <f>D34*25.4</f>
        <v>26.36012</v>
      </c>
    </row>
    <row r="35" spans="3:11" ht="12.75">
      <c r="C35" t="s">
        <v>28</v>
      </c>
      <c r="D35">
        <v>1.0381</v>
      </c>
      <c r="K35">
        <f>D35*25.4</f>
        <v>26.367739999999998</v>
      </c>
    </row>
    <row r="36" spans="3:11" ht="12.75">
      <c r="C36" t="s">
        <v>29</v>
      </c>
      <c r="D36">
        <v>1.0361</v>
      </c>
      <c r="K36">
        <f>D36*25.4</f>
        <v>26.31694</v>
      </c>
    </row>
    <row r="38" ht="12.75">
      <c r="B38" t="s">
        <v>32</v>
      </c>
    </row>
    <row r="39" spans="3:11" ht="12.75">
      <c r="C39" t="s">
        <v>33</v>
      </c>
      <c r="D39">
        <v>8.49774</v>
      </c>
      <c r="K39">
        <f>D39*25.4</f>
        <v>215.842596</v>
      </c>
    </row>
    <row r="40" ht="12.75">
      <c r="B40" t="s">
        <v>54</v>
      </c>
    </row>
    <row r="41" spans="3:11" ht="12.75">
      <c r="C41" t="s">
        <v>52</v>
      </c>
      <c r="D41">
        <v>0.40764</v>
      </c>
      <c r="K41">
        <f>D41*25.4</f>
        <v>10.354056</v>
      </c>
    </row>
    <row r="42" spans="4:11" ht="12.75">
      <c r="D42" t="s">
        <v>36</v>
      </c>
      <c r="K42" t="s">
        <v>37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2">
      <selection activeCell="K42" sqref="K42"/>
    </sheetView>
  </sheetViews>
  <sheetFormatPr defaultColWidth="9.140625" defaultRowHeight="12.75"/>
  <cols>
    <col min="3" max="3" width="19.8515625" style="0" customWidth="1"/>
  </cols>
  <sheetData>
    <row r="1" ht="12.75">
      <c r="A1" t="s">
        <v>39</v>
      </c>
    </row>
    <row r="2" spans="3:5" ht="12.75">
      <c r="C2" t="s">
        <v>0</v>
      </c>
      <c r="D2" s="1" t="s">
        <v>46</v>
      </c>
      <c r="E2" t="s">
        <v>35</v>
      </c>
    </row>
    <row r="4" ht="12.75">
      <c r="B4" t="s">
        <v>6</v>
      </c>
    </row>
    <row r="5" ht="12.75">
      <c r="C5" t="s">
        <v>50</v>
      </c>
    </row>
    <row r="7" ht="12.75">
      <c r="C7" t="s">
        <v>15</v>
      </c>
    </row>
    <row r="8" ht="12.75">
      <c r="C8" t="s">
        <v>38</v>
      </c>
    </row>
    <row r="9" ht="12.75">
      <c r="C9" t="s">
        <v>5</v>
      </c>
    </row>
    <row r="10" ht="12.75">
      <c r="C10" t="s">
        <v>23</v>
      </c>
    </row>
    <row r="12" ht="12.75">
      <c r="B12" t="s">
        <v>9</v>
      </c>
    </row>
    <row r="13" spans="3:11" ht="12.75">
      <c r="C13" t="s">
        <v>7</v>
      </c>
      <c r="D13">
        <v>5.04016</v>
      </c>
      <c r="K13" s="2">
        <f>D13*25.4</f>
        <v>128.020064</v>
      </c>
    </row>
    <row r="14" spans="3:11" ht="12.75">
      <c r="C14" t="s">
        <v>8</v>
      </c>
      <c r="D14">
        <v>5.0409</v>
      </c>
      <c r="K14" s="2">
        <f>D14*25.4</f>
        <v>128.03886</v>
      </c>
    </row>
    <row r="15" ht="12.75">
      <c r="B15" t="s">
        <v>10</v>
      </c>
    </row>
    <row r="16" ht="12.75">
      <c r="C16" t="s">
        <v>41</v>
      </c>
    </row>
    <row r="17" ht="12.75">
      <c r="C17" t="s">
        <v>42</v>
      </c>
    </row>
    <row r="18" spans="3:11" ht="12.75">
      <c r="C18" t="s">
        <v>11</v>
      </c>
      <c r="D18">
        <v>5.04126</v>
      </c>
      <c r="E18" t="s">
        <v>12</v>
      </c>
      <c r="K18" s="2">
        <f>D18*25.4</f>
        <v>128.048004</v>
      </c>
    </row>
    <row r="19" spans="4:11" ht="12.75">
      <c r="D19">
        <v>0.05046</v>
      </c>
      <c r="E19" t="s">
        <v>13</v>
      </c>
      <c r="K19" s="2">
        <f>D19*25.4</f>
        <v>1.2816839999999998</v>
      </c>
    </row>
    <row r="20" spans="3:11" ht="12.75">
      <c r="C20" t="s">
        <v>19</v>
      </c>
      <c r="D20">
        <v>5.04126</v>
      </c>
      <c r="E20" t="s">
        <v>20</v>
      </c>
      <c r="K20" s="2">
        <f>D20*25.4</f>
        <v>128.048004</v>
      </c>
    </row>
    <row r="21" spans="4:11" ht="12.75">
      <c r="D21">
        <v>4.32854</v>
      </c>
      <c r="E21" t="s">
        <v>21</v>
      </c>
      <c r="K21" s="2">
        <f>D21*25.4</f>
        <v>109.944916</v>
      </c>
    </row>
    <row r="23" ht="12.75">
      <c r="B23" t="s">
        <v>14</v>
      </c>
    </row>
    <row r="24" ht="12.75">
      <c r="C24" t="s">
        <v>30</v>
      </c>
    </row>
    <row r="25" spans="3:11" ht="12.75">
      <c r="C25" t="s">
        <v>22</v>
      </c>
      <c r="E25" t="s">
        <v>21</v>
      </c>
      <c r="K25" s="2">
        <f aca="true" t="shared" si="0" ref="K25:K30">D25*25.4</f>
        <v>0</v>
      </c>
    </row>
    <row r="26" spans="5:11" ht="12.75">
      <c r="E26" t="s">
        <v>12</v>
      </c>
      <c r="K26" s="2">
        <f t="shared" si="0"/>
        <v>0</v>
      </c>
    </row>
    <row r="27" spans="3:11" ht="12.75">
      <c r="C27" t="s">
        <v>24</v>
      </c>
      <c r="K27" s="2">
        <f t="shared" si="0"/>
        <v>0</v>
      </c>
    </row>
    <row r="28" spans="3:11" ht="12.75">
      <c r="C28" t="s">
        <v>25</v>
      </c>
      <c r="K28" s="2">
        <f t="shared" si="0"/>
        <v>0</v>
      </c>
    </row>
    <row r="29" spans="3:11" ht="12.75">
      <c r="C29" t="s">
        <v>34</v>
      </c>
      <c r="E29" t="s">
        <v>12</v>
      </c>
      <c r="K29" s="2">
        <f t="shared" si="0"/>
        <v>0</v>
      </c>
    </row>
    <row r="30" spans="5:11" ht="12.75">
      <c r="E30" t="s">
        <v>21</v>
      </c>
      <c r="K30" s="2">
        <f t="shared" si="0"/>
        <v>0</v>
      </c>
    </row>
    <row r="32" ht="12.75">
      <c r="B32" t="s">
        <v>26</v>
      </c>
    </row>
    <row r="33" spans="3:11" ht="12.75">
      <c r="C33" t="s">
        <v>31</v>
      </c>
      <c r="D33">
        <v>1.0287</v>
      </c>
      <c r="K33">
        <f>D33*25.4</f>
        <v>26.12898</v>
      </c>
    </row>
    <row r="34" spans="3:11" ht="12.75">
      <c r="C34" t="s">
        <v>27</v>
      </c>
      <c r="D34">
        <v>1.0237</v>
      </c>
      <c r="K34">
        <f>D34*25.4</f>
        <v>26.00198</v>
      </c>
    </row>
    <row r="35" spans="3:11" ht="12.75">
      <c r="C35" t="s">
        <v>28</v>
      </c>
      <c r="D35">
        <v>1.02977</v>
      </c>
      <c r="K35">
        <f>D35*25.4</f>
        <v>26.156158</v>
      </c>
    </row>
    <row r="36" spans="3:11" ht="12.75">
      <c r="C36" t="s">
        <v>29</v>
      </c>
      <c r="D36">
        <v>1.0271</v>
      </c>
      <c r="K36">
        <f>D36*25.4</f>
        <v>26.088339999999995</v>
      </c>
    </row>
    <row r="38" ht="12.75">
      <c r="B38" t="s">
        <v>32</v>
      </c>
    </row>
    <row r="39" spans="3:11" ht="12.75">
      <c r="C39" t="s">
        <v>33</v>
      </c>
      <c r="D39">
        <v>8.49617</v>
      </c>
      <c r="K39">
        <f>D39*25.4</f>
        <v>215.80271799999997</v>
      </c>
    </row>
    <row r="40" ht="12.75">
      <c r="B40" t="s">
        <v>53</v>
      </c>
    </row>
    <row r="41" spans="3:11" ht="12.75">
      <c r="C41" t="s">
        <v>52</v>
      </c>
      <c r="D41">
        <v>0.4076</v>
      </c>
      <c r="K41">
        <f>D41*25.4</f>
        <v>10.35304</v>
      </c>
    </row>
    <row r="42" spans="4:11" ht="12.75">
      <c r="D42" t="s">
        <v>36</v>
      </c>
      <c r="K42" t="s">
        <v>37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2">
      <selection activeCell="D40" sqref="D40"/>
    </sheetView>
  </sheetViews>
  <sheetFormatPr defaultColWidth="9.140625" defaultRowHeight="12.75"/>
  <cols>
    <col min="3" max="3" width="19.8515625" style="0" customWidth="1"/>
  </cols>
  <sheetData>
    <row r="1" ht="12.75">
      <c r="A1" t="s">
        <v>39</v>
      </c>
    </row>
    <row r="2" spans="3:5" ht="12.75">
      <c r="C2" t="s">
        <v>0</v>
      </c>
      <c r="D2" s="1" t="s">
        <v>45</v>
      </c>
      <c r="E2" t="s">
        <v>35</v>
      </c>
    </row>
    <row r="4" ht="12.75">
      <c r="B4" t="s">
        <v>6</v>
      </c>
    </row>
    <row r="5" ht="12.75">
      <c r="C5" t="s">
        <v>50</v>
      </c>
    </row>
    <row r="7" ht="12.75">
      <c r="C7" t="s">
        <v>15</v>
      </c>
    </row>
    <row r="8" ht="12.75">
      <c r="C8" t="s">
        <v>38</v>
      </c>
    </row>
    <row r="9" ht="12.75">
      <c r="C9" t="s">
        <v>5</v>
      </c>
    </row>
    <row r="10" ht="12.75">
      <c r="C10" t="s">
        <v>23</v>
      </c>
    </row>
    <row r="12" ht="12.75">
      <c r="B12" t="s">
        <v>9</v>
      </c>
    </row>
    <row r="13" spans="3:11" ht="12.75">
      <c r="C13" t="s">
        <v>7</v>
      </c>
      <c r="D13">
        <v>5.04086</v>
      </c>
      <c r="K13" s="2">
        <f>D13*25.4</f>
        <v>128.037844</v>
      </c>
    </row>
    <row r="14" spans="3:11" ht="12.75">
      <c r="C14" t="s">
        <v>8</v>
      </c>
      <c r="D14">
        <v>5.04042</v>
      </c>
      <c r="K14" s="2">
        <f>D14*25.4</f>
        <v>128.026668</v>
      </c>
    </row>
    <row r="15" ht="12.75">
      <c r="B15" t="s">
        <v>10</v>
      </c>
    </row>
    <row r="16" ht="12.75">
      <c r="C16" t="s">
        <v>18</v>
      </c>
    </row>
    <row r="17" ht="12.75">
      <c r="C17" t="s">
        <v>17</v>
      </c>
    </row>
    <row r="18" spans="3:11" ht="12.75">
      <c r="C18" t="s">
        <v>11</v>
      </c>
      <c r="D18">
        <v>5.04064</v>
      </c>
      <c r="E18" t="s">
        <v>12</v>
      </c>
      <c r="K18" s="2">
        <f>D18*25.4</f>
        <v>128.032256</v>
      </c>
    </row>
    <row r="19" spans="4:11" ht="12.75">
      <c r="D19">
        <v>0.0777</v>
      </c>
      <c r="E19" t="s">
        <v>13</v>
      </c>
      <c r="K19" s="2">
        <f>D19*25.4</f>
        <v>1.9735800000000001</v>
      </c>
    </row>
    <row r="20" spans="3:11" ht="12.75">
      <c r="C20" t="s">
        <v>19</v>
      </c>
      <c r="D20">
        <v>5.04064</v>
      </c>
      <c r="E20" t="s">
        <v>20</v>
      </c>
      <c r="K20" s="2">
        <f>D20*25.4</f>
        <v>128.032256</v>
      </c>
    </row>
    <row r="21" spans="4:11" ht="12.75">
      <c r="D21">
        <v>4.17095</v>
      </c>
      <c r="E21" t="s">
        <v>21</v>
      </c>
      <c r="K21" s="2">
        <f>D21*25.4</f>
        <v>105.94213</v>
      </c>
    </row>
    <row r="23" ht="12.75">
      <c r="B23" t="s">
        <v>14</v>
      </c>
    </row>
    <row r="24" ht="12.75">
      <c r="C24" t="s">
        <v>30</v>
      </c>
    </row>
    <row r="25" spans="3:11" ht="12.75">
      <c r="C25" t="s">
        <v>22</v>
      </c>
      <c r="E25" t="s">
        <v>21</v>
      </c>
      <c r="K25" s="2">
        <f aca="true" t="shared" si="0" ref="K25:K30">D25*25.4</f>
        <v>0</v>
      </c>
    </row>
    <row r="26" spans="5:11" ht="12.75">
      <c r="E26" t="s">
        <v>12</v>
      </c>
      <c r="K26" s="2">
        <f t="shared" si="0"/>
        <v>0</v>
      </c>
    </row>
    <row r="27" spans="3:11" ht="12.75">
      <c r="C27" t="s">
        <v>24</v>
      </c>
      <c r="K27" s="2">
        <f t="shared" si="0"/>
        <v>0</v>
      </c>
    </row>
    <row r="28" spans="3:11" ht="12.75">
      <c r="C28" t="s">
        <v>25</v>
      </c>
      <c r="K28" s="2">
        <f t="shared" si="0"/>
        <v>0</v>
      </c>
    </row>
    <row r="29" spans="3:11" ht="12.75">
      <c r="C29" t="s">
        <v>34</v>
      </c>
      <c r="E29" t="s">
        <v>12</v>
      </c>
      <c r="K29" s="2">
        <f t="shared" si="0"/>
        <v>0</v>
      </c>
    </row>
    <row r="30" spans="5:11" ht="12.75">
      <c r="E30" t="s">
        <v>21</v>
      </c>
      <c r="K30" s="2">
        <f t="shared" si="0"/>
        <v>0</v>
      </c>
    </row>
    <row r="32" ht="12.75">
      <c r="B32" t="s">
        <v>26</v>
      </c>
    </row>
    <row r="33" spans="3:11" ht="12.75">
      <c r="C33" t="s">
        <v>31</v>
      </c>
      <c r="D33">
        <v>1.0283</v>
      </c>
      <c r="K33">
        <f>D33*25.4</f>
        <v>26.11882</v>
      </c>
    </row>
    <row r="34" spans="3:11" ht="12.75">
      <c r="C34" t="s">
        <v>27</v>
      </c>
      <c r="D34">
        <v>1.0314</v>
      </c>
      <c r="K34">
        <f>D34*25.4</f>
        <v>26.19756</v>
      </c>
    </row>
    <row r="35" spans="3:11" ht="12.75">
      <c r="C35" t="s">
        <v>28</v>
      </c>
      <c r="D35">
        <v>1.0317</v>
      </c>
      <c r="K35">
        <f>D35*25.4</f>
        <v>26.20518</v>
      </c>
    </row>
    <row r="36" spans="3:11" ht="12.75">
      <c r="C36" t="s">
        <v>29</v>
      </c>
      <c r="D36">
        <v>1.0307</v>
      </c>
      <c r="K36">
        <f>D36*25.4</f>
        <v>26.179779999999997</v>
      </c>
    </row>
    <row r="38" ht="12.75">
      <c r="B38" t="s">
        <v>32</v>
      </c>
    </row>
    <row r="39" spans="3:11" ht="12.75">
      <c r="C39" t="s">
        <v>33</v>
      </c>
      <c r="D39">
        <v>8.4973</v>
      </c>
      <c r="K39">
        <f>D39*25.4</f>
        <v>215.83141999999998</v>
      </c>
    </row>
    <row r="40" ht="12.75">
      <c r="B40" t="s">
        <v>53</v>
      </c>
    </row>
    <row r="41" spans="3:11" ht="12.75">
      <c r="C41" t="s">
        <v>52</v>
      </c>
      <c r="D41">
        <v>0.40764</v>
      </c>
      <c r="K41">
        <f>D41*25.4</f>
        <v>10.354056</v>
      </c>
    </row>
    <row r="42" spans="4:11" ht="12.75">
      <c r="D42" t="s">
        <v>36</v>
      </c>
      <c r="K42" t="s">
        <v>37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E41" sqref="E41"/>
    </sheetView>
  </sheetViews>
  <sheetFormatPr defaultColWidth="9.140625" defaultRowHeight="12.75"/>
  <cols>
    <col min="3" max="3" width="25.8515625" style="0" customWidth="1"/>
    <col min="9" max="9" width="10.8515625" style="0" customWidth="1"/>
    <col min="10" max="10" width="10.421875" style="0" customWidth="1"/>
  </cols>
  <sheetData>
    <row r="1" ht="12.75">
      <c r="A1" t="s">
        <v>39</v>
      </c>
    </row>
    <row r="2" ht="12.75">
      <c r="C2" t="s">
        <v>0</v>
      </c>
    </row>
    <row r="4" ht="12.75">
      <c r="B4" t="s">
        <v>6</v>
      </c>
    </row>
    <row r="11" spans="7:8" ht="12.75">
      <c r="G11" t="s">
        <v>59</v>
      </c>
      <c r="H11" t="s">
        <v>37</v>
      </c>
    </row>
    <row r="12" spans="2:11" ht="12.75">
      <c r="B12" t="s">
        <v>9</v>
      </c>
      <c r="D12" t="s">
        <v>47</v>
      </c>
      <c r="E12" t="s">
        <v>48</v>
      </c>
      <c r="G12" t="s">
        <v>49</v>
      </c>
      <c r="J12" t="s">
        <v>59</v>
      </c>
      <c r="K12" t="s">
        <v>37</v>
      </c>
    </row>
    <row r="13" spans="3:11" ht="12.75">
      <c r="C13" t="s">
        <v>60</v>
      </c>
      <c r="E13">
        <f>MAX(('Board A'!D13-'Board A'!D14),('Board B'!D13-'Board B'!D14),('Board C'!D13-'Board C'!D14),('Board D'!D13-'Board D'!D14),('Board E'!D13-'Board E'!D14))</f>
        <v>0.0012199999999999989</v>
      </c>
      <c r="G13">
        <f>E13-D13</f>
        <v>0.0012199999999999989</v>
      </c>
      <c r="H13">
        <f>G13*25.4</f>
        <v>0.03098799999999997</v>
      </c>
      <c r="J13">
        <f>STDEV(('Board A'!D13-'Board A'!D14),('Board B'!D13-'Board B'!D14),('Board C'!D13-'Board C'!D14),('Board D'!D13-'Board D'!D14),('Board E'!D13-'Board E'!D14))</f>
        <v>0.001064739404737081</v>
      </c>
      <c r="K13">
        <f>J13*25.4</f>
        <v>0.027044380880321853</v>
      </c>
    </row>
    <row r="15" ht="12.75">
      <c r="B15" t="s">
        <v>10</v>
      </c>
    </row>
    <row r="18" spans="3:8" ht="12.75">
      <c r="C18" t="s">
        <v>11</v>
      </c>
      <c r="D18">
        <f>MIN('Board A'!D18,'Board B'!D18,'Board C'!D18,'Board D'!D18,'Board E'!D18)</f>
        <v>5.04016</v>
      </c>
      <c r="E18">
        <f>MAX('Board A'!D18,'Board B'!D18,'Board C'!D18,'Board D'!D18,'Board E'!D18)</f>
        <v>5.04126</v>
      </c>
      <c r="G18">
        <f>E18-D18</f>
        <v>0.001100000000000101</v>
      </c>
      <c r="H18">
        <f>G18*25.4</f>
        <v>0.02794000000000256</v>
      </c>
    </row>
    <row r="19" spans="4:8" ht="12.75">
      <c r="D19">
        <f>MIN('Board A'!D19,'Board B'!D19,'Board C'!D19,'Board D'!D19,'Board E'!D19)</f>
        <v>0.05046</v>
      </c>
      <c r="E19">
        <f>MAX('Board A'!D19,'Board B'!D19,'Board C'!D19,'Board D'!D19,'Board E'!D19)</f>
        <v>0.08</v>
      </c>
      <c r="G19">
        <f>E19-D19</f>
        <v>0.029540000000000004</v>
      </c>
      <c r="H19">
        <f>G19*25.4</f>
        <v>0.7503160000000001</v>
      </c>
    </row>
    <row r="20" spans="3:8" ht="12.75">
      <c r="C20" t="s">
        <v>19</v>
      </c>
      <c r="D20">
        <f>MIN('Board A'!D20,'Board B'!D20,'Board C'!D20,'Board D'!D20,'Board E'!D20)</f>
        <v>5.04016</v>
      </c>
      <c r="E20">
        <f>MAX('Board A'!D20,'Board B'!D20,'Board C'!D20,'Board D'!D20,'Board E'!D20)</f>
        <v>5.04126</v>
      </c>
      <c r="G20">
        <f>E20-D20</f>
        <v>0.001100000000000101</v>
      </c>
      <c r="H20">
        <f>G20*25.4</f>
        <v>0.02794000000000256</v>
      </c>
    </row>
    <row r="21" spans="4:8" ht="12.75">
      <c r="D21">
        <f>MIN(('Board A'!D21-2/25.4),('Board B'!D21+2/25.4),('Board C'!D21+2/25.4),('Board D'!D21-2/25.4),('Board E'!D21+2/25.4))</f>
        <v>4.249690157480315</v>
      </c>
      <c r="E21">
        <f>MAX(('Board A'!D21-2/25.4),('Board B'!D21+2/25.4),('Board C'!D21+2/25.4),('Board D'!D21-2/25.4),('Board E'!D21+2/25.4))</f>
        <v>4.2500601574803145</v>
      </c>
      <c r="G21">
        <f>E21-D21</f>
        <v>0.0003699999999993153</v>
      </c>
      <c r="H21">
        <f>G21*25.4</f>
        <v>0.009397999999982608</v>
      </c>
    </row>
    <row r="23" ht="12.75">
      <c r="B23" t="s">
        <v>14</v>
      </c>
    </row>
    <row r="32" spans="2:12" ht="12.75">
      <c r="B32" t="s">
        <v>26</v>
      </c>
      <c r="I32" t="s">
        <v>55</v>
      </c>
      <c r="J32" t="s">
        <v>56</v>
      </c>
      <c r="K32" t="s">
        <v>57</v>
      </c>
      <c r="L32" t="s">
        <v>37</v>
      </c>
    </row>
    <row r="33" spans="3:12" ht="12.75">
      <c r="C33" t="s">
        <v>31</v>
      </c>
      <c r="D33">
        <f>MIN('Board A'!D33,'Board B'!D33,'Board C'!D33,'Board D'!D33,'Board E'!D33)</f>
        <v>1.0277</v>
      </c>
      <c r="E33">
        <f>MAX('Board A'!D33,'Board B'!D33,'Board C'!D33,'Board D'!D33,'Board E'!D33)</f>
        <v>1.0378</v>
      </c>
      <c r="G33">
        <f>E33-D33</f>
        <v>0.010099999999999998</v>
      </c>
      <c r="I33">
        <f>MIN(D33:D36)</f>
        <v>1.0237</v>
      </c>
      <c r="J33">
        <f>MAX(E33:E36)</f>
        <v>1.0381</v>
      </c>
      <c r="K33">
        <f>J33-I33</f>
        <v>0.014399999999999968</v>
      </c>
      <c r="L33">
        <f>K33*25.4</f>
        <v>0.3657599999999992</v>
      </c>
    </row>
    <row r="34" spans="3:7" ht="12.75">
      <c r="C34" t="s">
        <v>27</v>
      </c>
      <c r="D34">
        <f>MIN('Board A'!D34,'Board B'!D34,'Board C'!D34,'Board D'!D34,'Board E'!D34)</f>
        <v>1.0237</v>
      </c>
      <c r="E34">
        <f>MAX('Board A'!D34,'Board B'!D34,'Board C'!D34,'Board D'!D34,'Board E'!D34)</f>
        <v>1.0378</v>
      </c>
      <c r="G34">
        <f>E34-D34</f>
        <v>0.014100000000000001</v>
      </c>
    </row>
    <row r="35" spans="3:7" ht="12.75">
      <c r="C35" t="s">
        <v>28</v>
      </c>
      <c r="D35">
        <f>MIN('Board A'!D35,'Board B'!D35,'Board C'!D35,'Board D'!D35,'Board E'!D35)</f>
        <v>1.0275</v>
      </c>
      <c r="E35">
        <f>MAX('Board A'!D35,'Board B'!D35,'Board C'!D35,'Board D'!D35,'Board E'!D35)</f>
        <v>1.0381</v>
      </c>
      <c r="G35">
        <f>E35-D35</f>
        <v>0.010599999999999943</v>
      </c>
    </row>
    <row r="36" spans="3:7" ht="12.75">
      <c r="C36" t="s">
        <v>29</v>
      </c>
      <c r="D36">
        <f>MIN('Board A'!D36,'Board B'!D36,'Board C'!D36,'Board D'!D36,'Board E'!D36)</f>
        <v>1.0271</v>
      </c>
      <c r="E36">
        <f>MAX('Board A'!D36,'Board B'!D36,'Board C'!D36,'Board D'!D36,'Board E'!D36)</f>
        <v>1.0373</v>
      </c>
      <c r="G36">
        <f>E36-D36</f>
        <v>0.010200000000000209</v>
      </c>
    </row>
    <row r="38" ht="12.75">
      <c r="B38" t="s">
        <v>32</v>
      </c>
    </row>
    <row r="39" spans="3:8" ht="12.75">
      <c r="C39" t="s">
        <v>33</v>
      </c>
      <c r="D39">
        <f>MIN('Board A'!D39,'Board B'!D39,'Board C'!D39,'Board D'!D39,'Board E'!D39)</f>
        <v>8.49617</v>
      </c>
      <c r="E39">
        <f>MAX('Board A'!D39,'Board B'!D39,'Board C'!D39,'Board D'!D39,'Board E'!D39)</f>
        <v>8.49774</v>
      </c>
      <c r="G39">
        <f>E39-D39</f>
        <v>0.0015700000000009595</v>
      </c>
      <c r="H39">
        <f>G39*25.4</f>
        <v>0.039878000000024366</v>
      </c>
    </row>
    <row r="40" ht="12.75">
      <c r="B40" t="s">
        <v>51</v>
      </c>
    </row>
    <row r="41" spans="3:8" ht="12.75">
      <c r="C41" t="s">
        <v>58</v>
      </c>
      <c r="D41">
        <f>MIN('Board A'!D41,'Board B'!D41,'Board C'!D41,'Board D'!D41,'Board E'!D41)</f>
        <v>0.40654</v>
      </c>
      <c r="E41">
        <f>MAX('Board A'!D41,'Board B'!D41,'Board C'!D41,'Board D'!D41,'Board E'!D41)</f>
        <v>0.40776</v>
      </c>
      <c r="G41">
        <f>E41-D41</f>
        <v>0.0012199999999999989</v>
      </c>
      <c r="H41">
        <f>G41*25.4</f>
        <v>0.03098799999999997</v>
      </c>
    </row>
  </sheetData>
  <printOptions/>
  <pageMargins left="0.75" right="0.75" top="1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cease</dc:creator>
  <cp:keywords/>
  <dc:description/>
  <cp:lastModifiedBy>cease</cp:lastModifiedBy>
  <cp:lastPrinted>2003-03-04T17:30:27Z</cp:lastPrinted>
  <dcterms:created xsi:type="dcterms:W3CDTF">2003-02-19T22:25:01Z</dcterms:created>
  <dcterms:modified xsi:type="dcterms:W3CDTF">2003-03-05T16:26:38Z</dcterms:modified>
  <cp:category/>
  <cp:version/>
  <cp:contentType/>
  <cp:contentStatus/>
</cp:coreProperties>
</file>