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06" windowWidth="5760" windowHeight="6120" activeTab="2"/>
  </bookViews>
  <sheets>
    <sheet name="IOS" sheetId="1" r:id="rId1"/>
    <sheet name="meta" sheetId="2" r:id="rId2"/>
    <sheet name="data" sheetId="3" r:id="rId3"/>
  </sheets>
  <definedNames>
    <definedName name="__123Graph_AMP04NUTRIENTS" hidden="1">'data'!#REF!</definedName>
    <definedName name="__123Graph_AMP16NUTRIENTS" hidden="1">'data'!#REF!</definedName>
    <definedName name="__123Graph_AMP20NUTRIENTS" hidden="1">'data'!#REF!</definedName>
    <definedName name="__123Graph_AMP26NUTRIENTS" hidden="1">'data'!#REF!</definedName>
    <definedName name="__123Graph_AO-NO3" hidden="1">'data'!#REF!</definedName>
    <definedName name="__123Graph_ASINUTRIENTS" hidden="1">'data'!#REF!</definedName>
    <definedName name="__123Graph_AS-NUT" hidden="1">'data'!#REF!</definedName>
    <definedName name="__123Graph_BMP04NUTRIENTS" hidden="1">'data'!#REF!</definedName>
    <definedName name="__123Graph_BMP16NUTRIENTS" hidden="1">'data'!#REF!</definedName>
    <definedName name="__123Graph_BMP20NUTRIENTS" hidden="1">'data'!#REF!</definedName>
    <definedName name="__123Graph_BMP26NUTRIENTS" hidden="1">'data'!#REF!</definedName>
    <definedName name="__123Graph_BO-NO3" hidden="1">'data'!#REF!</definedName>
    <definedName name="__123Graph_BSINUTRIENTS" hidden="1">'data'!#REF!</definedName>
    <definedName name="__123Graph_BS-NUT" hidden="1">'data'!#REF!</definedName>
    <definedName name="__123Graph_CMP04NUTRIENTS" hidden="1">'data'!#REF!</definedName>
    <definedName name="__123Graph_CMP16NUTRIENTS" hidden="1">'data'!#REF!</definedName>
    <definedName name="__123Graph_CMP20NUTRIENTS" hidden="1">'data'!#REF!</definedName>
    <definedName name="__123Graph_CMP26NUTRIENTS" hidden="1">'data'!#REF!</definedName>
    <definedName name="__123Graph_CSINUTRIENTS" hidden="1">'data'!#REF!</definedName>
    <definedName name="__123Graph_XMP04NUTRIENTS" hidden="1">'data'!#REF!</definedName>
    <definedName name="__123Graph_XMP16NUTRIENTS" hidden="1">'data'!#REF!</definedName>
    <definedName name="__123Graph_XMP20NUTRIENTS" hidden="1">'data'!#REF!</definedName>
    <definedName name="__123Graph_XMP26NUTRIENTS" hidden="1">'data'!#REF!</definedName>
    <definedName name="__123Graph_XO-NO3" hidden="1">'data'!#REF!</definedName>
    <definedName name="__123Graph_XSINUTRIENTS" hidden="1">'data'!#REF!</definedName>
    <definedName name="__123Graph_XS-NUT" hidden="1">'data'!#REF!</definedName>
    <definedName name="_xlnm.Print_Area" localSheetId="2">'data'!$B$3:$W$9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<sst xmlns="http://schemas.openxmlformats.org/spreadsheetml/2006/main" count="134" uniqueCount="78">
  <si>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cruise </t>
  </si>
  <si>
    <t>ship</t>
  </si>
  <si>
    <t>Tully</t>
  </si>
  <si>
    <t xml:space="preserve">dates </t>
  </si>
  <si>
    <t>August/September 1999</t>
  </si>
  <si>
    <t xml:space="preserve">Chief Scientist  </t>
  </si>
  <si>
    <t>Frank Whitney</t>
  </si>
  <si>
    <t xml:space="preserve"> </t>
  </si>
  <si>
    <t xml:space="preserve">Total Alkalinity </t>
  </si>
  <si>
    <t xml:space="preserve">CRM used? </t>
  </si>
  <si>
    <t>Dickson</t>
  </si>
  <si>
    <t xml:space="preserve">CRM batch </t>
  </si>
  <si>
    <t>certified value</t>
  </si>
  <si>
    <t>2204.38+/-0.30 umol/kg</t>
  </si>
  <si>
    <t xml:space="preserve">Acid batch </t>
  </si>
  <si>
    <t>acid concentration</t>
  </si>
  <si>
    <t xml:space="preserve">cell type, open or closed </t>
  </si>
  <si>
    <t>open</t>
  </si>
  <si>
    <t>sample weight</t>
  </si>
  <si>
    <t xml:space="preserve">70-80 grams </t>
  </si>
  <si>
    <t>avg CRM %</t>
  </si>
  <si>
    <t>stdev CRM correction</t>
  </si>
  <si>
    <t>No CRM or HgCl2 corrections were used on these samples.</t>
  </si>
  <si>
    <t>Reference  - Reference materials for oceanic CO2 analysis:2 A method  for the certifiaction of total alkalinity</t>
  </si>
  <si>
    <t xml:space="preserve">                 A.G. Dickson, J.D. Afghan, and G.C. Anderson</t>
  </si>
  <si>
    <t xml:space="preserve">Program from - Ernie Lewis 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</si>
  <si>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</si>
  <si>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</si>
  <si>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</si>
  <si>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</si>
  <si>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 xml:space="preserve">data corrected using CRM? </t>
  </si>
  <si>
    <t>no</t>
  </si>
  <si>
    <t>CRM used</t>
  </si>
  <si>
    <t>Dickson/IOS</t>
  </si>
  <si>
    <t xml:space="preserve">batch numbers of CRMs </t>
  </si>
  <si>
    <t>Dickson 54/ IOS 11</t>
  </si>
  <si>
    <t>Dickson certified value</t>
  </si>
  <si>
    <t>1994.17+/-0.30 umol/kg</t>
  </si>
  <si>
    <t>IOS standard value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</si>
  <si>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</si>
  <si>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</si>
  <si>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TABULATED AT SEA August-September 1999.  M.R. &amp; F.W.</t>
  </si>
  <si>
    <t>Cruise: 9921  Station:  SI03   UTC Date: 99 08 24  UTC Time: 1756</t>
  </si>
  <si>
    <t>Lat: 48:35.99N   Long: 123:29.96W   Cast No:1</t>
  </si>
  <si>
    <t>Nom.</t>
  </si>
  <si>
    <t>CTD</t>
  </si>
  <si>
    <t>Bottle</t>
  </si>
  <si>
    <t>Cast</t>
  </si>
  <si>
    <t>Depth</t>
  </si>
  <si>
    <t>Temp.</t>
  </si>
  <si>
    <t>Sal</t>
  </si>
  <si>
    <t>Sig-t</t>
  </si>
  <si>
    <t>Trans</t>
  </si>
  <si>
    <t>Sal.</t>
  </si>
  <si>
    <t>O2</t>
  </si>
  <si>
    <t>PO4</t>
  </si>
  <si>
    <t>NO3</t>
  </si>
  <si>
    <t>SiO4</t>
  </si>
  <si>
    <t>NH4</t>
  </si>
  <si>
    <t>Alk</t>
  </si>
  <si>
    <t>DIC</t>
  </si>
  <si>
    <t>#</t>
  </si>
  <si>
    <t>SN</t>
  </si>
  <si>
    <t>(m)</t>
  </si>
  <si>
    <t>(dbar)</t>
  </si>
  <si>
    <t>(C)</t>
  </si>
  <si>
    <t>mL/L</t>
  </si>
  <si>
    <t>uM/kg</t>
  </si>
  <si>
    <t>uM/L</t>
  </si>
  <si>
    <t>umol/kg</t>
  </si>
  <si>
    <t>flag</t>
  </si>
  <si>
    <t>-</t>
  </si>
  <si>
    <t>B-10</t>
  </si>
  <si>
    <t>B-20</t>
  </si>
  <si>
    <t>switched 35m B3 and B7 nuts</t>
  </si>
  <si>
    <t>suspect chl values</t>
  </si>
  <si>
    <t>uM</t>
  </si>
  <si>
    <t>JSP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</si>
</sst>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</numFmts>
  <fonts count="11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"/>
      <family val="0"/>
    </font>
    <font>
      <i/>
      <sz val="10"/>
      <name val="Arial MT"/>
      <family val="0"/>
    </font>
    <font>
      <b/>
      <i/>
      <sz val="10"/>
      <name val="Arial MT"/>
      <family val="0"/>
    </font>
    <font>
      <sz val="8"/>
      <color indexed="8"/>
      <name val="Helv"/>
      <family val="0"/>
    </font>
    <font>
      <b/>
      <sz val="10"/>
      <name val="Arial MT"/>
      <family val="0"/>
    </font>
    <font>
      <sz val="8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fill"/>
      <protection/>
    </xf>
    <xf numFmtId="172" fontId="5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right"/>
      <protection/>
    </xf>
    <xf numFmtId="175" fontId="0" fillId="0" borderId="0" xfId="0" applyNumberFormat="1" applyAlignment="1" applyProtection="1">
      <alignment horizontal="fill"/>
      <protection/>
    </xf>
    <xf numFmtId="172" fontId="0" fillId="0" borderId="0" xfId="0" applyAlignment="1">
      <alignment horizontal="right"/>
    </xf>
    <xf numFmtId="172" fontId="5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left"/>
      <protection/>
    </xf>
    <xf numFmtId="174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right"/>
      <protection/>
    </xf>
    <xf numFmtId="174" fontId="6" fillId="0" borderId="0" xfId="0" applyNumberFormat="1" applyFont="1" applyAlignment="1">
      <alignment horizontal="right"/>
    </xf>
    <xf numFmtId="172" fontId="0" fillId="0" borderId="0" xfId="0" applyAlignment="1">
      <alignment horizontal="left"/>
    </xf>
    <xf numFmtId="172" fontId="7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 horizontal="fill"/>
      <protection/>
    </xf>
    <xf numFmtId="174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>
      <alignment horizontal="right"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0" xfId="0" applyNumberFormat="1" applyFont="1" applyAlignment="1">
      <alignment horizontal="right"/>
    </xf>
    <xf numFmtId="175" fontId="5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 applyProtection="1">
      <alignment/>
      <protection/>
    </xf>
    <xf numFmtId="174" fontId="6" fillId="0" borderId="0" xfId="0" applyNumberFormat="1" applyFont="1" applyAlignment="1" applyProtection="1">
      <alignment horizontal="right"/>
      <protection/>
    </xf>
    <xf numFmtId="172" fontId="0" fillId="2" borderId="0" xfId="0" applyFill="1" applyAlignment="1">
      <alignment/>
    </xf>
    <xf numFmtId="172" fontId="8" fillId="2" borderId="0" xfId="0" applyFont="1" applyFill="1" applyAlignment="1">
      <alignment/>
    </xf>
    <xf numFmtId="172" fontId="9" fillId="0" borderId="0" xfId="0" applyNumberFormat="1" applyFont="1" applyAlignment="1" applyProtection="1">
      <alignment/>
      <protection/>
    </xf>
    <xf numFmtId="175" fontId="0" fillId="3" borderId="0" xfId="0" applyNumberFormat="1" applyFill="1" applyAlignment="1">
      <alignment/>
    </xf>
    <xf numFmtId="175" fontId="0" fillId="3" borderId="0" xfId="0" applyNumberFormat="1" applyFill="1" applyAlignment="1" applyProtection="1">
      <alignment horizontal="center"/>
      <protection/>
    </xf>
    <xf numFmtId="175" fontId="9" fillId="3" borderId="0" xfId="0" applyNumberFormat="1" applyFont="1" applyFill="1" applyAlignment="1" applyProtection="1">
      <alignment/>
      <protection/>
    </xf>
    <xf numFmtId="175" fontId="0" fillId="3" borderId="0" xfId="0" applyNumberFormat="1" applyFill="1" applyAlignment="1" applyProtection="1">
      <alignment horizontal="fill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5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175" fontId="0" fillId="0" borderId="0" xfId="0" applyNumberFormat="1" applyFill="1" applyAlignment="1" applyProtection="1">
      <alignment horizontal="fill"/>
      <protection/>
    </xf>
    <xf numFmtId="2" fontId="0" fillId="0" borderId="0" xfId="0" applyNumberFormat="1" applyFill="1" applyAlignment="1" applyProtection="1">
      <alignment horizontal="fill"/>
      <protection/>
    </xf>
    <xf numFmtId="175" fontId="0" fillId="4" borderId="0" xfId="0" applyNumberFormat="1" applyFill="1" applyAlignment="1">
      <alignment/>
    </xf>
    <xf numFmtId="175" fontId="0" fillId="4" borderId="0" xfId="0" applyNumberFormat="1" applyFill="1" applyAlignment="1" applyProtection="1">
      <alignment horizontal="right"/>
      <protection/>
    </xf>
    <xf numFmtId="175" fontId="0" fillId="4" borderId="0" xfId="0" applyNumberFormat="1" applyFill="1" applyAlignment="1">
      <alignment horizontal="right"/>
    </xf>
    <xf numFmtId="175" fontId="0" fillId="4" borderId="0" xfId="0" applyNumberFormat="1" applyFill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8">
      <selection activeCell="H62" sqref="H62"/>
    </sheetView>
  </sheetViews>
  <sheetFormatPr defaultColWidth="9.140625" defaultRowHeight="12.75"/>
  <sheetData>
    <row r="1" spans="1:3" ht="12.75">
      <c r="A1" t="s">
        <v>0</v>
      </c>
      <c r="C1">
        <v>9921</v>
      </c>
    </row>
    <row r="2" spans="1:3" ht="12.75">
      <c r="A2" t="s">
        <v>1</v>
      </c>
      <c r="C2" t="s">
        <v>2</v>
      </c>
    </row>
    <row r="3" spans="1:3" ht="12.75">
      <c r="A3" t="s">
        <v>3</v>
      </c>
      <c r="C3" t="s">
        <v>4</v>
      </c>
    </row>
    <row r="4" spans="1:3" ht="12.75">
      <c r="A4" t="s">
        <v>5</v>
      </c>
      <c r="C4" t="s">
        <v>6</v>
      </c>
    </row>
    <row r="5" ht="12.75">
      <c r="A5" t="s">
        <v>7</v>
      </c>
    </row>
    <row r="6" ht="12.75">
      <c r="A6" t="s">
        <v>7</v>
      </c>
    </row>
    <row r="7" ht="12.75">
      <c r="A7" t="s">
        <v>7</v>
      </c>
    </row>
    <row r="11" spans="1:10" ht="12.75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39"/>
    </row>
    <row r="12" ht="12.75">
      <c r="A12" t="s">
        <v>7</v>
      </c>
    </row>
    <row r="13" spans="1:8" ht="12.75">
      <c r="A13" t="s">
        <v>7</v>
      </c>
      <c r="H13" t="s">
        <v>7</v>
      </c>
    </row>
    <row r="14" spans="1:9" ht="12.75">
      <c r="A14" t="s">
        <v>9</v>
      </c>
      <c r="H14" t="s">
        <v>10</v>
      </c>
      <c r="I14" t="s">
        <v>7</v>
      </c>
    </row>
    <row r="15" spans="1:8" ht="12.75">
      <c r="A15" t="s">
        <v>11</v>
      </c>
      <c r="H15">
        <v>45</v>
      </c>
    </row>
    <row r="16" spans="1:8" ht="12.75">
      <c r="A16" t="s">
        <v>12</v>
      </c>
      <c r="H16" t="s">
        <v>13</v>
      </c>
    </row>
    <row r="17" spans="1:8" ht="12.75">
      <c r="A17" t="s">
        <v>14</v>
      </c>
      <c r="H17">
        <v>1</v>
      </c>
    </row>
    <row r="18" spans="1:8" ht="12.75">
      <c r="A18" t="s">
        <v>15</v>
      </c>
      <c r="H18">
        <v>0.09901</v>
      </c>
    </row>
    <row r="19" spans="1:8" ht="12.75">
      <c r="A19" t="s">
        <v>16</v>
      </c>
      <c r="H19" t="s">
        <v>17</v>
      </c>
    </row>
    <row r="20" spans="1:8" ht="12.75">
      <c r="A20" t="s">
        <v>18</v>
      </c>
      <c r="H20" t="s">
        <v>19</v>
      </c>
    </row>
    <row r="21" spans="1:8" ht="12.75">
      <c r="A21" t="s">
        <v>20</v>
      </c>
      <c r="H21">
        <v>1.00068712</v>
      </c>
    </row>
    <row r="22" spans="1:8" ht="12.75">
      <c r="A22" t="s">
        <v>21</v>
      </c>
      <c r="H22">
        <v>0.000321457</v>
      </c>
    </row>
    <row r="25" ht="12.75">
      <c r="A25" t="s">
        <v>22</v>
      </c>
    </row>
    <row r="27" spans="1:2" ht="12.75">
      <c r="A27" t="s">
        <v>7</v>
      </c>
      <c r="B27" t="s">
        <v>7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6" spans="1:10" ht="12.75">
      <c r="A36" s="40" t="s">
        <v>26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8" ht="12.75">
      <c r="A37" t="s">
        <v>27</v>
      </c>
      <c r="H37" t="s">
        <v>28</v>
      </c>
    </row>
    <row r="38" spans="1:8" ht="12.75">
      <c r="A38" t="s">
        <v>29</v>
      </c>
      <c r="H38">
        <v>29.587</v>
      </c>
    </row>
    <row r="39" spans="1:8" ht="12.75">
      <c r="A39" t="s">
        <v>30</v>
      </c>
      <c r="H39" t="s">
        <v>31</v>
      </c>
    </row>
    <row r="40" spans="1:8" ht="12.75">
      <c r="A40" t="s">
        <v>20</v>
      </c>
      <c r="H40">
        <v>100.0009785</v>
      </c>
    </row>
    <row r="41" spans="1:8" ht="12.75">
      <c r="A41" t="s">
        <v>21</v>
      </c>
      <c r="H41">
        <v>0.00032452</v>
      </c>
    </row>
    <row r="42" spans="1:8" ht="12.75">
      <c r="A42" t="s">
        <v>32</v>
      </c>
      <c r="H42" t="s">
        <v>33</v>
      </c>
    </row>
    <row r="43" spans="1:8" ht="12.75">
      <c r="A43" t="s">
        <v>34</v>
      </c>
      <c r="H43" t="s">
        <v>35</v>
      </c>
    </row>
    <row r="44" spans="1:8" ht="12.75">
      <c r="A44" t="s">
        <v>36</v>
      </c>
      <c r="H44" t="s">
        <v>37</v>
      </c>
    </row>
    <row r="45" spans="1:8" ht="12.75">
      <c r="A45" t="s">
        <v>38</v>
      </c>
      <c r="H45">
        <v>2177.5</v>
      </c>
    </row>
    <row r="46" ht="12.75">
      <c r="A46" t="s">
        <v>7</v>
      </c>
    </row>
    <row r="47" spans="1:8" ht="12.75">
      <c r="A47" t="s">
        <v>22</v>
      </c>
      <c r="H47" t="s">
        <v>7</v>
      </c>
    </row>
    <row r="48" spans="1:8" ht="12.75">
      <c r="A48" t="s">
        <v>7</v>
      </c>
      <c r="H48" t="s">
        <v>7</v>
      </c>
    </row>
    <row r="52" ht="12.75">
      <c r="A52" t="s">
        <v>39</v>
      </c>
    </row>
    <row r="53" ht="12.75">
      <c r="A53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W718"/>
  <sheetViews>
    <sheetView showGridLines="0" tabSelected="1" zoomScale="75" zoomScaleNormal="75" workbookViewId="0" topLeftCell="B1">
      <selection activeCell="B1" sqref="B1"/>
    </sheetView>
  </sheetViews>
  <sheetFormatPr defaultColWidth="9.7109375" defaultRowHeight="12.75"/>
  <cols>
    <col min="2" max="2" width="4.7109375" style="16" customWidth="1"/>
    <col min="3" max="3" width="5.421875" style="0" customWidth="1"/>
    <col min="4" max="4" width="7.28125" style="11" customWidth="1"/>
    <col min="5" max="5" width="7.421875" style="7" customWidth="1"/>
    <col min="6" max="6" width="7.140625" style="28" customWidth="1"/>
    <col min="7" max="7" width="7.421875" style="7" customWidth="1"/>
    <col min="8" max="8" width="7.421875" style="28" customWidth="1"/>
    <col min="9" max="9" width="6.140625" style="0" customWidth="1"/>
    <col min="10" max="10" width="7.57421875" style="28" customWidth="1"/>
    <col min="11" max="11" width="6.57421875" style="28" customWidth="1"/>
    <col min="12" max="12" width="6.57421875" style="11" customWidth="1"/>
    <col min="13" max="13" width="6.140625" style="8" customWidth="1"/>
    <col min="14" max="14" width="7.28125" style="11" customWidth="1"/>
    <col min="15" max="15" width="5.57421875" style="7" customWidth="1"/>
    <col min="16" max="17" width="6.7109375" style="11" customWidth="1"/>
    <col min="18" max="18" width="6.7109375" style="7" customWidth="1"/>
    <col min="19" max="19" width="7.140625" style="11" customWidth="1"/>
    <col min="20" max="20" width="7.140625" style="49" customWidth="1"/>
    <col min="21" max="21" width="7.140625" style="50" customWidth="1"/>
    <col min="22" max="22" width="7.140625" style="49" customWidth="1"/>
    <col min="23" max="23" width="7.140625" style="7" customWidth="1"/>
  </cols>
  <sheetData>
    <row r="1" spans="2:22" ht="12.75">
      <c r="B1" s="26" t="s">
        <v>41</v>
      </c>
      <c r="L1" s="55"/>
      <c r="T1" s="42"/>
      <c r="U1" s="7"/>
      <c r="V1" s="42"/>
    </row>
    <row r="2" spans="2:22" ht="12.75">
      <c r="B2" s="26"/>
      <c r="L2" s="55"/>
      <c r="T2" s="42"/>
      <c r="U2" s="7"/>
      <c r="V2" s="42"/>
    </row>
    <row r="3" spans="3:22" ht="12.75">
      <c r="C3" s="6" t="s">
        <v>42</v>
      </c>
      <c r="E3" s="46"/>
      <c r="F3" s="37"/>
      <c r="G3" s="46"/>
      <c r="H3" s="37"/>
      <c r="I3" s="1"/>
      <c r="J3" s="37"/>
      <c r="L3" s="55"/>
      <c r="T3" s="42"/>
      <c r="U3" s="7"/>
      <c r="V3" s="42"/>
    </row>
    <row r="4" spans="3:22" ht="12.75">
      <c r="C4" s="6" t="s">
        <v>43</v>
      </c>
      <c r="E4" s="46"/>
      <c r="F4" s="37"/>
      <c r="G4" s="46"/>
      <c r="H4" s="37"/>
      <c r="I4" s="1"/>
      <c r="J4" s="37"/>
      <c r="L4" s="55"/>
      <c r="M4"/>
      <c r="O4" s="19"/>
      <c r="T4" s="42"/>
      <c r="U4" s="7"/>
      <c r="V4" s="42"/>
    </row>
    <row r="5" spans="5:23" ht="12.75">
      <c r="E5" s="46"/>
      <c r="F5" s="37"/>
      <c r="G5" s="46"/>
      <c r="H5" s="37"/>
      <c r="I5" s="1"/>
      <c r="K5" s="8"/>
      <c r="L5" s="55"/>
      <c r="M5" s="11"/>
      <c r="N5" s="7"/>
      <c r="O5" s="11"/>
      <c r="Q5" s="7"/>
      <c r="T5" s="42"/>
      <c r="U5"/>
      <c r="V5" s="42"/>
      <c r="W5"/>
    </row>
    <row r="6" spans="3:23" ht="12.75">
      <c r="C6" s="2" t="s">
        <v>44</v>
      </c>
      <c r="D6" s="31" t="s">
        <v>45</v>
      </c>
      <c r="E6" s="47" t="s">
        <v>45</v>
      </c>
      <c r="F6" s="30" t="s">
        <v>45</v>
      </c>
      <c r="G6" s="47" t="s">
        <v>45</v>
      </c>
      <c r="H6" s="30"/>
      <c r="I6" s="4"/>
      <c r="J6" s="20" t="s">
        <v>46</v>
      </c>
      <c r="K6" s="9"/>
      <c r="L6" s="56" t="s">
        <v>77</v>
      </c>
      <c r="M6" s="11"/>
      <c r="N6" s="7"/>
      <c r="O6" s="11"/>
      <c r="Q6" s="7"/>
      <c r="S6" s="31" t="s">
        <v>45</v>
      </c>
      <c r="T6" s="43" t="s">
        <v>7</v>
      </c>
      <c r="U6" s="3"/>
      <c r="V6" s="43"/>
      <c r="W6" s="3"/>
    </row>
    <row r="7" spans="1:23" ht="12.75">
      <c r="A7" t="s">
        <v>47</v>
      </c>
      <c r="C7" s="2" t="s">
        <v>48</v>
      </c>
      <c r="D7" s="14" t="s">
        <v>48</v>
      </c>
      <c r="E7" s="47" t="s">
        <v>49</v>
      </c>
      <c r="F7" s="30" t="s">
        <v>50</v>
      </c>
      <c r="G7" s="47" t="s">
        <v>49</v>
      </c>
      <c r="H7" s="30" t="s">
        <v>51</v>
      </c>
      <c r="I7" s="4" t="s">
        <v>52</v>
      </c>
      <c r="J7" s="20" t="s">
        <v>53</v>
      </c>
      <c r="K7" s="9" t="s">
        <v>54</v>
      </c>
      <c r="L7" s="56" t="s">
        <v>54</v>
      </c>
      <c r="M7" s="14" t="s">
        <v>54</v>
      </c>
      <c r="N7" s="12" t="s">
        <v>55</v>
      </c>
      <c r="O7" s="14" t="s">
        <v>56</v>
      </c>
      <c r="P7" s="14" t="s">
        <v>57</v>
      </c>
      <c r="Q7" s="12" t="s">
        <v>58</v>
      </c>
      <c r="R7" s="12"/>
      <c r="S7" s="14" t="s">
        <v>48</v>
      </c>
      <c r="T7" s="44" t="s">
        <v>59</v>
      </c>
      <c r="U7" s="41" t="s">
        <v>59</v>
      </c>
      <c r="V7" s="44" t="s">
        <v>60</v>
      </c>
      <c r="W7" s="41" t="s">
        <v>60</v>
      </c>
    </row>
    <row r="8" spans="1:23" ht="12.75">
      <c r="A8" t="s">
        <v>61</v>
      </c>
      <c r="B8" s="2" t="s">
        <v>62</v>
      </c>
      <c r="C8" s="2" t="s">
        <v>63</v>
      </c>
      <c r="D8" s="14" t="s">
        <v>64</v>
      </c>
      <c r="E8" s="47" t="s">
        <v>65</v>
      </c>
      <c r="F8" s="30"/>
      <c r="G8" s="47" t="s">
        <v>65</v>
      </c>
      <c r="H8" s="30"/>
      <c r="I8" s="4"/>
      <c r="K8" s="8" t="s">
        <v>66</v>
      </c>
      <c r="L8" s="57" t="s">
        <v>76</v>
      </c>
      <c r="M8" s="14" t="s">
        <v>67</v>
      </c>
      <c r="N8" s="12" t="s">
        <v>68</v>
      </c>
      <c r="O8" s="14" t="s">
        <v>68</v>
      </c>
      <c r="P8" s="14" t="s">
        <v>68</v>
      </c>
      <c r="Q8" s="12" t="s">
        <v>68</v>
      </c>
      <c r="R8" s="12"/>
      <c r="S8" s="14" t="s">
        <v>64</v>
      </c>
      <c r="T8" s="44" t="s">
        <v>69</v>
      </c>
      <c r="U8" s="41" t="s">
        <v>70</v>
      </c>
      <c r="V8" s="44" t="s">
        <v>69</v>
      </c>
      <c r="W8" s="41" t="s">
        <v>70</v>
      </c>
    </row>
    <row r="9" spans="2:23" ht="12.75" customHeight="1">
      <c r="B9" s="2" t="s">
        <v>71</v>
      </c>
      <c r="C9" s="5" t="s">
        <v>71</v>
      </c>
      <c r="D9" s="15" t="s">
        <v>71</v>
      </c>
      <c r="E9" s="13" t="s">
        <v>71</v>
      </c>
      <c r="F9" s="29"/>
      <c r="G9" s="13" t="s">
        <v>71</v>
      </c>
      <c r="H9" s="29"/>
      <c r="I9" s="5"/>
      <c r="J9" s="29" t="s">
        <v>71</v>
      </c>
      <c r="K9" s="10"/>
      <c r="L9" s="58"/>
      <c r="M9" s="15" t="s">
        <v>71</v>
      </c>
      <c r="N9" s="13" t="s">
        <v>71</v>
      </c>
      <c r="O9" s="15" t="s">
        <v>71</v>
      </c>
      <c r="P9" s="15" t="s">
        <v>71</v>
      </c>
      <c r="Q9" s="13"/>
      <c r="R9" s="13"/>
      <c r="S9" s="15" t="s">
        <v>71</v>
      </c>
      <c r="T9" s="45"/>
      <c r="U9" s="5"/>
      <c r="V9" s="45"/>
      <c r="W9" s="5"/>
    </row>
    <row r="10" spans="1:23" ht="12.75">
      <c r="A10">
        <v>1</v>
      </c>
      <c r="B10" s="16">
        <v>15</v>
      </c>
      <c r="C10" s="16">
        <v>0</v>
      </c>
      <c r="D10" s="11">
        <v>0.698</v>
      </c>
      <c r="E10" s="7">
        <v>16.8237</v>
      </c>
      <c r="F10" s="28">
        <v>28.0274</v>
      </c>
      <c r="G10" s="7">
        <v>16.8237</v>
      </c>
      <c r="H10" s="37">
        <f aca="true" t="shared" si="0" ref="H10:H24">((999.842594+6.794*10^-2*E10-9.0953*10^-3*E10^2+1.001685*10^-4*E10^3-1.12*10^-6*E10^4+6.536*10^-9*E10^5)+(0.8245-0.00409*E10+7.6438*10^-5*E10^2-8.2467*10^-7*E10^3+5.3875*10^-9*E10^4)*F10+(-5.72466*10^-3+1.0227*10^-4*E10-1.6546*10^-6*E10^2)*F10^1.5+4.8314*10^-4*F10^2)-1000</f>
        <v>20.211719446755183</v>
      </c>
      <c r="I10" s="7">
        <v>61.98</v>
      </c>
      <c r="J10" s="18"/>
      <c r="K10" s="18"/>
      <c r="L10" s="57"/>
      <c r="M10" s="7"/>
      <c r="N10" s="7"/>
      <c r="O10" s="11"/>
      <c r="Q10" s="7"/>
      <c r="S10" s="11">
        <v>0.698</v>
      </c>
      <c r="T10" s="42"/>
      <c r="U10"/>
      <c r="V10" s="42"/>
      <c r="W10"/>
    </row>
    <row r="11" spans="1:23" ht="12.75">
      <c r="A11">
        <v>1</v>
      </c>
      <c r="B11" s="16">
        <v>14</v>
      </c>
      <c r="C11" s="16">
        <v>0</v>
      </c>
      <c r="D11" s="11">
        <v>0.685</v>
      </c>
      <c r="E11" s="7">
        <v>16.83</v>
      </c>
      <c r="F11" s="28">
        <v>28.0275</v>
      </c>
      <c r="G11" s="7">
        <v>16.83</v>
      </c>
      <c r="H11" s="37">
        <f t="shared" si="0"/>
        <v>20.210383740494535</v>
      </c>
      <c r="I11" s="7">
        <v>57.55</v>
      </c>
      <c r="J11" s="18">
        <v>28.0263</v>
      </c>
      <c r="K11" s="18">
        <v>9.981</v>
      </c>
      <c r="L11" s="57">
        <f>K11*(1000/22.4)</f>
        <v>445.58035714285717</v>
      </c>
      <c r="M11" s="14">
        <f>(K11*1000/22.4)/(1+H11/1000)</f>
        <v>436.75340326294605</v>
      </c>
      <c r="N11" s="7">
        <v>0.3322485</v>
      </c>
      <c r="O11" s="11">
        <v>-0.02772329999999998</v>
      </c>
      <c r="P11" s="11">
        <v>25.88422</v>
      </c>
      <c r="Q11" s="7">
        <v>0.27410539999999994</v>
      </c>
      <c r="S11" s="11">
        <v>0.685</v>
      </c>
      <c r="T11" s="42"/>
      <c r="U11"/>
      <c r="V11" s="42"/>
      <c r="W11"/>
    </row>
    <row r="12" spans="1:23" ht="12.75">
      <c r="A12">
        <v>1</v>
      </c>
      <c r="B12" s="16">
        <v>13</v>
      </c>
      <c r="C12" s="16">
        <v>5</v>
      </c>
      <c r="D12" s="11">
        <v>5.416</v>
      </c>
      <c r="E12" s="7">
        <v>14.4411</v>
      </c>
      <c r="F12" s="28">
        <v>28.0815</v>
      </c>
      <c r="G12" s="7">
        <v>14.4411</v>
      </c>
      <c r="H12" s="37">
        <f t="shared" si="0"/>
        <v>20.760604563633706</v>
      </c>
      <c r="I12" s="7">
        <v>70.64</v>
      </c>
      <c r="J12" s="18">
        <v>28.0935</v>
      </c>
      <c r="K12" s="18">
        <v>7.947</v>
      </c>
      <c r="L12" s="57">
        <f>K12*(1000/22.4)</f>
        <v>354.7767857142857</v>
      </c>
      <c r="M12" s="14">
        <f>(K12*1000/22.4)/(1+H12/1000)</f>
        <v>347.5612049761165</v>
      </c>
      <c r="N12" s="7">
        <v>0.541387</v>
      </c>
      <c r="O12" s="11">
        <v>0.26413775</v>
      </c>
      <c r="P12" s="11">
        <v>28.84767</v>
      </c>
      <c r="Q12" s="7">
        <v>0.4737625</v>
      </c>
      <c r="S12" s="11">
        <v>5.416</v>
      </c>
      <c r="T12" s="42"/>
      <c r="U12"/>
      <c r="V12" s="42"/>
      <c r="W12"/>
    </row>
    <row r="13" spans="1:23" ht="12.75">
      <c r="A13">
        <v>1</v>
      </c>
      <c r="B13" s="16">
        <v>12</v>
      </c>
      <c r="C13" s="16">
        <v>10</v>
      </c>
      <c r="D13" s="11">
        <v>10.555</v>
      </c>
      <c r="E13" s="7">
        <v>12.9332</v>
      </c>
      <c r="F13" s="28">
        <v>28.1891</v>
      </c>
      <c r="G13" s="7">
        <v>12.9332</v>
      </c>
      <c r="H13" s="37">
        <f t="shared" si="0"/>
        <v>21.1364932194208</v>
      </c>
      <c r="I13" s="7">
        <v>74.54</v>
      </c>
      <c r="J13" s="18">
        <v>28.1889</v>
      </c>
      <c r="K13" s="18">
        <v>6.213</v>
      </c>
      <c r="L13" s="57">
        <f>K13*(1000/22.4)</f>
        <v>277.36607142857144</v>
      </c>
      <c r="M13" s="14">
        <f>(K13*1000/22.4)/(1+H13/1000)</f>
        <v>271.6248741185389</v>
      </c>
      <c r="N13" s="7">
        <v>0.9652542</v>
      </c>
      <c r="O13" s="11">
        <v>4.406583</v>
      </c>
      <c r="P13" s="11">
        <v>33.29632</v>
      </c>
      <c r="Q13" s="7">
        <v>0.28355549999999996</v>
      </c>
      <c r="S13" s="11">
        <v>10.555</v>
      </c>
      <c r="T13" s="42"/>
      <c r="U13"/>
      <c r="V13" s="42"/>
      <c r="W13"/>
    </row>
    <row r="14" spans="1:23" ht="12.75">
      <c r="A14">
        <v>1</v>
      </c>
      <c r="B14" s="16">
        <v>11</v>
      </c>
      <c r="C14" s="16">
        <v>50</v>
      </c>
      <c r="D14" s="11">
        <v>50.177</v>
      </c>
      <c r="E14" s="7">
        <v>9.4504</v>
      </c>
      <c r="F14" s="28">
        <v>29.7743</v>
      </c>
      <c r="G14" s="7">
        <v>9.4504</v>
      </c>
      <c r="H14" s="37">
        <f t="shared" si="0"/>
        <v>22.961600443449015</v>
      </c>
      <c r="I14" s="7">
        <v>88.46</v>
      </c>
      <c r="J14" s="18">
        <v>29.8657</v>
      </c>
      <c r="K14" s="18">
        <v>2.9</v>
      </c>
      <c r="L14" s="57">
        <f>K14*(1000/22.4)</f>
        <v>129.46428571428572</v>
      </c>
      <c r="M14" s="14">
        <f>(K14*1000/22.4)/(1+H14/1000)</f>
        <v>126.558304493701</v>
      </c>
      <c r="N14" s="7">
        <v>2.594367</v>
      </c>
      <c r="O14" s="11">
        <v>26.39839</v>
      </c>
      <c r="P14" s="11">
        <v>50.5742</v>
      </c>
      <c r="Q14" s="7">
        <v>0.08630699999999997</v>
      </c>
      <c r="S14" s="11">
        <v>50.177</v>
      </c>
      <c r="T14" s="42"/>
      <c r="U14"/>
      <c r="V14" s="42"/>
      <c r="W14"/>
    </row>
    <row r="15" spans="1:23" ht="12.75">
      <c r="A15">
        <v>1</v>
      </c>
      <c r="B15" s="16">
        <v>10</v>
      </c>
      <c r="C15" s="16">
        <v>75</v>
      </c>
      <c r="D15" s="11">
        <v>75.439</v>
      </c>
      <c r="E15" s="7">
        <v>9.005</v>
      </c>
      <c r="F15" s="28">
        <v>30.8266</v>
      </c>
      <c r="G15" s="7">
        <v>9.005</v>
      </c>
      <c r="H15" s="37">
        <f t="shared" si="0"/>
        <v>23.851775304596572</v>
      </c>
      <c r="I15" s="7">
        <v>84.09</v>
      </c>
      <c r="J15" s="18"/>
      <c r="K15" s="18"/>
      <c r="L15" s="57"/>
      <c r="M15" s="14"/>
      <c r="N15" s="7"/>
      <c r="O15" s="11"/>
      <c r="Q15" s="7"/>
      <c r="S15" s="11">
        <v>75.439</v>
      </c>
      <c r="T15" s="42"/>
      <c r="U15"/>
      <c r="V15" s="42"/>
      <c r="W15"/>
    </row>
    <row r="16" spans="1:23" ht="12.75">
      <c r="A16">
        <v>1</v>
      </c>
      <c r="B16" s="16">
        <v>9</v>
      </c>
      <c r="C16" s="16">
        <v>75</v>
      </c>
      <c r="D16" s="11">
        <v>75.435</v>
      </c>
      <c r="E16" s="7">
        <v>9.005</v>
      </c>
      <c r="F16" s="28">
        <v>30.8269</v>
      </c>
      <c r="G16" s="7">
        <v>9.005</v>
      </c>
      <c r="H16" s="37">
        <f t="shared" si="0"/>
        <v>23.852009893888408</v>
      </c>
      <c r="I16" s="7">
        <v>84.11</v>
      </c>
      <c r="J16" s="18">
        <v>30.8552</v>
      </c>
      <c r="K16" s="18">
        <v>1.033</v>
      </c>
      <c r="L16" s="57">
        <f aca="true" t="shared" si="1" ref="L16:L22">K16*(1000/22.4)</f>
        <v>46.11607142857143</v>
      </c>
      <c r="M16" s="14">
        <f aca="true" t="shared" si="2" ref="M16:M22">(K16*1000/22.4)/(1+H16/1000)</f>
        <v>45.041735507606106</v>
      </c>
      <c r="N16" s="7">
        <v>3.674201</v>
      </c>
      <c r="O16" s="11">
        <v>22.97272</v>
      </c>
      <c r="P16" s="11">
        <v>72.02582</v>
      </c>
      <c r="Q16" s="7">
        <v>0.17053239999999997</v>
      </c>
      <c r="S16" s="11">
        <v>75.435</v>
      </c>
      <c r="T16" s="42"/>
      <c r="U16"/>
      <c r="V16" s="42"/>
      <c r="W16"/>
    </row>
    <row r="17" spans="1:23" ht="12.75">
      <c r="A17">
        <v>1</v>
      </c>
      <c r="B17" s="16">
        <v>8</v>
      </c>
      <c r="C17" s="16">
        <v>100</v>
      </c>
      <c r="D17" s="11">
        <v>100.665</v>
      </c>
      <c r="E17" s="7">
        <v>9.1096</v>
      </c>
      <c r="F17" s="28">
        <v>31.0201</v>
      </c>
      <c r="G17" s="7">
        <v>9.1096</v>
      </c>
      <c r="H17" s="37">
        <f t="shared" si="0"/>
        <v>23.987139175715583</v>
      </c>
      <c r="I17" s="7">
        <v>82</v>
      </c>
      <c r="J17" s="18">
        <v>31.0255</v>
      </c>
      <c r="K17" s="18">
        <v>0.626</v>
      </c>
      <c r="L17" s="57">
        <f t="shared" si="1"/>
        <v>27.946428571428573</v>
      </c>
      <c r="M17" s="14">
        <f t="shared" si="2"/>
        <v>27.291776920093703</v>
      </c>
      <c r="N17" s="7">
        <v>4.065777</v>
      </c>
      <c r="O17" s="11">
        <v>18.78878</v>
      </c>
      <c r="P17" s="11">
        <v>78.01197</v>
      </c>
      <c r="Q17" s="7">
        <v>0.1799194</v>
      </c>
      <c r="S17" s="11">
        <v>100.665</v>
      </c>
      <c r="T17" s="42"/>
      <c r="U17"/>
      <c r="V17" s="42"/>
      <c r="W17"/>
    </row>
    <row r="18" spans="1:23" ht="12.75">
      <c r="A18">
        <v>1</v>
      </c>
      <c r="B18" s="16">
        <v>7</v>
      </c>
      <c r="C18" s="16">
        <v>125</v>
      </c>
      <c r="D18" s="11">
        <v>125.068</v>
      </c>
      <c r="E18" s="7">
        <v>9.3726</v>
      </c>
      <c r="F18" s="28">
        <v>31.1522</v>
      </c>
      <c r="G18" s="7">
        <v>9.3726</v>
      </c>
      <c r="H18" s="37">
        <f t="shared" si="0"/>
        <v>24.049707036129803</v>
      </c>
      <c r="I18" s="7">
        <v>83.74</v>
      </c>
      <c r="J18" s="18">
        <v>31.1496</v>
      </c>
      <c r="K18" s="18">
        <v>0.056</v>
      </c>
      <c r="L18" s="57">
        <f t="shared" si="1"/>
        <v>2.5000000000000004</v>
      </c>
      <c r="M18" s="14">
        <f t="shared" si="2"/>
        <v>2.4412877449432213</v>
      </c>
      <c r="N18" s="7">
        <v>4.957482</v>
      </c>
      <c r="O18" s="11">
        <v>4.581535000000001</v>
      </c>
      <c r="P18" s="11">
        <v>96.95436</v>
      </c>
      <c r="Q18" s="11">
        <v>3.7153150000000004</v>
      </c>
      <c r="S18" s="11">
        <v>125.068</v>
      </c>
      <c r="T18" s="42"/>
      <c r="U18"/>
      <c r="V18" s="42"/>
      <c r="W18"/>
    </row>
    <row r="19" spans="1:23" ht="12.75">
      <c r="A19">
        <v>1</v>
      </c>
      <c r="B19" s="16">
        <v>6</v>
      </c>
      <c r="C19" s="16">
        <v>150</v>
      </c>
      <c r="D19" s="11">
        <v>149.442</v>
      </c>
      <c r="E19" s="7">
        <v>9.5105</v>
      </c>
      <c r="F19" s="28">
        <v>31.2122</v>
      </c>
      <c r="G19" s="7">
        <v>9.5105</v>
      </c>
      <c r="H19" s="37">
        <f t="shared" si="0"/>
        <v>24.074921306019405</v>
      </c>
      <c r="I19" s="7">
        <v>82.26</v>
      </c>
      <c r="J19" s="18">
        <v>31.2188</v>
      </c>
      <c r="K19" s="18">
        <v>0</v>
      </c>
      <c r="L19" s="57">
        <f t="shared" si="1"/>
        <v>0</v>
      </c>
      <c r="M19" s="14">
        <f t="shared" si="2"/>
        <v>0</v>
      </c>
      <c r="N19" s="7">
        <v>5.930559</v>
      </c>
      <c r="O19" s="11">
        <v>0.03065030000000002</v>
      </c>
      <c r="P19" s="11">
        <v>110.3145</v>
      </c>
      <c r="Q19" s="11">
        <v>13.463560000000001</v>
      </c>
      <c r="S19" s="11">
        <v>149.442</v>
      </c>
      <c r="T19" s="42"/>
      <c r="U19"/>
      <c r="V19" s="42"/>
      <c r="W19"/>
    </row>
    <row r="20" spans="1:23" ht="12.75">
      <c r="A20">
        <v>1</v>
      </c>
      <c r="B20" s="16">
        <v>5</v>
      </c>
      <c r="C20" s="17">
        <v>180</v>
      </c>
      <c r="D20" s="11">
        <v>180.127</v>
      </c>
      <c r="E20" s="7">
        <v>9.5111</v>
      </c>
      <c r="F20" s="28">
        <v>31.2248</v>
      </c>
      <c r="G20" s="7">
        <v>9.5111</v>
      </c>
      <c r="H20" s="37">
        <f t="shared" si="0"/>
        <v>24.08466638758432</v>
      </c>
      <c r="I20" s="7">
        <v>83.88</v>
      </c>
      <c r="J20" s="18">
        <v>31.2179</v>
      </c>
      <c r="K20" s="18">
        <v>0.086</v>
      </c>
      <c r="L20" s="57">
        <f t="shared" si="1"/>
        <v>3.8392857142857144</v>
      </c>
      <c r="M20" s="14">
        <f t="shared" si="2"/>
        <v>3.7489924810891213</v>
      </c>
      <c r="N20" s="7">
        <v>5.942841</v>
      </c>
      <c r="O20" s="11">
        <v>-0.02772329999999998</v>
      </c>
      <c r="P20" s="11">
        <v>109.9376</v>
      </c>
      <c r="Q20" s="11">
        <v>13.38609</v>
      </c>
      <c r="S20" s="11">
        <v>180.127</v>
      </c>
      <c r="T20" s="42"/>
      <c r="U20"/>
      <c r="V20" s="42"/>
      <c r="W20"/>
    </row>
    <row r="21" spans="1:23" ht="12.75">
      <c r="A21">
        <v>1</v>
      </c>
      <c r="B21" s="16">
        <v>4</v>
      </c>
      <c r="C21" s="17">
        <v>200</v>
      </c>
      <c r="D21" s="11">
        <v>200.334</v>
      </c>
      <c r="E21" s="7">
        <v>9.4259</v>
      </c>
      <c r="F21" s="28">
        <v>31.2158</v>
      </c>
      <c r="G21" s="7">
        <v>9.4259</v>
      </c>
      <c r="H21" s="37">
        <f t="shared" si="0"/>
        <v>24.091045495711114</v>
      </c>
      <c r="I21" s="7">
        <v>83.64</v>
      </c>
      <c r="J21" s="18">
        <v>31.2084</v>
      </c>
      <c r="K21" s="18">
        <v>0.257</v>
      </c>
      <c r="L21" s="57">
        <f t="shared" si="1"/>
        <v>11.473214285714286</v>
      </c>
      <c r="M21" s="14">
        <f t="shared" si="2"/>
        <v>11.203314721066308</v>
      </c>
      <c r="N21" s="7">
        <v>5.598615</v>
      </c>
      <c r="O21" s="11">
        <v>-0.02772329999999998</v>
      </c>
      <c r="P21" s="11">
        <v>104.2885</v>
      </c>
      <c r="Q21" s="11">
        <v>12.37687</v>
      </c>
      <c r="S21" s="11">
        <v>200.334</v>
      </c>
      <c r="T21" s="42"/>
      <c r="U21"/>
      <c r="V21" s="42"/>
      <c r="W21"/>
    </row>
    <row r="22" spans="1:23" ht="12.75">
      <c r="A22">
        <v>1</v>
      </c>
      <c r="B22" s="16">
        <v>3</v>
      </c>
      <c r="C22" s="16">
        <v>210</v>
      </c>
      <c r="D22" s="11">
        <v>210.247</v>
      </c>
      <c r="E22" s="7">
        <v>9.3295</v>
      </c>
      <c r="F22" s="28">
        <v>31.2065</v>
      </c>
      <c r="G22" s="7">
        <v>9.3295</v>
      </c>
      <c r="H22" s="37">
        <f t="shared" si="0"/>
        <v>24.098855435926907</v>
      </c>
      <c r="I22" s="7">
        <v>83.77</v>
      </c>
      <c r="J22" s="20">
        <v>31.2002</v>
      </c>
      <c r="K22" s="18">
        <v>0.229</v>
      </c>
      <c r="L22" s="57">
        <f t="shared" si="1"/>
        <v>10.223214285714286</v>
      </c>
      <c r="M22" s="14">
        <f t="shared" si="2"/>
        <v>9.982643991299632</v>
      </c>
      <c r="N22" s="7">
        <v>5.315335</v>
      </c>
      <c r="O22" s="11">
        <v>2.5983650000000003</v>
      </c>
      <c r="P22" s="11">
        <v>100.7141</v>
      </c>
      <c r="Q22" s="11">
        <v>12.18103</v>
      </c>
      <c r="S22" s="11">
        <v>210.247</v>
      </c>
      <c r="T22" s="42"/>
      <c r="U22"/>
      <c r="V22" s="42"/>
      <c r="W22"/>
    </row>
    <row r="23" spans="1:23" ht="12.75">
      <c r="A23">
        <v>1</v>
      </c>
      <c r="B23" s="16">
        <v>2</v>
      </c>
      <c r="C23" s="2" t="s">
        <v>72</v>
      </c>
      <c r="D23" s="11">
        <v>214.352</v>
      </c>
      <c r="E23" s="7">
        <v>9.2897</v>
      </c>
      <c r="F23" s="28">
        <v>31.214</v>
      </c>
      <c r="G23" s="7">
        <v>9.2897</v>
      </c>
      <c r="H23" s="37">
        <f t="shared" si="0"/>
        <v>24.11091079046355</v>
      </c>
      <c r="I23" s="7">
        <v>71.89</v>
      </c>
      <c r="J23" s="18"/>
      <c r="K23" s="20"/>
      <c r="L23" s="56"/>
      <c r="M23" s="14"/>
      <c r="N23" s="7"/>
      <c r="O23" s="11"/>
      <c r="S23" s="11">
        <v>214.352</v>
      </c>
      <c r="T23" s="42"/>
      <c r="U23"/>
      <c r="V23" s="42"/>
      <c r="W23"/>
    </row>
    <row r="24" spans="1:23" ht="12.75">
      <c r="A24">
        <v>1</v>
      </c>
      <c r="B24" s="16">
        <v>1</v>
      </c>
      <c r="C24" s="2" t="s">
        <v>72</v>
      </c>
      <c r="D24" s="11">
        <v>214.353</v>
      </c>
      <c r="E24" s="7">
        <v>9.2904</v>
      </c>
      <c r="F24" s="28">
        <v>31.2137</v>
      </c>
      <c r="G24" s="7">
        <v>9.2904</v>
      </c>
      <c r="H24" s="37">
        <f t="shared" si="0"/>
        <v>24.110567545530103</v>
      </c>
      <c r="I24" s="7">
        <v>73.38</v>
      </c>
      <c r="J24" s="20">
        <v>31.2028</v>
      </c>
      <c r="K24" s="20">
        <v>0.296</v>
      </c>
      <c r="L24" s="57">
        <f aca="true" t="shared" si="3" ref="L24:L87">K24*(1000/22.4)</f>
        <v>13.214285714285715</v>
      </c>
      <c r="M24" s="14">
        <f>(K24*1000/22.4)/(1+H24/1000)</f>
        <v>12.903182657275169</v>
      </c>
      <c r="N24" s="7">
        <v>5.272185</v>
      </c>
      <c r="O24" s="11">
        <v>3.473398</v>
      </c>
      <c r="P24" s="11">
        <v>99.39785</v>
      </c>
      <c r="Q24" s="11">
        <v>11.43683</v>
      </c>
      <c r="S24" s="11">
        <v>214.353</v>
      </c>
      <c r="T24" s="42"/>
      <c r="U24"/>
      <c r="V24" s="42"/>
      <c r="W24"/>
    </row>
    <row r="25" spans="1:23" ht="12.75">
      <c r="A25">
        <v>6</v>
      </c>
      <c r="B25" s="2">
        <v>34</v>
      </c>
      <c r="C25" s="2">
        <v>0</v>
      </c>
      <c r="D25" s="11">
        <v>1.288</v>
      </c>
      <c r="E25" s="7">
        <v>15.6738</v>
      </c>
      <c r="F25" s="28">
        <v>31.928</v>
      </c>
      <c r="G25" s="7">
        <v>15.6738</v>
      </c>
      <c r="H25" s="37">
        <f aca="true" t="shared" si="4" ref="H25:H43">((999.842594+6.794*10^-2*E25-9.0953*10^-3*E25^2+1.001685*10^-4*E25^3-1.12*10^-6*E25^4+6.536*10^-9*E25^5)+(0.8245-0.00409*E25+7.6438*10^-5*E25^2-8.2467*10^-7*E25^3+5.3875*10^-9*E25^4)*F25+(-5.72466*10^-3+1.0227*10^-4*E25-1.6546*10^-6*E25^2)*F25^1.5+4.8314*10^-4*F25^2)-1000</f>
        <v>23.45934383392762</v>
      </c>
      <c r="I25" s="7">
        <v>82.02</v>
      </c>
      <c r="J25" s="20">
        <v>31.9248</v>
      </c>
      <c r="K25" s="20">
        <v>6.286</v>
      </c>
      <c r="L25" s="57">
        <f t="shared" si="3"/>
        <v>280.625</v>
      </c>
      <c r="M25" s="14">
        <f aca="true" t="shared" si="5" ref="M25:M43">(K25*1000/22.4)/(1+H25/1000)</f>
        <v>274.19262102661094</v>
      </c>
      <c r="N25" s="7">
        <v>0.2923571</v>
      </c>
      <c r="O25" s="11">
        <v>0</v>
      </c>
      <c r="P25" s="11">
        <v>8.913421</v>
      </c>
      <c r="Q25" s="7">
        <v>0.29264080000000003</v>
      </c>
      <c r="R25" s="7">
        <v>0.33322739999999995</v>
      </c>
      <c r="S25" s="11">
        <v>1.288</v>
      </c>
      <c r="T25" s="42"/>
      <c r="U25"/>
      <c r="V25" s="42"/>
      <c r="W25"/>
    </row>
    <row r="26" spans="1:23" ht="12.75">
      <c r="A26">
        <v>6</v>
      </c>
      <c r="B26" s="16">
        <v>33</v>
      </c>
      <c r="C26" s="16">
        <v>10</v>
      </c>
      <c r="D26" s="11">
        <v>10.136</v>
      </c>
      <c r="E26" s="7">
        <v>15.3687</v>
      </c>
      <c r="F26" s="28">
        <v>31.8954</v>
      </c>
      <c r="G26" s="7">
        <v>15.3687</v>
      </c>
      <c r="H26" s="37">
        <f t="shared" si="4"/>
        <v>23.501067862872446</v>
      </c>
      <c r="I26" s="7">
        <v>80.8</v>
      </c>
      <c r="J26" s="18">
        <v>31.8945</v>
      </c>
      <c r="K26" s="18">
        <v>6.341</v>
      </c>
      <c r="L26" s="57">
        <f t="shared" si="3"/>
        <v>283.08035714285717</v>
      </c>
      <c r="M26" s="14">
        <f t="shared" si="5"/>
        <v>276.5804218787429</v>
      </c>
      <c r="N26" s="7">
        <v>0.296928</v>
      </c>
      <c r="O26" s="11">
        <v>0</v>
      </c>
      <c r="P26" s="11">
        <v>9.46261</v>
      </c>
      <c r="Q26" s="7">
        <v>0.2815911</v>
      </c>
      <c r="R26" s="7">
        <v>0.19349339999999998</v>
      </c>
      <c r="S26" s="11">
        <v>10.136</v>
      </c>
      <c r="T26" s="42"/>
      <c r="U26"/>
      <c r="V26" s="42"/>
      <c r="W26"/>
    </row>
    <row r="27" spans="1:23" ht="12.75">
      <c r="A27">
        <v>6</v>
      </c>
      <c r="B27" s="16">
        <v>32</v>
      </c>
      <c r="C27" s="16">
        <v>10</v>
      </c>
      <c r="D27" s="11">
        <v>10.194</v>
      </c>
      <c r="E27" s="7">
        <v>15.3189</v>
      </c>
      <c r="F27" s="28">
        <v>31.8885</v>
      </c>
      <c r="G27" s="7">
        <v>15.3189</v>
      </c>
      <c r="H27" s="37">
        <f t="shared" si="4"/>
        <v>23.5065779475907</v>
      </c>
      <c r="I27" s="7">
        <v>80.59</v>
      </c>
      <c r="J27" s="18">
        <v>31.8863</v>
      </c>
      <c r="K27" s="18">
        <v>6.362</v>
      </c>
      <c r="L27" s="57">
        <f t="shared" si="3"/>
        <v>284.01785714285717</v>
      </c>
      <c r="M27" s="14">
        <f t="shared" si="5"/>
        <v>277.4949016081463</v>
      </c>
      <c r="N27" s="7">
        <v>0.2925222</v>
      </c>
      <c r="O27" s="11">
        <v>0</v>
      </c>
      <c r="P27" s="11">
        <v>9.463614</v>
      </c>
      <c r="Q27" s="7">
        <v>0.1752067</v>
      </c>
      <c r="R27" s="7">
        <v>0.20813929999999997</v>
      </c>
      <c r="S27" s="11">
        <v>10.194</v>
      </c>
      <c r="T27" s="42"/>
      <c r="U27"/>
      <c r="V27" s="42"/>
      <c r="W27"/>
    </row>
    <row r="28" spans="1:23" ht="12.75">
      <c r="A28">
        <v>6</v>
      </c>
      <c r="B28" s="16">
        <v>31</v>
      </c>
      <c r="C28" s="16">
        <v>10</v>
      </c>
      <c r="D28" s="11">
        <v>10.211</v>
      </c>
      <c r="E28" s="7">
        <v>15.2938</v>
      </c>
      <c r="F28" s="28">
        <v>31.8875</v>
      </c>
      <c r="G28" s="7">
        <v>15.2938</v>
      </c>
      <c r="H28" s="37">
        <f t="shared" si="4"/>
        <v>23.511252401523848</v>
      </c>
      <c r="I28" s="7">
        <v>80.61</v>
      </c>
      <c r="J28" s="18">
        <v>31.8845</v>
      </c>
      <c r="K28" s="18">
        <v>6.364</v>
      </c>
      <c r="L28" s="57">
        <f t="shared" si="3"/>
        <v>284.1071428571429</v>
      </c>
      <c r="M28" s="14">
        <f t="shared" si="5"/>
        <v>277.5808689846114</v>
      </c>
      <c r="N28" s="7">
        <v>0.2926047</v>
      </c>
      <c r="O28" s="11">
        <v>0</v>
      </c>
      <c r="P28" s="11">
        <v>9.464619</v>
      </c>
      <c r="Q28" s="7">
        <v>0.1642458</v>
      </c>
      <c r="R28" s="7">
        <v>0.21180309999999997</v>
      </c>
      <c r="S28" s="11">
        <v>10.211</v>
      </c>
      <c r="T28" s="42"/>
      <c r="U28"/>
      <c r="V28" s="42"/>
      <c r="W28"/>
    </row>
    <row r="29" spans="1:23" ht="12.75">
      <c r="A29">
        <v>6</v>
      </c>
      <c r="B29" s="16">
        <v>30</v>
      </c>
      <c r="C29" s="16">
        <v>10</v>
      </c>
      <c r="D29" s="11">
        <v>9.952</v>
      </c>
      <c r="E29" s="7">
        <v>15.2918</v>
      </c>
      <c r="F29" s="28">
        <v>31.8866</v>
      </c>
      <c r="G29" s="7">
        <v>15.2918</v>
      </c>
      <c r="H29" s="37">
        <f t="shared" si="4"/>
        <v>23.5109934022654</v>
      </c>
      <c r="I29" s="7">
        <v>80.51</v>
      </c>
      <c r="J29" s="18">
        <v>31.8838</v>
      </c>
      <c r="K29" s="18">
        <v>6.372</v>
      </c>
      <c r="L29" s="57">
        <f t="shared" si="3"/>
        <v>284.4642857142857</v>
      </c>
      <c r="M29" s="14">
        <f t="shared" si="5"/>
        <v>277.929878182055</v>
      </c>
      <c r="N29" s="7">
        <v>0.2837019</v>
      </c>
      <c r="O29" s="11">
        <v>0</v>
      </c>
      <c r="P29" s="11">
        <v>9.465622</v>
      </c>
      <c r="Q29" s="7">
        <v>0.19349339999999998</v>
      </c>
      <c r="R29" s="7">
        <v>0.1496442</v>
      </c>
      <c r="S29" s="11">
        <v>9.952</v>
      </c>
      <c r="T29" s="42"/>
      <c r="U29"/>
      <c r="V29" s="42"/>
      <c r="W29"/>
    </row>
    <row r="30" spans="1:23" ht="12.75">
      <c r="A30">
        <v>6</v>
      </c>
      <c r="B30" s="16">
        <v>29</v>
      </c>
      <c r="C30" s="16">
        <v>25</v>
      </c>
      <c r="D30" s="11">
        <v>23.745</v>
      </c>
      <c r="E30" s="7">
        <v>11.6192</v>
      </c>
      <c r="F30" s="28">
        <v>32.4095</v>
      </c>
      <c r="G30" s="7">
        <v>11.6192</v>
      </c>
      <c r="H30" s="37">
        <f t="shared" si="4"/>
        <v>24.6486261422981</v>
      </c>
      <c r="I30" s="7">
        <v>85.13</v>
      </c>
      <c r="J30" s="18">
        <v>32.372</v>
      </c>
      <c r="K30" s="18">
        <v>6.607</v>
      </c>
      <c r="L30" s="57">
        <f t="shared" si="3"/>
        <v>294.95535714285717</v>
      </c>
      <c r="M30" s="14">
        <f t="shared" si="5"/>
        <v>287.86000353441676</v>
      </c>
      <c r="N30" s="7">
        <v>0.598195</v>
      </c>
      <c r="O30" s="11">
        <v>1.983519</v>
      </c>
      <c r="P30" s="11">
        <v>9.466626</v>
      </c>
      <c r="Q30" s="7">
        <v>0.6581724</v>
      </c>
      <c r="R30" s="7">
        <v>0.6581724</v>
      </c>
      <c r="S30" s="11">
        <v>23.745</v>
      </c>
      <c r="T30" s="42"/>
      <c r="U30"/>
      <c r="V30" s="42"/>
      <c r="W30"/>
    </row>
    <row r="31" spans="1:23" ht="12.75">
      <c r="A31">
        <v>6</v>
      </c>
      <c r="B31" s="16">
        <v>28</v>
      </c>
      <c r="C31" s="16">
        <v>50</v>
      </c>
      <c r="D31" s="11">
        <v>50.761</v>
      </c>
      <c r="E31" s="7">
        <v>8.2887</v>
      </c>
      <c r="F31" s="28">
        <v>32.7928</v>
      </c>
      <c r="G31" s="7">
        <v>8.2887</v>
      </c>
      <c r="H31" s="37">
        <f t="shared" si="4"/>
        <v>25.498844788628958</v>
      </c>
      <c r="I31" s="7">
        <v>91.36</v>
      </c>
      <c r="J31" s="18">
        <v>32.7843</v>
      </c>
      <c r="K31" s="18">
        <v>6.476</v>
      </c>
      <c r="L31" s="57">
        <f t="shared" si="3"/>
        <v>289.1071428571429</v>
      </c>
      <c r="M31" s="14">
        <f t="shared" si="5"/>
        <v>281.9185456193589</v>
      </c>
      <c r="N31" s="7">
        <v>0.9842565</v>
      </c>
      <c r="O31" s="11">
        <v>9.341567</v>
      </c>
      <c r="P31" s="11">
        <v>12.21118</v>
      </c>
      <c r="Q31" s="7">
        <v>0.2008145</v>
      </c>
      <c r="R31" s="7">
        <v>0.21913349999999998</v>
      </c>
      <c r="S31" s="11">
        <v>50.761</v>
      </c>
      <c r="T31" s="42"/>
      <c r="U31"/>
      <c r="V31" s="42"/>
      <c r="W31"/>
    </row>
    <row r="32" spans="1:23" ht="12.75">
      <c r="A32">
        <v>6</v>
      </c>
      <c r="B32" s="16">
        <v>27</v>
      </c>
      <c r="C32" s="16">
        <v>75</v>
      </c>
      <c r="D32" s="11">
        <v>73.383</v>
      </c>
      <c r="E32" s="7">
        <v>7.7073</v>
      </c>
      <c r="F32" s="28">
        <v>33.0071</v>
      </c>
      <c r="G32" s="7">
        <v>7.7073</v>
      </c>
      <c r="H32" s="37">
        <f t="shared" si="4"/>
        <v>25.751566904602896</v>
      </c>
      <c r="I32" s="7">
        <v>91.68</v>
      </c>
      <c r="J32" s="18">
        <v>32.9981</v>
      </c>
      <c r="K32" s="18">
        <v>5.79</v>
      </c>
      <c r="L32" s="57">
        <f t="shared" si="3"/>
        <v>258.4821428571429</v>
      </c>
      <c r="M32" s="14">
        <f t="shared" si="5"/>
        <v>251.99293005923556</v>
      </c>
      <c r="N32" s="7">
        <v>1.24898</v>
      </c>
      <c r="O32" s="11">
        <v>13.89737</v>
      </c>
      <c r="P32" s="11">
        <v>16.60751</v>
      </c>
      <c r="Q32" s="33">
        <v>0.4593844</v>
      </c>
      <c r="R32" s="7">
        <v>0.2374757</v>
      </c>
      <c r="S32" s="11">
        <v>73.383</v>
      </c>
      <c r="T32" s="42"/>
      <c r="U32"/>
      <c r="V32" s="42"/>
      <c r="W32"/>
    </row>
    <row r="33" spans="1:23" ht="12.75">
      <c r="A33">
        <v>6</v>
      </c>
      <c r="B33" s="16">
        <v>26</v>
      </c>
      <c r="C33" s="16">
        <v>100</v>
      </c>
      <c r="D33" s="11">
        <v>99.524</v>
      </c>
      <c r="E33" s="7">
        <v>8.0272</v>
      </c>
      <c r="F33" s="28">
        <v>33.5198</v>
      </c>
      <c r="G33" s="7">
        <v>8.0272</v>
      </c>
      <c r="H33" s="37">
        <f t="shared" si="4"/>
        <v>26.107907049588675</v>
      </c>
      <c r="I33" s="7">
        <v>91.71</v>
      </c>
      <c r="J33" s="18">
        <v>33.5226</v>
      </c>
      <c r="K33" s="18">
        <v>3.554</v>
      </c>
      <c r="L33" s="57">
        <f t="shared" si="3"/>
        <v>158.66071428571428</v>
      </c>
      <c r="M33" s="14">
        <f t="shared" si="5"/>
        <v>154.623810220816</v>
      </c>
      <c r="N33" s="7">
        <v>1.90262</v>
      </c>
      <c r="O33" s="11">
        <v>24.72614</v>
      </c>
      <c r="P33" s="11">
        <v>29.83325</v>
      </c>
      <c r="Q33" s="7">
        <v>0.20813929999999997</v>
      </c>
      <c r="R33" s="7">
        <v>0.2374757</v>
      </c>
      <c r="S33" s="11">
        <v>99.524</v>
      </c>
      <c r="T33" s="42"/>
      <c r="U33"/>
      <c r="V33" s="42"/>
      <c r="W33"/>
    </row>
    <row r="34" spans="1:23" ht="12.75">
      <c r="A34">
        <v>6</v>
      </c>
      <c r="B34" s="16">
        <v>25</v>
      </c>
      <c r="C34" s="16">
        <v>150</v>
      </c>
      <c r="D34" s="11">
        <v>148.677</v>
      </c>
      <c r="E34" s="7">
        <v>7.4986</v>
      </c>
      <c r="F34" s="28">
        <v>33.9091</v>
      </c>
      <c r="G34" s="7">
        <v>7.4986</v>
      </c>
      <c r="H34" s="37">
        <f t="shared" si="4"/>
        <v>26.490297330124577</v>
      </c>
      <c r="I34" s="7">
        <v>91.58</v>
      </c>
      <c r="J34" s="18">
        <v>33.9031</v>
      </c>
      <c r="K34" s="18">
        <v>2.299</v>
      </c>
      <c r="L34" s="57">
        <f t="shared" si="3"/>
        <v>102.63392857142857</v>
      </c>
      <c r="M34" s="14">
        <f t="shared" si="5"/>
        <v>99.98528854912398</v>
      </c>
      <c r="N34" s="7">
        <v>2.331623</v>
      </c>
      <c r="O34" s="11">
        <v>31.85861</v>
      </c>
      <c r="P34" s="11">
        <v>42.74789</v>
      </c>
      <c r="Q34" s="7"/>
      <c r="S34" s="11">
        <v>148.677</v>
      </c>
      <c r="T34" s="42"/>
      <c r="U34"/>
      <c r="V34" s="42"/>
      <c r="W34"/>
    </row>
    <row r="35" spans="1:23" ht="12.75">
      <c r="A35">
        <v>6</v>
      </c>
      <c r="B35" s="16">
        <v>24</v>
      </c>
      <c r="C35" s="16">
        <v>200</v>
      </c>
      <c r="D35" s="11">
        <v>201.419</v>
      </c>
      <c r="E35" s="7">
        <v>6.8419</v>
      </c>
      <c r="F35" s="28">
        <v>33.9646</v>
      </c>
      <c r="G35" s="7">
        <v>6.8419</v>
      </c>
      <c r="H35" s="37">
        <f t="shared" si="4"/>
        <v>26.625088547524683</v>
      </c>
      <c r="I35" s="7">
        <v>91.47</v>
      </c>
      <c r="J35" s="18">
        <v>33.9591</v>
      </c>
      <c r="K35" s="18">
        <v>1.943</v>
      </c>
      <c r="L35" s="57">
        <f t="shared" si="3"/>
        <v>86.74107142857143</v>
      </c>
      <c r="M35" s="14">
        <f t="shared" si="5"/>
        <v>84.49147833635472</v>
      </c>
      <c r="N35" s="7">
        <v>2.501437</v>
      </c>
      <c r="O35" s="11">
        <v>34.11809</v>
      </c>
      <c r="P35" s="11">
        <v>51.26599</v>
      </c>
      <c r="Q35" s="7"/>
      <c r="S35" s="11">
        <v>201.419</v>
      </c>
      <c r="T35" s="42"/>
      <c r="U35"/>
      <c r="V35" s="42"/>
      <c r="W35"/>
    </row>
    <row r="36" spans="1:23" ht="12.75">
      <c r="A36">
        <v>6</v>
      </c>
      <c r="B36" s="16">
        <v>23</v>
      </c>
      <c r="C36" s="16">
        <v>250</v>
      </c>
      <c r="D36" s="11">
        <v>249.156</v>
      </c>
      <c r="E36" s="7">
        <v>6.3534</v>
      </c>
      <c r="F36" s="28">
        <v>33.9887</v>
      </c>
      <c r="G36" s="7">
        <v>6.3534</v>
      </c>
      <c r="H36" s="37">
        <f t="shared" si="4"/>
        <v>26.708787168539857</v>
      </c>
      <c r="I36" s="7">
        <v>91.69</v>
      </c>
      <c r="J36" s="18">
        <v>33.9829</v>
      </c>
      <c r="K36" s="18">
        <v>1.812</v>
      </c>
      <c r="L36" s="57">
        <f t="shared" si="3"/>
        <v>80.89285714285715</v>
      </c>
      <c r="M36" s="14">
        <f t="shared" si="5"/>
        <v>78.78851155637197</v>
      </c>
      <c r="N36" s="7">
        <v>2.59983</v>
      </c>
      <c r="O36" s="11">
        <v>36.26912</v>
      </c>
      <c r="P36" s="11">
        <v>58.50727</v>
      </c>
      <c r="Q36" s="7"/>
      <c r="S36" s="11">
        <v>249.156</v>
      </c>
      <c r="T36" s="42"/>
      <c r="U36"/>
      <c r="V36" s="42"/>
      <c r="W36"/>
    </row>
    <row r="37" spans="1:23" ht="12.75">
      <c r="A37">
        <v>6</v>
      </c>
      <c r="B37" s="16">
        <v>22</v>
      </c>
      <c r="C37" s="16">
        <v>300</v>
      </c>
      <c r="D37" s="11">
        <v>298.93</v>
      </c>
      <c r="E37" s="7">
        <v>6.0298</v>
      </c>
      <c r="F37" s="28">
        <v>34.0087</v>
      </c>
      <c r="G37" s="7">
        <v>6.0298</v>
      </c>
      <c r="H37" s="37">
        <f t="shared" si="4"/>
        <v>26.765967535333175</v>
      </c>
      <c r="I37" s="7">
        <v>91.77</v>
      </c>
      <c r="J37" s="18">
        <v>34.0025</v>
      </c>
      <c r="K37" s="18">
        <v>1.571</v>
      </c>
      <c r="L37" s="57">
        <f t="shared" si="3"/>
        <v>70.13392857142857</v>
      </c>
      <c r="M37" s="14">
        <f t="shared" si="5"/>
        <v>68.30566145445907</v>
      </c>
      <c r="N37" s="7">
        <v>2.702616</v>
      </c>
      <c r="O37" s="11">
        <v>36.78658</v>
      </c>
      <c r="P37" s="11">
        <v>62.60164</v>
      </c>
      <c r="Q37" s="7"/>
      <c r="S37" s="11">
        <v>298.93</v>
      </c>
      <c r="T37" s="42"/>
      <c r="U37"/>
      <c r="V37" s="42"/>
      <c r="W37"/>
    </row>
    <row r="38" spans="1:23" ht="12.75">
      <c r="A38">
        <v>6</v>
      </c>
      <c r="B38" s="16">
        <v>21</v>
      </c>
      <c r="C38" s="16">
        <v>400</v>
      </c>
      <c r="D38" s="11">
        <v>397.367</v>
      </c>
      <c r="E38" s="7">
        <v>5.4948</v>
      </c>
      <c r="F38" s="28">
        <v>34.0588</v>
      </c>
      <c r="G38" s="7">
        <v>5.4948</v>
      </c>
      <c r="H38" s="37">
        <f t="shared" si="4"/>
        <v>26.871429676171147</v>
      </c>
      <c r="I38" s="7">
        <v>91.83</v>
      </c>
      <c r="J38" s="18">
        <v>34.0518</v>
      </c>
      <c r="K38" s="18">
        <v>1.309</v>
      </c>
      <c r="L38" s="57">
        <f t="shared" si="3"/>
        <v>58.4375</v>
      </c>
      <c r="M38" s="14">
        <f t="shared" si="5"/>
        <v>56.908292811718944</v>
      </c>
      <c r="N38" s="7">
        <v>2.916551</v>
      </c>
      <c r="O38" s="11">
        <v>39.90407</v>
      </c>
      <c r="P38" s="11">
        <v>74.34914</v>
      </c>
      <c r="Q38" s="7"/>
      <c r="S38" s="11">
        <v>397.367</v>
      </c>
      <c r="T38" s="42"/>
      <c r="U38"/>
      <c r="V38" s="42"/>
      <c r="W38"/>
    </row>
    <row r="39" spans="1:23" ht="12.75">
      <c r="A39">
        <v>6</v>
      </c>
      <c r="B39" s="16">
        <v>20</v>
      </c>
      <c r="C39" s="16">
        <v>600</v>
      </c>
      <c r="D39" s="11">
        <v>599.541</v>
      </c>
      <c r="E39" s="7">
        <v>4.6919</v>
      </c>
      <c r="F39" s="28">
        <v>34.1865</v>
      </c>
      <c r="G39" s="7">
        <v>4.6919</v>
      </c>
      <c r="H39" s="37">
        <f t="shared" si="4"/>
        <v>27.065402505391603</v>
      </c>
      <c r="I39" s="7">
        <v>91.73</v>
      </c>
      <c r="J39" s="18">
        <v>34.1797</v>
      </c>
      <c r="K39" s="18">
        <v>0.442</v>
      </c>
      <c r="L39" s="57">
        <f t="shared" si="3"/>
        <v>19.732142857142858</v>
      </c>
      <c r="M39" s="14">
        <f t="shared" si="5"/>
        <v>19.212158066087007</v>
      </c>
      <c r="N39" s="7">
        <v>3.170168</v>
      </c>
      <c r="O39" s="11">
        <v>42.85887</v>
      </c>
      <c r="P39" s="11">
        <v>97.5955</v>
      </c>
      <c r="Q39" s="7"/>
      <c r="S39" s="11">
        <v>599.541</v>
      </c>
      <c r="T39" s="42"/>
      <c r="U39"/>
      <c r="V39" s="42"/>
      <c r="W39"/>
    </row>
    <row r="40" spans="1:23" ht="12.75">
      <c r="A40">
        <v>6</v>
      </c>
      <c r="B40" s="16">
        <v>19</v>
      </c>
      <c r="C40" s="2">
        <v>800</v>
      </c>
      <c r="D40" s="11">
        <v>799.958</v>
      </c>
      <c r="E40" s="7">
        <v>4.1486</v>
      </c>
      <c r="F40" s="28">
        <v>34.2984</v>
      </c>
      <c r="G40" s="7">
        <v>4.1486</v>
      </c>
      <c r="H40" s="37">
        <f t="shared" si="4"/>
        <v>27.212919263775802</v>
      </c>
      <c r="I40" s="7">
        <v>91.71</v>
      </c>
      <c r="J40" s="20">
        <v>34.2927</v>
      </c>
      <c r="K40" s="20">
        <v>0.248</v>
      </c>
      <c r="L40" s="57">
        <f t="shared" si="3"/>
        <v>11.071428571428573</v>
      </c>
      <c r="M40" s="14">
        <f t="shared" si="5"/>
        <v>10.778124343844594</v>
      </c>
      <c r="N40" s="7">
        <v>3.276981</v>
      </c>
      <c r="O40" s="11">
        <v>44.17476</v>
      </c>
      <c r="P40" s="11">
        <v>114.1977</v>
      </c>
      <c r="Q40" s="7"/>
      <c r="S40" s="11">
        <v>799.958</v>
      </c>
      <c r="T40" s="42"/>
      <c r="U40"/>
      <c r="V40" s="42"/>
      <c r="W40"/>
    </row>
    <row r="41" spans="1:23" ht="12.75">
      <c r="A41">
        <v>6</v>
      </c>
      <c r="B41" s="16">
        <v>18</v>
      </c>
      <c r="C41" s="16">
        <v>1000</v>
      </c>
      <c r="D41" s="11">
        <v>998.933</v>
      </c>
      <c r="E41" s="7">
        <v>3.4632</v>
      </c>
      <c r="F41" s="28">
        <v>34.3802</v>
      </c>
      <c r="G41" s="7">
        <v>3.4632</v>
      </c>
      <c r="H41" s="37">
        <f t="shared" si="4"/>
        <v>27.347116088822077</v>
      </c>
      <c r="I41" s="7">
        <v>92.17</v>
      </c>
      <c r="J41" s="18">
        <v>34.3728</v>
      </c>
      <c r="K41" s="18">
        <v>0.342</v>
      </c>
      <c r="L41" s="57">
        <f t="shared" si="3"/>
        <v>15.267857142857146</v>
      </c>
      <c r="M41" s="14">
        <f t="shared" si="5"/>
        <v>14.86143962810046</v>
      </c>
      <c r="N41" s="7">
        <v>3.281674</v>
      </c>
      <c r="O41" s="11">
        <v>45.03816</v>
      </c>
      <c r="P41" s="11">
        <v>132.9767</v>
      </c>
      <c r="Q41" s="7"/>
      <c r="S41" s="11">
        <v>998.933</v>
      </c>
      <c r="T41" s="42"/>
      <c r="U41"/>
      <c r="V41" s="42"/>
      <c r="W41"/>
    </row>
    <row r="42" spans="1:23" ht="12.75">
      <c r="A42">
        <v>6</v>
      </c>
      <c r="B42" s="16">
        <v>17</v>
      </c>
      <c r="C42" s="16">
        <v>1250</v>
      </c>
      <c r="D42" s="11">
        <v>1249.674</v>
      </c>
      <c r="E42" s="7">
        <v>3.0054</v>
      </c>
      <c r="F42" s="28">
        <v>34.4678</v>
      </c>
      <c r="G42" s="7">
        <v>3.0054</v>
      </c>
      <c r="H42" s="37">
        <f t="shared" si="4"/>
        <v>27.46004512910008</v>
      </c>
      <c r="I42" s="7">
        <v>91.87</v>
      </c>
      <c r="J42" s="18">
        <v>34.4618</v>
      </c>
      <c r="K42" s="18">
        <v>0.443</v>
      </c>
      <c r="L42" s="57">
        <f t="shared" si="3"/>
        <v>19.776785714285715</v>
      </c>
      <c r="M42" s="14">
        <f t="shared" si="5"/>
        <v>19.248228491260473</v>
      </c>
      <c r="N42" s="7">
        <v>3.259748</v>
      </c>
      <c r="O42" s="11">
        <v>44.82323</v>
      </c>
      <c r="P42" s="11">
        <v>147.8496</v>
      </c>
      <c r="Q42" s="7"/>
      <c r="S42" s="11">
        <v>1249.674</v>
      </c>
      <c r="T42" s="42"/>
      <c r="U42"/>
      <c r="V42" s="42"/>
      <c r="W42"/>
    </row>
    <row r="43" spans="1:23" ht="12.75">
      <c r="A43">
        <v>6</v>
      </c>
      <c r="B43" s="16">
        <v>16</v>
      </c>
      <c r="C43" s="16" t="s">
        <v>73</v>
      </c>
      <c r="D43" s="11">
        <v>1314.782</v>
      </c>
      <c r="E43" s="7">
        <v>2.8231</v>
      </c>
      <c r="F43" s="28">
        <v>34.4885</v>
      </c>
      <c r="G43" s="7">
        <v>2.8231</v>
      </c>
      <c r="H43" s="37">
        <f t="shared" si="4"/>
        <v>27.493026431643784</v>
      </c>
      <c r="I43" s="7">
        <v>91.68</v>
      </c>
      <c r="J43" s="18">
        <v>34.4828</v>
      </c>
      <c r="K43" s="18">
        <v>0.526</v>
      </c>
      <c r="L43" s="57">
        <f t="shared" si="3"/>
        <v>23.48214285714286</v>
      </c>
      <c r="M43" s="14">
        <f t="shared" si="5"/>
        <v>22.853822121492577</v>
      </c>
      <c r="N43" s="7">
        <v>3.233391</v>
      </c>
      <c r="O43" s="11">
        <v>44.60819</v>
      </c>
      <c r="P43" s="11">
        <v>152.2529</v>
      </c>
      <c r="Q43" s="7"/>
      <c r="S43" s="11">
        <v>1314.782</v>
      </c>
      <c r="T43" s="42"/>
      <c r="U43"/>
      <c r="V43" s="42"/>
      <c r="W43"/>
    </row>
    <row r="44" spans="1:23" ht="12.75">
      <c r="A44">
        <v>19</v>
      </c>
      <c r="B44" s="23">
        <v>56</v>
      </c>
      <c r="C44" s="16">
        <v>0</v>
      </c>
      <c r="D44" s="11">
        <v>1.883</v>
      </c>
      <c r="E44" s="7">
        <v>14.6395</v>
      </c>
      <c r="F44" s="28">
        <v>32.3779</v>
      </c>
      <c r="G44" s="7">
        <v>14.6395</v>
      </c>
      <c r="H44" s="37">
        <f aca="true" t="shared" si="6" ref="H44:H65">((999.842594+6.794*10^-2*E44-9.0953*10^-3*E44^2+1.001685*10^-4*E44^3-1.12*10^-6*E44^4+6.536*10^-9*E44^5)+(0.8245-0.00409*E44+7.6438*10^-5*E44^2-8.2467*10^-7*E44^3+5.3875*10^-9*E44^4)*F44+(-5.72466*10^-3+1.0227*10^-4*E44-1.6546*10^-6*E44^2)*F44^1.5+4.8314*10^-4*F44^2)-1000</f>
        <v>24.02905815458257</v>
      </c>
      <c r="I44" s="7">
        <v>84.08</v>
      </c>
      <c r="J44" s="18">
        <v>32.3747</v>
      </c>
      <c r="K44" s="18">
        <v>6.26</v>
      </c>
      <c r="L44" s="57">
        <f t="shared" si="3"/>
        <v>279.4642857142857</v>
      </c>
      <c r="M44" s="14">
        <f aca="true" t="shared" si="7" ref="M44:M65">(K44*1000/22.4)/(1+H44/1000)</f>
        <v>272.9065972189425</v>
      </c>
      <c r="N44" s="7">
        <v>0.4249422</v>
      </c>
      <c r="O44" s="11">
        <v>0.5985795</v>
      </c>
      <c r="P44" s="11">
        <v>7.228095</v>
      </c>
      <c r="Q44" s="7">
        <v>0.2184283</v>
      </c>
      <c r="R44" s="7">
        <v>0.1956551</v>
      </c>
      <c r="S44" s="11">
        <v>1.883</v>
      </c>
      <c r="T44" s="42"/>
      <c r="U44"/>
      <c r="V44" s="42"/>
      <c r="W44"/>
    </row>
    <row r="45" spans="1:23" ht="12.75">
      <c r="A45">
        <v>19</v>
      </c>
      <c r="B45" s="23">
        <v>55</v>
      </c>
      <c r="C45" s="16">
        <v>10</v>
      </c>
      <c r="D45" s="11">
        <v>8.986</v>
      </c>
      <c r="E45" s="7">
        <v>14.6383</v>
      </c>
      <c r="F45" s="28">
        <v>32.3771</v>
      </c>
      <c r="G45" s="7">
        <v>14.6383</v>
      </c>
      <c r="H45" s="37">
        <f t="shared" si="6"/>
        <v>24.028695317059373</v>
      </c>
      <c r="I45" s="7">
        <v>83.97</v>
      </c>
      <c r="J45" s="18">
        <v>32.3771</v>
      </c>
      <c r="K45" s="18">
        <v>6.197</v>
      </c>
      <c r="L45" s="57">
        <f t="shared" si="3"/>
        <v>276.6517857142857</v>
      </c>
      <c r="M45" s="14">
        <f t="shared" si="7"/>
        <v>270.160188849619</v>
      </c>
      <c r="N45" s="7">
        <v>0.4249422</v>
      </c>
      <c r="O45" s="11">
        <v>0.5984201</v>
      </c>
      <c r="P45" s="11">
        <v>7.230225</v>
      </c>
      <c r="Q45" s="7">
        <v>0.2070386</v>
      </c>
      <c r="R45" s="7">
        <v>0.2108344</v>
      </c>
      <c r="S45" s="11">
        <v>8.986</v>
      </c>
      <c r="T45" s="42"/>
      <c r="U45"/>
      <c r="V45" s="42"/>
      <c r="W45"/>
    </row>
    <row r="46" spans="1:23" ht="12.75">
      <c r="A46">
        <v>19</v>
      </c>
      <c r="B46" s="23">
        <v>54</v>
      </c>
      <c r="C46" s="16">
        <v>25</v>
      </c>
      <c r="D46" s="11">
        <v>26.056</v>
      </c>
      <c r="E46" s="7">
        <v>12.2186</v>
      </c>
      <c r="F46" s="28">
        <v>32.7392</v>
      </c>
      <c r="G46" s="7">
        <v>12.2186</v>
      </c>
      <c r="H46" s="37">
        <f t="shared" si="6"/>
        <v>24.793320625567503</v>
      </c>
      <c r="I46" s="7">
        <v>87.72</v>
      </c>
      <c r="J46" s="18">
        <v>32.679</v>
      </c>
      <c r="K46" s="18">
        <v>6.713</v>
      </c>
      <c r="L46" s="57">
        <f t="shared" si="3"/>
        <v>299.6875</v>
      </c>
      <c r="M46" s="14">
        <f t="shared" si="7"/>
        <v>292.43701531647463</v>
      </c>
      <c r="N46" s="7">
        <v>0.6152954</v>
      </c>
      <c r="O46" s="11">
        <v>3.450111</v>
      </c>
      <c r="P46" s="11">
        <v>9.054089</v>
      </c>
      <c r="Q46" s="7">
        <v>0.3861944</v>
      </c>
      <c r="R46" s="7">
        <v>0.4168415</v>
      </c>
      <c r="S46" s="11">
        <v>26.056</v>
      </c>
      <c r="T46" s="42"/>
      <c r="U46"/>
      <c r="V46" s="42"/>
      <c r="W46"/>
    </row>
    <row r="47" spans="1:23" ht="12.75">
      <c r="A47">
        <v>19</v>
      </c>
      <c r="B47" s="23">
        <v>53</v>
      </c>
      <c r="C47" s="16">
        <v>50</v>
      </c>
      <c r="D47" s="11">
        <v>49.547</v>
      </c>
      <c r="E47" s="7">
        <v>8.9976</v>
      </c>
      <c r="F47" s="28">
        <v>32.786</v>
      </c>
      <c r="G47" s="7">
        <v>8.9976</v>
      </c>
      <c r="H47" s="37">
        <f t="shared" si="6"/>
        <v>25.385697688829396</v>
      </c>
      <c r="I47" s="7">
        <v>89.56</v>
      </c>
      <c r="J47" s="18">
        <v>32.7832</v>
      </c>
      <c r="K47" s="18">
        <v>7.075</v>
      </c>
      <c r="L47" s="57">
        <f t="shared" si="3"/>
        <v>315.84821428571433</v>
      </c>
      <c r="M47" s="14">
        <f t="shared" si="7"/>
        <v>308.0286910551036</v>
      </c>
      <c r="N47" s="7">
        <v>0.8371997</v>
      </c>
      <c r="O47" s="11">
        <v>6.143233</v>
      </c>
      <c r="P47" s="11">
        <v>10.51409</v>
      </c>
      <c r="Q47" s="7">
        <v>0.9328524</v>
      </c>
      <c r="R47" s="7">
        <v>0.874042</v>
      </c>
      <c r="S47" s="11">
        <v>49.547</v>
      </c>
      <c r="T47" s="42"/>
      <c r="U47"/>
      <c r="V47" s="42"/>
      <c r="W47"/>
    </row>
    <row r="48" spans="1:23" ht="12.75">
      <c r="A48">
        <v>19</v>
      </c>
      <c r="B48" s="23">
        <v>52</v>
      </c>
      <c r="C48" s="16">
        <v>75</v>
      </c>
      <c r="D48" s="11">
        <v>74.915</v>
      </c>
      <c r="E48" s="7">
        <v>7.325</v>
      </c>
      <c r="F48" s="28">
        <v>32.8498</v>
      </c>
      <c r="G48" s="7">
        <v>7.325</v>
      </c>
      <c r="H48" s="37">
        <f t="shared" si="6"/>
        <v>25.681481388505517</v>
      </c>
      <c r="I48" s="7">
        <v>91.67</v>
      </c>
      <c r="J48" s="18">
        <v>32.8456</v>
      </c>
      <c r="K48" s="18">
        <v>6.873</v>
      </c>
      <c r="L48" s="57">
        <f t="shared" si="3"/>
        <v>306.83035714285717</v>
      </c>
      <c r="M48" s="14">
        <f t="shared" si="7"/>
        <v>299.1477985226844</v>
      </c>
      <c r="N48" s="7">
        <v>0.9955879</v>
      </c>
      <c r="O48" s="11">
        <v>8.400764</v>
      </c>
      <c r="P48" s="11">
        <v>11.06273</v>
      </c>
      <c r="Q48" s="7">
        <v>1.01939</v>
      </c>
      <c r="R48" s="7">
        <v>1.08649</v>
      </c>
      <c r="S48" s="11">
        <v>74.915</v>
      </c>
      <c r="T48" s="42"/>
      <c r="U48"/>
      <c r="V48" s="42"/>
      <c r="W48"/>
    </row>
    <row r="49" spans="1:23" ht="12.75">
      <c r="A49">
        <v>19</v>
      </c>
      <c r="B49" s="23">
        <v>51</v>
      </c>
      <c r="C49" s="16">
        <v>100</v>
      </c>
      <c r="D49" s="11">
        <v>100.592</v>
      </c>
      <c r="E49" s="7">
        <v>6.9663</v>
      </c>
      <c r="F49" s="28">
        <v>33.1765</v>
      </c>
      <c r="G49" s="7">
        <v>6.9663</v>
      </c>
      <c r="H49" s="37">
        <f t="shared" si="6"/>
        <v>25.98745870578591</v>
      </c>
      <c r="I49" s="7">
        <v>91.94</v>
      </c>
      <c r="J49" s="18">
        <v>33.1401</v>
      </c>
      <c r="K49" s="18">
        <v>5.948</v>
      </c>
      <c r="L49" s="57">
        <f t="shared" si="3"/>
        <v>265.53571428571433</v>
      </c>
      <c r="M49" s="14">
        <f t="shared" si="7"/>
        <v>258.8099026285074</v>
      </c>
      <c r="N49" s="7">
        <v>1.280445</v>
      </c>
      <c r="O49" s="11">
        <v>14.58212</v>
      </c>
      <c r="P49" s="11">
        <v>18.54969</v>
      </c>
      <c r="Q49" s="7">
        <v>0.3555916</v>
      </c>
      <c r="R49" s="7">
        <v>0.4245102</v>
      </c>
      <c r="S49" s="11">
        <v>100.592</v>
      </c>
      <c r="T49" s="42"/>
      <c r="U49"/>
      <c r="V49" s="42"/>
      <c r="W49"/>
    </row>
    <row r="50" spans="1:23" ht="12.75">
      <c r="A50">
        <v>19</v>
      </c>
      <c r="B50" s="23">
        <v>50</v>
      </c>
      <c r="C50" s="16">
        <v>150</v>
      </c>
      <c r="D50" s="11">
        <v>148.492</v>
      </c>
      <c r="E50" s="7">
        <v>7.0329</v>
      </c>
      <c r="F50" s="28">
        <v>33.9052</v>
      </c>
      <c r="G50" s="7">
        <v>7.0329</v>
      </c>
      <c r="H50" s="37">
        <f t="shared" si="6"/>
        <v>26.5522908235223</v>
      </c>
      <c r="I50" s="7">
        <v>91.87</v>
      </c>
      <c r="J50" s="18">
        <v>33.9009</v>
      </c>
      <c r="K50" s="18">
        <v>3.696</v>
      </c>
      <c r="L50" s="57">
        <f t="shared" si="3"/>
        <v>165.00000000000003</v>
      </c>
      <c r="M50" s="14">
        <f t="shared" si="7"/>
        <v>160.73219209090016</v>
      </c>
      <c r="N50" s="7">
        <v>1.979964</v>
      </c>
      <c r="O50" s="11">
        <v>27.06212</v>
      </c>
      <c r="P50" s="11">
        <v>40.21186</v>
      </c>
      <c r="Q50" s="7"/>
      <c r="S50" s="11">
        <v>148.492</v>
      </c>
      <c r="T50" s="42"/>
      <c r="U50"/>
      <c r="V50" s="42"/>
      <c r="W50"/>
    </row>
    <row r="51" spans="1:23" ht="12.75">
      <c r="A51">
        <v>19</v>
      </c>
      <c r="B51" s="23">
        <v>49</v>
      </c>
      <c r="C51" s="16">
        <v>200</v>
      </c>
      <c r="D51" s="11">
        <v>200.553</v>
      </c>
      <c r="E51" s="7">
        <v>6.4804</v>
      </c>
      <c r="F51" s="28">
        <v>33.9317</v>
      </c>
      <c r="G51" s="7">
        <v>6.4804</v>
      </c>
      <c r="H51" s="37">
        <f t="shared" si="6"/>
        <v>26.647253115367448</v>
      </c>
      <c r="I51" s="7">
        <v>91.99</v>
      </c>
      <c r="J51" s="18">
        <v>33.9268</v>
      </c>
      <c r="K51" s="18">
        <v>2.993</v>
      </c>
      <c r="L51" s="57">
        <f t="shared" si="3"/>
        <v>133.61607142857144</v>
      </c>
      <c r="M51" s="14">
        <f t="shared" si="7"/>
        <v>130.1479851264518</v>
      </c>
      <c r="N51" s="7">
        <v>2.232231</v>
      </c>
      <c r="O51" s="11">
        <v>31.01184</v>
      </c>
      <c r="P51" s="11">
        <v>49.44313</v>
      </c>
      <c r="Q51" s="7"/>
      <c r="S51" s="11">
        <v>200.553</v>
      </c>
      <c r="T51" s="42"/>
      <c r="U51"/>
      <c r="V51" s="42"/>
      <c r="W51"/>
    </row>
    <row r="52" spans="1:23" ht="12.75">
      <c r="A52">
        <v>19</v>
      </c>
      <c r="B52" s="23">
        <v>48</v>
      </c>
      <c r="C52" s="16">
        <v>250</v>
      </c>
      <c r="D52" s="11">
        <v>249.797</v>
      </c>
      <c r="E52" s="7">
        <v>5.9052</v>
      </c>
      <c r="F52" s="28">
        <v>33.9326</v>
      </c>
      <c r="G52" s="7">
        <v>5.9052</v>
      </c>
      <c r="H52" s="37">
        <f t="shared" si="6"/>
        <v>26.721438470043722</v>
      </c>
      <c r="I52" s="7">
        <v>91.99</v>
      </c>
      <c r="J52" s="18">
        <v>33.9276</v>
      </c>
      <c r="K52" s="18">
        <v>2.684</v>
      </c>
      <c r="L52" s="57">
        <f t="shared" si="3"/>
        <v>119.82142857142858</v>
      </c>
      <c r="M52" s="14">
        <f t="shared" si="7"/>
        <v>116.70295766880936</v>
      </c>
      <c r="N52" s="7">
        <v>2.385274</v>
      </c>
      <c r="O52" s="11">
        <v>33.12347</v>
      </c>
      <c r="P52" s="11">
        <v>56.66522</v>
      </c>
      <c r="Q52" s="7"/>
      <c r="S52" s="11">
        <v>249.797</v>
      </c>
      <c r="T52" s="42"/>
      <c r="U52"/>
      <c r="V52" s="42"/>
      <c r="W52"/>
    </row>
    <row r="53" spans="1:23" ht="12.75">
      <c r="A53">
        <v>19</v>
      </c>
      <c r="B53" s="23">
        <v>47</v>
      </c>
      <c r="C53" s="16">
        <v>300</v>
      </c>
      <c r="D53" s="11">
        <v>298.887</v>
      </c>
      <c r="E53" s="7">
        <v>5.3203</v>
      </c>
      <c r="F53" s="28">
        <v>33.9431</v>
      </c>
      <c r="G53" s="7">
        <v>5.3203</v>
      </c>
      <c r="H53" s="37">
        <f t="shared" si="6"/>
        <v>26.80057755717553</v>
      </c>
      <c r="I53" s="7">
        <v>92.15</v>
      </c>
      <c r="J53" s="18">
        <v>33.9364</v>
      </c>
      <c r="K53" s="18">
        <v>3.608</v>
      </c>
      <c r="L53" s="57">
        <f t="shared" si="3"/>
        <v>161.07142857142858</v>
      </c>
      <c r="M53" s="14">
        <f t="shared" si="7"/>
        <v>156.86729447954522</v>
      </c>
      <c r="N53" s="7">
        <v>2.641643</v>
      </c>
      <c r="O53" s="11">
        <v>36.68512</v>
      </c>
      <c r="P53" s="11">
        <v>66.32572</v>
      </c>
      <c r="Q53" s="7"/>
      <c r="S53" s="11">
        <v>298.887</v>
      </c>
      <c r="T53" s="42"/>
      <c r="U53"/>
      <c r="V53" s="42"/>
      <c r="W53"/>
    </row>
    <row r="54" spans="1:23" ht="12.75">
      <c r="A54">
        <v>19</v>
      </c>
      <c r="B54" s="23">
        <v>46</v>
      </c>
      <c r="C54" s="17">
        <v>400</v>
      </c>
      <c r="D54" s="11">
        <v>400.543</v>
      </c>
      <c r="E54" s="7">
        <v>4.6604</v>
      </c>
      <c r="F54" s="28">
        <v>33.9861</v>
      </c>
      <c r="G54" s="7">
        <v>4.6604</v>
      </c>
      <c r="H54" s="37">
        <f t="shared" si="6"/>
        <v>26.909839181898178</v>
      </c>
      <c r="I54" s="7">
        <v>92.26</v>
      </c>
      <c r="J54" s="18">
        <v>33.9794</v>
      </c>
      <c r="K54" s="18">
        <v>1.468</v>
      </c>
      <c r="L54" s="57">
        <f t="shared" si="3"/>
        <v>65.53571428571429</v>
      </c>
      <c r="M54" s="14">
        <f t="shared" si="7"/>
        <v>63.818372154194385</v>
      </c>
      <c r="N54" s="7">
        <v>2.884284</v>
      </c>
      <c r="O54" s="11">
        <v>39.85595</v>
      </c>
      <c r="P54" s="11">
        <v>81.07114</v>
      </c>
      <c r="Q54" s="7"/>
      <c r="S54" s="11">
        <v>400.543</v>
      </c>
      <c r="T54" s="42"/>
      <c r="U54"/>
      <c r="V54" s="42"/>
      <c r="W54"/>
    </row>
    <row r="55" spans="1:23" ht="12.75">
      <c r="A55">
        <v>19</v>
      </c>
      <c r="B55" s="23">
        <v>45</v>
      </c>
      <c r="C55" s="16">
        <v>600</v>
      </c>
      <c r="D55" s="11">
        <v>600.324</v>
      </c>
      <c r="E55" s="7">
        <v>4.1979</v>
      </c>
      <c r="F55" s="28">
        <v>34.1917</v>
      </c>
      <c r="G55" s="7">
        <v>4.1979</v>
      </c>
      <c r="H55" s="37">
        <f t="shared" si="6"/>
        <v>27.12291397730678</v>
      </c>
      <c r="I55" s="7">
        <v>92.33</v>
      </c>
      <c r="J55" s="18">
        <v>34.1886</v>
      </c>
      <c r="K55" s="18">
        <v>0.383</v>
      </c>
      <c r="L55" s="57">
        <f t="shared" si="3"/>
        <v>17.09821428571429</v>
      </c>
      <c r="M55" s="14">
        <f t="shared" si="7"/>
        <v>16.646707081536352</v>
      </c>
      <c r="N55" s="7">
        <v>3.207452</v>
      </c>
      <c r="O55" s="11">
        <v>43.47251</v>
      </c>
      <c r="P55" s="11">
        <v>105.8958</v>
      </c>
      <c r="Q55" s="7"/>
      <c r="S55" s="11">
        <v>600.324</v>
      </c>
      <c r="T55" s="42"/>
      <c r="U55"/>
      <c r="V55" s="42"/>
      <c r="W55"/>
    </row>
    <row r="56" spans="1:23" ht="12.75">
      <c r="A56">
        <v>19</v>
      </c>
      <c r="B56" s="23">
        <v>44</v>
      </c>
      <c r="C56" s="16">
        <v>800</v>
      </c>
      <c r="D56" s="11">
        <v>799.191</v>
      </c>
      <c r="E56" s="7">
        <v>3.6425</v>
      </c>
      <c r="F56" s="28">
        <v>34.3083</v>
      </c>
      <c r="G56" s="7">
        <v>3.6425</v>
      </c>
      <c r="H56" s="37">
        <f t="shared" si="6"/>
        <v>27.272305900328092</v>
      </c>
      <c r="I56" s="7">
        <v>92.29</v>
      </c>
      <c r="J56" s="18">
        <v>34.3017</v>
      </c>
      <c r="K56" s="18">
        <v>0.262</v>
      </c>
      <c r="L56" s="57">
        <f t="shared" si="3"/>
        <v>11.696428571428573</v>
      </c>
      <c r="M56" s="14">
        <f t="shared" si="7"/>
        <v>11.385908589424611</v>
      </c>
      <c r="N56" s="7">
        <v>3.270243</v>
      </c>
      <c r="O56" s="11">
        <v>44.23768</v>
      </c>
      <c r="P56" s="11">
        <v>124.8597</v>
      </c>
      <c r="Q56" s="7"/>
      <c r="S56" s="11">
        <v>799.191</v>
      </c>
      <c r="T56" s="42"/>
      <c r="U56"/>
      <c r="V56" s="42"/>
      <c r="W56"/>
    </row>
    <row r="57" spans="1:23" ht="12.75">
      <c r="A57">
        <v>19</v>
      </c>
      <c r="B57" s="23">
        <v>43</v>
      </c>
      <c r="C57" s="16">
        <v>1000</v>
      </c>
      <c r="D57" s="11">
        <v>997.697</v>
      </c>
      <c r="E57" s="7">
        <v>3.1308</v>
      </c>
      <c r="F57" s="28">
        <v>34.3902</v>
      </c>
      <c r="G57" s="7">
        <v>3.1308</v>
      </c>
      <c r="H57" s="37">
        <f t="shared" si="6"/>
        <v>27.386570803601217</v>
      </c>
      <c r="I57" s="7">
        <v>92.39</v>
      </c>
      <c r="J57" s="18">
        <v>34.3851</v>
      </c>
      <c r="K57" s="18">
        <v>0.28</v>
      </c>
      <c r="L57" s="57">
        <f t="shared" si="3"/>
        <v>12.500000000000002</v>
      </c>
      <c r="M57" s="14">
        <f t="shared" si="7"/>
        <v>12.166793255067322</v>
      </c>
      <c r="N57" s="7">
        <v>3.265758</v>
      </c>
      <c r="O57" s="11">
        <v>44.8345</v>
      </c>
      <c r="P57" s="11">
        <v>141.2802</v>
      </c>
      <c r="Q57" s="7"/>
      <c r="S57" s="11">
        <v>997.697</v>
      </c>
      <c r="T57" s="42"/>
      <c r="U57"/>
      <c r="V57" s="42"/>
      <c r="W57"/>
    </row>
    <row r="58" spans="1:23" ht="12.75">
      <c r="A58">
        <v>19</v>
      </c>
      <c r="B58" s="23">
        <v>42</v>
      </c>
      <c r="C58" s="2">
        <v>1250</v>
      </c>
      <c r="D58" s="11">
        <v>1247.534</v>
      </c>
      <c r="E58" s="7">
        <v>2.7477</v>
      </c>
      <c r="F58" s="28">
        <v>34.4611</v>
      </c>
      <c r="G58" s="7">
        <v>2.7477</v>
      </c>
      <c r="H58" s="37">
        <f t="shared" si="6"/>
        <v>27.477816771814787</v>
      </c>
      <c r="I58" s="7">
        <v>92.34</v>
      </c>
      <c r="J58" s="20">
        <v>34.4553</v>
      </c>
      <c r="K58" s="20">
        <v>0.398</v>
      </c>
      <c r="L58" s="57">
        <f t="shared" si="3"/>
        <v>17.767857142857146</v>
      </c>
      <c r="M58" s="14">
        <f t="shared" si="7"/>
        <v>17.29269172806198</v>
      </c>
      <c r="N58" s="7">
        <v>3.238849</v>
      </c>
      <c r="O58" s="11">
        <v>44.64936</v>
      </c>
      <c r="P58" s="11">
        <v>152.8006</v>
      </c>
      <c r="Q58" s="7"/>
      <c r="S58" s="11">
        <v>1247.534</v>
      </c>
      <c r="T58" s="42"/>
      <c r="U58"/>
      <c r="V58" s="42"/>
      <c r="W58"/>
    </row>
    <row r="59" spans="1:23" ht="12.75">
      <c r="A59">
        <v>19</v>
      </c>
      <c r="B59" s="23">
        <v>41</v>
      </c>
      <c r="C59" s="2">
        <v>1500</v>
      </c>
      <c r="D59" s="11">
        <v>1500.288</v>
      </c>
      <c r="E59" s="7">
        <v>2.3311</v>
      </c>
      <c r="F59" s="28">
        <v>34.5262</v>
      </c>
      <c r="G59" s="7">
        <v>2.3311</v>
      </c>
      <c r="H59" s="37">
        <f t="shared" si="6"/>
        <v>27.565535284705902</v>
      </c>
      <c r="I59" s="7">
        <v>92.42</v>
      </c>
      <c r="J59" s="20">
        <v>34.5217</v>
      </c>
      <c r="K59" s="20">
        <v>0.799</v>
      </c>
      <c r="L59" s="57">
        <f t="shared" si="3"/>
        <v>35.66964285714286</v>
      </c>
      <c r="M59" s="14">
        <f t="shared" si="7"/>
        <v>34.7127668575026</v>
      </c>
      <c r="N59" s="7">
        <v>3.158105</v>
      </c>
      <c r="O59" s="11">
        <v>43.85217</v>
      </c>
      <c r="P59" s="11">
        <v>164.5673</v>
      </c>
      <c r="Q59" s="7"/>
      <c r="S59" s="11">
        <v>1500.288</v>
      </c>
      <c r="T59" s="42"/>
      <c r="U59"/>
      <c r="V59" s="42"/>
      <c r="W59"/>
    </row>
    <row r="60" spans="1:23" ht="12.75">
      <c r="A60">
        <v>19</v>
      </c>
      <c r="B60" s="24">
        <v>40</v>
      </c>
      <c r="C60" s="2">
        <v>1750</v>
      </c>
      <c r="D60" s="11">
        <v>1750.487</v>
      </c>
      <c r="E60" s="7">
        <v>2.0697</v>
      </c>
      <c r="F60" s="28">
        <v>34.5664</v>
      </c>
      <c r="G60" s="7">
        <v>2.0697</v>
      </c>
      <c r="H60" s="37">
        <f t="shared" si="6"/>
        <v>27.619018984884406</v>
      </c>
      <c r="I60" s="7">
        <v>92.43</v>
      </c>
      <c r="J60" s="18">
        <v>34.5605</v>
      </c>
      <c r="K60" s="18">
        <v>1.16</v>
      </c>
      <c r="L60" s="57">
        <f t="shared" si="3"/>
        <v>51.785714285714285</v>
      </c>
      <c r="M60" s="14">
        <f t="shared" si="7"/>
        <v>50.393884629412476</v>
      </c>
      <c r="N60" s="7">
        <v>3.072848</v>
      </c>
      <c r="O60" s="11">
        <v>42.72313</v>
      </c>
      <c r="P60" s="11">
        <v>170.5738</v>
      </c>
      <c r="Q60" s="7"/>
      <c r="S60" s="11">
        <v>1750.487</v>
      </c>
      <c r="T60" s="42"/>
      <c r="U60"/>
      <c r="V60" s="42"/>
      <c r="W60"/>
    </row>
    <row r="61" spans="1:23" ht="12.75">
      <c r="A61">
        <v>19</v>
      </c>
      <c r="B61" s="24">
        <v>39</v>
      </c>
      <c r="C61" s="2">
        <v>2000</v>
      </c>
      <c r="D61" s="11">
        <v>1999.815</v>
      </c>
      <c r="E61" s="7">
        <v>1.8892</v>
      </c>
      <c r="F61" s="28">
        <v>34.5992</v>
      </c>
      <c r="G61" s="7">
        <v>1.8892</v>
      </c>
      <c r="H61" s="37">
        <f t="shared" si="6"/>
        <v>27.659520192446962</v>
      </c>
      <c r="I61" s="7">
        <v>92.41</v>
      </c>
      <c r="J61" s="20">
        <v>34.5951</v>
      </c>
      <c r="K61" s="20">
        <v>1.565</v>
      </c>
      <c r="L61" s="57">
        <f t="shared" si="3"/>
        <v>69.86607142857143</v>
      </c>
      <c r="M61" s="14">
        <f t="shared" si="7"/>
        <v>67.98562175095483</v>
      </c>
      <c r="N61" s="7">
        <v>3.014498</v>
      </c>
      <c r="O61" s="11">
        <v>42.04083</v>
      </c>
      <c r="P61" s="11">
        <v>175.2369</v>
      </c>
      <c r="Q61" s="7"/>
      <c r="S61" s="11">
        <v>1999.815</v>
      </c>
      <c r="T61" s="42"/>
      <c r="U61"/>
      <c r="V61" s="42"/>
      <c r="W61"/>
    </row>
    <row r="62" spans="1:23" ht="12.75">
      <c r="A62">
        <v>19</v>
      </c>
      <c r="B62" s="23">
        <v>38</v>
      </c>
      <c r="C62" s="17">
        <v>2250</v>
      </c>
      <c r="D62" s="11">
        <v>2250.456</v>
      </c>
      <c r="E62" s="7">
        <v>1.8037</v>
      </c>
      <c r="F62" s="28">
        <v>34.6181</v>
      </c>
      <c r="G62" s="7">
        <v>1.8037</v>
      </c>
      <c r="H62" s="37">
        <f t="shared" si="6"/>
        <v>27.681268688450018</v>
      </c>
      <c r="I62" s="7">
        <v>92.41</v>
      </c>
      <c r="J62" s="18">
        <v>34.6152</v>
      </c>
      <c r="K62" s="18">
        <v>1.744</v>
      </c>
      <c r="L62" s="57">
        <f t="shared" si="3"/>
        <v>77.85714285714286</v>
      </c>
      <c r="M62" s="14">
        <f t="shared" si="7"/>
        <v>75.76000967353029</v>
      </c>
      <c r="N62" s="7">
        <v>2.969604</v>
      </c>
      <c r="O62" s="11">
        <v>41.0271</v>
      </c>
      <c r="P62" s="11">
        <v>177.7733</v>
      </c>
      <c r="Q62" s="7"/>
      <c r="S62" s="11">
        <v>2250.456</v>
      </c>
      <c r="T62" s="42"/>
      <c r="U62"/>
      <c r="V62" s="42"/>
      <c r="W62"/>
    </row>
    <row r="63" spans="1:23" ht="12.75">
      <c r="A63">
        <v>19</v>
      </c>
      <c r="B63" s="23">
        <v>37</v>
      </c>
      <c r="C63" s="17">
        <v>2500</v>
      </c>
      <c r="D63" s="11">
        <v>2500.835</v>
      </c>
      <c r="E63" s="7">
        <v>1.7356</v>
      </c>
      <c r="F63" s="28">
        <v>34.632</v>
      </c>
      <c r="G63" s="7">
        <v>1.7356</v>
      </c>
      <c r="H63" s="37">
        <f t="shared" si="6"/>
        <v>27.697605657616123</v>
      </c>
      <c r="I63" s="7">
        <v>92.34</v>
      </c>
      <c r="J63" s="18">
        <v>34.6279</v>
      </c>
      <c r="K63" s="18">
        <v>1.934</v>
      </c>
      <c r="L63" s="57">
        <f t="shared" si="3"/>
        <v>86.33928571428572</v>
      </c>
      <c r="M63" s="14">
        <f t="shared" si="7"/>
        <v>84.01234491447302</v>
      </c>
      <c r="N63" s="7">
        <v>2.920212</v>
      </c>
      <c r="O63" s="11">
        <v>40.73576</v>
      </c>
      <c r="P63" s="11">
        <v>178.5633</v>
      </c>
      <c r="Q63" s="7"/>
      <c r="S63" s="11">
        <v>2500.835</v>
      </c>
      <c r="T63" s="42"/>
      <c r="U63"/>
      <c r="V63" s="42"/>
      <c r="W63"/>
    </row>
    <row r="64" spans="1:23" ht="12.75">
      <c r="A64">
        <v>19</v>
      </c>
      <c r="B64" s="23">
        <v>36</v>
      </c>
      <c r="C64" s="16">
        <v>3000</v>
      </c>
      <c r="D64" s="11">
        <v>3000.613</v>
      </c>
      <c r="E64" s="7">
        <v>1.6471</v>
      </c>
      <c r="F64" s="28">
        <v>34.6495</v>
      </c>
      <c r="G64" s="7">
        <v>1.6471</v>
      </c>
      <c r="H64" s="37">
        <f t="shared" si="6"/>
        <v>27.71830348337562</v>
      </c>
      <c r="I64" s="7">
        <v>92.04</v>
      </c>
      <c r="J64" s="18">
        <v>34.6437</v>
      </c>
      <c r="K64" s="18">
        <v>2.346</v>
      </c>
      <c r="L64" s="57">
        <f t="shared" si="3"/>
        <v>104.73214285714286</v>
      </c>
      <c r="M64" s="14">
        <f t="shared" si="7"/>
        <v>101.90744146733688</v>
      </c>
      <c r="N64" s="7">
        <v>2.84386</v>
      </c>
      <c r="O64" s="11">
        <v>39.72561</v>
      </c>
      <c r="P64" s="11">
        <v>176.6329</v>
      </c>
      <c r="Q64" s="7"/>
      <c r="S64" s="11">
        <v>3000.613</v>
      </c>
      <c r="T64" s="42"/>
      <c r="U64"/>
      <c r="V64" s="42"/>
      <c r="W64"/>
    </row>
    <row r="65" spans="1:23" ht="12.75">
      <c r="A65">
        <v>19</v>
      </c>
      <c r="B65" s="23">
        <v>35</v>
      </c>
      <c r="C65" s="2" t="s">
        <v>72</v>
      </c>
      <c r="D65" s="11">
        <v>3280.291</v>
      </c>
      <c r="E65" s="7">
        <v>1.6682</v>
      </c>
      <c r="F65" s="28">
        <v>34.6503</v>
      </c>
      <c r="G65" s="7">
        <v>1.6682</v>
      </c>
      <c r="H65" s="37">
        <f t="shared" si="6"/>
        <v>27.7173662775906</v>
      </c>
      <c r="I65" s="7">
        <v>78.23</v>
      </c>
      <c r="J65" s="20">
        <v>34.6466</v>
      </c>
      <c r="K65" s="20">
        <v>2.546</v>
      </c>
      <c r="L65" s="57">
        <f t="shared" si="3"/>
        <v>113.66071428571429</v>
      </c>
      <c r="M65" s="14">
        <f t="shared" si="7"/>
        <v>110.5953037432804</v>
      </c>
      <c r="N65" s="7">
        <v>2.857336</v>
      </c>
      <c r="O65" s="11">
        <v>40.3209</v>
      </c>
      <c r="P65" s="11">
        <v>177.0341</v>
      </c>
      <c r="Q65" s="7"/>
      <c r="S65" s="11">
        <v>3280.291</v>
      </c>
      <c r="T65" s="42"/>
      <c r="U65"/>
      <c r="V65" s="42"/>
      <c r="W65"/>
    </row>
    <row r="66" spans="1:23" ht="12.75">
      <c r="A66">
        <v>19</v>
      </c>
      <c r="B66" s="23">
        <v>56</v>
      </c>
      <c r="C66" s="16">
        <v>0</v>
      </c>
      <c r="D66" s="11">
        <v>1.683</v>
      </c>
      <c r="E66" s="7">
        <v>13.1296</v>
      </c>
      <c r="F66" s="28">
        <v>32.531</v>
      </c>
      <c r="G66" s="7">
        <v>13.1296</v>
      </c>
      <c r="H66" s="37">
        <f aca="true" t="shared" si="8" ref="H66:H87">((999.842594+6.794*10^-2*E66-9.0953*10^-3*E66^2+1.001685*10^-4*E66^3-1.12*10^-6*E66^4+6.536*10^-9*E66^5)+(0.8245-0.00409*E66+7.6438*10^-5*E66^2-8.2467*10^-7*E66^3+5.3875*10^-9*E66^4)*F66+(-5.72466*10^-3+1.0227*10^-4*E66-1.6546*10^-6*E66^2)*F66^1.5+4.8314*10^-4*F66^2)-1000</f>
        <v>24.45607052972423</v>
      </c>
      <c r="I66" s="7">
        <v>86.71</v>
      </c>
      <c r="J66" s="18">
        <v>32.5293</v>
      </c>
      <c r="K66" s="18">
        <v>6.304</v>
      </c>
      <c r="L66" s="57">
        <f t="shared" si="3"/>
        <v>281.42857142857144</v>
      </c>
      <c r="M66" s="14">
        <f aca="true" t="shared" si="9" ref="M66:M87">(K66*1000/22.4)/(1+H66/1000)</f>
        <v>274.71023846151917</v>
      </c>
      <c r="N66" s="7">
        <v>0.580523</v>
      </c>
      <c r="O66" s="11">
        <v>3.139273</v>
      </c>
      <c r="P66" s="11">
        <v>8.95551</v>
      </c>
      <c r="Q66" s="7">
        <v>0.6784885</v>
      </c>
      <c r="R66" s="7">
        <v>0.7341966</v>
      </c>
      <c r="S66" s="11">
        <v>1.683</v>
      </c>
      <c r="T66" s="42"/>
      <c r="U66"/>
      <c r="V66" s="42"/>
      <c r="W66"/>
    </row>
    <row r="67" spans="1:23" ht="12.75">
      <c r="A67">
        <v>19</v>
      </c>
      <c r="B67" s="23">
        <v>55</v>
      </c>
      <c r="C67" s="16">
        <v>10</v>
      </c>
      <c r="D67" s="11">
        <v>11.432</v>
      </c>
      <c r="E67" s="7">
        <v>13.1351</v>
      </c>
      <c r="F67" s="28">
        <v>32.5305</v>
      </c>
      <c r="G67" s="7">
        <v>13.1351</v>
      </c>
      <c r="H67" s="37">
        <f t="shared" si="8"/>
        <v>24.454597856520195</v>
      </c>
      <c r="I67" s="7">
        <v>86.72</v>
      </c>
      <c r="J67" s="18">
        <v>32.5264</v>
      </c>
      <c r="K67" s="18">
        <v>6.307</v>
      </c>
      <c r="L67" s="57">
        <f t="shared" si="3"/>
        <v>281.56250000000006</v>
      </c>
      <c r="M67" s="14">
        <f t="shared" si="9"/>
        <v>274.84136494591064</v>
      </c>
      <c r="N67" s="7">
        <v>0.5893474</v>
      </c>
      <c r="O67" s="11">
        <v>3.135879</v>
      </c>
      <c r="P67" s="11">
        <v>8.955049</v>
      </c>
      <c r="Q67" s="7">
        <v>0.4918298</v>
      </c>
      <c r="R67" s="7">
        <v>0.7381776</v>
      </c>
      <c r="S67" s="11">
        <v>11.432</v>
      </c>
      <c r="T67" s="42"/>
      <c r="U67"/>
      <c r="V67" s="42"/>
      <c r="W67"/>
    </row>
    <row r="68" spans="1:23" ht="12.75">
      <c r="A68">
        <v>19</v>
      </c>
      <c r="B68" s="23">
        <v>54</v>
      </c>
      <c r="C68" s="16">
        <v>25</v>
      </c>
      <c r="D68" s="11">
        <v>25.334</v>
      </c>
      <c r="E68" s="7">
        <v>13.07</v>
      </c>
      <c r="F68" s="28">
        <v>32.5288</v>
      </c>
      <c r="G68" s="7">
        <v>13.07</v>
      </c>
      <c r="H68" s="37">
        <f t="shared" si="8"/>
        <v>24.46611514480037</v>
      </c>
      <c r="I68" s="7">
        <v>86.41</v>
      </c>
      <c r="J68" s="18">
        <v>32.5266</v>
      </c>
      <c r="K68" s="18">
        <v>6.305</v>
      </c>
      <c r="L68" s="57">
        <f t="shared" si="3"/>
        <v>281.4732142857143</v>
      </c>
      <c r="M68" s="14">
        <f t="shared" si="9"/>
        <v>274.7511217058948</v>
      </c>
      <c r="N68" s="7">
        <v>0.5802059</v>
      </c>
      <c r="O68" s="11">
        <v>3.132486</v>
      </c>
      <c r="P68" s="11">
        <v>9.29248</v>
      </c>
      <c r="Q68" s="7">
        <v>0.618856</v>
      </c>
      <c r="R68" s="7">
        <v>0.770035</v>
      </c>
      <c r="S68" s="11">
        <v>25.334</v>
      </c>
      <c r="T68" s="42"/>
      <c r="U68"/>
      <c r="V68" s="42"/>
      <c r="W68"/>
    </row>
    <row r="69" spans="1:23" ht="12.75">
      <c r="A69">
        <v>19</v>
      </c>
      <c r="B69" s="23">
        <v>53</v>
      </c>
      <c r="C69" s="16">
        <v>50</v>
      </c>
      <c r="D69" s="11">
        <v>50.299</v>
      </c>
      <c r="E69" s="7">
        <v>9.6254</v>
      </c>
      <c r="F69" s="28">
        <v>32.717</v>
      </c>
      <c r="G69" s="7">
        <v>9.6254</v>
      </c>
      <c r="H69" s="37">
        <f t="shared" si="8"/>
        <v>25.231835744686805</v>
      </c>
      <c r="I69" s="7">
        <v>89.02</v>
      </c>
      <c r="J69" s="18">
        <v>32.7111</v>
      </c>
      <c r="K69" s="18">
        <v>6.845</v>
      </c>
      <c r="L69" s="57">
        <f t="shared" si="3"/>
        <v>305.58035714285717</v>
      </c>
      <c r="M69" s="14">
        <f t="shared" si="9"/>
        <v>298.0597621813958</v>
      </c>
      <c r="N69" s="7">
        <v>0.8804756</v>
      </c>
      <c r="O69" s="11">
        <v>6.898772</v>
      </c>
      <c r="P69" s="11">
        <v>11.32603</v>
      </c>
      <c r="Q69" s="7">
        <v>1.197679</v>
      </c>
      <c r="R69" s="7">
        <v>1.177631</v>
      </c>
      <c r="S69" s="11">
        <v>50.299</v>
      </c>
      <c r="T69" s="42"/>
      <c r="U69"/>
      <c r="V69" s="42"/>
      <c r="W69"/>
    </row>
    <row r="70" spans="1:23" ht="12.75">
      <c r="A70">
        <v>19</v>
      </c>
      <c r="B70" s="23">
        <v>52</v>
      </c>
      <c r="C70" s="16">
        <v>75</v>
      </c>
      <c r="D70" s="11">
        <v>75.826</v>
      </c>
      <c r="E70" s="7">
        <v>6.6687</v>
      </c>
      <c r="F70" s="28">
        <v>32.7992</v>
      </c>
      <c r="G70" s="7">
        <v>6.6687</v>
      </c>
      <c r="H70" s="37">
        <f t="shared" si="8"/>
        <v>25.729634016965292</v>
      </c>
      <c r="I70" s="7">
        <v>91.6</v>
      </c>
      <c r="J70" s="18">
        <v>32.7903</v>
      </c>
      <c r="K70" s="18">
        <v>6.997</v>
      </c>
      <c r="L70" s="57">
        <f t="shared" si="3"/>
        <v>312.36607142857144</v>
      </c>
      <c r="M70" s="14">
        <f t="shared" si="9"/>
        <v>304.53061027912645</v>
      </c>
      <c r="N70" s="7">
        <v>1.108426</v>
      </c>
      <c r="O70" s="11">
        <v>9.700119</v>
      </c>
      <c r="P70" s="11">
        <v>13.88179</v>
      </c>
      <c r="Q70" s="7">
        <v>1.446794</v>
      </c>
      <c r="R70" s="7">
        <v>1.322115</v>
      </c>
      <c r="S70" s="11">
        <v>75.826</v>
      </c>
      <c r="T70" s="42"/>
      <c r="U70"/>
      <c r="V70" s="42"/>
      <c r="W70"/>
    </row>
    <row r="71" spans="1:23" ht="12.75">
      <c r="A71">
        <v>19</v>
      </c>
      <c r="B71" s="23">
        <v>51</v>
      </c>
      <c r="C71" s="16">
        <v>100</v>
      </c>
      <c r="D71" s="11">
        <v>100.156</v>
      </c>
      <c r="E71" s="7">
        <v>6.2394</v>
      </c>
      <c r="F71" s="28">
        <v>32.8975</v>
      </c>
      <c r="G71" s="7">
        <v>6.2394</v>
      </c>
      <c r="H71" s="37">
        <f t="shared" si="8"/>
        <v>25.862108687524596</v>
      </c>
      <c r="I71" s="7">
        <v>91.91</v>
      </c>
      <c r="J71" s="18">
        <v>32.8917</v>
      </c>
      <c r="K71" s="18">
        <v>6.649</v>
      </c>
      <c r="L71" s="57">
        <f t="shared" si="3"/>
        <v>296.83035714285717</v>
      </c>
      <c r="M71" s="14">
        <f t="shared" si="9"/>
        <v>289.34722769185646</v>
      </c>
      <c r="N71" s="7">
        <v>1.251065</v>
      </c>
      <c r="O71" s="11">
        <v>13.0457</v>
      </c>
      <c r="P71" s="11">
        <v>16.79478</v>
      </c>
      <c r="Q71" s="7">
        <v>0.3017744</v>
      </c>
      <c r="R71" s="7">
        <v>0.270155</v>
      </c>
      <c r="S71" s="11">
        <v>100.156</v>
      </c>
      <c r="T71" s="42"/>
      <c r="U71"/>
      <c r="V71" s="42"/>
      <c r="W71"/>
    </row>
    <row r="72" spans="1:23" ht="12.75">
      <c r="A72">
        <v>19</v>
      </c>
      <c r="B72" s="23">
        <v>50</v>
      </c>
      <c r="C72" s="16">
        <v>150</v>
      </c>
      <c r="D72" s="11">
        <v>150.549</v>
      </c>
      <c r="E72" s="7">
        <v>6.5222</v>
      </c>
      <c r="F72" s="28">
        <v>33.8773</v>
      </c>
      <c r="G72" s="7">
        <v>6.5222</v>
      </c>
      <c r="H72" s="37">
        <f t="shared" si="8"/>
        <v>26.598855169572516</v>
      </c>
      <c r="I72" s="7">
        <v>92.06</v>
      </c>
      <c r="J72" s="18">
        <v>33.8714</v>
      </c>
      <c r="K72" s="18">
        <v>3.623</v>
      </c>
      <c r="L72" s="57">
        <f t="shared" si="3"/>
        <v>161.74107142857144</v>
      </c>
      <c r="M72" s="14">
        <f t="shared" si="9"/>
        <v>157.55041086798718</v>
      </c>
      <c r="N72" s="7">
        <v>2.074419</v>
      </c>
      <c r="O72" s="11">
        <v>28.59355</v>
      </c>
      <c r="P72" s="11">
        <v>42.6815</v>
      </c>
      <c r="Q72" s="7"/>
      <c r="S72" s="11">
        <v>150.549</v>
      </c>
      <c r="T72" s="42"/>
      <c r="U72"/>
      <c r="V72" s="42"/>
      <c r="W72"/>
    </row>
    <row r="73" spans="1:23" ht="12.75">
      <c r="A73">
        <v>19</v>
      </c>
      <c r="B73" s="23">
        <v>49</v>
      </c>
      <c r="C73" s="16">
        <v>200</v>
      </c>
      <c r="D73" s="11">
        <v>201.829</v>
      </c>
      <c r="E73" s="7">
        <v>5.8754</v>
      </c>
      <c r="F73" s="28">
        <v>33.9092</v>
      </c>
      <c r="G73" s="7">
        <v>5.8754</v>
      </c>
      <c r="H73" s="37">
        <f t="shared" si="8"/>
        <v>26.706645412112266</v>
      </c>
      <c r="I73" s="7">
        <v>92.01</v>
      </c>
      <c r="J73" s="20">
        <v>33.9029</v>
      </c>
      <c r="K73" s="18">
        <v>2.972</v>
      </c>
      <c r="L73" s="57">
        <f t="shared" si="3"/>
        <v>132.67857142857144</v>
      </c>
      <c r="M73" s="14">
        <f t="shared" si="9"/>
        <v>129.22734261188626</v>
      </c>
      <c r="N73" s="7">
        <v>2.335534</v>
      </c>
      <c r="O73" s="11">
        <v>32.06817</v>
      </c>
      <c r="P73" s="11">
        <v>53.15929</v>
      </c>
      <c r="Q73" s="7"/>
      <c r="S73" s="11">
        <v>201.829</v>
      </c>
      <c r="T73" s="42"/>
      <c r="U73"/>
      <c r="V73" s="42"/>
      <c r="W73"/>
    </row>
    <row r="74" spans="1:23" ht="12.75">
      <c r="A74">
        <v>19</v>
      </c>
      <c r="B74" s="23">
        <v>48</v>
      </c>
      <c r="C74" s="16">
        <v>250</v>
      </c>
      <c r="D74" s="11">
        <v>250.613</v>
      </c>
      <c r="E74" s="7">
        <v>5.2492</v>
      </c>
      <c r="F74" s="28">
        <v>33.9145</v>
      </c>
      <c r="G74" s="7">
        <v>5.2492</v>
      </c>
      <c r="H74" s="37">
        <f t="shared" si="8"/>
        <v>26.786264886045274</v>
      </c>
      <c r="I74" s="7">
        <v>92.05</v>
      </c>
      <c r="J74" s="38">
        <v>33.9123</v>
      </c>
      <c r="K74" s="18">
        <v>2.411</v>
      </c>
      <c r="L74" s="57">
        <f t="shared" si="3"/>
        <v>107.63392857142858</v>
      </c>
      <c r="M74" s="14">
        <f t="shared" si="9"/>
        <v>104.82603074494185</v>
      </c>
      <c r="N74" s="7">
        <v>2.565122</v>
      </c>
      <c r="O74" s="11">
        <v>35.48567</v>
      </c>
      <c r="P74" s="11">
        <v>62.85328</v>
      </c>
      <c r="Q74" s="7"/>
      <c r="S74" s="11">
        <v>250.613</v>
      </c>
      <c r="T74" s="42"/>
      <c r="U74"/>
      <c r="V74" s="42"/>
      <c r="W74"/>
    </row>
    <row r="75" spans="1:23" ht="12.75">
      <c r="A75">
        <v>19</v>
      </c>
      <c r="B75" s="23">
        <v>47</v>
      </c>
      <c r="C75" s="16">
        <v>300</v>
      </c>
      <c r="D75" s="11">
        <v>298.965</v>
      </c>
      <c r="E75" s="7">
        <v>4.8971</v>
      </c>
      <c r="F75" s="28">
        <v>33.9328</v>
      </c>
      <c r="G75" s="7">
        <v>4.8971</v>
      </c>
      <c r="H75" s="37">
        <f t="shared" si="8"/>
        <v>26.841183712758948</v>
      </c>
      <c r="I75" s="7">
        <v>92.15</v>
      </c>
      <c r="J75" s="18">
        <v>33.9265</v>
      </c>
      <c r="K75" s="20">
        <v>2.038</v>
      </c>
      <c r="L75" s="57">
        <f t="shared" si="3"/>
        <v>90.98214285714286</v>
      </c>
      <c r="M75" s="14">
        <f t="shared" si="9"/>
        <v>88.60390905648904</v>
      </c>
      <c r="N75" s="7">
        <v>2.697065</v>
      </c>
      <c r="O75" s="11">
        <v>37.3109</v>
      </c>
      <c r="P75" s="11">
        <v>70.28686</v>
      </c>
      <c r="Q75" s="7"/>
      <c r="S75" s="11">
        <v>298.965</v>
      </c>
      <c r="T75" s="42"/>
      <c r="U75"/>
      <c r="V75" s="42"/>
      <c r="W75"/>
    </row>
    <row r="76" spans="1:23" ht="12.75">
      <c r="A76">
        <v>19</v>
      </c>
      <c r="B76" s="23">
        <v>46</v>
      </c>
      <c r="C76" s="17">
        <v>400</v>
      </c>
      <c r="D76" s="11">
        <v>401.405</v>
      </c>
      <c r="E76" s="7">
        <v>4.4167</v>
      </c>
      <c r="F76" s="28">
        <v>34.0089</v>
      </c>
      <c r="G76" s="7">
        <v>4.4167</v>
      </c>
      <c r="H76" s="37">
        <f t="shared" si="8"/>
        <v>26.95442300992113</v>
      </c>
      <c r="I76" s="7">
        <v>92.29</v>
      </c>
      <c r="J76" s="20">
        <v>34.0019</v>
      </c>
      <c r="K76" s="20">
        <v>1.346</v>
      </c>
      <c r="L76" s="57">
        <f t="shared" si="3"/>
        <v>60.08928571428572</v>
      </c>
      <c r="M76" s="14">
        <f t="shared" si="9"/>
        <v>58.51212514199883</v>
      </c>
      <c r="N76" s="7">
        <v>2.925956</v>
      </c>
      <c r="O76" s="11">
        <v>40.44535</v>
      </c>
      <c r="P76" s="11">
        <v>84.87807</v>
      </c>
      <c r="Q76" s="7"/>
      <c r="S76" s="11">
        <v>401.405</v>
      </c>
      <c r="T76" s="42"/>
      <c r="U76"/>
      <c r="V76" s="42"/>
      <c r="W76"/>
    </row>
    <row r="77" spans="1:23" ht="12.75">
      <c r="A77">
        <v>19</v>
      </c>
      <c r="B77" s="23">
        <v>45</v>
      </c>
      <c r="C77" s="16">
        <v>600</v>
      </c>
      <c r="D77" s="11">
        <v>600.086</v>
      </c>
      <c r="E77" s="7">
        <v>3.8225</v>
      </c>
      <c r="F77" s="28">
        <v>34.1699</v>
      </c>
      <c r="G77" s="7">
        <v>3.8225</v>
      </c>
      <c r="H77" s="37">
        <f t="shared" si="8"/>
        <v>27.144173458365003</v>
      </c>
      <c r="I77" s="7">
        <v>92.32</v>
      </c>
      <c r="J77" s="18">
        <v>34.1634</v>
      </c>
      <c r="K77" s="18">
        <v>0.578</v>
      </c>
      <c r="L77" s="57">
        <f t="shared" si="3"/>
        <v>25.803571428571427</v>
      </c>
      <c r="M77" s="14">
        <f t="shared" si="9"/>
        <v>25.12166460691837</v>
      </c>
      <c r="N77" s="7">
        <v>3.154434</v>
      </c>
      <c r="O77" s="11">
        <v>43.0811</v>
      </c>
      <c r="P77" s="11">
        <v>110.5917</v>
      </c>
      <c r="Q77" s="7"/>
      <c r="S77" s="11">
        <v>600.086</v>
      </c>
      <c r="T77" s="42"/>
      <c r="U77"/>
      <c r="V77" s="42"/>
      <c r="W77"/>
    </row>
    <row r="78" spans="1:23" ht="12.75">
      <c r="A78">
        <v>19</v>
      </c>
      <c r="B78" s="23">
        <v>44</v>
      </c>
      <c r="C78" s="16">
        <v>800</v>
      </c>
      <c r="D78" s="11">
        <v>799.867</v>
      </c>
      <c r="E78" s="7">
        <v>3.3494</v>
      </c>
      <c r="F78" s="28">
        <v>34.2906</v>
      </c>
      <c r="G78" s="7">
        <v>3.3494</v>
      </c>
      <c r="H78" s="37">
        <f t="shared" si="8"/>
        <v>27.28660336967573</v>
      </c>
      <c r="I78" s="7">
        <v>92.34</v>
      </c>
      <c r="J78" s="18">
        <v>34.2856</v>
      </c>
      <c r="K78" s="20">
        <v>0.351</v>
      </c>
      <c r="L78" s="57">
        <f t="shared" si="3"/>
        <v>15.669642857142858</v>
      </c>
      <c r="M78" s="14">
        <f t="shared" si="9"/>
        <v>15.253428600882899</v>
      </c>
      <c r="N78" s="7">
        <v>3.210866</v>
      </c>
      <c r="O78" s="11">
        <v>43.9609</v>
      </c>
      <c r="P78" s="11">
        <v>129.0162</v>
      </c>
      <c r="Q78" s="7"/>
      <c r="S78" s="11">
        <v>799.867</v>
      </c>
      <c r="T78" s="42"/>
      <c r="U78"/>
      <c r="V78" s="42"/>
      <c r="W78"/>
    </row>
    <row r="79" spans="1:23" ht="12.75">
      <c r="A79">
        <v>19</v>
      </c>
      <c r="B79" s="23">
        <v>43</v>
      </c>
      <c r="C79" s="16">
        <v>1000</v>
      </c>
      <c r="D79" s="11">
        <v>1000.387</v>
      </c>
      <c r="E79" s="7">
        <v>2.9963</v>
      </c>
      <c r="F79" s="28">
        <v>34.3722</v>
      </c>
      <c r="G79" s="7">
        <v>2.9963</v>
      </c>
      <c r="H79" s="37">
        <f t="shared" si="8"/>
        <v>27.38455293772995</v>
      </c>
      <c r="I79" s="7">
        <v>92.37</v>
      </c>
      <c r="J79" s="18">
        <v>34.367</v>
      </c>
      <c r="K79" s="18">
        <v>0.301</v>
      </c>
      <c r="L79" s="57">
        <f t="shared" si="3"/>
        <v>13.4375</v>
      </c>
      <c r="M79" s="14">
        <f t="shared" si="9"/>
        <v>13.079328437999642</v>
      </c>
      <c r="N79" s="7">
        <v>3.249655</v>
      </c>
      <c r="O79" s="11">
        <v>45.11023</v>
      </c>
      <c r="P79" s="11">
        <v>141.7371</v>
      </c>
      <c r="Q79" s="7"/>
      <c r="S79" s="11">
        <v>1000.387</v>
      </c>
      <c r="T79" s="42"/>
      <c r="U79"/>
      <c r="V79" s="42"/>
      <c r="W79"/>
    </row>
    <row r="80" spans="1:23" ht="12.75">
      <c r="A80">
        <v>19</v>
      </c>
      <c r="B80" s="23">
        <v>42</v>
      </c>
      <c r="C80" s="2">
        <v>1250</v>
      </c>
      <c r="D80" s="11">
        <v>1250.591</v>
      </c>
      <c r="E80" s="7">
        <v>2.6322</v>
      </c>
      <c r="F80" s="28">
        <v>34.4485</v>
      </c>
      <c r="G80" s="7">
        <v>2.6322</v>
      </c>
      <c r="H80" s="37">
        <f t="shared" si="8"/>
        <v>27.477837934923627</v>
      </c>
      <c r="I80" s="7">
        <v>92.38</v>
      </c>
      <c r="J80" s="20">
        <v>34.4451</v>
      </c>
      <c r="K80" s="18">
        <v>0.365</v>
      </c>
      <c r="L80" s="57">
        <f t="shared" si="3"/>
        <v>16.294642857142858</v>
      </c>
      <c r="M80" s="14">
        <f t="shared" si="9"/>
        <v>15.85887525310779</v>
      </c>
      <c r="N80" s="7">
        <v>3.240015</v>
      </c>
      <c r="O80" s="11">
        <v>44.67719</v>
      </c>
      <c r="P80" s="11">
        <v>154.7285</v>
      </c>
      <c r="Q80" s="7"/>
      <c r="S80" s="11">
        <v>1250.591</v>
      </c>
      <c r="T80" s="42"/>
      <c r="U80"/>
      <c r="V80" s="42"/>
      <c r="W80"/>
    </row>
    <row r="81" spans="1:23" ht="12.75">
      <c r="A81">
        <v>19</v>
      </c>
      <c r="B81" s="23">
        <v>41</v>
      </c>
      <c r="C81" s="2">
        <v>1500</v>
      </c>
      <c r="D81" s="11">
        <v>1500.497</v>
      </c>
      <c r="E81" s="7">
        <v>2.3549</v>
      </c>
      <c r="F81" s="28">
        <v>34.5035</v>
      </c>
      <c r="G81" s="7">
        <v>2.3549</v>
      </c>
      <c r="H81" s="37">
        <f t="shared" si="8"/>
        <v>27.545389576336675</v>
      </c>
      <c r="I81" s="7">
        <v>92.41</v>
      </c>
      <c r="J81" s="20">
        <v>34.498</v>
      </c>
      <c r="K81" s="18">
        <v>0.567</v>
      </c>
      <c r="L81" s="57">
        <f t="shared" si="3"/>
        <v>25.3125</v>
      </c>
      <c r="M81" s="14">
        <f t="shared" si="9"/>
        <v>24.63394829734626</v>
      </c>
      <c r="N81" s="7">
        <v>3.190764</v>
      </c>
      <c r="O81" s="11">
        <v>44.08154</v>
      </c>
      <c r="P81" s="11">
        <v>162.5895</v>
      </c>
      <c r="Q81" s="7"/>
      <c r="S81" s="11">
        <v>1500.497</v>
      </c>
      <c r="T81" s="42"/>
      <c r="U81"/>
      <c r="V81" s="42"/>
      <c r="W81"/>
    </row>
    <row r="82" spans="1:23" ht="12.75">
      <c r="A82">
        <v>19</v>
      </c>
      <c r="B82" s="24">
        <v>40</v>
      </c>
      <c r="C82" s="2">
        <v>1750</v>
      </c>
      <c r="D82" s="11">
        <v>1749.427</v>
      </c>
      <c r="E82" s="7">
        <v>2.0924</v>
      </c>
      <c r="F82" s="28">
        <v>34.5561</v>
      </c>
      <c r="G82" s="7">
        <v>2.0924</v>
      </c>
      <c r="H82" s="37">
        <f t="shared" si="8"/>
        <v>27.60895233340716</v>
      </c>
      <c r="I82" s="7">
        <v>92.43</v>
      </c>
      <c r="J82" s="18">
        <v>34.5494</v>
      </c>
      <c r="K82" s="20">
        <v>1</v>
      </c>
      <c r="L82" s="57">
        <f t="shared" si="3"/>
        <v>44.642857142857146</v>
      </c>
      <c r="M82" s="14">
        <f t="shared" si="9"/>
        <v>43.443429566749046</v>
      </c>
      <c r="N82" s="7">
        <v>3.097486</v>
      </c>
      <c r="O82" s="11">
        <v>42.94611</v>
      </c>
      <c r="P82" s="11">
        <v>168.5348</v>
      </c>
      <c r="Q82" s="7"/>
      <c r="S82" s="11">
        <v>1749.427</v>
      </c>
      <c r="T82" s="42"/>
      <c r="U82"/>
      <c r="V82" s="42"/>
      <c r="W82"/>
    </row>
    <row r="83" spans="1:23" ht="12.75">
      <c r="A83">
        <v>19</v>
      </c>
      <c r="B83" s="24">
        <v>39</v>
      </c>
      <c r="C83" s="2">
        <v>2000</v>
      </c>
      <c r="D83" s="11">
        <v>2000.988</v>
      </c>
      <c r="E83" s="7">
        <v>1.9318</v>
      </c>
      <c r="F83" s="28">
        <v>34.5891</v>
      </c>
      <c r="G83" s="7">
        <v>1.9318</v>
      </c>
      <c r="H83" s="37">
        <f t="shared" si="8"/>
        <v>27.648105223504217</v>
      </c>
      <c r="I83" s="7">
        <v>92.46</v>
      </c>
      <c r="J83" s="20">
        <v>34.5832</v>
      </c>
      <c r="K83" s="20">
        <v>1.356</v>
      </c>
      <c r="L83" s="57">
        <f t="shared" si="3"/>
        <v>60.53571428571429</v>
      </c>
      <c r="M83" s="14">
        <f t="shared" si="9"/>
        <v>58.907046077361585</v>
      </c>
      <c r="N83" s="7">
        <v>3.039427</v>
      </c>
      <c r="O83" s="11">
        <v>42.03159</v>
      </c>
      <c r="P83" s="11">
        <v>172.1653</v>
      </c>
      <c r="Q83" s="7"/>
      <c r="S83" s="11">
        <v>2000.988</v>
      </c>
      <c r="T83" s="42"/>
      <c r="U83"/>
      <c r="V83" s="42"/>
      <c r="W83"/>
    </row>
    <row r="84" spans="1:23" ht="12.75">
      <c r="A84">
        <v>19</v>
      </c>
      <c r="B84" s="23">
        <v>38</v>
      </c>
      <c r="C84" s="17">
        <v>2250</v>
      </c>
      <c r="D84" s="11">
        <v>2248.442</v>
      </c>
      <c r="E84" s="7">
        <v>1.7934</v>
      </c>
      <c r="F84" s="28">
        <v>34.6151</v>
      </c>
      <c r="G84" s="7">
        <v>1.7934</v>
      </c>
      <c r="H84" s="37">
        <f t="shared" si="8"/>
        <v>27.67965148285839</v>
      </c>
      <c r="I84" s="7">
        <v>92.45</v>
      </c>
      <c r="J84" s="18">
        <v>34.6098</v>
      </c>
      <c r="K84" s="18">
        <v>1.733</v>
      </c>
      <c r="L84" s="57">
        <f t="shared" si="3"/>
        <v>77.36607142857144</v>
      </c>
      <c r="M84" s="14">
        <f t="shared" si="9"/>
        <v>75.28228404341613</v>
      </c>
      <c r="N84" s="7">
        <v>2.972558</v>
      </c>
      <c r="O84" s="11">
        <v>40.90472</v>
      </c>
      <c r="P84" s="11">
        <v>173.2848</v>
      </c>
      <c r="Q84" s="7"/>
      <c r="S84" s="11">
        <v>2248.442</v>
      </c>
      <c r="T84" s="42"/>
      <c r="U84"/>
      <c r="V84" s="42"/>
      <c r="W84"/>
    </row>
    <row r="85" spans="1:23" ht="12.75">
      <c r="A85">
        <v>19</v>
      </c>
      <c r="B85" s="23">
        <v>37</v>
      </c>
      <c r="C85" s="17">
        <v>2500</v>
      </c>
      <c r="D85" s="11">
        <v>2497.051</v>
      </c>
      <c r="E85" s="7">
        <v>1.7109</v>
      </c>
      <c r="F85" s="28">
        <v>34.6332</v>
      </c>
      <c r="G85" s="7">
        <v>1.7109</v>
      </c>
      <c r="H85" s="37">
        <f t="shared" si="8"/>
        <v>27.70043625796916</v>
      </c>
      <c r="I85" s="7">
        <v>92.46</v>
      </c>
      <c r="J85" s="18">
        <v>34.6285</v>
      </c>
      <c r="K85" s="20">
        <v>2.014</v>
      </c>
      <c r="L85" s="57">
        <f t="shared" si="3"/>
        <v>89.91071428571428</v>
      </c>
      <c r="M85" s="14">
        <f t="shared" si="9"/>
        <v>87.4872785041275</v>
      </c>
      <c r="N85" s="7">
        <v>2.918905</v>
      </c>
      <c r="O85" s="11">
        <v>40.05144</v>
      </c>
      <c r="P85" s="11">
        <v>175.3626</v>
      </c>
      <c r="Q85" s="7"/>
      <c r="S85" s="11">
        <v>2497.051</v>
      </c>
      <c r="T85" s="42"/>
      <c r="U85"/>
      <c r="V85" s="42"/>
      <c r="W85"/>
    </row>
    <row r="86" spans="1:23" ht="12.75">
      <c r="A86">
        <v>19</v>
      </c>
      <c r="B86" s="23">
        <v>36</v>
      </c>
      <c r="C86" s="16">
        <v>3000</v>
      </c>
      <c r="D86" s="11">
        <v>2998.611</v>
      </c>
      <c r="E86" s="7">
        <v>1.5906</v>
      </c>
      <c r="F86" s="28">
        <v>34.6563</v>
      </c>
      <c r="G86" s="7">
        <v>1.5906</v>
      </c>
      <c r="H86" s="37">
        <f t="shared" si="8"/>
        <v>27.727960569235165</v>
      </c>
      <c r="I86" s="7">
        <v>92.41</v>
      </c>
      <c r="J86" s="18">
        <v>34.6515</v>
      </c>
      <c r="K86" s="18">
        <v>2.563</v>
      </c>
      <c r="L86" s="57">
        <f t="shared" si="3"/>
        <v>114.41964285714288</v>
      </c>
      <c r="M86" s="14">
        <f t="shared" si="9"/>
        <v>111.33261645792767</v>
      </c>
      <c r="N86" s="7">
        <v>2.807965</v>
      </c>
      <c r="O86" s="11">
        <v>38.5563</v>
      </c>
      <c r="P86" s="11">
        <v>173.977</v>
      </c>
      <c r="Q86" s="7"/>
      <c r="S86" s="11">
        <v>2998.611</v>
      </c>
      <c r="T86" s="42"/>
      <c r="U86"/>
      <c r="V86" s="42"/>
      <c r="W86"/>
    </row>
    <row r="87" spans="1:23" ht="12.75">
      <c r="A87">
        <v>19</v>
      </c>
      <c r="B87" s="23">
        <v>35</v>
      </c>
      <c r="C87" s="2" t="s">
        <v>72</v>
      </c>
      <c r="D87" s="11">
        <v>3686.392</v>
      </c>
      <c r="E87" s="7">
        <v>1.5678</v>
      </c>
      <c r="F87" s="28">
        <v>34.6702</v>
      </c>
      <c r="G87" s="7">
        <v>1.5678</v>
      </c>
      <c r="H87" s="37">
        <f t="shared" si="8"/>
        <v>27.740800221804875</v>
      </c>
      <c r="I87" s="7">
        <v>91.79</v>
      </c>
      <c r="J87" s="18">
        <v>34.6661</v>
      </c>
      <c r="K87" s="18">
        <v>3.105</v>
      </c>
      <c r="L87" s="57">
        <f t="shared" si="3"/>
        <v>138.61607142857144</v>
      </c>
      <c r="M87" s="14">
        <f t="shared" si="9"/>
        <v>134.87454365794918</v>
      </c>
      <c r="N87" s="7">
        <v>2.741106</v>
      </c>
      <c r="O87" s="11">
        <v>37.97952</v>
      </c>
      <c r="P87" s="11">
        <v>176.8132</v>
      </c>
      <c r="Q87" s="7"/>
      <c r="S87" s="11">
        <v>3686.392</v>
      </c>
      <c r="T87" s="42"/>
      <c r="U87"/>
      <c r="V87" s="42"/>
      <c r="W87"/>
    </row>
    <row r="88" spans="1:23" ht="12.75">
      <c r="A88">
        <v>33</v>
      </c>
      <c r="B88" s="16">
        <v>100</v>
      </c>
      <c r="C88" s="16">
        <v>0</v>
      </c>
      <c r="D88" s="11">
        <v>1.528</v>
      </c>
      <c r="E88" s="7">
        <v>12.3798</v>
      </c>
      <c r="F88" s="28">
        <v>32.6891</v>
      </c>
      <c r="G88" s="7">
        <v>12.3798</v>
      </c>
      <c r="H88" s="37">
        <f aca="true" t="shared" si="10" ref="H88:H109">((999.842594+6.794*10^-2*E88-9.0953*10^-3*E88^2+1.001685*10^-4*E88^3-1.12*10^-6*E88^4+6.536*10^-9*E88^5)+(0.8245-0.00409*E88+7.6438*10^-5*E88^2-8.2467*10^-7*E88^3+5.3875*10^-9*E88^4)*F88+(-5.72466*10^-3+1.0227*10^-4*E88-1.6546*10^-6*E88^2)*F88^1.5+4.8314*10^-4*F88^2)-1000</f>
        <v>24.72390182911431</v>
      </c>
      <c r="I88">
        <v>88.92</v>
      </c>
      <c r="J88" s="18">
        <v>32.7226</v>
      </c>
      <c r="K88" s="18">
        <v>6.482</v>
      </c>
      <c r="L88" s="57">
        <f aca="true" t="shared" si="11" ref="L88:L140">K88*(1000/22.4)</f>
        <v>289.37500000000006</v>
      </c>
      <c r="M88" s="14">
        <f aca="true" t="shared" si="12" ref="M88:M109">(K88*1000/22.4)/(1+H88/1000)</f>
        <v>282.39313973595296</v>
      </c>
      <c r="N88" s="7">
        <v>0.759806</v>
      </c>
      <c r="O88" s="11">
        <v>7.558724</v>
      </c>
      <c r="P88" s="11">
        <v>12.67614</v>
      </c>
      <c r="Q88" s="7">
        <v>0.2809748</v>
      </c>
      <c r="R88" s="7">
        <v>0.3195258</v>
      </c>
      <c r="S88" s="11">
        <v>1.528</v>
      </c>
      <c r="T88" s="42"/>
      <c r="U88"/>
      <c r="V88" s="42"/>
      <c r="W88"/>
    </row>
    <row r="89" spans="1:23" ht="12.75">
      <c r="A89">
        <v>33</v>
      </c>
      <c r="B89" s="16">
        <v>99</v>
      </c>
      <c r="C89" s="16">
        <v>10</v>
      </c>
      <c r="D89" s="11">
        <v>9.848</v>
      </c>
      <c r="E89" s="7">
        <v>12.3754</v>
      </c>
      <c r="F89" s="28">
        <v>32.6891</v>
      </c>
      <c r="G89" s="7">
        <v>12.3754</v>
      </c>
      <c r="H89" s="37">
        <f t="shared" si="10"/>
        <v>24.724739342276507</v>
      </c>
      <c r="I89">
        <v>89.67</v>
      </c>
      <c r="J89" s="18">
        <v>32.7214</v>
      </c>
      <c r="K89" s="18">
        <v>6.487</v>
      </c>
      <c r="L89" s="57">
        <f t="shared" si="11"/>
        <v>289.59821428571433</v>
      </c>
      <c r="M89" s="14">
        <f t="shared" si="12"/>
        <v>282.6107374665259</v>
      </c>
      <c r="N89" s="7">
        <v>0.7934108</v>
      </c>
      <c r="O89" s="11">
        <v>7.828741</v>
      </c>
      <c r="P89" s="11">
        <v>12.67614</v>
      </c>
      <c r="Q89" s="7">
        <v>0.2848289</v>
      </c>
      <c r="R89" s="33">
        <v>0.4082831</v>
      </c>
      <c r="S89" s="11">
        <v>9.848</v>
      </c>
      <c r="T89" s="42"/>
      <c r="U89"/>
      <c r="V89" s="42"/>
      <c r="W89"/>
    </row>
    <row r="90" spans="1:23" ht="12.75">
      <c r="A90">
        <v>33</v>
      </c>
      <c r="B90" s="16">
        <v>98</v>
      </c>
      <c r="C90" s="16">
        <v>20</v>
      </c>
      <c r="D90" s="11">
        <v>19.44</v>
      </c>
      <c r="E90" s="7">
        <v>12.3721</v>
      </c>
      <c r="F90" s="28">
        <v>32.6892</v>
      </c>
      <c r="G90" s="7">
        <v>12.3721</v>
      </c>
      <c r="H90" s="37">
        <f t="shared" si="10"/>
        <v>24.725444885188153</v>
      </c>
      <c r="I90">
        <v>89.66</v>
      </c>
      <c r="J90" s="18">
        <v>32.723</v>
      </c>
      <c r="K90" s="18">
        <v>6.51</v>
      </c>
      <c r="L90" s="57">
        <f t="shared" si="11"/>
        <v>290.625</v>
      </c>
      <c r="M90" s="14">
        <f t="shared" si="12"/>
        <v>283.6125534411435</v>
      </c>
      <c r="N90" s="7">
        <v>0.8030038</v>
      </c>
      <c r="O90" s="11">
        <v>7.612725</v>
      </c>
      <c r="P90" s="11">
        <v>12.67614</v>
      </c>
      <c r="Q90" s="7">
        <v>0.2809748</v>
      </c>
      <c r="R90" s="7">
        <v>0.277121</v>
      </c>
      <c r="S90" s="11">
        <v>19.44</v>
      </c>
      <c r="T90" s="42"/>
      <c r="U90"/>
      <c r="V90" s="42"/>
      <c r="W90"/>
    </row>
    <row r="91" spans="1:23" ht="12.75">
      <c r="A91">
        <v>33</v>
      </c>
      <c r="B91" s="16">
        <v>97</v>
      </c>
      <c r="C91" s="16">
        <v>30</v>
      </c>
      <c r="D91" s="11">
        <v>30.228</v>
      </c>
      <c r="E91" s="7">
        <v>12.122</v>
      </c>
      <c r="F91" s="28">
        <v>32.6956</v>
      </c>
      <c r="G91" s="7">
        <v>12.122</v>
      </c>
      <c r="H91" s="37">
        <f t="shared" si="10"/>
        <v>24.777692705339632</v>
      </c>
      <c r="I91">
        <v>89.38</v>
      </c>
      <c r="J91" s="18">
        <v>32.7296</v>
      </c>
      <c r="K91" s="18">
        <v>6.561</v>
      </c>
      <c r="L91" s="57">
        <f t="shared" si="11"/>
        <v>292.9017857142857</v>
      </c>
      <c r="M91" s="14">
        <f t="shared" si="12"/>
        <v>285.8198298023506</v>
      </c>
      <c r="N91" s="7">
        <v>0.8221788</v>
      </c>
      <c r="O91" s="11">
        <v>7.72073</v>
      </c>
      <c r="P91" s="11">
        <v>13.06818</v>
      </c>
      <c r="Q91" s="7">
        <v>0.5010332</v>
      </c>
      <c r="R91" s="7">
        <v>0.5010332</v>
      </c>
      <c r="S91" s="11">
        <v>30.228</v>
      </c>
      <c r="T91" s="42"/>
      <c r="U91"/>
      <c r="V91" s="42"/>
      <c r="W91"/>
    </row>
    <row r="92" spans="1:23" ht="12.75">
      <c r="A92">
        <v>33</v>
      </c>
      <c r="B92" s="16">
        <v>96</v>
      </c>
      <c r="C92" s="16">
        <v>50</v>
      </c>
      <c r="D92" s="11">
        <v>50.147</v>
      </c>
      <c r="E92" s="7">
        <v>9.6471</v>
      </c>
      <c r="F92" s="28">
        <v>32.7494</v>
      </c>
      <c r="G92" s="7">
        <v>9.6471</v>
      </c>
      <c r="H92" s="37">
        <f t="shared" si="10"/>
        <v>25.253617415399958</v>
      </c>
      <c r="I92">
        <v>89.62</v>
      </c>
      <c r="J92" s="18">
        <v>32.7794</v>
      </c>
      <c r="K92" s="18">
        <v>7.087</v>
      </c>
      <c r="L92" s="57">
        <f t="shared" si="11"/>
        <v>316.38392857142856</v>
      </c>
      <c r="M92" s="14">
        <f t="shared" si="12"/>
        <v>308.5908922409</v>
      </c>
      <c r="N92" s="7">
        <v>0.9082839</v>
      </c>
      <c r="O92" s="11">
        <v>8.638994</v>
      </c>
      <c r="P92" s="11">
        <v>14.83205</v>
      </c>
      <c r="Q92" s="7">
        <v>0.3503836</v>
      </c>
      <c r="R92" s="7">
        <v>0.3581005</v>
      </c>
      <c r="S92" s="11">
        <v>50.147</v>
      </c>
      <c r="T92" s="42"/>
      <c r="U92"/>
      <c r="V92" s="42"/>
      <c r="W92"/>
    </row>
    <row r="93" spans="1:23" ht="12.75">
      <c r="A93">
        <v>33</v>
      </c>
      <c r="B93" s="16">
        <v>95</v>
      </c>
      <c r="C93" s="16">
        <v>75</v>
      </c>
      <c r="D93" s="11">
        <v>76.229</v>
      </c>
      <c r="E93" s="7">
        <v>6.002</v>
      </c>
      <c r="F93" s="28">
        <v>32.8249</v>
      </c>
      <c r="G93" s="7">
        <v>6.002</v>
      </c>
      <c r="H93" s="37">
        <f t="shared" si="10"/>
        <v>25.83427634900181</v>
      </c>
      <c r="I93">
        <v>90.97</v>
      </c>
      <c r="J93" s="18">
        <v>32.8569</v>
      </c>
      <c r="K93" s="18">
        <v>7.131</v>
      </c>
      <c r="L93" s="57">
        <f t="shared" si="11"/>
        <v>318.34821428571433</v>
      </c>
      <c r="M93" s="14">
        <f t="shared" si="12"/>
        <v>310.33103652836826</v>
      </c>
      <c r="N93" s="7">
        <v>1.193143</v>
      </c>
      <c r="O93" s="11">
        <v>11.82895</v>
      </c>
      <c r="P93" s="11">
        <v>18.35809</v>
      </c>
      <c r="Q93" s="7">
        <v>1.025301</v>
      </c>
      <c r="R93" s="7">
        <v>0.9473585</v>
      </c>
      <c r="S93" s="11">
        <v>76.229</v>
      </c>
      <c r="T93" s="42"/>
      <c r="U93"/>
      <c r="V93" s="42"/>
      <c r="W93"/>
    </row>
    <row r="94" spans="1:23" ht="12.75">
      <c r="A94">
        <v>33</v>
      </c>
      <c r="B94" s="16">
        <v>94</v>
      </c>
      <c r="C94" s="2">
        <v>100</v>
      </c>
      <c r="D94" s="11">
        <v>100.399</v>
      </c>
      <c r="E94" s="7">
        <v>5.5291</v>
      </c>
      <c r="F94" s="28">
        <v>32.9521</v>
      </c>
      <c r="G94" s="7">
        <v>5.5291</v>
      </c>
      <c r="H94" s="37">
        <f t="shared" si="10"/>
        <v>25.9916505835547</v>
      </c>
      <c r="I94">
        <v>91.65</v>
      </c>
      <c r="J94" s="20">
        <v>32.7994</v>
      </c>
      <c r="K94" s="18">
        <v>6.679</v>
      </c>
      <c r="L94" s="57">
        <f t="shared" si="11"/>
        <v>298.1696428571429</v>
      </c>
      <c r="M94" s="14">
        <f t="shared" si="12"/>
        <v>290.61605198010386</v>
      </c>
      <c r="N94" s="7">
        <v>1.385887</v>
      </c>
      <c r="O94" s="11">
        <v>15.51137</v>
      </c>
      <c r="P94" s="11">
        <v>21.88187</v>
      </c>
      <c r="Q94" s="7">
        <v>0.277121</v>
      </c>
      <c r="R94" s="7">
        <v>0.1654644</v>
      </c>
      <c r="S94" s="11">
        <v>100.399</v>
      </c>
      <c r="T94" s="42"/>
      <c r="U94"/>
      <c r="V94" s="42"/>
      <c r="W94"/>
    </row>
    <row r="95" spans="1:23" ht="12.75">
      <c r="A95">
        <v>33</v>
      </c>
      <c r="B95" s="16">
        <v>93</v>
      </c>
      <c r="C95" s="2">
        <v>150</v>
      </c>
      <c r="D95" s="11">
        <v>149.117</v>
      </c>
      <c r="E95" s="7">
        <v>5.6316</v>
      </c>
      <c r="F95" s="28">
        <v>33.8051</v>
      </c>
      <c r="G95" s="7">
        <v>5.6316</v>
      </c>
      <c r="H95" s="37">
        <f t="shared" si="10"/>
        <v>26.654198485925463</v>
      </c>
      <c r="I95">
        <v>91.89</v>
      </c>
      <c r="J95" s="20">
        <v>33.8422</v>
      </c>
      <c r="K95" s="20">
        <v>3.557</v>
      </c>
      <c r="L95" s="57">
        <f t="shared" si="11"/>
        <v>158.79464285714286</v>
      </c>
      <c r="M95" s="14">
        <f t="shared" si="12"/>
        <v>154.67198506695613</v>
      </c>
      <c r="N95" s="7">
        <v>2.254346</v>
      </c>
      <c r="O95" s="11">
        <v>30.90411</v>
      </c>
      <c r="P95" s="11">
        <v>52.13232</v>
      </c>
      <c r="Q95" s="7"/>
      <c r="R95" s="12"/>
      <c r="S95" s="11">
        <v>149.117</v>
      </c>
      <c r="T95" s="42"/>
      <c r="U95"/>
      <c r="V95" s="42"/>
      <c r="W95"/>
    </row>
    <row r="96" spans="1:23" ht="12.75">
      <c r="A96">
        <v>33</v>
      </c>
      <c r="B96" s="2">
        <v>92</v>
      </c>
      <c r="C96" s="2">
        <v>200</v>
      </c>
      <c r="D96" s="11">
        <v>200.583</v>
      </c>
      <c r="E96" s="7">
        <v>5.1302</v>
      </c>
      <c r="F96" s="28">
        <v>33.8535</v>
      </c>
      <c r="G96" s="7">
        <v>5.1302</v>
      </c>
      <c r="H96" s="37">
        <f t="shared" si="10"/>
        <v>26.751748808198727</v>
      </c>
      <c r="I96">
        <v>91.84</v>
      </c>
      <c r="J96" s="18">
        <v>33.8872</v>
      </c>
      <c r="K96" s="20">
        <v>2.908</v>
      </c>
      <c r="L96" s="57">
        <f t="shared" si="11"/>
        <v>129.82142857142858</v>
      </c>
      <c r="M96" s="14">
        <f t="shared" si="12"/>
        <v>126.4389651365276</v>
      </c>
      <c r="N96" s="7">
        <v>2.500884</v>
      </c>
      <c r="O96" s="11">
        <v>34.23621</v>
      </c>
      <c r="P96" s="11">
        <v>63.40888</v>
      </c>
      <c r="Q96" s="19"/>
      <c r="R96" s="12"/>
      <c r="S96" s="11">
        <v>200.583</v>
      </c>
      <c r="T96" s="42"/>
      <c r="U96"/>
      <c r="V96" s="42"/>
      <c r="W96"/>
    </row>
    <row r="97" spans="1:23" ht="12.75">
      <c r="A97">
        <v>33</v>
      </c>
      <c r="B97" s="2">
        <v>91</v>
      </c>
      <c r="C97" s="2">
        <v>250</v>
      </c>
      <c r="D97" s="11">
        <v>250.046</v>
      </c>
      <c r="E97" s="7">
        <v>4.8324</v>
      </c>
      <c r="F97" s="28">
        <v>33.8918</v>
      </c>
      <c r="G97" s="7">
        <v>4.8324</v>
      </c>
      <c r="H97" s="37">
        <f t="shared" si="10"/>
        <v>26.815933128796587</v>
      </c>
      <c r="I97">
        <v>91.88</v>
      </c>
      <c r="J97" s="20">
        <v>33.9243</v>
      </c>
      <c r="K97" s="20">
        <v>2.317</v>
      </c>
      <c r="L97" s="57">
        <f t="shared" si="11"/>
        <v>103.43750000000001</v>
      </c>
      <c r="M97" s="14">
        <f t="shared" si="12"/>
        <v>100.73616571649511</v>
      </c>
      <c r="N97" s="7">
        <v>2.687271</v>
      </c>
      <c r="O97" s="11">
        <v>37.13542</v>
      </c>
      <c r="P97" s="11">
        <v>71.94791</v>
      </c>
      <c r="Q97" s="13"/>
      <c r="R97" s="13"/>
      <c r="S97" s="11">
        <v>250.046</v>
      </c>
      <c r="T97" s="42"/>
      <c r="U97"/>
      <c r="V97" s="42"/>
      <c r="W97"/>
    </row>
    <row r="98" spans="1:23" ht="12.75">
      <c r="A98">
        <v>33</v>
      </c>
      <c r="B98" s="23">
        <v>90</v>
      </c>
      <c r="C98" s="24">
        <v>300</v>
      </c>
      <c r="D98" s="11">
        <v>301.026</v>
      </c>
      <c r="E98" s="7">
        <v>4.5474</v>
      </c>
      <c r="F98" s="28">
        <v>33.9227</v>
      </c>
      <c r="G98" s="7">
        <v>4.5474</v>
      </c>
      <c r="H98" s="37">
        <f t="shared" si="10"/>
        <v>26.871866373992134</v>
      </c>
      <c r="I98">
        <v>92.08</v>
      </c>
      <c r="J98" s="20">
        <v>33.9559</v>
      </c>
      <c r="K98" s="18">
        <v>1.968</v>
      </c>
      <c r="L98" s="57">
        <f t="shared" si="11"/>
        <v>87.85714285714286</v>
      </c>
      <c r="M98" s="14">
        <f t="shared" si="12"/>
        <v>85.55803867465663</v>
      </c>
      <c r="N98" s="7">
        <v>2.819408</v>
      </c>
      <c r="O98" s="11">
        <v>38.77817</v>
      </c>
      <c r="P98" s="11">
        <v>80.27985</v>
      </c>
      <c r="Q98" s="7"/>
      <c r="R98" s="12"/>
      <c r="S98" s="11">
        <v>301.026</v>
      </c>
      <c r="T98" s="42"/>
      <c r="U98"/>
      <c r="V98" s="42"/>
      <c r="W98"/>
    </row>
    <row r="99" spans="1:23" ht="12.75">
      <c r="A99">
        <v>33</v>
      </c>
      <c r="B99" s="24">
        <v>89</v>
      </c>
      <c r="C99" s="24">
        <v>400</v>
      </c>
      <c r="D99" s="11">
        <v>400.968</v>
      </c>
      <c r="E99" s="7">
        <v>4.2348</v>
      </c>
      <c r="F99" s="28">
        <v>34.0208</v>
      </c>
      <c r="G99" s="7">
        <v>4.2348</v>
      </c>
      <c r="H99" s="37">
        <f t="shared" si="10"/>
        <v>26.98319037334909</v>
      </c>
      <c r="I99">
        <v>92.15</v>
      </c>
      <c r="J99" s="18">
        <v>34.0541</v>
      </c>
      <c r="K99" s="18">
        <v>1.389</v>
      </c>
      <c r="L99" s="57">
        <f t="shared" si="11"/>
        <v>62.00892857142858</v>
      </c>
      <c r="M99" s="14">
        <f t="shared" si="12"/>
        <v>60.37969185151499</v>
      </c>
      <c r="N99" s="7">
        <v>3.003007</v>
      </c>
      <c r="O99" s="11">
        <v>41.29942</v>
      </c>
      <c r="P99" s="11">
        <v>94.58843</v>
      </c>
      <c r="Q99" s="19"/>
      <c r="R99" s="12"/>
      <c r="S99" s="11">
        <v>400.968</v>
      </c>
      <c r="T99" s="42"/>
      <c r="U99"/>
      <c r="V99" s="42"/>
      <c r="W99"/>
    </row>
    <row r="100" spans="1:23" ht="12.75">
      <c r="A100">
        <v>33</v>
      </c>
      <c r="B100" s="24">
        <v>88</v>
      </c>
      <c r="C100" s="24">
        <v>600</v>
      </c>
      <c r="D100" s="11">
        <v>601.296</v>
      </c>
      <c r="E100" s="7">
        <v>3.7312</v>
      </c>
      <c r="F100" s="28">
        <v>34.1834</v>
      </c>
      <c r="G100" s="7">
        <v>3.7312</v>
      </c>
      <c r="H100" s="37">
        <f t="shared" si="10"/>
        <v>27.164049997944858</v>
      </c>
      <c r="I100">
        <v>92.25</v>
      </c>
      <c r="J100" s="20">
        <v>34.2146</v>
      </c>
      <c r="K100" s="18">
        <v>0.654</v>
      </c>
      <c r="L100" s="57">
        <f t="shared" si="11"/>
        <v>29.196428571428573</v>
      </c>
      <c r="M100" s="14">
        <f t="shared" si="12"/>
        <v>28.42430921476174</v>
      </c>
      <c r="N100" s="7">
        <v>3.167717</v>
      </c>
      <c r="O100" s="11">
        <v>43.43925</v>
      </c>
      <c r="P100" s="11">
        <v>118.0951</v>
      </c>
      <c r="Q100" s="13"/>
      <c r="R100" s="13"/>
      <c r="S100" s="11">
        <v>601.296</v>
      </c>
      <c r="T100" s="42"/>
      <c r="U100"/>
      <c r="V100" s="42"/>
      <c r="W100"/>
    </row>
    <row r="101" spans="1:23" ht="12.75">
      <c r="A101">
        <v>33</v>
      </c>
      <c r="B101" s="23">
        <v>87</v>
      </c>
      <c r="C101" s="23">
        <v>800</v>
      </c>
      <c r="D101" s="11">
        <v>799.823</v>
      </c>
      <c r="E101" s="7">
        <v>3.3285</v>
      </c>
      <c r="F101" s="28">
        <v>34.2858</v>
      </c>
      <c r="G101" s="7">
        <v>3.3285</v>
      </c>
      <c r="H101" s="37">
        <f t="shared" si="10"/>
        <v>27.284760520433565</v>
      </c>
      <c r="I101">
        <v>92.28</v>
      </c>
      <c r="J101" s="18">
        <v>34.3209</v>
      </c>
      <c r="K101" s="18">
        <v>0.387</v>
      </c>
      <c r="L101" s="57">
        <f t="shared" si="11"/>
        <v>17.276785714285715</v>
      </c>
      <c r="M101" s="14">
        <f t="shared" si="12"/>
        <v>16.81791298600897</v>
      </c>
      <c r="N101" s="7">
        <v>3.245274</v>
      </c>
      <c r="O101" s="11">
        <v>44.81203</v>
      </c>
      <c r="P101" s="11">
        <v>133.8365</v>
      </c>
      <c r="Q101" s="7"/>
      <c r="S101" s="11">
        <v>799.823</v>
      </c>
      <c r="T101" s="42"/>
      <c r="U101"/>
      <c r="V101" s="42"/>
      <c r="W101"/>
    </row>
    <row r="102" spans="1:23" ht="12.75">
      <c r="A102">
        <v>33</v>
      </c>
      <c r="B102" s="23">
        <v>86</v>
      </c>
      <c r="C102" s="23">
        <v>1000</v>
      </c>
      <c r="D102" s="11">
        <v>1000.295</v>
      </c>
      <c r="E102" s="7">
        <v>2.9783</v>
      </c>
      <c r="F102" s="28">
        <v>34.3712</v>
      </c>
      <c r="G102" s="7">
        <v>2.9783</v>
      </c>
      <c r="H102" s="37">
        <f t="shared" si="10"/>
        <v>27.385389717384214</v>
      </c>
      <c r="I102">
        <v>92.31</v>
      </c>
      <c r="J102" s="18">
        <v>34.4075</v>
      </c>
      <c r="K102" s="18">
        <v>0.279</v>
      </c>
      <c r="L102" s="57">
        <f t="shared" si="11"/>
        <v>12.455357142857144</v>
      </c>
      <c r="M102" s="14">
        <f t="shared" si="12"/>
        <v>12.123354359052543</v>
      </c>
      <c r="N102" s="7">
        <v>3.296812</v>
      </c>
      <c r="O102" s="11">
        <v>45.19656</v>
      </c>
      <c r="P102" s="11">
        <v>147.2372</v>
      </c>
      <c r="Q102" s="7"/>
      <c r="S102" s="11">
        <v>1000.295</v>
      </c>
      <c r="T102" s="42"/>
      <c r="U102"/>
      <c r="V102" s="42"/>
      <c r="W102"/>
    </row>
    <row r="103" spans="1:23" ht="12.75">
      <c r="A103">
        <v>33</v>
      </c>
      <c r="B103" s="23">
        <v>85</v>
      </c>
      <c r="C103" s="23">
        <v>1250</v>
      </c>
      <c r="D103" s="11">
        <v>1250.562</v>
      </c>
      <c r="E103" s="7">
        <v>2.6114</v>
      </c>
      <c r="F103" s="28">
        <v>34.4481</v>
      </c>
      <c r="G103" s="7">
        <v>2.6114</v>
      </c>
      <c r="H103" s="37">
        <f t="shared" si="10"/>
        <v>27.479317382074214</v>
      </c>
      <c r="I103">
        <v>92.35</v>
      </c>
      <c r="J103" s="18">
        <v>34.4836</v>
      </c>
      <c r="K103" s="18">
        <v>0.346</v>
      </c>
      <c r="L103" s="57">
        <f t="shared" si="11"/>
        <v>15.446428571428571</v>
      </c>
      <c r="M103" s="14">
        <f t="shared" si="12"/>
        <v>15.033323114264428</v>
      </c>
      <c r="N103" s="7">
        <v>3.28394</v>
      </c>
      <c r="O103" s="11">
        <v>45.52621</v>
      </c>
      <c r="P103" s="11">
        <v>160.0318</v>
      </c>
      <c r="Q103" s="7"/>
      <c r="S103" s="11">
        <v>1250.562</v>
      </c>
      <c r="T103" s="42"/>
      <c r="U103"/>
      <c r="V103" s="42"/>
      <c r="W103"/>
    </row>
    <row r="104" spans="1:23" ht="12.75">
      <c r="A104">
        <v>33</v>
      </c>
      <c r="B104" s="23">
        <v>84</v>
      </c>
      <c r="C104" s="23">
        <v>1500</v>
      </c>
      <c r="D104" s="11">
        <v>1500.678</v>
      </c>
      <c r="E104" s="7">
        <v>2.3348</v>
      </c>
      <c r="F104" s="28">
        <v>34.507</v>
      </c>
      <c r="G104" s="7">
        <v>2.3348</v>
      </c>
      <c r="H104" s="37">
        <f t="shared" si="10"/>
        <v>27.54986237399953</v>
      </c>
      <c r="I104">
        <v>92.38</v>
      </c>
      <c r="J104" s="18">
        <v>34.5419</v>
      </c>
      <c r="K104" s="18">
        <v>0.596</v>
      </c>
      <c r="L104" s="57">
        <f t="shared" si="11"/>
        <v>26.607142857142858</v>
      </c>
      <c r="M104" s="14">
        <f t="shared" si="12"/>
        <v>25.893772975328954</v>
      </c>
      <c r="N104" s="7">
        <v>3.236671</v>
      </c>
      <c r="O104" s="11">
        <v>44.81203</v>
      </c>
      <c r="P104" s="11">
        <v>166.8935</v>
      </c>
      <c r="Q104" s="7"/>
      <c r="S104" s="11">
        <v>1500.678</v>
      </c>
      <c r="T104" s="42"/>
      <c r="U104"/>
      <c r="V104" s="42"/>
      <c r="W104"/>
    </row>
    <row r="105" spans="1:23" ht="12.75">
      <c r="A105">
        <v>33</v>
      </c>
      <c r="B105" s="23">
        <v>83</v>
      </c>
      <c r="C105" s="23">
        <v>2000</v>
      </c>
      <c r="D105" s="11">
        <v>2001.475</v>
      </c>
      <c r="E105" s="7">
        <v>1.9309</v>
      </c>
      <c r="F105" s="28">
        <v>34.5887</v>
      </c>
      <c r="G105" s="7">
        <v>1.9309</v>
      </c>
      <c r="H105" s="37">
        <f t="shared" si="10"/>
        <v>27.64785498014203</v>
      </c>
      <c r="I105">
        <v>92.43</v>
      </c>
      <c r="J105" s="18">
        <v>34.622</v>
      </c>
      <c r="K105" s="18">
        <v>1.295</v>
      </c>
      <c r="L105" s="57">
        <f t="shared" si="11"/>
        <v>57.8125</v>
      </c>
      <c r="M105" s="14">
        <f t="shared" si="12"/>
        <v>56.257111538579686</v>
      </c>
      <c r="N105" s="7">
        <v>3.089863</v>
      </c>
      <c r="O105" s="11">
        <v>43.49415</v>
      </c>
      <c r="P105" s="11">
        <v>175.8384</v>
      </c>
      <c r="Q105" s="7"/>
      <c r="S105" s="11">
        <v>2001.475</v>
      </c>
      <c r="T105" s="42"/>
      <c r="U105"/>
      <c r="V105" s="42"/>
      <c r="W105"/>
    </row>
    <row r="106" spans="1:23" ht="12.75">
      <c r="A106">
        <v>33</v>
      </c>
      <c r="B106" s="23">
        <v>82</v>
      </c>
      <c r="C106" s="23">
        <v>2500</v>
      </c>
      <c r="D106" s="11">
        <v>2496.937</v>
      </c>
      <c r="E106" s="7">
        <v>1.7269</v>
      </c>
      <c r="F106" s="28">
        <v>34.6289</v>
      </c>
      <c r="G106" s="7">
        <v>1.7269</v>
      </c>
      <c r="H106" s="37">
        <f t="shared" si="10"/>
        <v>27.695777987570864</v>
      </c>
      <c r="I106">
        <v>92.45</v>
      </c>
      <c r="J106" s="18">
        <v>34.6652</v>
      </c>
      <c r="K106" s="18">
        <v>1.957</v>
      </c>
      <c r="L106" s="57">
        <f t="shared" si="11"/>
        <v>87.36607142857144</v>
      </c>
      <c r="M106" s="14">
        <f t="shared" si="12"/>
        <v>85.01160878528788</v>
      </c>
      <c r="N106" s="7">
        <v>2.981235</v>
      </c>
      <c r="O106" s="11">
        <v>41.24458</v>
      </c>
      <c r="P106" s="11">
        <v>177.1693</v>
      </c>
      <c r="Q106" s="7"/>
      <c r="S106" s="11">
        <v>2496.937</v>
      </c>
      <c r="T106" s="42"/>
      <c r="U106"/>
      <c r="V106" s="42"/>
      <c r="W106"/>
    </row>
    <row r="107" spans="1:23" ht="12.75">
      <c r="A107">
        <v>33</v>
      </c>
      <c r="B107" s="23">
        <v>81</v>
      </c>
      <c r="C107" s="23">
        <v>3000</v>
      </c>
      <c r="D107" s="11">
        <v>2998.362</v>
      </c>
      <c r="E107" s="7">
        <v>1.5846</v>
      </c>
      <c r="F107" s="28">
        <v>34.6563</v>
      </c>
      <c r="G107" s="7">
        <v>1.5846</v>
      </c>
      <c r="H107" s="37">
        <f t="shared" si="10"/>
        <v>27.728404284233193</v>
      </c>
      <c r="I107">
        <v>92.41</v>
      </c>
      <c r="J107" s="18">
        <v>34.6911</v>
      </c>
      <c r="K107" s="18">
        <v>2.513</v>
      </c>
      <c r="L107" s="57">
        <f t="shared" si="11"/>
        <v>112.1875</v>
      </c>
      <c r="M107" s="14">
        <f t="shared" si="12"/>
        <v>109.16064938200631</v>
      </c>
      <c r="N107" s="7">
        <v>2.854505</v>
      </c>
      <c r="O107" s="11">
        <v>39.6548</v>
      </c>
      <c r="P107" s="11">
        <v>175.8384</v>
      </c>
      <c r="Q107" s="7"/>
      <c r="S107" s="11">
        <v>2998.362</v>
      </c>
      <c r="T107" s="42"/>
      <c r="U107"/>
      <c r="V107" s="42"/>
      <c r="W107"/>
    </row>
    <row r="108" spans="1:23" ht="12.75">
      <c r="A108">
        <v>33</v>
      </c>
      <c r="B108" s="23">
        <v>80</v>
      </c>
      <c r="C108" s="23">
        <v>3500</v>
      </c>
      <c r="D108" s="11">
        <v>3499.88</v>
      </c>
      <c r="E108" s="7">
        <v>1.5312</v>
      </c>
      <c r="F108" s="28">
        <v>34.6713</v>
      </c>
      <c r="G108" s="7">
        <v>1.5312</v>
      </c>
      <c r="H108" s="37">
        <f t="shared" si="10"/>
        <v>27.744373364139392</v>
      </c>
      <c r="I108">
        <v>92.38</v>
      </c>
      <c r="J108" s="18">
        <v>34.7056</v>
      </c>
      <c r="K108" s="18">
        <v>3</v>
      </c>
      <c r="L108" s="57">
        <f t="shared" si="11"/>
        <v>133.92857142857144</v>
      </c>
      <c r="M108" s="14">
        <f t="shared" si="12"/>
        <v>130.31311569255297</v>
      </c>
      <c r="N108" s="7">
        <v>2.784253</v>
      </c>
      <c r="O108" s="11">
        <v>38.5043</v>
      </c>
      <c r="P108" s="11">
        <v>175.4581</v>
      </c>
      <c r="Q108" s="7"/>
      <c r="S108" s="11">
        <v>3499.88</v>
      </c>
      <c r="T108" s="42"/>
      <c r="U108"/>
      <c r="V108" s="42"/>
      <c r="W108"/>
    </row>
    <row r="109" spans="1:23" ht="12.75">
      <c r="A109">
        <v>33</v>
      </c>
      <c r="B109" s="23">
        <v>79</v>
      </c>
      <c r="C109" s="23" t="s">
        <v>72</v>
      </c>
      <c r="D109" s="11">
        <v>4028.422</v>
      </c>
      <c r="E109" s="7">
        <v>1.5414</v>
      </c>
      <c r="F109" s="28">
        <v>34.6788</v>
      </c>
      <c r="G109" s="7">
        <v>1.5414</v>
      </c>
      <c r="H109" s="37">
        <f t="shared" si="10"/>
        <v>27.749645397895392</v>
      </c>
      <c r="I109">
        <v>92.01</v>
      </c>
      <c r="J109" s="18">
        <v>34.7158</v>
      </c>
      <c r="K109" s="18">
        <v>3.179</v>
      </c>
      <c r="L109" s="57">
        <f t="shared" si="11"/>
        <v>141.91964285714286</v>
      </c>
      <c r="M109" s="14">
        <f t="shared" si="12"/>
        <v>138.08775657830404</v>
      </c>
      <c r="N109" s="7">
        <v>2.753443</v>
      </c>
      <c r="O109" s="11">
        <v>38.44952</v>
      </c>
      <c r="P109" s="11">
        <v>178.8799</v>
      </c>
      <c r="Q109" s="7"/>
      <c r="S109" s="11">
        <v>4028.422</v>
      </c>
      <c r="T109" s="42"/>
      <c r="U109"/>
      <c r="V109" s="42"/>
      <c r="W109"/>
    </row>
    <row r="110" spans="1:23" ht="12.75">
      <c r="A110">
        <v>42</v>
      </c>
      <c r="B110" s="22">
        <v>124</v>
      </c>
      <c r="C110" s="22">
        <v>0</v>
      </c>
      <c r="D110" s="11">
        <v>1.595</v>
      </c>
      <c r="E110" s="7">
        <v>12.7643</v>
      </c>
      <c r="F110" s="28">
        <v>32.6566</v>
      </c>
      <c r="G110" s="7">
        <v>12.7643</v>
      </c>
      <c r="H110" s="37">
        <f aca="true" t="shared" si="13" ref="H110:H133">((999.842594+6.794*10^-2*E110-9.0953*10^-3*E110^2+1.001685*10^-4*E110^3-1.12*10^-6*E110^4+6.536*10^-9*E110^5)+(0.8245-0.00409*E110+7.6438*10^-5*E110^2-8.2467*10^-7*E110^3+5.3875*10^-9*E110^4)*F110+(-5.72466*10^-3+1.0227*10^-4*E110-1.6546*10^-6*E110^2)*F110^1.5+4.8314*10^-4*F110^2)-1000</f>
        <v>24.624806644240607</v>
      </c>
      <c r="I110" s="7">
        <v>84.71</v>
      </c>
      <c r="J110" s="18">
        <v>32.6996</v>
      </c>
      <c r="K110" s="18">
        <v>6.435</v>
      </c>
      <c r="L110" s="57">
        <f t="shared" si="11"/>
        <v>287.2767857142857</v>
      </c>
      <c r="M110" s="14">
        <f aca="true" t="shared" si="14" ref="M110:M133">(K110*1000/22.4)/(1+H110/1000)</f>
        <v>280.37266309718666</v>
      </c>
      <c r="N110" s="7">
        <v>1.049325</v>
      </c>
      <c r="O110" s="11">
        <v>11.27641</v>
      </c>
      <c r="P110" s="11">
        <v>19.72887</v>
      </c>
      <c r="Q110" s="7">
        <v>0.1036445</v>
      </c>
      <c r="R110" s="7">
        <v>0.1157017</v>
      </c>
      <c r="S110" s="11">
        <v>1.595</v>
      </c>
      <c r="T110" s="42">
        <v>2201.31</v>
      </c>
      <c r="U110"/>
      <c r="V110" s="42">
        <v>2001.648</v>
      </c>
      <c r="W110"/>
    </row>
    <row r="111" spans="1:23" ht="12.75">
      <c r="A111">
        <v>42</v>
      </c>
      <c r="B111" s="22">
        <v>123</v>
      </c>
      <c r="C111" s="22">
        <v>10</v>
      </c>
      <c r="D111" s="11">
        <v>10.438</v>
      </c>
      <c r="E111" s="7">
        <v>12.7367</v>
      </c>
      <c r="F111" s="28">
        <v>32.6651</v>
      </c>
      <c r="G111" s="7">
        <v>12.7367</v>
      </c>
      <c r="H111" s="37">
        <f t="shared" si="13"/>
        <v>24.63674350060751</v>
      </c>
      <c r="I111" s="7">
        <v>85.59</v>
      </c>
      <c r="J111" s="18">
        <v>32.6992</v>
      </c>
      <c r="K111" s="18">
        <v>6.44</v>
      </c>
      <c r="L111" s="57">
        <f t="shared" si="11"/>
        <v>287.50000000000006</v>
      </c>
      <c r="M111" s="14">
        <f t="shared" si="14"/>
        <v>280.5872440390672</v>
      </c>
      <c r="N111" s="7">
        <v>1.067257</v>
      </c>
      <c r="O111" s="11">
        <v>11.22201</v>
      </c>
      <c r="P111" s="11">
        <v>19.54366</v>
      </c>
      <c r="Q111" s="7">
        <v>0.1076648</v>
      </c>
      <c r="R111" s="7">
        <v>0.143793</v>
      </c>
      <c r="S111" s="11">
        <v>10.438</v>
      </c>
      <c r="T111" s="42">
        <v>2202.64</v>
      </c>
      <c r="U111"/>
      <c r="V111" s="42">
        <v>2002.318</v>
      </c>
      <c r="W111"/>
    </row>
    <row r="112" spans="1:23" ht="12.75">
      <c r="A112">
        <v>42</v>
      </c>
      <c r="B112" s="16">
        <v>122</v>
      </c>
      <c r="C112" s="16">
        <v>25</v>
      </c>
      <c r="D112" s="11">
        <v>25.136</v>
      </c>
      <c r="E112" s="7">
        <v>12.4676</v>
      </c>
      <c r="F112" s="28">
        <v>32.6697</v>
      </c>
      <c r="G112" s="7">
        <v>12.4676</v>
      </c>
      <c r="H112" s="37">
        <f t="shared" si="13"/>
        <v>24.69211205953866</v>
      </c>
      <c r="I112" s="7">
        <v>85.96</v>
      </c>
      <c r="J112" s="18">
        <v>32.7003</v>
      </c>
      <c r="K112" s="25">
        <v>6.522</v>
      </c>
      <c r="L112" s="57">
        <f t="shared" si="11"/>
        <v>291.16071428571433</v>
      </c>
      <c r="M112" s="14">
        <f t="shared" si="14"/>
        <v>284.1445843674033</v>
      </c>
      <c r="N112" s="7">
        <v>1.075932</v>
      </c>
      <c r="O112" s="11">
        <v>11.38392</v>
      </c>
      <c r="P112" s="11">
        <v>19.72798</v>
      </c>
      <c r="Q112" s="7">
        <v>0.155814</v>
      </c>
      <c r="R112" s="7">
        <v>0.1878169</v>
      </c>
      <c r="S112" s="11">
        <v>25.136</v>
      </c>
      <c r="T112" s="42">
        <v>2206.77</v>
      </c>
      <c r="U112"/>
      <c r="V112" s="42">
        <v>2025.687</v>
      </c>
      <c r="W112"/>
    </row>
    <row r="113" spans="1:23" ht="12.75">
      <c r="A113">
        <v>42</v>
      </c>
      <c r="B113" s="16">
        <v>121</v>
      </c>
      <c r="C113" s="16">
        <v>50</v>
      </c>
      <c r="D113" s="11">
        <v>49.777</v>
      </c>
      <c r="E113" s="7">
        <v>6.8067</v>
      </c>
      <c r="F113" s="28">
        <v>32.8041</v>
      </c>
      <c r="G113" s="7">
        <v>6.8067</v>
      </c>
      <c r="H113" s="37">
        <f t="shared" si="13"/>
        <v>25.715403341312367</v>
      </c>
      <c r="I113" s="7">
        <v>90.06</v>
      </c>
      <c r="J113" s="18">
        <v>32.8341</v>
      </c>
      <c r="K113" s="18">
        <v>7.282</v>
      </c>
      <c r="L113" s="57">
        <f t="shared" si="11"/>
        <v>325.0892857142857</v>
      </c>
      <c r="M113" s="14">
        <f t="shared" si="14"/>
        <v>316.9390697022715</v>
      </c>
      <c r="N113" s="7">
        <v>1.250641</v>
      </c>
      <c r="O113" s="11">
        <v>12.78996</v>
      </c>
      <c r="P113" s="11">
        <v>19.91229</v>
      </c>
      <c r="Q113" s="7">
        <v>0.6470299</v>
      </c>
      <c r="R113" s="7">
        <v>0.6277435</v>
      </c>
      <c r="S113" s="11">
        <v>49.777</v>
      </c>
      <c r="T113" s="42">
        <v>2207.48</v>
      </c>
      <c r="U113"/>
      <c r="V113" s="42">
        <v>2037.641</v>
      </c>
      <c r="W113"/>
    </row>
    <row r="114" spans="1:23" ht="12.75">
      <c r="A114">
        <v>42</v>
      </c>
      <c r="B114" s="16">
        <v>120</v>
      </c>
      <c r="C114" s="16">
        <v>75</v>
      </c>
      <c r="D114" s="11">
        <v>75.334</v>
      </c>
      <c r="E114" s="7">
        <v>5.4029</v>
      </c>
      <c r="F114" s="28">
        <v>32.8468</v>
      </c>
      <c r="G114" s="7">
        <v>5.4029</v>
      </c>
      <c r="H114" s="37">
        <f t="shared" si="13"/>
        <v>25.923064209408267</v>
      </c>
      <c r="I114" s="7">
        <v>91.4</v>
      </c>
      <c r="J114" s="18">
        <v>32.8791</v>
      </c>
      <c r="K114" s="18">
        <v>7.194</v>
      </c>
      <c r="L114" s="57">
        <f t="shared" si="11"/>
        <v>321.1607142857143</v>
      </c>
      <c r="M114" s="14">
        <f t="shared" si="14"/>
        <v>313.04561276552016</v>
      </c>
      <c r="N114" s="7">
        <v>1.373998</v>
      </c>
      <c r="O114" s="11">
        <v>14.46721</v>
      </c>
      <c r="P114" s="11">
        <v>20.46614</v>
      </c>
      <c r="Q114" s="7">
        <v>1.204238</v>
      </c>
      <c r="R114" s="7">
        <v>1.222601</v>
      </c>
      <c r="S114" s="11">
        <v>75.334</v>
      </c>
      <c r="T114" s="42">
        <v>2207.93</v>
      </c>
      <c r="U114"/>
      <c r="V114" s="42">
        <v>2047.985</v>
      </c>
      <c r="W114"/>
    </row>
    <row r="115" spans="1:23" ht="12.75">
      <c r="A115">
        <v>42</v>
      </c>
      <c r="B115" s="16">
        <v>119</v>
      </c>
      <c r="C115" s="16">
        <v>100</v>
      </c>
      <c r="D115" s="11">
        <v>97.644</v>
      </c>
      <c r="E115" s="7">
        <v>5.2132</v>
      </c>
      <c r="F115" s="28">
        <v>32.8744</v>
      </c>
      <c r="G115" s="7">
        <v>5.2132</v>
      </c>
      <c r="H115" s="37">
        <f t="shared" si="13"/>
        <v>25.966682240349428</v>
      </c>
      <c r="I115" s="7">
        <v>91.8</v>
      </c>
      <c r="J115" s="18">
        <v>32.9059</v>
      </c>
      <c r="K115" s="18">
        <v>7.177</v>
      </c>
      <c r="L115" s="57">
        <f t="shared" si="11"/>
        <v>320.4017857142857</v>
      </c>
      <c r="M115" s="14">
        <f t="shared" si="14"/>
        <v>312.29258343423123</v>
      </c>
      <c r="N115" s="7">
        <v>1.414553</v>
      </c>
      <c r="O115" s="11">
        <v>15.87444</v>
      </c>
      <c r="P115" s="11">
        <v>21.75929</v>
      </c>
      <c r="Q115" s="7">
        <v>0.1116839</v>
      </c>
      <c r="R115" s="7">
        <v>0.1076648</v>
      </c>
      <c r="S115" s="11">
        <v>97.644</v>
      </c>
      <c r="T115" s="42">
        <v>2208.31</v>
      </c>
      <c r="U115"/>
      <c r="V115" s="42">
        <v>2085.7852</v>
      </c>
      <c r="W115"/>
    </row>
    <row r="116" spans="1:23" ht="12.75">
      <c r="A116">
        <v>42</v>
      </c>
      <c r="B116" s="16">
        <v>118</v>
      </c>
      <c r="C116" s="16">
        <v>150</v>
      </c>
      <c r="D116" s="11">
        <v>148.429</v>
      </c>
      <c r="E116" s="7">
        <v>5.4712</v>
      </c>
      <c r="F116" s="28">
        <v>33.6689</v>
      </c>
      <c r="G116" s="7">
        <v>5.4712</v>
      </c>
      <c r="H116" s="37">
        <f t="shared" si="13"/>
        <v>26.56565988086504</v>
      </c>
      <c r="I116" s="7">
        <v>91.89</v>
      </c>
      <c r="J116" s="18">
        <v>33.6997</v>
      </c>
      <c r="K116" s="18">
        <v>4.133</v>
      </c>
      <c r="L116" s="57">
        <f t="shared" si="11"/>
        <v>184.50892857142858</v>
      </c>
      <c r="M116" s="14">
        <f t="shared" si="14"/>
        <v>179.73417169715302</v>
      </c>
      <c r="N116" s="7">
        <v>2.143017</v>
      </c>
      <c r="O116" s="11">
        <v>28.90087</v>
      </c>
      <c r="P116" s="11">
        <v>46.24177</v>
      </c>
      <c r="Q116" s="7"/>
      <c r="S116" s="11">
        <v>148.429</v>
      </c>
      <c r="T116" s="42">
        <v>2226.31</v>
      </c>
      <c r="U116"/>
      <c r="V116" s="42">
        <v>2194.541</v>
      </c>
      <c r="W116"/>
    </row>
    <row r="117" spans="1:23" ht="12.75">
      <c r="A117">
        <v>42</v>
      </c>
      <c r="B117" s="16">
        <v>117</v>
      </c>
      <c r="C117" s="16">
        <v>200</v>
      </c>
      <c r="D117" s="11">
        <v>200.082</v>
      </c>
      <c r="E117" s="7">
        <v>4.8906</v>
      </c>
      <c r="F117" s="28">
        <v>33.8354</v>
      </c>
      <c r="G117" s="7">
        <v>4.8906</v>
      </c>
      <c r="H117" s="37">
        <f t="shared" si="13"/>
        <v>26.764677038642503</v>
      </c>
      <c r="I117" s="7">
        <v>91.81</v>
      </c>
      <c r="J117" s="18">
        <v>33.8675</v>
      </c>
      <c r="K117" s="18">
        <v>2.796</v>
      </c>
      <c r="L117" s="57">
        <f t="shared" si="11"/>
        <v>124.82142857142857</v>
      </c>
      <c r="M117" s="14">
        <f t="shared" si="14"/>
        <v>121.56770812513149</v>
      </c>
      <c r="N117" s="7">
        <v>2.556294</v>
      </c>
      <c r="O117" s="11">
        <v>34.94294</v>
      </c>
      <c r="P117" s="11">
        <v>63.77748</v>
      </c>
      <c r="Q117" s="7"/>
      <c r="S117" s="11">
        <v>200.082</v>
      </c>
      <c r="T117" s="42">
        <v>2275.36</v>
      </c>
      <c r="U117"/>
      <c r="V117" s="42">
        <v>2224.645</v>
      </c>
      <c r="W117"/>
    </row>
    <row r="118" spans="1:23" ht="12.75">
      <c r="A118">
        <v>42</v>
      </c>
      <c r="B118" s="16">
        <v>116</v>
      </c>
      <c r="C118" s="2">
        <v>250</v>
      </c>
      <c r="D118" s="11">
        <v>248.442</v>
      </c>
      <c r="E118" s="7">
        <v>4.2402</v>
      </c>
      <c r="F118" s="28">
        <v>33.8395</v>
      </c>
      <c r="G118" s="7">
        <v>4.2402</v>
      </c>
      <c r="H118" s="37">
        <f t="shared" si="13"/>
        <v>26.838531437816982</v>
      </c>
      <c r="I118" s="7">
        <v>91.85</v>
      </c>
      <c r="J118" s="20">
        <v>33.8745</v>
      </c>
      <c r="K118" s="20">
        <v>2.348</v>
      </c>
      <c r="L118" s="57">
        <f t="shared" si="11"/>
        <v>104.82142857142857</v>
      </c>
      <c r="M118" s="14">
        <f t="shared" si="14"/>
        <v>102.08170550890195</v>
      </c>
      <c r="N118" s="7">
        <v>2.731952</v>
      </c>
      <c r="O118" s="11">
        <v>37.88408</v>
      </c>
      <c r="P118" s="11">
        <v>74.07564</v>
      </c>
      <c r="Q118" s="7"/>
      <c r="S118" s="11">
        <v>248.442</v>
      </c>
      <c r="T118" s="42">
        <v>2297.38</v>
      </c>
      <c r="U118"/>
      <c r="V118" s="42">
        <v>2250.31</v>
      </c>
      <c r="W118"/>
    </row>
    <row r="119" spans="1:23" ht="12.75">
      <c r="A119">
        <v>42</v>
      </c>
      <c r="B119" s="16">
        <v>115</v>
      </c>
      <c r="C119" s="2">
        <v>300</v>
      </c>
      <c r="D119" s="11">
        <v>299.91</v>
      </c>
      <c r="E119" s="7">
        <v>4.132</v>
      </c>
      <c r="F119" s="28">
        <v>33.8943</v>
      </c>
      <c r="G119" s="7">
        <v>4.132</v>
      </c>
      <c r="H119" s="37">
        <f t="shared" si="13"/>
        <v>26.893354417702994</v>
      </c>
      <c r="I119" s="7">
        <v>92</v>
      </c>
      <c r="J119" s="20">
        <v>33.9278</v>
      </c>
      <c r="K119" s="20">
        <v>2.204</v>
      </c>
      <c r="L119" s="57">
        <f t="shared" si="11"/>
        <v>98.39285714285715</v>
      </c>
      <c r="M119" s="14">
        <f t="shared" si="14"/>
        <v>95.81604235685268</v>
      </c>
      <c r="N119" s="7">
        <v>2.840926</v>
      </c>
      <c r="O119" s="11">
        <v>39.57156</v>
      </c>
      <c r="P119" s="11">
        <v>81.39434</v>
      </c>
      <c r="Q119" s="12"/>
      <c r="R119" s="12"/>
      <c r="S119" s="11">
        <v>299.91</v>
      </c>
      <c r="T119" s="42">
        <v>2309.17</v>
      </c>
      <c r="U119"/>
      <c r="V119" s="42">
        <v>2271.648</v>
      </c>
      <c r="W119"/>
    </row>
    <row r="120" spans="1:23" ht="12.75">
      <c r="A120">
        <v>42</v>
      </c>
      <c r="B120" s="2">
        <v>114</v>
      </c>
      <c r="C120" s="2">
        <v>400</v>
      </c>
      <c r="D120" s="11">
        <v>398.428</v>
      </c>
      <c r="E120" s="7">
        <v>4.0233</v>
      </c>
      <c r="F120" s="28">
        <v>34.0243</v>
      </c>
      <c r="G120" s="7">
        <v>4.0233</v>
      </c>
      <c r="H120" s="37">
        <f t="shared" si="13"/>
        <v>27.00793271667976</v>
      </c>
      <c r="I120" s="7">
        <v>92.03</v>
      </c>
      <c r="J120" s="18">
        <v>34.0574</v>
      </c>
      <c r="K120" s="18">
        <v>1.3</v>
      </c>
      <c r="L120" s="57">
        <f t="shared" si="11"/>
        <v>58.03571428571429</v>
      </c>
      <c r="M120" s="14">
        <f t="shared" si="14"/>
        <v>56.50950926172114</v>
      </c>
      <c r="N120" s="7">
        <v>2.988844</v>
      </c>
      <c r="O120" s="11">
        <v>41.58673</v>
      </c>
      <c r="P120" s="11">
        <v>95.13625</v>
      </c>
      <c r="Q120" s="12"/>
      <c r="R120" s="12"/>
      <c r="S120" s="11">
        <v>398.428</v>
      </c>
      <c r="T120" s="42">
        <v>2314.64</v>
      </c>
      <c r="U120"/>
      <c r="V120" s="42">
        <v>2328.315</v>
      </c>
      <c r="W120"/>
    </row>
    <row r="121" spans="1:23" ht="12.75">
      <c r="A121">
        <v>42</v>
      </c>
      <c r="B121" s="2">
        <v>113</v>
      </c>
      <c r="C121" s="2">
        <v>600</v>
      </c>
      <c r="D121" s="11">
        <v>599.718</v>
      </c>
      <c r="E121" s="7">
        <v>3.6645</v>
      </c>
      <c r="F121" s="28">
        <v>34.2029</v>
      </c>
      <c r="G121" s="7">
        <v>3.6645</v>
      </c>
      <c r="H121" s="37">
        <f t="shared" si="13"/>
        <v>27.186186700199187</v>
      </c>
      <c r="I121" s="7">
        <v>92.08</v>
      </c>
      <c r="J121" s="20">
        <v>34.2366</v>
      </c>
      <c r="K121" s="20">
        <v>0.589</v>
      </c>
      <c r="L121" s="57">
        <f t="shared" si="11"/>
        <v>26.294642857142858</v>
      </c>
      <c r="M121" s="14">
        <f t="shared" si="14"/>
        <v>25.598711506833542</v>
      </c>
      <c r="N121" s="7">
        <v>3.144803</v>
      </c>
      <c r="O121" s="11">
        <v>43.93005</v>
      </c>
      <c r="P121" s="11">
        <v>117.8418</v>
      </c>
      <c r="Q121" s="13"/>
      <c r="R121" s="13"/>
      <c r="S121" s="11">
        <v>599.718</v>
      </c>
      <c r="T121" s="42">
        <v>2348.94</v>
      </c>
      <c r="U121"/>
      <c r="V121" s="42">
        <v>2364.212</v>
      </c>
      <c r="W121"/>
    </row>
    <row r="122" spans="1:23" ht="12.75">
      <c r="A122">
        <v>42</v>
      </c>
      <c r="B122" s="23">
        <v>112</v>
      </c>
      <c r="C122" s="24">
        <v>800</v>
      </c>
      <c r="D122" s="11">
        <v>800.343</v>
      </c>
      <c r="E122" s="7">
        <v>3.2664</v>
      </c>
      <c r="F122" s="28">
        <v>34.3005</v>
      </c>
      <c r="G122" s="7">
        <v>3.2664</v>
      </c>
      <c r="H122" s="37">
        <f t="shared" si="13"/>
        <v>27.302348869817706</v>
      </c>
      <c r="I122" s="7">
        <v>92.05</v>
      </c>
      <c r="J122" s="20">
        <v>34.3349</v>
      </c>
      <c r="K122" s="20">
        <v>0.425</v>
      </c>
      <c r="L122" s="57">
        <f t="shared" si="11"/>
        <v>18.97321428571429</v>
      </c>
      <c r="M122" s="14">
        <f t="shared" si="14"/>
        <v>18.468968076036806</v>
      </c>
      <c r="N122" s="7">
        <v>3.204713</v>
      </c>
      <c r="O122" s="11">
        <v>44.41643</v>
      </c>
      <c r="P122" s="11">
        <v>132.4843</v>
      </c>
      <c r="Q122" s="7"/>
      <c r="S122" s="11">
        <v>800.343</v>
      </c>
      <c r="T122" s="42">
        <v>2364.91</v>
      </c>
      <c r="U122"/>
      <c r="V122" s="42">
        <v>2369.122</v>
      </c>
      <c r="W122"/>
    </row>
    <row r="123" spans="1:23" ht="12.75">
      <c r="A123">
        <v>42</v>
      </c>
      <c r="B123" s="24">
        <v>111</v>
      </c>
      <c r="C123" s="24">
        <v>1000</v>
      </c>
      <c r="D123" s="11">
        <v>1000.453</v>
      </c>
      <c r="E123" s="7">
        <v>2.9089</v>
      </c>
      <c r="F123" s="28">
        <v>34.3749</v>
      </c>
      <c r="G123" s="7">
        <v>2.9089</v>
      </c>
      <c r="H123" s="37">
        <f t="shared" si="13"/>
        <v>27.39461114344249</v>
      </c>
      <c r="I123" s="7">
        <v>92.14</v>
      </c>
      <c r="J123" s="18">
        <v>34.4091</v>
      </c>
      <c r="K123" s="25">
        <v>0.485</v>
      </c>
      <c r="L123" s="57">
        <f t="shared" si="11"/>
        <v>21.651785714285715</v>
      </c>
      <c r="M123" s="14">
        <f t="shared" si="14"/>
        <v>21.07445910212463</v>
      </c>
      <c r="N123" s="7">
        <v>3.203852</v>
      </c>
      <c r="O123" s="11">
        <v>44.35638</v>
      </c>
      <c r="P123" s="11">
        <v>144.8899</v>
      </c>
      <c r="Q123" s="7"/>
      <c r="S123" s="11">
        <v>1000.453</v>
      </c>
      <c r="T123" s="42">
        <v>2381.72</v>
      </c>
      <c r="U123"/>
      <c r="V123" s="42">
        <v>2387.645</v>
      </c>
      <c r="W123"/>
    </row>
    <row r="124" spans="1:23" ht="12.75">
      <c r="A124">
        <v>42</v>
      </c>
      <c r="B124" s="24">
        <v>110</v>
      </c>
      <c r="C124" s="24">
        <v>1250</v>
      </c>
      <c r="D124" s="11">
        <v>1250.909</v>
      </c>
      <c r="E124" s="7">
        <v>2.5763</v>
      </c>
      <c r="F124" s="28">
        <v>34.4506</v>
      </c>
      <c r="G124" s="7">
        <v>2.5763</v>
      </c>
      <c r="H124" s="37">
        <f t="shared" si="13"/>
        <v>27.484340158235</v>
      </c>
      <c r="I124" s="7">
        <v>92.27</v>
      </c>
      <c r="J124" s="20">
        <v>34.4838</v>
      </c>
      <c r="K124" s="20">
        <v>0.451</v>
      </c>
      <c r="L124" s="57">
        <f t="shared" si="11"/>
        <v>20.133928571428573</v>
      </c>
      <c r="M124" s="14">
        <f t="shared" si="14"/>
        <v>19.595362950571005</v>
      </c>
      <c r="N124" s="7">
        <v>3.211664</v>
      </c>
      <c r="O124" s="11">
        <v>45.00616</v>
      </c>
      <c r="P124" s="11">
        <v>156.9539</v>
      </c>
      <c r="Q124" s="7"/>
      <c r="S124" s="11">
        <v>1250.909</v>
      </c>
      <c r="T124" s="42">
        <v>2393.88</v>
      </c>
      <c r="U124"/>
      <c r="V124" s="42">
        <v>2398.312</v>
      </c>
      <c r="W124"/>
    </row>
    <row r="125" spans="1:23" ht="12.75">
      <c r="A125">
        <v>42</v>
      </c>
      <c r="B125" s="23">
        <v>109</v>
      </c>
      <c r="C125" s="23">
        <v>1500</v>
      </c>
      <c r="D125" s="11">
        <v>1499.986</v>
      </c>
      <c r="E125" s="7">
        <v>2.3017</v>
      </c>
      <c r="F125" s="28">
        <v>34.5089</v>
      </c>
      <c r="G125" s="7">
        <v>2.3017</v>
      </c>
      <c r="H125" s="37">
        <f t="shared" si="13"/>
        <v>27.554125380929918</v>
      </c>
      <c r="I125" s="7">
        <v>92.3</v>
      </c>
      <c r="J125" s="18">
        <v>34.542</v>
      </c>
      <c r="K125" s="18">
        <v>0.663</v>
      </c>
      <c r="L125" s="57">
        <f t="shared" si="11"/>
        <v>29.59821428571429</v>
      </c>
      <c r="M125" s="14">
        <f t="shared" si="14"/>
        <v>28.804530637003456</v>
      </c>
      <c r="N125" s="7">
        <v>3.167433</v>
      </c>
      <c r="O125" s="11">
        <v>44.45483</v>
      </c>
      <c r="P125" s="11">
        <v>164.8249</v>
      </c>
      <c r="Q125" s="7"/>
      <c r="S125" s="11">
        <v>1499.986</v>
      </c>
      <c r="T125" s="42">
        <v>2402.64</v>
      </c>
      <c r="U125"/>
      <c r="V125" s="42">
        <v>2396.887</v>
      </c>
      <c r="W125"/>
    </row>
    <row r="126" spans="1:23" ht="12.75">
      <c r="A126">
        <v>42</v>
      </c>
      <c r="B126" s="23">
        <v>108</v>
      </c>
      <c r="C126" s="23">
        <v>1750</v>
      </c>
      <c r="D126" s="11">
        <v>1749.787</v>
      </c>
      <c r="E126" s="7">
        <v>2.076</v>
      </c>
      <c r="F126" s="28">
        <v>34.5569</v>
      </c>
      <c r="G126" s="7">
        <v>2.076</v>
      </c>
      <c r="H126" s="37">
        <f t="shared" si="13"/>
        <v>27.61090554347561</v>
      </c>
      <c r="I126" s="7">
        <v>92.19</v>
      </c>
      <c r="J126" s="18">
        <v>34.5926</v>
      </c>
      <c r="K126" s="18">
        <v>0.999</v>
      </c>
      <c r="L126" s="57">
        <f t="shared" si="11"/>
        <v>44.59821428571429</v>
      </c>
      <c r="M126" s="14">
        <f t="shared" si="14"/>
        <v>43.39990364556077</v>
      </c>
      <c r="N126" s="7">
        <v>3.105728</v>
      </c>
      <c r="O126" s="11">
        <v>45.26802</v>
      </c>
      <c r="P126" s="11">
        <v>169.2459</v>
      </c>
      <c r="Q126" s="7"/>
      <c r="S126" s="11">
        <v>1749.787</v>
      </c>
      <c r="T126" s="42">
        <v>2404.61</v>
      </c>
      <c r="U126"/>
      <c r="V126" s="42">
        <v>2395.377</v>
      </c>
      <c r="W126"/>
    </row>
    <row r="127" spans="1:23" ht="12.75">
      <c r="A127">
        <v>42</v>
      </c>
      <c r="B127" s="23">
        <v>107</v>
      </c>
      <c r="C127" s="23">
        <v>2000</v>
      </c>
      <c r="D127" s="11">
        <v>1999.633</v>
      </c>
      <c r="E127" s="7">
        <v>1.9252</v>
      </c>
      <c r="F127" s="28">
        <v>34.588</v>
      </c>
      <c r="G127" s="7">
        <v>1.9252</v>
      </c>
      <c r="H127" s="37">
        <f t="shared" si="13"/>
        <v>27.64773924464589</v>
      </c>
      <c r="I127" s="7">
        <v>92.3</v>
      </c>
      <c r="J127" s="18">
        <v>34.6235</v>
      </c>
      <c r="K127" s="18">
        <v>1.384</v>
      </c>
      <c r="L127" s="57">
        <f t="shared" si="11"/>
        <v>61.785714285714285</v>
      </c>
      <c r="M127" s="14">
        <f t="shared" si="14"/>
        <v>60.123437172283154</v>
      </c>
      <c r="N127" s="7">
        <v>3.01339</v>
      </c>
      <c r="O127" s="11">
        <v>42.58952</v>
      </c>
      <c r="P127" s="11">
        <v>171.5526</v>
      </c>
      <c r="Q127" s="7"/>
      <c r="S127" s="11">
        <v>1999.633</v>
      </c>
      <c r="T127" s="42">
        <v>2409.69</v>
      </c>
      <c r="U127"/>
      <c r="V127" s="42">
        <v>2386.998</v>
      </c>
      <c r="W127"/>
    </row>
    <row r="128" spans="1:23" ht="12.75">
      <c r="A128">
        <v>42</v>
      </c>
      <c r="B128" s="23">
        <v>106</v>
      </c>
      <c r="C128" s="23">
        <v>2250</v>
      </c>
      <c r="D128" s="11">
        <v>2250.631</v>
      </c>
      <c r="E128" s="7">
        <v>1.82</v>
      </c>
      <c r="F128" s="28">
        <v>34.6097</v>
      </c>
      <c r="G128" s="7">
        <v>1.82</v>
      </c>
      <c r="H128" s="37">
        <f t="shared" si="13"/>
        <v>27.67328274095712</v>
      </c>
      <c r="I128" s="7">
        <v>92.28</v>
      </c>
      <c r="J128" s="18">
        <v>34.6441</v>
      </c>
      <c r="K128" s="18">
        <v>1.656</v>
      </c>
      <c r="L128" s="57">
        <f t="shared" si="11"/>
        <v>73.92857142857143</v>
      </c>
      <c r="M128" s="14">
        <f t="shared" si="14"/>
        <v>71.93781590915059</v>
      </c>
      <c r="N128" s="7">
        <v>2.981989</v>
      </c>
      <c r="O128" s="11">
        <v>42.09393</v>
      </c>
      <c r="P128" s="11">
        <v>172.7044</v>
      </c>
      <c r="Q128" s="7"/>
      <c r="S128" s="11">
        <v>2250.631</v>
      </c>
      <c r="T128" s="42">
        <v>2412.36</v>
      </c>
      <c r="U128"/>
      <c r="V128" s="42">
        <v>2379.885</v>
      </c>
      <c r="W128"/>
    </row>
    <row r="129" spans="1:23" ht="12.75">
      <c r="A129">
        <v>42</v>
      </c>
      <c r="B129" s="23">
        <v>105</v>
      </c>
      <c r="C129" s="23">
        <v>2500</v>
      </c>
      <c r="D129" s="11">
        <v>2501.089</v>
      </c>
      <c r="E129" s="7">
        <v>1.7124</v>
      </c>
      <c r="F129" s="28">
        <v>34.6306</v>
      </c>
      <c r="G129" s="7">
        <v>1.7124</v>
      </c>
      <c r="H129" s="37">
        <f t="shared" si="13"/>
        <v>27.698237444121105</v>
      </c>
      <c r="I129" s="7">
        <v>92.2</v>
      </c>
      <c r="J129" s="18">
        <v>34.6651</v>
      </c>
      <c r="K129" s="18">
        <v>2.263</v>
      </c>
      <c r="L129" s="57">
        <f t="shared" si="11"/>
        <v>101.02678571428572</v>
      </c>
      <c r="M129" s="14">
        <f t="shared" si="14"/>
        <v>98.30393984671872</v>
      </c>
      <c r="N129" s="7">
        <v>2.911201</v>
      </c>
      <c r="O129" s="11">
        <v>40.99944</v>
      </c>
      <c r="P129" s="11">
        <v>172.7</v>
      </c>
      <c r="Q129" s="7"/>
      <c r="S129" s="11">
        <v>2501.089</v>
      </c>
      <c r="T129" s="42">
        <v>2419.79</v>
      </c>
      <c r="U129"/>
      <c r="V129" s="42">
        <v>2370.554</v>
      </c>
      <c r="W129"/>
    </row>
    <row r="130" spans="1:23" ht="12.75">
      <c r="A130">
        <v>42</v>
      </c>
      <c r="B130" s="23">
        <v>104</v>
      </c>
      <c r="C130" s="23">
        <v>3000</v>
      </c>
      <c r="D130" s="11">
        <v>2999.599</v>
      </c>
      <c r="E130" s="7">
        <v>1.5746</v>
      </c>
      <c r="F130" s="28">
        <v>34.6578</v>
      </c>
      <c r="G130" s="7">
        <v>1.5746</v>
      </c>
      <c r="H130" s="37">
        <f t="shared" si="13"/>
        <v>27.730346628935422</v>
      </c>
      <c r="I130" s="7">
        <v>92.33</v>
      </c>
      <c r="J130" s="18">
        <v>34.6943</v>
      </c>
      <c r="K130" s="18">
        <v>2.579</v>
      </c>
      <c r="L130" s="57">
        <f t="shared" si="11"/>
        <v>115.13392857142858</v>
      </c>
      <c r="M130" s="14">
        <f t="shared" si="14"/>
        <v>112.02737074864052</v>
      </c>
      <c r="N130" s="7">
        <v>2.792018</v>
      </c>
      <c r="O130" s="11">
        <v>39.52456</v>
      </c>
      <c r="P130" s="11">
        <v>171.5395</v>
      </c>
      <c r="Q130" s="7"/>
      <c r="S130" s="11">
        <v>2999.599</v>
      </c>
      <c r="T130" s="42">
        <v>2431.98</v>
      </c>
      <c r="U130"/>
      <c r="V130" s="42">
        <v>2354.384</v>
      </c>
      <c r="W130"/>
    </row>
    <row r="131" spans="1:23" ht="12.75">
      <c r="A131">
        <v>42</v>
      </c>
      <c r="B131" s="23">
        <v>103</v>
      </c>
      <c r="C131" s="23">
        <v>3500</v>
      </c>
      <c r="D131" s="11">
        <v>3499.858</v>
      </c>
      <c r="E131" s="7">
        <v>1.5154</v>
      </c>
      <c r="F131" s="28">
        <v>34.6729</v>
      </c>
      <c r="G131" s="7">
        <v>1.5154</v>
      </c>
      <c r="H131" s="37">
        <f t="shared" si="13"/>
        <v>27.74681379365893</v>
      </c>
      <c r="I131" s="7">
        <v>92.31</v>
      </c>
      <c r="J131" s="18">
        <v>34.7078</v>
      </c>
      <c r="K131" s="18">
        <v>2.994</v>
      </c>
      <c r="L131" s="57">
        <f t="shared" si="11"/>
        <v>133.6607142857143</v>
      </c>
      <c r="M131" s="14">
        <f t="shared" si="14"/>
        <v>130.05218064587393</v>
      </c>
      <c r="N131" s="7">
        <v>2.712056</v>
      </c>
      <c r="O131" s="11">
        <v>38.26857</v>
      </c>
      <c r="P131" s="11">
        <v>168.6462</v>
      </c>
      <c r="Q131" s="7"/>
      <c r="S131" s="11">
        <v>3499.858</v>
      </c>
      <c r="T131" s="42">
        <v>2435.31</v>
      </c>
      <c r="U131"/>
      <c r="V131" s="42">
        <v>2355.654</v>
      </c>
      <c r="W131"/>
    </row>
    <row r="132" spans="1:23" ht="12.75">
      <c r="A132">
        <v>42</v>
      </c>
      <c r="B132" s="23">
        <v>102</v>
      </c>
      <c r="C132" s="23">
        <v>4000</v>
      </c>
      <c r="D132" s="11">
        <v>4000.079</v>
      </c>
      <c r="E132" s="7">
        <v>1.5065</v>
      </c>
      <c r="F132" s="28">
        <v>34.6815</v>
      </c>
      <c r="G132" s="7">
        <v>1.5065</v>
      </c>
      <c r="H132" s="37">
        <f t="shared" si="13"/>
        <v>27.754367487979835</v>
      </c>
      <c r="I132" s="7">
        <v>92.2</v>
      </c>
      <c r="J132" s="18">
        <v>34.7183</v>
      </c>
      <c r="K132" s="18">
        <v>3.228</v>
      </c>
      <c r="L132" s="57">
        <f t="shared" si="11"/>
        <v>144.1071428571429</v>
      </c>
      <c r="M132" s="14">
        <f t="shared" si="14"/>
        <v>140.21554898313605</v>
      </c>
      <c r="N132" s="7">
        <v>2.671601</v>
      </c>
      <c r="O132" s="11">
        <v>37.66618</v>
      </c>
      <c r="P132" s="11">
        <v>168.6418</v>
      </c>
      <c r="Q132" s="7"/>
      <c r="S132" s="11">
        <v>4000.079</v>
      </c>
      <c r="T132" s="42">
        <v>2439.08</v>
      </c>
      <c r="U132"/>
      <c r="V132" s="42">
        <v>2348.687</v>
      </c>
      <c r="W132"/>
    </row>
    <row r="133" spans="1:23" ht="12.75">
      <c r="A133">
        <v>42</v>
      </c>
      <c r="B133" s="23">
        <v>101</v>
      </c>
      <c r="C133" s="23" t="s">
        <v>73</v>
      </c>
      <c r="D133" s="11">
        <v>4303.818</v>
      </c>
      <c r="E133" s="7">
        <v>1.5125</v>
      </c>
      <c r="F133" s="28">
        <v>34.686</v>
      </c>
      <c r="G133" s="7">
        <v>1.5125</v>
      </c>
      <c r="H133" s="37">
        <f t="shared" si="13"/>
        <v>27.757541805396386</v>
      </c>
      <c r="I133" s="7">
        <v>91.7</v>
      </c>
      <c r="J133" s="18">
        <v>34.7215</v>
      </c>
      <c r="K133" s="18">
        <v>3.707</v>
      </c>
      <c r="L133" s="57">
        <f t="shared" si="11"/>
        <v>165.49107142857144</v>
      </c>
      <c r="M133" s="14">
        <f t="shared" si="14"/>
        <v>161.02151012958154</v>
      </c>
      <c r="N133" s="7">
        <v>2.648717</v>
      </c>
      <c r="O133" s="11">
        <v>37.49923</v>
      </c>
      <c r="P133" s="11">
        <v>171.7193</v>
      </c>
      <c r="Q133" s="7"/>
      <c r="S133" s="11">
        <v>4303.818</v>
      </c>
      <c r="T133" s="42">
        <v>2439.75</v>
      </c>
      <c r="U133"/>
      <c r="V133" s="42"/>
      <c r="W133"/>
    </row>
    <row r="134" spans="1:23" ht="12.75">
      <c r="A134">
        <v>52</v>
      </c>
      <c r="B134" s="16">
        <v>148</v>
      </c>
      <c r="C134" s="16">
        <v>0</v>
      </c>
      <c r="D134" s="11">
        <v>1.362</v>
      </c>
      <c r="E134" s="7">
        <v>12.3313</v>
      </c>
      <c r="F134" s="28">
        <v>32.7244</v>
      </c>
      <c r="G134" s="7">
        <v>12.3313</v>
      </c>
      <c r="H134" s="37">
        <f aca="true" t="shared" si="15" ref="H134:H157">((999.842594+6.794*10^-2*E134-9.0953*10^-3*E134^2+1.001685*10^-4*E134^3-1.12*10^-6*E134^4+6.536*10^-9*E134^5)+(0.8245-0.00409*E134+7.6438*10^-5*E134^2-8.2467*10^-7*E134^3+5.3875*10^-9*E134^4)*F134+(-5.72466*10^-3+1.0227*10^-4*E134-1.6546*10^-6*E134^2)*F134^1.5+4.8314*10^-4*F134^2)-1000</f>
        <v>24.760495341911565</v>
      </c>
      <c r="I134" s="7">
        <v>84.7</v>
      </c>
      <c r="J134" s="18">
        <v>32.7591</v>
      </c>
      <c r="K134" s="18">
        <v>6.45</v>
      </c>
      <c r="L134" s="57">
        <f t="shared" si="11"/>
        <v>287.9464285714286</v>
      </c>
      <c r="M134" s="14">
        <f aca="true" t="shared" si="16" ref="M134:M140">(K134*1000/22.4)/(1+H134/1000)</f>
        <v>280.9890017036178</v>
      </c>
      <c r="N134" s="7">
        <v>1.135872</v>
      </c>
      <c r="O134" s="11">
        <v>12.64989</v>
      </c>
      <c r="P134" s="11">
        <v>23.0772</v>
      </c>
      <c r="Q134" s="7">
        <v>0.1624606</v>
      </c>
      <c r="R134" s="7">
        <v>0.1208193</v>
      </c>
      <c r="S134" s="11">
        <v>1.362</v>
      </c>
      <c r="T134" s="42"/>
      <c r="U134"/>
      <c r="V134" s="42"/>
      <c r="W134"/>
    </row>
    <row r="135" spans="1:23" ht="12.75">
      <c r="A135">
        <v>52</v>
      </c>
      <c r="B135" s="16">
        <v>147</v>
      </c>
      <c r="C135" s="16">
        <v>10</v>
      </c>
      <c r="D135" s="11">
        <v>10.555</v>
      </c>
      <c r="E135" s="7">
        <v>12.3365</v>
      </c>
      <c r="F135" s="28">
        <v>32.724</v>
      </c>
      <c r="G135" s="7">
        <v>12.3365</v>
      </c>
      <c r="H135" s="37">
        <f t="shared" si="15"/>
        <v>24.75919725933727</v>
      </c>
      <c r="I135" s="7">
        <v>84.81</v>
      </c>
      <c r="J135" s="18">
        <v>32.758</v>
      </c>
      <c r="K135" s="18">
        <v>6.452</v>
      </c>
      <c r="L135" s="57">
        <f t="shared" si="11"/>
        <v>288.0357142857143</v>
      </c>
      <c r="M135" s="14">
        <f t="shared" si="16"/>
        <v>281.0764861208859</v>
      </c>
      <c r="N135" s="7">
        <v>1.163087</v>
      </c>
      <c r="O135" s="11">
        <v>12.70462</v>
      </c>
      <c r="P135" s="11">
        <v>22.89462</v>
      </c>
      <c r="Q135" s="7">
        <v>0.1851843</v>
      </c>
      <c r="R135" s="33">
        <v>0.2571905</v>
      </c>
      <c r="S135" s="11">
        <v>10.555</v>
      </c>
      <c r="T135" s="42"/>
      <c r="U135"/>
      <c r="V135" s="42"/>
      <c r="W135"/>
    </row>
    <row r="136" spans="1:23" ht="12.75">
      <c r="A136">
        <v>52</v>
      </c>
      <c r="B136" s="16">
        <v>146</v>
      </c>
      <c r="C136" s="16">
        <v>25</v>
      </c>
      <c r="D136" s="11">
        <v>25.544</v>
      </c>
      <c r="E136" s="7">
        <v>12.2932</v>
      </c>
      <c r="F136" s="28">
        <v>32.7239</v>
      </c>
      <c r="G136" s="7">
        <v>12.2932</v>
      </c>
      <c r="H136" s="37">
        <f t="shared" si="15"/>
        <v>24.767337828738846</v>
      </c>
      <c r="I136" s="7">
        <v>84.91</v>
      </c>
      <c r="J136" s="18">
        <v>32.7599</v>
      </c>
      <c r="K136" s="18">
        <v>6.474</v>
      </c>
      <c r="L136" s="57">
        <f t="shared" si="11"/>
        <v>289.01785714285717</v>
      </c>
      <c r="M136" s="14">
        <f t="shared" si="16"/>
        <v>282.03265899869893</v>
      </c>
      <c r="N136" s="7">
        <v>1.154059</v>
      </c>
      <c r="O136" s="11">
        <v>12.59517</v>
      </c>
      <c r="P136" s="11">
        <v>22.89462</v>
      </c>
      <c r="Q136" s="7">
        <v>0.1511014</v>
      </c>
      <c r="R136" s="7">
        <v>0.1473155</v>
      </c>
      <c r="S136" s="11">
        <v>25.544</v>
      </c>
      <c r="T136" s="42"/>
      <c r="U136"/>
      <c r="V136" s="42"/>
      <c r="W136"/>
    </row>
    <row r="137" spans="1:23" ht="12.75">
      <c r="A137">
        <v>52</v>
      </c>
      <c r="B137" s="16">
        <v>145</v>
      </c>
      <c r="C137" s="16">
        <v>50</v>
      </c>
      <c r="D137" s="11">
        <v>50.59</v>
      </c>
      <c r="E137" s="7">
        <v>7.3835</v>
      </c>
      <c r="F137" s="28">
        <v>32.785</v>
      </c>
      <c r="G137" s="7">
        <v>7.3835</v>
      </c>
      <c r="H137" s="37">
        <f t="shared" si="15"/>
        <v>25.622442700550437</v>
      </c>
      <c r="I137" s="7">
        <v>89.12</v>
      </c>
      <c r="J137" s="18">
        <v>32.82</v>
      </c>
      <c r="K137" s="18">
        <v>7.272</v>
      </c>
      <c r="L137" s="57">
        <f t="shared" si="11"/>
        <v>324.64285714285717</v>
      </c>
      <c r="M137" s="14">
        <f t="shared" si="16"/>
        <v>316.5325207666528</v>
      </c>
      <c r="N137" s="7">
        <v>1.289848</v>
      </c>
      <c r="O137" s="11">
        <v>13.85391</v>
      </c>
      <c r="P137" s="11">
        <v>22.89462</v>
      </c>
      <c r="Q137" s="7">
        <v>0.5878329</v>
      </c>
      <c r="R137" s="7">
        <v>0.610692</v>
      </c>
      <c r="S137" s="11">
        <v>50.59</v>
      </c>
      <c r="T137" s="42"/>
      <c r="U137"/>
      <c r="V137" s="42"/>
      <c r="W137"/>
    </row>
    <row r="138" spans="1:23" ht="12.75">
      <c r="A138">
        <v>52</v>
      </c>
      <c r="B138" s="16">
        <v>144</v>
      </c>
      <c r="C138" s="16">
        <v>75</v>
      </c>
      <c r="D138" s="11">
        <v>75.675</v>
      </c>
      <c r="E138" s="7">
        <v>4.9255</v>
      </c>
      <c r="F138" s="28">
        <v>32.863</v>
      </c>
      <c r="G138" s="7">
        <v>4.9255</v>
      </c>
      <c r="H138" s="37">
        <f t="shared" si="15"/>
        <v>25.989861502061558</v>
      </c>
      <c r="I138" s="7">
        <v>90.57</v>
      </c>
      <c r="J138" s="18">
        <v>32.8958</v>
      </c>
      <c r="K138" s="18">
        <v>7.231</v>
      </c>
      <c r="L138" s="57">
        <f t="shared" si="11"/>
        <v>322.8125</v>
      </c>
      <c r="M138" s="14">
        <f t="shared" si="16"/>
        <v>314.63517536849594</v>
      </c>
      <c r="N138" s="7">
        <v>1.502153</v>
      </c>
      <c r="O138" s="11">
        <v>17.19332</v>
      </c>
      <c r="P138" s="11">
        <v>24.53849</v>
      </c>
      <c r="Q138" s="7">
        <v>0.2496075</v>
      </c>
      <c r="R138" s="7">
        <v>0.2571905</v>
      </c>
      <c r="S138" s="11">
        <v>75.675</v>
      </c>
      <c r="T138" s="42"/>
      <c r="U138"/>
      <c r="V138" s="42"/>
      <c r="W138"/>
    </row>
    <row r="139" spans="1:23" ht="12.75">
      <c r="A139">
        <v>52</v>
      </c>
      <c r="B139" s="16">
        <v>143</v>
      </c>
      <c r="C139" s="16">
        <v>100</v>
      </c>
      <c r="D139" s="11">
        <v>99.348</v>
      </c>
      <c r="E139" s="7">
        <v>4.6059</v>
      </c>
      <c r="F139" s="28">
        <v>33.0754</v>
      </c>
      <c r="G139" s="7">
        <v>4.6059</v>
      </c>
      <c r="H139" s="37">
        <f t="shared" si="15"/>
        <v>26.193026887352744</v>
      </c>
      <c r="I139" s="7">
        <v>91.24</v>
      </c>
      <c r="J139" s="18">
        <v>33.0859</v>
      </c>
      <c r="K139" s="18">
        <v>6.475</v>
      </c>
      <c r="L139" s="57">
        <f t="shared" si="11"/>
        <v>289.0625</v>
      </c>
      <c r="M139" s="14">
        <f t="shared" si="16"/>
        <v>281.68433464879797</v>
      </c>
      <c r="N139" s="7">
        <v>1.709457</v>
      </c>
      <c r="O139" s="11">
        <v>20.97249</v>
      </c>
      <c r="P139" s="11">
        <v>31.67956</v>
      </c>
      <c r="Q139" s="7">
        <v>0.1170349</v>
      </c>
      <c r="R139" s="7">
        <v>0.1889722</v>
      </c>
      <c r="S139" s="11">
        <v>99.348</v>
      </c>
      <c r="T139" s="42"/>
      <c r="U139"/>
      <c r="V139" s="42"/>
      <c r="W139"/>
    </row>
    <row r="140" spans="1:23" ht="12.75">
      <c r="A140">
        <v>52</v>
      </c>
      <c r="B140" s="16">
        <v>142</v>
      </c>
      <c r="C140" s="2">
        <v>150</v>
      </c>
      <c r="D140" s="11">
        <v>149.398</v>
      </c>
      <c r="E140" s="7">
        <v>4.3502</v>
      </c>
      <c r="F140" s="28">
        <v>33.7391</v>
      </c>
      <c r="G140" s="7">
        <v>4.3502</v>
      </c>
      <c r="H140" s="37">
        <f t="shared" si="15"/>
        <v>26.74718461808311</v>
      </c>
      <c r="I140" s="7">
        <v>91.28</v>
      </c>
      <c r="J140" s="20">
        <v>33.7666</v>
      </c>
      <c r="K140" s="18">
        <v>3.085</v>
      </c>
      <c r="L140" s="57">
        <f t="shared" si="11"/>
        <v>137.7232142857143</v>
      </c>
      <c r="M140" s="14">
        <f t="shared" si="16"/>
        <v>134.13546815513587</v>
      </c>
      <c r="N140" s="7">
        <v>2.565701</v>
      </c>
      <c r="O140" s="11">
        <v>34.84579</v>
      </c>
      <c r="P140" s="11">
        <v>63.7026</v>
      </c>
      <c r="Q140" s="7"/>
      <c r="S140" s="11">
        <v>149.398</v>
      </c>
      <c r="T140" s="42"/>
      <c r="U140"/>
      <c r="V140" s="42"/>
      <c r="W140"/>
    </row>
    <row r="141" spans="1:23" ht="12.75">
      <c r="A141">
        <v>52</v>
      </c>
      <c r="B141" s="16">
        <v>141</v>
      </c>
      <c r="C141" s="2">
        <v>200</v>
      </c>
      <c r="D141" s="11">
        <v>199.656</v>
      </c>
      <c r="E141" s="7">
        <v>4.2215</v>
      </c>
      <c r="F141" s="28">
        <v>33.8191</v>
      </c>
      <c r="G141" s="7">
        <v>4.2215</v>
      </c>
      <c r="H141" s="37">
        <f t="shared" si="15"/>
        <v>26.82427291751128</v>
      </c>
      <c r="I141" s="7">
        <v>91.31</v>
      </c>
      <c r="J141" s="20"/>
      <c r="K141" s="18"/>
      <c r="L141" s="57"/>
      <c r="M141" s="14"/>
      <c r="N141" s="7"/>
      <c r="O141" s="11"/>
      <c r="Q141" s="7"/>
      <c r="S141" s="11">
        <v>199.656</v>
      </c>
      <c r="T141" s="42"/>
      <c r="U141"/>
      <c r="V141" s="42"/>
      <c r="W141"/>
    </row>
    <row r="142" spans="1:23" ht="12.75">
      <c r="A142">
        <v>52</v>
      </c>
      <c r="B142" s="2">
        <v>140</v>
      </c>
      <c r="C142" s="2">
        <v>250</v>
      </c>
      <c r="D142" s="11">
        <v>249.378</v>
      </c>
      <c r="E142" s="7">
        <v>4.1217</v>
      </c>
      <c r="F142" s="28">
        <v>33.8704</v>
      </c>
      <c r="G142" s="7">
        <v>4.1217</v>
      </c>
      <c r="H142" s="37">
        <f t="shared" si="15"/>
        <v>26.875417661172605</v>
      </c>
      <c r="I142" s="7">
        <v>91.38</v>
      </c>
      <c r="J142" s="18">
        <v>33.9062</v>
      </c>
      <c r="K142" s="18">
        <v>1.876</v>
      </c>
      <c r="L142" s="57">
        <f>K142*(1000/22.4)</f>
        <v>83.75</v>
      </c>
      <c r="M142" s="14">
        <f>(K142*1000/22.4)/(1+H142/1000)</f>
        <v>81.55809220825473</v>
      </c>
      <c r="N142" s="7">
        <v>2.841816</v>
      </c>
      <c r="O142" s="11">
        <v>39.78715</v>
      </c>
      <c r="P142" s="11">
        <v>78.51363</v>
      </c>
      <c r="Q142" s="7"/>
      <c r="S142" s="11">
        <v>249.378</v>
      </c>
      <c r="T142" s="42"/>
      <c r="U142"/>
      <c r="V142" s="42"/>
      <c r="W142"/>
    </row>
    <row r="143" spans="1:23" ht="12.75">
      <c r="A143">
        <v>52</v>
      </c>
      <c r="B143" s="2">
        <v>139</v>
      </c>
      <c r="C143" s="2">
        <v>300</v>
      </c>
      <c r="D143" s="11">
        <v>300.266</v>
      </c>
      <c r="E143" s="7">
        <v>3.9242</v>
      </c>
      <c r="F143" s="28">
        <v>33.9058</v>
      </c>
      <c r="G143" s="7">
        <v>3.9242</v>
      </c>
      <c r="H143" s="37">
        <f t="shared" si="15"/>
        <v>26.92375353348325</v>
      </c>
      <c r="I143" s="7">
        <v>91.52</v>
      </c>
      <c r="J143" s="20"/>
      <c r="K143" s="18"/>
      <c r="L143" s="57"/>
      <c r="M143" s="14"/>
      <c r="N143" s="7"/>
      <c r="O143" s="11"/>
      <c r="Q143" s="12"/>
      <c r="R143" s="12"/>
      <c r="S143" s="11">
        <v>300.266</v>
      </c>
      <c r="T143" s="42"/>
      <c r="U143"/>
      <c r="V143" s="42"/>
      <c r="W143"/>
    </row>
    <row r="144" spans="1:23" ht="12.75">
      <c r="A144">
        <v>52</v>
      </c>
      <c r="B144" s="16">
        <v>138</v>
      </c>
      <c r="C144" s="16">
        <v>400</v>
      </c>
      <c r="D144" s="11">
        <v>400.222</v>
      </c>
      <c r="E144" s="7">
        <v>4.0001</v>
      </c>
      <c r="F144" s="28">
        <v>34.0535</v>
      </c>
      <c r="G144" s="7">
        <v>4.0001</v>
      </c>
      <c r="H144" s="37">
        <f t="shared" si="15"/>
        <v>27.03353599322986</v>
      </c>
      <c r="I144" s="7">
        <v>91.54</v>
      </c>
      <c r="J144" s="18">
        <v>34.0869</v>
      </c>
      <c r="K144" s="18">
        <v>1.054</v>
      </c>
      <c r="L144" s="57">
        <f aca="true" t="shared" si="17" ref="L144:L207">K144*(1000/22.4)</f>
        <v>47.05357142857143</v>
      </c>
      <c r="M144" s="14">
        <f aca="true" t="shared" si="18" ref="M144:M157">(K144*1000/22.4)/(1+H144/1000)</f>
        <v>45.8150291879871</v>
      </c>
      <c r="N144" s="7">
        <v>3.041627</v>
      </c>
      <c r="O144" s="11">
        <v>42.09423</v>
      </c>
      <c r="P144" s="11">
        <v>97.43062</v>
      </c>
      <c r="Q144" s="12"/>
      <c r="R144" s="12"/>
      <c r="S144" s="11">
        <v>400.222</v>
      </c>
      <c r="T144" s="42"/>
      <c r="U144"/>
      <c r="V144" s="42"/>
      <c r="W144"/>
    </row>
    <row r="145" spans="1:23" ht="12.75">
      <c r="A145">
        <v>52</v>
      </c>
      <c r="B145" s="16">
        <v>137</v>
      </c>
      <c r="C145" s="2">
        <v>600</v>
      </c>
      <c r="D145" s="11">
        <v>600.765</v>
      </c>
      <c r="E145" s="7">
        <v>3.6639</v>
      </c>
      <c r="F145" s="28">
        <v>34.2012</v>
      </c>
      <c r="G145" s="7">
        <v>3.6639</v>
      </c>
      <c r="H145" s="37">
        <f t="shared" si="15"/>
        <v>27.184891996186252</v>
      </c>
      <c r="I145" s="7">
        <v>91.57</v>
      </c>
      <c r="J145" s="20">
        <v>34.2362</v>
      </c>
      <c r="K145" s="18">
        <v>0.627</v>
      </c>
      <c r="L145" s="57">
        <f t="shared" si="17"/>
        <v>27.99107142857143</v>
      </c>
      <c r="M145" s="14">
        <f t="shared" si="18"/>
        <v>27.25027562873788</v>
      </c>
      <c r="N145" s="7">
        <v>3.14803</v>
      </c>
      <c r="O145" s="11">
        <v>43.74258</v>
      </c>
      <c r="P145" s="11">
        <v>115.7684</v>
      </c>
      <c r="Q145" s="13"/>
      <c r="R145" s="13"/>
      <c r="S145" s="11">
        <v>600.765</v>
      </c>
      <c r="T145" s="42"/>
      <c r="U145"/>
      <c r="V145" s="42"/>
      <c r="W145"/>
    </row>
    <row r="146" spans="1:23" ht="12.75">
      <c r="A146">
        <v>52</v>
      </c>
      <c r="B146" s="16">
        <v>136</v>
      </c>
      <c r="C146" s="2">
        <v>800</v>
      </c>
      <c r="D146" s="11">
        <v>798.866</v>
      </c>
      <c r="E146" s="7">
        <v>3.2462</v>
      </c>
      <c r="F146" s="28">
        <v>34.3116</v>
      </c>
      <c r="G146" s="7">
        <v>3.2462</v>
      </c>
      <c r="H146" s="37">
        <f t="shared" si="15"/>
        <v>27.31310056705206</v>
      </c>
      <c r="I146" s="7">
        <v>91.62</v>
      </c>
      <c r="J146" s="18">
        <v>34.3462</v>
      </c>
      <c r="K146" s="18">
        <v>0.418</v>
      </c>
      <c r="L146" s="57">
        <f t="shared" si="17"/>
        <v>18.660714285714285</v>
      </c>
      <c r="M146" s="14">
        <f t="shared" si="18"/>
        <v>18.1645831980669</v>
      </c>
      <c r="N146" s="7">
        <v>3.232147</v>
      </c>
      <c r="O146" s="11">
        <v>44.51194</v>
      </c>
      <c r="P146" s="11">
        <v>133.118</v>
      </c>
      <c r="Q146" s="7"/>
      <c r="S146" s="11">
        <v>798.866</v>
      </c>
      <c r="T146" s="42"/>
      <c r="U146"/>
      <c r="V146" s="42"/>
      <c r="W146"/>
    </row>
    <row r="147" spans="1:23" ht="12.75">
      <c r="A147">
        <v>52</v>
      </c>
      <c r="B147" s="2">
        <v>135</v>
      </c>
      <c r="C147" s="2">
        <v>1000</v>
      </c>
      <c r="D147" s="11">
        <v>1000.719</v>
      </c>
      <c r="E147" s="7">
        <v>2.8925</v>
      </c>
      <c r="F147" s="28">
        <v>34.3804</v>
      </c>
      <c r="G147" s="7">
        <v>2.8925</v>
      </c>
      <c r="H147" s="37">
        <f t="shared" si="15"/>
        <v>27.400475966053364</v>
      </c>
      <c r="I147" s="7">
        <v>91.69</v>
      </c>
      <c r="J147" s="18">
        <v>34.4157</v>
      </c>
      <c r="K147" s="18">
        <v>0.425</v>
      </c>
      <c r="L147" s="57">
        <f t="shared" si="17"/>
        <v>18.97321428571429</v>
      </c>
      <c r="M147" s="14">
        <f t="shared" si="18"/>
        <v>18.467204103515705</v>
      </c>
      <c r="N147" s="7">
        <v>3.227544</v>
      </c>
      <c r="O147" s="11">
        <v>44.73177</v>
      </c>
      <c r="P147" s="11">
        <v>146.1331</v>
      </c>
      <c r="Q147" s="7"/>
      <c r="S147" s="11">
        <v>1000.719</v>
      </c>
      <c r="T147" s="42"/>
      <c r="U147"/>
      <c r="V147" s="42"/>
      <c r="W147"/>
    </row>
    <row r="148" spans="1:23" ht="12.75">
      <c r="A148">
        <v>52</v>
      </c>
      <c r="B148" s="2">
        <v>134</v>
      </c>
      <c r="C148" s="2">
        <v>1250</v>
      </c>
      <c r="D148" s="11">
        <v>1249.894</v>
      </c>
      <c r="E148" s="7">
        <v>2.5721</v>
      </c>
      <c r="F148" s="28">
        <v>34.451</v>
      </c>
      <c r="G148" s="7">
        <v>2.5721</v>
      </c>
      <c r="H148" s="37">
        <f t="shared" si="15"/>
        <v>27.485020813643132</v>
      </c>
      <c r="I148" s="7">
        <v>91.65</v>
      </c>
      <c r="J148" s="20">
        <v>34.4856</v>
      </c>
      <c r="K148" s="18">
        <v>0.427</v>
      </c>
      <c r="L148" s="57">
        <f t="shared" si="17"/>
        <v>19.0625</v>
      </c>
      <c r="M148" s="14">
        <f t="shared" si="18"/>
        <v>18.552581900322807</v>
      </c>
      <c r="N148" s="7">
        <v>3.249539</v>
      </c>
      <c r="O148" s="11">
        <v>44.67681</v>
      </c>
      <c r="P148" s="11">
        <v>156.0968</v>
      </c>
      <c r="Q148" s="7"/>
      <c r="S148" s="11">
        <v>1249.894</v>
      </c>
      <c r="T148" s="42"/>
      <c r="U148"/>
      <c r="V148" s="42"/>
      <c r="W148"/>
    </row>
    <row r="149" spans="1:23" ht="12.75">
      <c r="A149">
        <v>52</v>
      </c>
      <c r="B149" s="16">
        <v>133</v>
      </c>
      <c r="C149" s="16">
        <v>1500</v>
      </c>
      <c r="D149" s="11">
        <v>1499.352</v>
      </c>
      <c r="E149" s="7">
        <v>2.3043</v>
      </c>
      <c r="F149" s="28">
        <v>34.5078</v>
      </c>
      <c r="G149" s="7">
        <v>2.3043</v>
      </c>
      <c r="H149" s="37">
        <f t="shared" si="15"/>
        <v>27.553030052755503</v>
      </c>
      <c r="I149" s="7">
        <v>91.71</v>
      </c>
      <c r="J149" s="18">
        <v>34.5391</v>
      </c>
      <c r="K149" s="18">
        <v>0.655</v>
      </c>
      <c r="L149" s="57">
        <f t="shared" si="17"/>
        <v>29.24107142857143</v>
      </c>
      <c r="M149" s="14">
        <f t="shared" si="18"/>
        <v>28.456994990390097</v>
      </c>
      <c r="N149" s="7">
        <v>3.200594</v>
      </c>
      <c r="O149" s="11">
        <v>44.67681</v>
      </c>
      <c r="P149" s="11">
        <v>162.3736</v>
      </c>
      <c r="Q149" s="7"/>
      <c r="S149" s="11">
        <v>1499.352</v>
      </c>
      <c r="T149" s="42"/>
      <c r="U149"/>
      <c r="V149" s="42"/>
      <c r="W149"/>
    </row>
    <row r="150" spans="1:23" ht="12.75">
      <c r="A150">
        <v>52</v>
      </c>
      <c r="B150" s="16">
        <v>132</v>
      </c>
      <c r="C150" s="16">
        <v>1750</v>
      </c>
      <c r="D150" s="11">
        <v>1748.86</v>
      </c>
      <c r="E150" s="7">
        <v>2.1058</v>
      </c>
      <c r="F150" s="28">
        <v>34.5515</v>
      </c>
      <c r="G150" s="7">
        <v>2.1058</v>
      </c>
      <c r="H150" s="37">
        <f t="shared" si="15"/>
        <v>27.604193052664414</v>
      </c>
      <c r="I150" s="7">
        <v>91.73</v>
      </c>
      <c r="J150" s="18">
        <v>34.5872</v>
      </c>
      <c r="K150" s="18">
        <v>0.96</v>
      </c>
      <c r="L150" s="57">
        <f t="shared" si="17"/>
        <v>42.85714285714286</v>
      </c>
      <c r="M150" s="14">
        <f t="shared" si="18"/>
        <v>41.70588554123041</v>
      </c>
      <c r="N150" s="7">
        <v>3.138319</v>
      </c>
      <c r="O150" s="11">
        <v>43.90744</v>
      </c>
      <c r="P150" s="11">
        <v>168.0786</v>
      </c>
      <c r="Q150" s="7"/>
      <c r="S150" s="11">
        <v>1748.86</v>
      </c>
      <c r="T150" s="42"/>
      <c r="U150"/>
      <c r="V150" s="42"/>
      <c r="W150"/>
    </row>
    <row r="151" spans="1:23" ht="12.75">
      <c r="A151">
        <v>52</v>
      </c>
      <c r="B151" s="16">
        <v>131</v>
      </c>
      <c r="C151" s="16">
        <v>2000</v>
      </c>
      <c r="D151" s="11">
        <v>1999.649</v>
      </c>
      <c r="E151" s="7">
        <v>1.949</v>
      </c>
      <c r="F151" s="28">
        <v>34.5846</v>
      </c>
      <c r="G151" s="7">
        <v>1.949</v>
      </c>
      <c r="H151" s="37">
        <f t="shared" si="15"/>
        <v>27.643152256161557</v>
      </c>
      <c r="I151" s="7">
        <v>91.75</v>
      </c>
      <c r="J151" s="18">
        <v>34.6189</v>
      </c>
      <c r="K151" s="18">
        <v>1.306</v>
      </c>
      <c r="L151" s="57">
        <f t="shared" si="17"/>
        <v>58.30357142857144</v>
      </c>
      <c r="M151" s="14">
        <f t="shared" si="18"/>
        <v>56.735230805136574</v>
      </c>
      <c r="N151" s="7">
        <v>3.067133</v>
      </c>
      <c r="O151" s="11">
        <v>43.0832</v>
      </c>
      <c r="P151" s="11">
        <v>171.4304</v>
      </c>
      <c r="Q151" s="7"/>
      <c r="S151" s="11">
        <v>1999.649</v>
      </c>
      <c r="T151" s="42"/>
      <c r="U151"/>
      <c r="V151" s="42"/>
      <c r="W151"/>
    </row>
    <row r="152" spans="1:23" ht="12.75">
      <c r="A152">
        <v>52</v>
      </c>
      <c r="B152" s="16">
        <v>130</v>
      </c>
      <c r="C152" s="16">
        <v>2250</v>
      </c>
      <c r="D152" s="11">
        <v>2250.175</v>
      </c>
      <c r="E152" s="7">
        <v>1.8369</v>
      </c>
      <c r="F152" s="28">
        <v>34.608</v>
      </c>
      <c r="G152" s="7">
        <v>1.8369</v>
      </c>
      <c r="H152" s="37">
        <f t="shared" si="15"/>
        <v>27.670619897505503</v>
      </c>
      <c r="I152" s="7">
        <v>91.72</v>
      </c>
      <c r="J152" s="18">
        <v>34.6434</v>
      </c>
      <c r="K152" s="18">
        <v>1.705</v>
      </c>
      <c r="L152" s="57">
        <f t="shared" si="17"/>
        <v>76.11607142857143</v>
      </c>
      <c r="M152" s="14">
        <f t="shared" si="18"/>
        <v>74.06660262036377</v>
      </c>
      <c r="N152" s="7">
        <v>3.009234</v>
      </c>
      <c r="O152" s="11">
        <v>42.20411</v>
      </c>
      <c r="P152" s="11">
        <v>171.825</v>
      </c>
      <c r="Q152" s="7"/>
      <c r="S152" s="11">
        <v>2250.175</v>
      </c>
      <c r="T152" s="42"/>
      <c r="U152"/>
      <c r="V152" s="42"/>
      <c r="W152"/>
    </row>
    <row r="153" spans="1:23" ht="12.75">
      <c r="A153">
        <v>52</v>
      </c>
      <c r="B153" s="16">
        <v>129</v>
      </c>
      <c r="C153" s="16">
        <v>2500</v>
      </c>
      <c r="D153" s="11">
        <v>2497.723</v>
      </c>
      <c r="E153" s="7">
        <v>1.7291</v>
      </c>
      <c r="F153" s="28">
        <v>34.6286</v>
      </c>
      <c r="G153" s="7">
        <v>1.7291</v>
      </c>
      <c r="H153" s="37">
        <f t="shared" si="15"/>
        <v>27.695370861762285</v>
      </c>
      <c r="I153" s="7">
        <v>91.73</v>
      </c>
      <c r="J153" s="18">
        <v>34.6634</v>
      </c>
      <c r="K153" s="18">
        <v>1.955</v>
      </c>
      <c r="L153" s="57">
        <f t="shared" si="17"/>
        <v>87.27678571428572</v>
      </c>
      <c r="M153" s="14">
        <f t="shared" si="18"/>
        <v>84.9247629101421</v>
      </c>
      <c r="N153" s="7">
        <v>2.94242</v>
      </c>
      <c r="O153" s="11">
        <v>41.38006</v>
      </c>
      <c r="P153" s="11">
        <v>172.2198</v>
      </c>
      <c r="Q153" s="7"/>
      <c r="S153" s="11">
        <v>2497.723</v>
      </c>
      <c r="T153" s="42"/>
      <c r="U153"/>
      <c r="V153" s="42"/>
      <c r="W153"/>
    </row>
    <row r="154" spans="1:23" ht="12.75">
      <c r="A154">
        <v>52</v>
      </c>
      <c r="B154" s="16">
        <v>128</v>
      </c>
      <c r="C154" s="16">
        <v>3000</v>
      </c>
      <c r="D154" s="11">
        <v>3000.58</v>
      </c>
      <c r="E154" s="7">
        <v>1.5912</v>
      </c>
      <c r="F154" s="28">
        <v>34.6557</v>
      </c>
      <c r="G154" s="7">
        <v>1.5912</v>
      </c>
      <c r="H154" s="37">
        <f t="shared" si="15"/>
        <v>27.72743466101656</v>
      </c>
      <c r="I154" s="7">
        <v>91.74</v>
      </c>
      <c r="J154" s="18">
        <v>34.6906</v>
      </c>
      <c r="K154" s="18">
        <v>2.541</v>
      </c>
      <c r="L154" s="57">
        <f t="shared" si="17"/>
        <v>113.4375</v>
      </c>
      <c r="M154" s="14">
        <f t="shared" si="18"/>
        <v>110.37702816351886</v>
      </c>
      <c r="N154" s="7">
        <v>2.808842</v>
      </c>
      <c r="O154" s="11">
        <v>39.56747</v>
      </c>
      <c r="P154" s="11">
        <v>172.0224</v>
      </c>
      <c r="Q154" s="7"/>
      <c r="S154" s="11">
        <v>3000.58</v>
      </c>
      <c r="T154" s="42"/>
      <c r="U154"/>
      <c r="V154" s="42"/>
      <c r="W154"/>
    </row>
    <row r="155" spans="1:23" ht="12.75">
      <c r="A155">
        <v>52</v>
      </c>
      <c r="B155" s="16">
        <v>127</v>
      </c>
      <c r="C155" s="16">
        <v>3500</v>
      </c>
      <c r="D155" s="11">
        <v>3500.339</v>
      </c>
      <c r="E155" s="7">
        <v>1.5129</v>
      </c>
      <c r="F155" s="28">
        <v>34.6729</v>
      </c>
      <c r="G155" s="7">
        <v>1.5129</v>
      </c>
      <c r="H155" s="37">
        <f t="shared" si="15"/>
        <v>27.746996425732277</v>
      </c>
      <c r="I155" s="7">
        <v>91.72</v>
      </c>
      <c r="J155" s="18">
        <v>34.7099</v>
      </c>
      <c r="K155" s="18">
        <v>2.987</v>
      </c>
      <c r="L155" s="57">
        <f t="shared" si="17"/>
        <v>133.3482142857143</v>
      </c>
      <c r="M155" s="14">
        <f t="shared" si="18"/>
        <v>129.74809437484979</v>
      </c>
      <c r="N155" s="7">
        <v>2.724111</v>
      </c>
      <c r="O155" s="11">
        <v>38.46914</v>
      </c>
      <c r="P155" s="11">
        <v>168.6697</v>
      </c>
      <c r="Q155" s="7"/>
      <c r="S155" s="11">
        <v>3500.339</v>
      </c>
      <c r="T155" s="42"/>
      <c r="U155"/>
      <c r="V155" s="42"/>
      <c r="W155"/>
    </row>
    <row r="156" spans="1:23" ht="12.75">
      <c r="A156">
        <v>52</v>
      </c>
      <c r="B156" s="16">
        <v>126</v>
      </c>
      <c r="C156" s="16">
        <v>3750</v>
      </c>
      <c r="D156" s="11">
        <v>3774.086</v>
      </c>
      <c r="E156" s="7">
        <v>1.4943</v>
      </c>
      <c r="F156" s="28">
        <v>34.6792</v>
      </c>
      <c r="G156" s="7">
        <v>1.4943</v>
      </c>
      <c r="H156" s="37">
        <f t="shared" si="15"/>
        <v>27.75341040055673</v>
      </c>
      <c r="I156" s="7">
        <v>91.69</v>
      </c>
      <c r="J156" s="18">
        <v>34.7156</v>
      </c>
      <c r="K156" s="18">
        <v>3.196</v>
      </c>
      <c r="L156" s="57">
        <f t="shared" si="17"/>
        <v>142.67857142857144</v>
      </c>
      <c r="M156" s="14">
        <f t="shared" si="18"/>
        <v>138.8256852127242</v>
      </c>
      <c r="N156" s="7">
        <v>2.679429</v>
      </c>
      <c r="O156" s="11">
        <v>37.81022</v>
      </c>
      <c r="P156" s="11">
        <v>167.8817</v>
      </c>
      <c r="Q156" s="7"/>
      <c r="S156" s="11">
        <v>3774.086</v>
      </c>
      <c r="T156" s="42"/>
      <c r="U156"/>
      <c r="V156" s="42"/>
      <c r="W156"/>
    </row>
    <row r="157" spans="1:23" ht="12.75">
      <c r="A157">
        <v>52</v>
      </c>
      <c r="B157" s="16">
        <v>125</v>
      </c>
      <c r="C157" s="16" t="s">
        <v>73</v>
      </c>
      <c r="D157" s="11">
        <v>4104.168</v>
      </c>
      <c r="E157" s="7">
        <v>1.4976</v>
      </c>
      <c r="F157" s="28">
        <v>34.6839</v>
      </c>
      <c r="G157" s="7">
        <v>1.4976</v>
      </c>
      <c r="H157" s="37">
        <f t="shared" si="15"/>
        <v>27.75694322977074</v>
      </c>
      <c r="I157" s="7">
        <v>91.47</v>
      </c>
      <c r="J157" s="18">
        <v>34.7228</v>
      </c>
      <c r="K157" s="18">
        <v>3.821</v>
      </c>
      <c r="L157" s="57">
        <f t="shared" si="17"/>
        <v>170.58035714285717</v>
      </c>
      <c r="M157" s="14">
        <f t="shared" si="18"/>
        <v>165.97344174275386</v>
      </c>
      <c r="N157" s="7">
        <v>2.648103</v>
      </c>
      <c r="O157" s="11">
        <v>37.31607</v>
      </c>
      <c r="P157" s="11">
        <v>168.6697</v>
      </c>
      <c r="Q157" s="7"/>
      <c r="S157" s="11">
        <v>4104.168</v>
      </c>
      <c r="T157" s="42"/>
      <c r="U157"/>
      <c r="V157" s="42"/>
      <c r="W157"/>
    </row>
    <row r="158" spans="1:23" ht="12.75">
      <c r="A158">
        <v>62</v>
      </c>
      <c r="B158" s="16">
        <v>172</v>
      </c>
      <c r="C158" s="16">
        <v>0</v>
      </c>
      <c r="D158" s="11">
        <v>5.019</v>
      </c>
      <c r="E158" s="7">
        <v>12.1115</v>
      </c>
      <c r="F158" s="28">
        <v>32.7374</v>
      </c>
      <c r="G158" s="7">
        <v>12.1115</v>
      </c>
      <c r="H158" s="37">
        <f aca="true" t="shared" si="19" ref="H158:H181">((999.842594+6.794*10^-2*E158-9.0953*10^-3*E158^2+1.001685*10^-4*E158^3-1.12*10^-6*E158^4+6.536*10^-9*E158^5)+(0.8245-0.00409*E158+7.6438*10^-5*E158^2-8.2467*10^-7*E158^3+5.3875*10^-9*E158^4)*F158+(-5.72466*10^-3+1.0227*10^-4*E158-1.6546*10^-6*E158^2)*F158^1.5+4.8314*10^-4*F158^2)-1000</f>
        <v>24.81209570284318</v>
      </c>
      <c r="I158" s="21">
        <v>83.94</v>
      </c>
      <c r="J158" s="18">
        <v>32.7714</v>
      </c>
      <c r="K158" s="18">
        <v>6.422</v>
      </c>
      <c r="L158" s="57">
        <f t="shared" si="17"/>
        <v>286.69642857142856</v>
      </c>
      <c r="M158" s="14">
        <f aca="true" t="shared" si="20" ref="M158:M181">(K158*1000/22.4)/(1+H158/1000)</f>
        <v>279.75511781484647</v>
      </c>
      <c r="N158">
        <v>1.036721</v>
      </c>
      <c r="O158" s="11">
        <v>10.97402</v>
      </c>
      <c r="P158" s="11">
        <v>21.87611</v>
      </c>
      <c r="Q158" s="7">
        <v>0.2539453</v>
      </c>
      <c r="R158" s="7">
        <v>0.3016702</v>
      </c>
      <c r="S158" s="11">
        <v>5.019</v>
      </c>
      <c r="T158" s="42"/>
      <c r="U158"/>
      <c r="V158" s="42"/>
      <c r="W158"/>
    </row>
    <row r="159" spans="1:23" ht="12.75">
      <c r="A159">
        <v>62</v>
      </c>
      <c r="B159" s="16">
        <v>171</v>
      </c>
      <c r="C159" s="16">
        <v>10</v>
      </c>
      <c r="D159" s="11">
        <v>10.649</v>
      </c>
      <c r="E159" s="7">
        <v>12.0762</v>
      </c>
      <c r="F159" s="28">
        <v>32.754</v>
      </c>
      <c r="G159" s="7">
        <v>12.0762</v>
      </c>
      <c r="H159" s="37">
        <f t="shared" si="19"/>
        <v>24.831599998213278</v>
      </c>
      <c r="I159" s="21">
        <v>84.23</v>
      </c>
      <c r="J159" s="18">
        <v>32.7815</v>
      </c>
      <c r="K159" s="18">
        <v>6.421</v>
      </c>
      <c r="L159" s="57">
        <f t="shared" si="17"/>
        <v>286.6517857142857</v>
      </c>
      <c r="M159" s="14">
        <f t="shared" si="20"/>
        <v>279.70623243349</v>
      </c>
      <c r="N159">
        <v>1.06704</v>
      </c>
      <c r="O159" s="11">
        <v>11.18847</v>
      </c>
      <c r="P159" s="11">
        <v>22.41679</v>
      </c>
      <c r="Q159" s="7">
        <v>0.2579234</v>
      </c>
      <c r="R159" s="7">
        <v>0.2619012</v>
      </c>
      <c r="S159" s="11">
        <v>10.649</v>
      </c>
      <c r="T159" s="42"/>
      <c r="U159"/>
      <c r="V159" s="42"/>
      <c r="W159"/>
    </row>
    <row r="160" spans="1:23" ht="12.75">
      <c r="A160">
        <v>62</v>
      </c>
      <c r="B160" s="16">
        <v>170</v>
      </c>
      <c r="C160" s="2">
        <v>25</v>
      </c>
      <c r="D160" s="11">
        <v>24.844</v>
      </c>
      <c r="E160" s="7">
        <v>9.7442</v>
      </c>
      <c r="F160" s="28">
        <v>32.7948</v>
      </c>
      <c r="G160" s="7">
        <v>9.7442</v>
      </c>
      <c r="H160" s="37">
        <f t="shared" si="19"/>
        <v>25.273224140996035</v>
      </c>
      <c r="I160" s="21">
        <v>86.4</v>
      </c>
      <c r="J160" s="18">
        <v>32.8233</v>
      </c>
      <c r="K160" s="18">
        <v>6.831</v>
      </c>
      <c r="L160" s="57">
        <f t="shared" si="17"/>
        <v>304.95535714285717</v>
      </c>
      <c r="M160" s="14">
        <f t="shared" si="20"/>
        <v>297.43813645222</v>
      </c>
      <c r="N160">
        <v>1.1295</v>
      </c>
      <c r="O160" s="11">
        <v>11.93932</v>
      </c>
      <c r="P160" s="11">
        <v>23.31704</v>
      </c>
      <c r="Q160" s="7">
        <v>0.4566019</v>
      </c>
      <c r="R160" s="7">
        <v>0.4288132</v>
      </c>
      <c r="S160" s="11">
        <v>24.844</v>
      </c>
      <c r="T160" s="42"/>
      <c r="U160"/>
      <c r="V160" s="42"/>
      <c r="W160"/>
    </row>
    <row r="161" spans="1:23" ht="12.75">
      <c r="A161">
        <v>62</v>
      </c>
      <c r="B161" s="16">
        <v>169</v>
      </c>
      <c r="C161" s="2">
        <v>50</v>
      </c>
      <c r="D161" s="11">
        <v>49.953</v>
      </c>
      <c r="E161" s="7">
        <v>4.9307</v>
      </c>
      <c r="F161" s="28">
        <v>32.949</v>
      </c>
      <c r="G161" s="7">
        <v>4.9307</v>
      </c>
      <c r="H161" s="37">
        <f t="shared" si="19"/>
        <v>26.057454032215446</v>
      </c>
      <c r="I161" s="21">
        <v>89.73</v>
      </c>
      <c r="J161" s="20">
        <v>32.9805</v>
      </c>
      <c r="K161" s="18">
        <v>7.235</v>
      </c>
      <c r="L161" s="57">
        <f t="shared" si="17"/>
        <v>322.99107142857144</v>
      </c>
      <c r="M161" s="14">
        <f t="shared" si="20"/>
        <v>314.78848495206233</v>
      </c>
      <c r="N161">
        <v>1.552779</v>
      </c>
      <c r="O161" s="11">
        <v>17.31461</v>
      </c>
      <c r="P161" s="11">
        <v>29.6144</v>
      </c>
      <c r="Q161" s="7">
        <v>0.69048</v>
      </c>
      <c r="R161" s="7">
        <v>0.6786026</v>
      </c>
      <c r="S161" s="11">
        <v>49.953</v>
      </c>
      <c r="T161" s="42"/>
      <c r="U161"/>
      <c r="V161" s="42"/>
      <c r="W161"/>
    </row>
    <row r="162" spans="1:23" ht="12.75">
      <c r="A162">
        <v>62</v>
      </c>
      <c r="B162" s="16">
        <v>168</v>
      </c>
      <c r="C162" s="2">
        <v>75</v>
      </c>
      <c r="D162" s="11">
        <v>75.171</v>
      </c>
      <c r="E162" s="7">
        <v>4.059</v>
      </c>
      <c r="F162" s="28">
        <v>33.1193</v>
      </c>
      <c r="G162" s="7">
        <v>4.059</v>
      </c>
      <c r="H162" s="37">
        <f t="shared" si="19"/>
        <v>26.28464270684549</v>
      </c>
      <c r="I162" s="21">
        <v>90.42</v>
      </c>
      <c r="J162" s="20">
        <v>33.1532</v>
      </c>
      <c r="K162" s="18">
        <v>6.626</v>
      </c>
      <c r="L162" s="57">
        <f t="shared" si="17"/>
        <v>295.80357142857144</v>
      </c>
      <c r="M162" s="14">
        <f t="shared" si="20"/>
        <v>288.22761163840846</v>
      </c>
      <c r="N162">
        <v>1.853296</v>
      </c>
      <c r="O162" s="11">
        <v>22.87332</v>
      </c>
      <c r="P162" s="11">
        <v>38.09491</v>
      </c>
      <c r="Q162" s="7">
        <v>0.0986656</v>
      </c>
      <c r="R162" s="7">
        <v>0.134523</v>
      </c>
      <c r="S162" s="11">
        <v>75.171</v>
      </c>
      <c r="T162" s="42"/>
      <c r="U162"/>
      <c r="V162" s="42"/>
      <c r="W162"/>
    </row>
    <row r="163" spans="1:23" ht="12.75">
      <c r="A163">
        <v>62</v>
      </c>
      <c r="B163" s="2">
        <v>167</v>
      </c>
      <c r="C163" s="2">
        <v>100</v>
      </c>
      <c r="D163" s="11">
        <v>100.682</v>
      </c>
      <c r="E163" s="7">
        <v>4.1758</v>
      </c>
      <c r="F163" s="28">
        <v>33.5431</v>
      </c>
      <c r="G163" s="7">
        <v>4.1758</v>
      </c>
      <c r="H163" s="37">
        <f t="shared" si="19"/>
        <v>26.609646068203574</v>
      </c>
      <c r="I163" s="21">
        <v>90.81</v>
      </c>
      <c r="J163" s="18">
        <v>33.5797</v>
      </c>
      <c r="K163" s="18">
        <v>3.951</v>
      </c>
      <c r="L163" s="57">
        <f t="shared" si="17"/>
        <v>176.38392857142858</v>
      </c>
      <c r="M163" s="14">
        <f t="shared" si="20"/>
        <v>171.8120701933385</v>
      </c>
      <c r="N163">
        <v>2.395954</v>
      </c>
      <c r="O163" s="11">
        <v>32.04265</v>
      </c>
      <c r="P163" s="11">
        <v>56.95038</v>
      </c>
      <c r="Q163" s="7">
        <v>0.1026504</v>
      </c>
      <c r="R163" s="7">
        <v>0.0748</v>
      </c>
      <c r="S163" s="11">
        <v>100.682</v>
      </c>
      <c r="T163" s="42"/>
      <c r="U163"/>
      <c r="V163" s="42"/>
      <c r="W163"/>
    </row>
    <row r="164" spans="1:23" ht="12.75">
      <c r="A164">
        <v>62</v>
      </c>
      <c r="B164" s="2">
        <v>166</v>
      </c>
      <c r="C164" s="16">
        <v>150</v>
      </c>
      <c r="D164" s="11">
        <v>150.701</v>
      </c>
      <c r="E164" s="7">
        <v>4.386</v>
      </c>
      <c r="F164" s="28">
        <v>33.8348</v>
      </c>
      <c r="G164" s="7">
        <v>4.386</v>
      </c>
      <c r="H164" s="37">
        <f t="shared" si="19"/>
        <v>26.819409849530757</v>
      </c>
      <c r="I164" s="21">
        <v>90.74</v>
      </c>
      <c r="J164" s="20">
        <v>33.869</v>
      </c>
      <c r="K164" s="18">
        <v>2.142</v>
      </c>
      <c r="L164" s="57">
        <f t="shared" si="17"/>
        <v>95.625</v>
      </c>
      <c r="M164" s="14">
        <f t="shared" si="20"/>
        <v>93.12737866341348</v>
      </c>
      <c r="N164">
        <v>2.763775</v>
      </c>
      <c r="O164" s="11">
        <v>38.42611</v>
      </c>
      <c r="P164" s="11">
        <v>73.56167</v>
      </c>
      <c r="Q164" s="7"/>
      <c r="S164" s="11">
        <v>150.701</v>
      </c>
      <c r="T164" s="42"/>
      <c r="U164"/>
      <c r="V164" s="42"/>
      <c r="W164"/>
    </row>
    <row r="165" spans="1:23" ht="12.75">
      <c r="A165">
        <v>62</v>
      </c>
      <c r="B165" s="16">
        <v>165</v>
      </c>
      <c r="C165" s="16">
        <v>200</v>
      </c>
      <c r="D165" s="11">
        <v>200.313</v>
      </c>
      <c r="E165" s="7">
        <v>4.1622</v>
      </c>
      <c r="F165" s="28">
        <v>33.8861</v>
      </c>
      <c r="G165" s="7">
        <v>4.1622</v>
      </c>
      <c r="H165" s="37">
        <f t="shared" si="19"/>
        <v>26.883704058033345</v>
      </c>
      <c r="I165" s="21">
        <v>90.81</v>
      </c>
      <c r="J165" s="18">
        <v>33.9189</v>
      </c>
      <c r="K165" s="18">
        <v>1.67</v>
      </c>
      <c r="L165" s="57">
        <f t="shared" si="17"/>
        <v>74.55357142857143</v>
      </c>
      <c r="M165" s="14">
        <f t="shared" si="20"/>
        <v>72.60176701017947</v>
      </c>
      <c r="N165">
        <v>2.909604</v>
      </c>
      <c r="O165" s="11">
        <v>40.45085</v>
      </c>
      <c r="P165" s="11">
        <v>82.01124</v>
      </c>
      <c r="Q165" s="7"/>
      <c r="S165" s="11">
        <v>200.313</v>
      </c>
      <c r="T165" s="42"/>
      <c r="U165"/>
      <c r="V165" s="42"/>
      <c r="W165"/>
    </row>
    <row r="166" spans="1:23" ht="12.75">
      <c r="A166">
        <v>62</v>
      </c>
      <c r="B166" s="16">
        <v>164</v>
      </c>
      <c r="C166" s="16">
        <v>250</v>
      </c>
      <c r="D166" s="11">
        <v>249.949</v>
      </c>
      <c r="E166" s="7">
        <v>4.0174</v>
      </c>
      <c r="F166" s="28">
        <v>33.9384</v>
      </c>
      <c r="G166" s="7">
        <v>4.0174</v>
      </c>
      <c r="H166" s="37">
        <f t="shared" si="19"/>
        <v>26.940213731181984</v>
      </c>
      <c r="I166" s="21">
        <v>90.93</v>
      </c>
      <c r="J166" s="18">
        <v>33.9649</v>
      </c>
      <c r="K166" s="18">
        <v>1.269</v>
      </c>
      <c r="L166" s="57">
        <f t="shared" si="17"/>
        <v>56.651785714285715</v>
      </c>
      <c r="M166" s="14">
        <f t="shared" si="20"/>
        <v>55.16561232756946</v>
      </c>
      <c r="N166">
        <v>3.015528</v>
      </c>
      <c r="O166" s="11">
        <v>41.76574</v>
      </c>
      <c r="P166" s="11">
        <v>88.46823</v>
      </c>
      <c r="Q166" s="7"/>
      <c r="S166" s="11">
        <v>249.949</v>
      </c>
      <c r="T166" s="42"/>
      <c r="U166"/>
      <c r="V166" s="42"/>
      <c r="W166"/>
    </row>
    <row r="167" spans="1:23" ht="12.75">
      <c r="A167">
        <v>62</v>
      </c>
      <c r="B167" s="16">
        <v>163</v>
      </c>
      <c r="C167" s="16">
        <v>300</v>
      </c>
      <c r="D167" s="11">
        <v>301.204</v>
      </c>
      <c r="E167" s="7">
        <v>3.9953</v>
      </c>
      <c r="F167" s="28">
        <v>33.9972</v>
      </c>
      <c r="G167" s="7">
        <v>3.9953</v>
      </c>
      <c r="H167" s="37">
        <f t="shared" si="19"/>
        <v>26.989242703153877</v>
      </c>
      <c r="I167" s="21">
        <v>91.16</v>
      </c>
      <c r="J167" s="18">
        <v>34.0304</v>
      </c>
      <c r="K167" s="18">
        <v>1.038</v>
      </c>
      <c r="L167" s="57">
        <f t="shared" si="17"/>
        <v>46.33928571428572</v>
      </c>
      <c r="M167" s="14">
        <f t="shared" si="20"/>
        <v>45.1214908466961</v>
      </c>
      <c r="N167">
        <v>3.051472</v>
      </c>
      <c r="O167" s="11">
        <v>42.03983</v>
      </c>
      <c r="P167" s="11">
        <v>94.20791</v>
      </c>
      <c r="Q167" s="12"/>
      <c r="R167" s="12"/>
      <c r="S167" s="11">
        <v>301.204</v>
      </c>
      <c r="T167" s="42"/>
      <c r="U167"/>
      <c r="V167" s="42"/>
      <c r="W167"/>
    </row>
    <row r="168" spans="1:23" ht="12.75">
      <c r="A168">
        <v>62</v>
      </c>
      <c r="B168" s="16">
        <v>162</v>
      </c>
      <c r="C168" s="16">
        <v>400</v>
      </c>
      <c r="D168" s="11">
        <v>399.422</v>
      </c>
      <c r="E168" s="7">
        <v>3.9378</v>
      </c>
      <c r="F168" s="28">
        <v>34.0881</v>
      </c>
      <c r="G168" s="7">
        <v>3.9378</v>
      </c>
      <c r="H168" s="37">
        <f t="shared" si="19"/>
        <v>27.067418227857843</v>
      </c>
      <c r="I168" s="21">
        <v>91.19</v>
      </c>
      <c r="J168" s="18">
        <v>34.1217</v>
      </c>
      <c r="K168" s="18">
        <v>0.81</v>
      </c>
      <c r="L168" s="57">
        <f t="shared" si="17"/>
        <v>36.16071428571429</v>
      </c>
      <c r="M168" s="14">
        <f t="shared" si="20"/>
        <v>35.20773188200965</v>
      </c>
      <c r="N168">
        <v>3.087403</v>
      </c>
      <c r="O168" s="11">
        <v>42.64302</v>
      </c>
      <c r="P168" s="11">
        <v>101.9998</v>
      </c>
      <c r="Q168" s="12"/>
      <c r="R168" s="12"/>
      <c r="S168" s="11">
        <v>399.422</v>
      </c>
      <c r="T168" s="42"/>
      <c r="U168"/>
      <c r="V168" s="42"/>
      <c r="W168"/>
    </row>
    <row r="169" spans="1:23" ht="12.75">
      <c r="A169">
        <v>62</v>
      </c>
      <c r="B169" s="16">
        <v>161</v>
      </c>
      <c r="C169" s="16">
        <v>600</v>
      </c>
      <c r="D169" s="11">
        <v>601.013</v>
      </c>
      <c r="E169" s="7">
        <v>3.5414</v>
      </c>
      <c r="F169" s="28">
        <v>34.2398</v>
      </c>
      <c r="G169" s="7">
        <v>3.5414</v>
      </c>
      <c r="H169" s="37">
        <f t="shared" si="19"/>
        <v>27.227644539364064</v>
      </c>
      <c r="I169" s="21">
        <v>91.17</v>
      </c>
      <c r="J169" s="18">
        <v>34.2725</v>
      </c>
      <c r="K169" s="18">
        <v>0.408</v>
      </c>
      <c r="L169" s="57">
        <f t="shared" si="17"/>
        <v>18.214285714285715</v>
      </c>
      <c r="M169" s="14">
        <f t="shared" si="20"/>
        <v>17.731498768662405</v>
      </c>
      <c r="N169">
        <v>3.184289</v>
      </c>
      <c r="O169" s="11">
        <v>44.17956</v>
      </c>
      <c r="P169" s="11">
        <v>121.5416</v>
      </c>
      <c r="Q169" s="13"/>
      <c r="R169" s="13"/>
      <c r="S169" s="11">
        <v>601.013</v>
      </c>
      <c r="T169" s="42"/>
      <c r="U169"/>
      <c r="V169" s="42"/>
      <c r="W169"/>
    </row>
    <row r="170" spans="1:23" ht="12.75">
      <c r="A170">
        <v>62</v>
      </c>
      <c r="B170" s="16">
        <v>160</v>
      </c>
      <c r="C170" s="16">
        <v>800</v>
      </c>
      <c r="D170" s="11">
        <v>799.906</v>
      </c>
      <c r="E170" s="7">
        <v>3.1116</v>
      </c>
      <c r="F170" s="28">
        <v>34.3265</v>
      </c>
      <c r="G170" s="7">
        <v>3.1116</v>
      </c>
      <c r="H170" s="37">
        <f t="shared" si="19"/>
        <v>27.337514405726097</v>
      </c>
      <c r="I170" s="21">
        <v>91.2</v>
      </c>
      <c r="J170" s="18">
        <v>34.3605</v>
      </c>
      <c r="K170" s="18">
        <v>0.398</v>
      </c>
      <c r="L170" s="57">
        <f t="shared" si="17"/>
        <v>17.767857142857146</v>
      </c>
      <c r="M170" s="14">
        <f t="shared" si="20"/>
        <v>17.295053372148235</v>
      </c>
      <c r="N170">
        <v>3.1984</v>
      </c>
      <c r="O170" s="11">
        <v>44.61887</v>
      </c>
      <c r="P170" s="11">
        <v>136.7361</v>
      </c>
      <c r="Q170" s="7"/>
      <c r="S170" s="11">
        <v>799.906</v>
      </c>
      <c r="T170" s="42"/>
      <c r="U170"/>
      <c r="V170" s="42"/>
      <c r="W170"/>
    </row>
    <row r="171" spans="1:23" ht="12.75">
      <c r="A171">
        <v>62</v>
      </c>
      <c r="B171" s="16">
        <v>159</v>
      </c>
      <c r="C171" s="16">
        <v>1000</v>
      </c>
      <c r="D171" s="11">
        <v>1000.384</v>
      </c>
      <c r="E171" s="7">
        <v>2.8335</v>
      </c>
      <c r="F171" s="28">
        <v>34.3858</v>
      </c>
      <c r="G171" s="7">
        <v>2.8335</v>
      </c>
      <c r="H171" s="37">
        <f t="shared" si="19"/>
        <v>27.41005946342966</v>
      </c>
      <c r="I171" s="21">
        <v>91.25</v>
      </c>
      <c r="J171" s="18">
        <v>34.4204</v>
      </c>
      <c r="K171" s="18">
        <v>0.444</v>
      </c>
      <c r="L171" s="57">
        <f t="shared" si="17"/>
        <v>19.821428571428573</v>
      </c>
      <c r="M171" s="14">
        <f t="shared" si="20"/>
        <v>19.292616797795826</v>
      </c>
      <c r="N171">
        <v>3.186367</v>
      </c>
      <c r="O171" s="11">
        <v>44.3992</v>
      </c>
      <c r="P171" s="11">
        <v>148.0781</v>
      </c>
      <c r="Q171" s="7"/>
      <c r="S171" s="11">
        <v>1000.384</v>
      </c>
      <c r="T171" s="42"/>
      <c r="U171"/>
      <c r="V171" s="42"/>
      <c r="W171"/>
    </row>
    <row r="172" spans="1:23" ht="12.75">
      <c r="A172">
        <v>62</v>
      </c>
      <c r="B172" s="16">
        <v>158</v>
      </c>
      <c r="C172" s="16">
        <v>1250</v>
      </c>
      <c r="D172" s="11">
        <v>1249.983</v>
      </c>
      <c r="E172" s="7">
        <v>2.5326</v>
      </c>
      <c r="F172" s="28">
        <v>34.454</v>
      </c>
      <c r="G172" s="7">
        <v>2.5326</v>
      </c>
      <c r="H172" s="37">
        <f t="shared" si="19"/>
        <v>27.49080255969625</v>
      </c>
      <c r="I172" s="21">
        <v>91.25</v>
      </c>
      <c r="J172" s="18">
        <v>34.4879</v>
      </c>
      <c r="K172" s="18">
        <v>0.547</v>
      </c>
      <c r="L172" s="57">
        <f t="shared" si="17"/>
        <v>24.41964285714286</v>
      </c>
      <c r="M172" s="14">
        <f t="shared" si="20"/>
        <v>23.766288512080475</v>
      </c>
      <c r="N172">
        <v>3.169885</v>
      </c>
      <c r="O172" s="11">
        <v>44.45412</v>
      </c>
      <c r="P172" s="11">
        <v>158.1509</v>
      </c>
      <c r="Q172" s="7"/>
      <c r="S172" s="11">
        <v>1249.983</v>
      </c>
      <c r="T172" s="42"/>
      <c r="U172"/>
      <c r="V172" s="42"/>
      <c r="W172"/>
    </row>
    <row r="173" spans="1:23" ht="12.75">
      <c r="A173">
        <v>62</v>
      </c>
      <c r="B173" s="16">
        <v>157</v>
      </c>
      <c r="C173" s="16">
        <v>1500</v>
      </c>
      <c r="D173" s="11">
        <v>1499.815</v>
      </c>
      <c r="E173" s="7">
        <v>2.2782</v>
      </c>
      <c r="F173" s="28">
        <v>34.512</v>
      </c>
      <c r="G173" s="7">
        <v>2.2782</v>
      </c>
      <c r="H173" s="37">
        <f t="shared" si="19"/>
        <v>27.55854542790121</v>
      </c>
      <c r="I173" s="21">
        <v>91.27</v>
      </c>
      <c r="J173" s="18">
        <v>34.547</v>
      </c>
      <c r="K173" s="18">
        <v>0.786</v>
      </c>
      <c r="L173" s="57">
        <f t="shared" si="17"/>
        <v>35.089285714285715</v>
      </c>
      <c r="M173" s="14">
        <f t="shared" si="20"/>
        <v>34.14821069847038</v>
      </c>
      <c r="N173">
        <v>3.135999</v>
      </c>
      <c r="O173" s="11">
        <v>43.95995</v>
      </c>
      <c r="P173" s="11">
        <v>165.8051</v>
      </c>
      <c r="Q173" s="7"/>
      <c r="S173" s="11">
        <v>1499.815</v>
      </c>
      <c r="T173" s="42"/>
      <c r="U173"/>
      <c r="V173" s="42"/>
      <c r="W173"/>
    </row>
    <row r="174" spans="1:23" ht="12.75">
      <c r="A174">
        <v>62</v>
      </c>
      <c r="B174" s="16">
        <v>156</v>
      </c>
      <c r="C174" s="16">
        <v>1750</v>
      </c>
      <c r="D174" s="11">
        <v>1750.258</v>
      </c>
      <c r="E174" s="7">
        <v>2.0865</v>
      </c>
      <c r="F174" s="28">
        <v>34.5548</v>
      </c>
      <c r="G174" s="7">
        <v>2.0865</v>
      </c>
      <c r="H174" s="37">
        <f t="shared" si="19"/>
        <v>27.608383531037134</v>
      </c>
      <c r="I174" s="21">
        <v>91.26</v>
      </c>
      <c r="J174" s="18">
        <v>34.5909</v>
      </c>
      <c r="K174" s="18">
        <v>1.051</v>
      </c>
      <c r="L174" s="57">
        <f t="shared" si="17"/>
        <v>46.919642857142854</v>
      </c>
      <c r="M174" s="14">
        <f t="shared" si="20"/>
        <v>45.6590697478732</v>
      </c>
      <c r="N174">
        <v>3.071465</v>
      </c>
      <c r="O174" s="11">
        <v>43.41108</v>
      </c>
      <c r="P174" s="11">
        <v>169.1136</v>
      </c>
      <c r="Q174" s="7"/>
      <c r="S174" s="11">
        <v>1750.258</v>
      </c>
      <c r="T174" s="42"/>
      <c r="U174"/>
      <c r="V174" s="42"/>
      <c r="W174"/>
    </row>
    <row r="175" spans="1:23" ht="12.75">
      <c r="A175">
        <v>62</v>
      </c>
      <c r="B175" s="16">
        <v>155</v>
      </c>
      <c r="C175" s="16">
        <v>2000</v>
      </c>
      <c r="D175" s="11">
        <v>2000.319</v>
      </c>
      <c r="E175" s="7">
        <v>1.9446</v>
      </c>
      <c r="F175" s="28">
        <v>34.5851</v>
      </c>
      <c r="G175" s="7">
        <v>1.9446</v>
      </c>
      <c r="H175" s="37">
        <f t="shared" si="19"/>
        <v>27.64389773679818</v>
      </c>
      <c r="I175" s="21">
        <v>91.29</v>
      </c>
      <c r="J175" s="18">
        <v>34.6206</v>
      </c>
      <c r="K175" s="18">
        <v>1.325</v>
      </c>
      <c r="L175" s="57">
        <f t="shared" si="17"/>
        <v>59.151785714285715</v>
      </c>
      <c r="M175" s="14">
        <f t="shared" si="20"/>
        <v>57.56058674075421</v>
      </c>
      <c r="N175">
        <v>2.998071</v>
      </c>
      <c r="O175" s="11">
        <v>42.53333</v>
      </c>
      <c r="P175" s="11">
        <v>171.2877</v>
      </c>
      <c r="Q175" s="7"/>
      <c r="S175" s="11">
        <v>2000.319</v>
      </c>
      <c r="T175" s="42"/>
      <c r="U175"/>
      <c r="V175" s="42"/>
      <c r="W175"/>
    </row>
    <row r="176" spans="1:23" ht="12.75">
      <c r="A176">
        <v>62</v>
      </c>
      <c r="B176" s="16">
        <v>154</v>
      </c>
      <c r="C176" s="16">
        <v>2250</v>
      </c>
      <c r="D176" s="11">
        <v>2250.106</v>
      </c>
      <c r="E176" s="7">
        <v>1.8227</v>
      </c>
      <c r="F176" s="28">
        <v>34.6097</v>
      </c>
      <c r="G176" s="7">
        <v>1.8227</v>
      </c>
      <c r="H176" s="37">
        <f t="shared" si="19"/>
        <v>27.673075321935585</v>
      </c>
      <c r="I176" s="21">
        <v>91.31</v>
      </c>
      <c r="J176" s="18">
        <v>34.6435</v>
      </c>
      <c r="K176" s="18">
        <v>1.644</v>
      </c>
      <c r="L176" s="57">
        <f t="shared" si="17"/>
        <v>73.39285714285714</v>
      </c>
      <c r="M176" s="14">
        <f t="shared" si="20"/>
        <v>71.41654180232914</v>
      </c>
      <c r="N176">
        <v>2.924562</v>
      </c>
      <c r="O176" s="11">
        <v>41.93019</v>
      </c>
      <c r="P176" s="11">
        <v>173.6576</v>
      </c>
      <c r="Q176" s="7"/>
      <c r="S176" s="11">
        <v>2250.106</v>
      </c>
      <c r="T176" s="42"/>
      <c r="U176"/>
      <c r="V176" s="42"/>
      <c r="W176"/>
    </row>
    <row r="177" spans="1:23" ht="12.75">
      <c r="A177">
        <v>62</v>
      </c>
      <c r="B177" s="16">
        <v>153</v>
      </c>
      <c r="C177">
        <v>2500</v>
      </c>
      <c r="D177" s="11">
        <v>2499.095</v>
      </c>
      <c r="E177" s="7">
        <v>1.726</v>
      </c>
      <c r="F177" s="28">
        <v>34.6288</v>
      </c>
      <c r="G177" s="7">
        <v>1.726</v>
      </c>
      <c r="H177" s="37">
        <f t="shared" si="19"/>
        <v>27.695765870748346</v>
      </c>
      <c r="I177" s="21">
        <v>91.28</v>
      </c>
      <c r="J177" s="18">
        <v>34.6647</v>
      </c>
      <c r="K177" s="18">
        <v>1.951</v>
      </c>
      <c r="L177" s="57">
        <f t="shared" si="17"/>
        <v>87.09821428571429</v>
      </c>
      <c r="M177" s="14">
        <f t="shared" si="20"/>
        <v>84.75097122923097</v>
      </c>
      <c r="N177">
        <v>2.855345</v>
      </c>
      <c r="O177" s="11">
        <v>40.99857</v>
      </c>
      <c r="P177" s="11">
        <v>174.3137</v>
      </c>
      <c r="Q177" s="7"/>
      <c r="S177" s="11">
        <v>2499.095</v>
      </c>
      <c r="T177" s="42"/>
      <c r="U177"/>
      <c r="V177" s="42"/>
      <c r="W177"/>
    </row>
    <row r="178" spans="1:23" ht="12.75">
      <c r="A178">
        <v>62</v>
      </c>
      <c r="B178" s="16">
        <v>152</v>
      </c>
      <c r="C178" s="2">
        <v>3000</v>
      </c>
      <c r="D178" s="11">
        <v>2999.685</v>
      </c>
      <c r="E178" s="7">
        <v>1.5927</v>
      </c>
      <c r="F178" s="28">
        <v>34.6558</v>
      </c>
      <c r="G178" s="7">
        <v>1.5927</v>
      </c>
      <c r="H178" s="37">
        <f t="shared" si="19"/>
        <v>27.727403902111064</v>
      </c>
      <c r="I178" s="21">
        <v>91.31</v>
      </c>
      <c r="J178" s="20">
        <v>34.6924</v>
      </c>
      <c r="K178" s="18">
        <v>2.524</v>
      </c>
      <c r="L178" s="57">
        <f t="shared" si="17"/>
        <v>112.67857142857143</v>
      </c>
      <c r="M178" s="14">
        <f t="shared" si="20"/>
        <v>109.63857828520433</v>
      </c>
      <c r="N178">
        <v>2.763998</v>
      </c>
      <c r="O178" s="11">
        <v>39.62966</v>
      </c>
      <c r="P178" s="11">
        <v>173.6328</v>
      </c>
      <c r="Q178" s="7"/>
      <c r="S178" s="11">
        <v>2999.685</v>
      </c>
      <c r="T178" s="42"/>
      <c r="U178"/>
      <c r="V178" s="42"/>
      <c r="W178"/>
    </row>
    <row r="179" spans="1:23" ht="12.75">
      <c r="A179">
        <v>62</v>
      </c>
      <c r="B179" s="16">
        <v>151</v>
      </c>
      <c r="C179" s="2">
        <v>3500</v>
      </c>
      <c r="D179" s="11">
        <v>3501.809</v>
      </c>
      <c r="E179" s="7">
        <v>1.5063</v>
      </c>
      <c r="F179" s="28">
        <v>34.6742</v>
      </c>
      <c r="G179" s="7">
        <v>1.5063</v>
      </c>
      <c r="H179" s="37">
        <f t="shared" si="19"/>
        <v>27.748521797025433</v>
      </c>
      <c r="I179" s="21">
        <v>91.05</v>
      </c>
      <c r="J179" s="20">
        <v>34.7099</v>
      </c>
      <c r="K179" s="18">
        <v>2.985</v>
      </c>
      <c r="L179" s="57">
        <f t="shared" si="17"/>
        <v>133.25892857142858</v>
      </c>
      <c r="M179" s="14">
        <f t="shared" si="20"/>
        <v>129.66102674458185</v>
      </c>
      <c r="N179">
        <v>2.655021</v>
      </c>
      <c r="O179" s="11">
        <v>37.9887</v>
      </c>
      <c r="P179" s="11">
        <v>170.4665</v>
      </c>
      <c r="Q179" s="7"/>
      <c r="S179" s="11">
        <v>3501.809</v>
      </c>
      <c r="T179" s="42"/>
      <c r="U179"/>
      <c r="V179" s="42"/>
      <c r="W179"/>
    </row>
    <row r="180" spans="1:23" ht="12.75">
      <c r="A180">
        <v>62</v>
      </c>
      <c r="B180" s="16">
        <v>150</v>
      </c>
      <c r="C180" s="17">
        <v>3750</v>
      </c>
      <c r="D180" s="11">
        <v>3752.223</v>
      </c>
      <c r="E180" s="7">
        <v>1.4821</v>
      </c>
      <c r="F180" s="28">
        <v>34.6806</v>
      </c>
      <c r="G180" s="7">
        <v>1.4821</v>
      </c>
      <c r="H180" s="37">
        <f t="shared" si="19"/>
        <v>27.755421770978955</v>
      </c>
      <c r="I180" s="21">
        <v>91.13</v>
      </c>
      <c r="J180" s="18">
        <v>34.7173</v>
      </c>
      <c r="K180" s="18">
        <v>3.174</v>
      </c>
      <c r="L180" s="57">
        <f t="shared" si="17"/>
        <v>141.69642857142858</v>
      </c>
      <c r="M180" s="14">
        <f t="shared" si="20"/>
        <v>137.86979428166293</v>
      </c>
      <c r="N180">
        <v>2.62504</v>
      </c>
      <c r="O180" s="11">
        <v>37.60609</v>
      </c>
      <c r="P180" s="11">
        <v>166.9169</v>
      </c>
      <c r="Q180" s="7"/>
      <c r="S180" s="11">
        <v>3752.223</v>
      </c>
      <c r="T180" s="42"/>
      <c r="U180"/>
      <c r="V180" s="42"/>
      <c r="W180"/>
    </row>
    <row r="181" spans="1:23" ht="12.75">
      <c r="A181">
        <v>62</v>
      </c>
      <c r="B181" s="16">
        <v>149</v>
      </c>
      <c r="C181" s="17" t="s">
        <v>73</v>
      </c>
      <c r="D181" s="11">
        <v>4111.065</v>
      </c>
      <c r="E181" s="7">
        <v>1.4776</v>
      </c>
      <c r="F181" s="28">
        <v>34.6786</v>
      </c>
      <c r="G181" s="7">
        <v>1.4776</v>
      </c>
      <c r="H181" s="37">
        <f t="shared" si="19"/>
        <v>27.754142883037048</v>
      </c>
      <c r="I181" s="21">
        <v>14.14</v>
      </c>
      <c r="J181" s="18">
        <v>34.7234</v>
      </c>
      <c r="K181" s="18">
        <v>3.583</v>
      </c>
      <c r="L181" s="57">
        <f t="shared" si="17"/>
        <v>159.95535714285717</v>
      </c>
      <c r="M181" s="14">
        <f t="shared" si="20"/>
        <v>155.635818401231</v>
      </c>
      <c r="N181">
        <v>2.586406</v>
      </c>
      <c r="O181" s="11">
        <v>37.11431</v>
      </c>
      <c r="P181" s="11">
        <v>166.6123</v>
      </c>
      <c r="Q181" s="7"/>
      <c r="S181" s="11">
        <v>4111.065</v>
      </c>
      <c r="T181" s="42"/>
      <c r="U181"/>
      <c r="V181" s="42"/>
      <c r="W181"/>
    </row>
    <row r="182" spans="1:23" ht="12.75">
      <c r="A182">
        <v>69</v>
      </c>
      <c r="B182" s="16">
        <v>196</v>
      </c>
      <c r="C182" s="16">
        <v>0</v>
      </c>
      <c r="D182" s="11">
        <v>1.778</v>
      </c>
      <c r="E182" s="7">
        <v>12.3908</v>
      </c>
      <c r="F182" s="28">
        <v>32.1339</v>
      </c>
      <c r="G182" s="7">
        <v>12.3908</v>
      </c>
      <c r="H182" s="37">
        <f aca="true" t="shared" si="21" ref="H182:H205">((999.842594+6.794*10^-2*E182-9.0953*10^-3*E182^2+1.001685*10^-4*E182^3-1.12*10^-6*E182^4+6.536*10^-9*E182^5)+(0.8245-0.00409*E182+7.6438*10^-5*E182^2-8.2467*10^-7*E182^3+5.3875*10^-9*E182^4)*F182+(-5.72466*10^-3+1.0227*10^-4*E182-1.6546*10^-6*E182^2)*F182^1.5+4.8314*10^-4*F182^2)-1000</f>
        <v>24.29141636733425</v>
      </c>
      <c r="I182" s="7">
        <v>79.09</v>
      </c>
      <c r="J182" s="18">
        <v>32.1336</v>
      </c>
      <c r="K182" s="18">
        <v>6.578</v>
      </c>
      <c r="L182" s="57">
        <f t="shared" si="17"/>
        <v>293.66071428571433</v>
      </c>
      <c r="M182" s="14">
        <f aca="true" t="shared" si="22" ref="M182:M205">(K182*1000/22.4)/(1+H182/1000)</f>
        <v>286.6964514133943</v>
      </c>
      <c r="N182">
        <v>0.3362068</v>
      </c>
      <c r="O182" s="11">
        <v>0</v>
      </c>
      <c r="P182" s="11">
        <v>7.871405</v>
      </c>
      <c r="Q182" s="7">
        <v>0.1150604</v>
      </c>
      <c r="R182" s="7">
        <v>0.1150604</v>
      </c>
      <c r="S182" s="11">
        <v>1.778</v>
      </c>
      <c r="T182" s="42"/>
      <c r="U182"/>
      <c r="V182" s="42"/>
      <c r="W182"/>
    </row>
    <row r="183" spans="1:23" ht="12.75">
      <c r="A183">
        <v>69</v>
      </c>
      <c r="B183" s="16">
        <v>195</v>
      </c>
      <c r="C183" s="16">
        <v>10</v>
      </c>
      <c r="D183" s="11">
        <v>9.238</v>
      </c>
      <c r="E183" s="7">
        <v>12.2734</v>
      </c>
      <c r="F183" s="28">
        <v>32.1439</v>
      </c>
      <c r="G183" s="7">
        <v>12.2734</v>
      </c>
      <c r="H183" s="37">
        <f t="shared" si="21"/>
        <v>24.321332060964096</v>
      </c>
      <c r="I183" s="7">
        <v>78.09</v>
      </c>
      <c r="J183" s="18">
        <v>32.1475</v>
      </c>
      <c r="K183" s="18">
        <v>6.559</v>
      </c>
      <c r="L183" s="57">
        <f t="shared" si="17"/>
        <v>292.8125</v>
      </c>
      <c r="M183" s="14">
        <f t="shared" si="22"/>
        <v>285.8600039216725</v>
      </c>
      <c r="N183">
        <v>0.3875235</v>
      </c>
      <c r="O183" s="11">
        <v>0.6297956</v>
      </c>
      <c r="P183" s="11">
        <v>9.152743</v>
      </c>
      <c r="Q183" s="7">
        <v>0.1229071</v>
      </c>
      <c r="R183" s="7">
        <v>0.1385895</v>
      </c>
      <c r="S183" s="11">
        <v>9.238</v>
      </c>
      <c r="T183" s="42"/>
      <c r="U183"/>
      <c r="V183" s="42"/>
      <c r="W183"/>
    </row>
    <row r="184" spans="1:23" ht="12.75">
      <c r="A184">
        <v>69</v>
      </c>
      <c r="B184" s="16">
        <v>194</v>
      </c>
      <c r="C184" s="2">
        <v>25</v>
      </c>
      <c r="D184" s="11">
        <v>24.798</v>
      </c>
      <c r="E184" s="7">
        <v>7.0166</v>
      </c>
      <c r="F184" s="28">
        <v>32.295</v>
      </c>
      <c r="G184" s="7">
        <v>7.0166</v>
      </c>
      <c r="H184" s="37">
        <f t="shared" si="21"/>
        <v>25.286709305097702</v>
      </c>
      <c r="I184" s="7">
        <v>89.71</v>
      </c>
      <c r="J184" s="18">
        <v>32.2878</v>
      </c>
      <c r="K184" s="18">
        <v>5.884</v>
      </c>
      <c r="L184" s="57">
        <f t="shared" si="17"/>
        <v>262.67857142857144</v>
      </c>
      <c r="M184" s="14">
        <f t="shared" si="22"/>
        <v>256.20011363124513</v>
      </c>
      <c r="N184">
        <v>1.414073</v>
      </c>
      <c r="O184" s="11">
        <v>15.71973</v>
      </c>
      <c r="P184" s="11">
        <v>21.82479</v>
      </c>
      <c r="Q184" s="7">
        <v>0.1542571</v>
      </c>
      <c r="R184" s="7">
        <v>0.1385895</v>
      </c>
      <c r="S184" s="11">
        <v>24.798</v>
      </c>
      <c r="T184" s="42"/>
      <c r="U184"/>
      <c r="V184" s="42"/>
      <c r="W184"/>
    </row>
    <row r="185" spans="1:23" ht="12.75">
      <c r="A185">
        <v>69</v>
      </c>
      <c r="B185" s="16">
        <v>193</v>
      </c>
      <c r="C185" s="2">
        <v>50</v>
      </c>
      <c r="D185" s="11">
        <v>51.362</v>
      </c>
      <c r="E185" s="7">
        <v>6.3563</v>
      </c>
      <c r="F185" s="28">
        <v>32.5785</v>
      </c>
      <c r="G185" s="7">
        <v>6.3563</v>
      </c>
      <c r="H185" s="37">
        <f t="shared" si="21"/>
        <v>25.59568265392909</v>
      </c>
      <c r="I185" s="7">
        <v>90.29</v>
      </c>
      <c r="J185" s="18">
        <v>32.5699</v>
      </c>
      <c r="K185" s="18">
        <v>6.136</v>
      </c>
      <c r="L185" s="57">
        <f t="shared" si="17"/>
        <v>273.92857142857144</v>
      </c>
      <c r="M185" s="14">
        <f t="shared" si="22"/>
        <v>267.0921651305393</v>
      </c>
      <c r="N185">
        <v>1.44125</v>
      </c>
      <c r="O185" s="11">
        <v>16.25979</v>
      </c>
      <c r="P185" s="11">
        <v>24.95852</v>
      </c>
      <c r="Q185" s="33">
        <v>0.2790656</v>
      </c>
      <c r="R185" s="7">
        <v>0.1229071</v>
      </c>
      <c r="S185" s="11">
        <v>51.362</v>
      </c>
      <c r="T185" s="42"/>
      <c r="U185"/>
      <c r="V185" s="42"/>
      <c r="W185"/>
    </row>
    <row r="186" spans="1:23" ht="12.75">
      <c r="A186">
        <v>69</v>
      </c>
      <c r="B186" s="16">
        <v>192</v>
      </c>
      <c r="C186" s="2">
        <v>75</v>
      </c>
      <c r="D186" s="11">
        <v>76.535</v>
      </c>
      <c r="E186" s="7">
        <v>6.0363</v>
      </c>
      <c r="F186" s="28">
        <v>32.73</v>
      </c>
      <c r="G186" s="7">
        <v>6.0363</v>
      </c>
      <c r="H186" s="37">
        <f t="shared" si="21"/>
        <v>25.75511512730577</v>
      </c>
      <c r="I186" s="7">
        <v>90.18</v>
      </c>
      <c r="J186" s="18">
        <v>32.7168</v>
      </c>
      <c r="K186" s="18">
        <v>6.084</v>
      </c>
      <c r="L186" s="57">
        <f t="shared" si="17"/>
        <v>271.60714285714283</v>
      </c>
      <c r="M186" s="14">
        <f t="shared" si="22"/>
        <v>264.78751005149405</v>
      </c>
      <c r="N186">
        <v>1.472947</v>
      </c>
      <c r="O186" s="11">
        <v>16.96206</v>
      </c>
      <c r="P186" s="11">
        <v>26.80403</v>
      </c>
      <c r="Q186" s="7">
        <v>0.1346703</v>
      </c>
      <c r="R186" s="7">
        <v>0.1425078</v>
      </c>
      <c r="S186" s="11">
        <v>76.535</v>
      </c>
      <c r="T186" s="42"/>
      <c r="U186"/>
      <c r="V186" s="42"/>
      <c r="W186"/>
    </row>
    <row r="187" spans="1:23" ht="12.75">
      <c r="A187">
        <v>69</v>
      </c>
      <c r="B187" s="16">
        <v>191</v>
      </c>
      <c r="C187" s="2">
        <v>100</v>
      </c>
      <c r="D187" s="11">
        <v>100.208</v>
      </c>
      <c r="E187" s="7">
        <v>5.8298</v>
      </c>
      <c r="F187" s="28">
        <v>33.021</v>
      </c>
      <c r="G187" s="7">
        <v>5.8298</v>
      </c>
      <c r="H187" s="37">
        <f t="shared" si="21"/>
        <v>26.010217686474107</v>
      </c>
      <c r="I187" s="7">
        <v>90.42</v>
      </c>
      <c r="J187" s="18">
        <v>33.0108</v>
      </c>
      <c r="K187" s="18">
        <v>5.341</v>
      </c>
      <c r="L187" s="57">
        <f t="shared" si="17"/>
        <v>238.43750000000003</v>
      </c>
      <c r="M187" s="14">
        <f t="shared" si="22"/>
        <v>232.3929098266166</v>
      </c>
      <c r="N187">
        <v>1.703989</v>
      </c>
      <c r="O187" s="11">
        <v>20.85573</v>
      </c>
      <c r="P187" s="11">
        <v>33.8315</v>
      </c>
      <c r="Q187" s="7">
        <v>0.1346703</v>
      </c>
      <c r="R187" s="7">
        <v>0.1189843</v>
      </c>
      <c r="S187" s="11">
        <v>100.208</v>
      </c>
      <c r="T187" s="42"/>
      <c r="U187"/>
      <c r="V187" s="42"/>
      <c r="W187"/>
    </row>
    <row r="188" spans="1:23" ht="12.75">
      <c r="A188">
        <v>69</v>
      </c>
      <c r="B188" s="16">
        <v>190</v>
      </c>
      <c r="C188" s="16">
        <v>150</v>
      </c>
      <c r="D188" s="11">
        <v>151.283</v>
      </c>
      <c r="E188" s="7">
        <v>6.1342</v>
      </c>
      <c r="F188" s="28">
        <v>33.6923</v>
      </c>
      <c r="G188" s="7">
        <v>6.1342</v>
      </c>
      <c r="H188" s="37">
        <f t="shared" si="21"/>
        <v>26.502854834745904</v>
      </c>
      <c r="I188" s="7">
        <v>90.31</v>
      </c>
      <c r="J188" s="18">
        <v>33.685</v>
      </c>
      <c r="K188" s="18">
        <v>3.026</v>
      </c>
      <c r="L188" s="57">
        <f t="shared" si="17"/>
        <v>135.08928571428572</v>
      </c>
      <c r="M188" s="14">
        <f t="shared" si="22"/>
        <v>131.6014710314989</v>
      </c>
      <c r="N188">
        <v>2.296649</v>
      </c>
      <c r="O188" s="11">
        <v>31.42562</v>
      </c>
      <c r="P188" s="11">
        <v>52.99515</v>
      </c>
      <c r="Q188" s="7"/>
      <c r="S188" s="11">
        <v>151.283</v>
      </c>
      <c r="T188" s="42"/>
      <c r="U188"/>
      <c r="V188" s="42"/>
      <c r="W188"/>
    </row>
    <row r="189" spans="1:23" ht="12.75">
      <c r="A189">
        <v>69</v>
      </c>
      <c r="B189" s="16">
        <v>189</v>
      </c>
      <c r="C189" s="16">
        <v>200</v>
      </c>
      <c r="D189" s="11">
        <v>199.869</v>
      </c>
      <c r="E189" s="7">
        <v>5.674</v>
      </c>
      <c r="F189" s="28">
        <v>33.8475</v>
      </c>
      <c r="G189" s="7">
        <v>5.674</v>
      </c>
      <c r="H189" s="37">
        <f t="shared" si="21"/>
        <v>26.68259475496552</v>
      </c>
      <c r="I189" s="7">
        <v>90.65</v>
      </c>
      <c r="J189" s="18">
        <v>33.8421</v>
      </c>
      <c r="K189" s="18">
        <v>2.534</v>
      </c>
      <c r="L189" s="57">
        <f t="shared" si="17"/>
        <v>113.125</v>
      </c>
      <c r="M189" s="14">
        <f t="shared" si="22"/>
        <v>110.18497886096834</v>
      </c>
      <c r="N189">
        <v>2.496681</v>
      </c>
      <c r="O189" s="11">
        <v>34.68381</v>
      </c>
      <c r="P189" s="11">
        <v>61.7958</v>
      </c>
      <c r="Q189" s="7"/>
      <c r="S189" s="11">
        <v>199.869</v>
      </c>
      <c r="T189" s="42"/>
      <c r="U189"/>
      <c r="V189" s="42"/>
      <c r="W189"/>
    </row>
    <row r="190" spans="1:23" ht="12.75">
      <c r="A190">
        <v>69</v>
      </c>
      <c r="B190" s="16">
        <v>188</v>
      </c>
      <c r="C190" s="16">
        <v>250</v>
      </c>
      <c r="D190" s="11">
        <v>251.309</v>
      </c>
      <c r="E190" s="7">
        <v>4.9875</v>
      </c>
      <c r="F190" s="28">
        <v>33.8906</v>
      </c>
      <c r="G190" s="7">
        <v>4.9875</v>
      </c>
      <c r="H190" s="37">
        <f t="shared" si="21"/>
        <v>26.79748941592743</v>
      </c>
      <c r="I190" s="7">
        <v>90.97</v>
      </c>
      <c r="J190" s="18">
        <v>33.886</v>
      </c>
      <c r="K190" s="18">
        <v>1.963</v>
      </c>
      <c r="L190" s="57">
        <f t="shared" si="17"/>
        <v>87.63392857142858</v>
      </c>
      <c r="M190" s="14">
        <f t="shared" si="22"/>
        <v>85.34684733333087</v>
      </c>
      <c r="N190">
        <v>2.739955</v>
      </c>
      <c r="O190" s="11">
        <v>38.16234</v>
      </c>
      <c r="P190" s="11">
        <v>74.77956</v>
      </c>
      <c r="Q190" s="7"/>
      <c r="S190" s="11">
        <v>251.309</v>
      </c>
      <c r="T190" s="42"/>
      <c r="U190"/>
      <c r="V190" s="42"/>
      <c r="W190"/>
    </row>
    <row r="191" spans="1:23" ht="12.75">
      <c r="A191">
        <v>69</v>
      </c>
      <c r="B191" s="16">
        <v>187</v>
      </c>
      <c r="C191" s="16">
        <v>300</v>
      </c>
      <c r="D191" s="11">
        <v>300.325</v>
      </c>
      <c r="E191" s="7">
        <v>4.5308</v>
      </c>
      <c r="F191" s="28">
        <v>33.9267</v>
      </c>
      <c r="G191" s="7">
        <v>4.5308</v>
      </c>
      <c r="H191" s="37">
        <f t="shared" si="21"/>
        <v>26.876842887430712</v>
      </c>
      <c r="I191" s="7">
        <v>91.31</v>
      </c>
      <c r="J191" s="18">
        <v>33.9213</v>
      </c>
      <c r="K191" s="18">
        <v>1.538</v>
      </c>
      <c r="L191" s="57">
        <f t="shared" si="17"/>
        <v>68.66071428571429</v>
      </c>
      <c r="M191" s="14">
        <f t="shared" si="22"/>
        <v>66.863630980956</v>
      </c>
      <c r="N191">
        <v>2.893925</v>
      </c>
      <c r="O191" s="11">
        <v>40.3372</v>
      </c>
      <c r="P191" s="11">
        <v>85.37278</v>
      </c>
      <c r="Q191" s="12"/>
      <c r="R191" s="12"/>
      <c r="S191" s="11">
        <v>300.325</v>
      </c>
      <c r="T191" s="42"/>
      <c r="U191"/>
      <c r="V191" s="42"/>
      <c r="W191"/>
    </row>
    <row r="192" spans="1:23" ht="12.75">
      <c r="A192">
        <v>69</v>
      </c>
      <c r="B192" s="16">
        <v>186</v>
      </c>
      <c r="C192" s="16">
        <v>400</v>
      </c>
      <c r="D192" s="11">
        <v>397.808</v>
      </c>
      <c r="E192" s="7">
        <v>4.2023</v>
      </c>
      <c r="F192" s="28">
        <v>34.0148</v>
      </c>
      <c r="G192" s="7">
        <v>4.2023</v>
      </c>
      <c r="H192" s="37">
        <f t="shared" si="21"/>
        <v>26.981830247113976</v>
      </c>
      <c r="I192" s="7">
        <v>91.42</v>
      </c>
      <c r="J192" s="18">
        <v>34.0098</v>
      </c>
      <c r="K192" s="18">
        <v>0.999</v>
      </c>
      <c r="L192" s="57">
        <f t="shared" si="17"/>
        <v>44.59821428571429</v>
      </c>
      <c r="M192" s="14">
        <f t="shared" si="22"/>
        <v>43.426488154111745</v>
      </c>
      <c r="N192">
        <v>3.04294</v>
      </c>
      <c r="O192" s="11">
        <v>42.7853</v>
      </c>
      <c r="P192" s="11">
        <v>103.6487</v>
      </c>
      <c r="Q192" s="12"/>
      <c r="R192" s="12"/>
      <c r="S192" s="11">
        <v>397.808</v>
      </c>
      <c r="T192" s="42"/>
      <c r="U192"/>
      <c r="V192" s="42"/>
      <c r="W192"/>
    </row>
    <row r="193" spans="1:23" ht="12.75">
      <c r="A193">
        <v>69</v>
      </c>
      <c r="B193" s="16">
        <v>185</v>
      </c>
      <c r="C193" s="16">
        <v>600</v>
      </c>
      <c r="D193" s="11">
        <v>599.721</v>
      </c>
      <c r="E193" s="7">
        <v>3.7487</v>
      </c>
      <c r="F193" s="28">
        <v>34.1801</v>
      </c>
      <c r="G193" s="7">
        <v>3.7487</v>
      </c>
      <c r="H193" s="37">
        <f t="shared" si="21"/>
        <v>27.159680280513157</v>
      </c>
      <c r="I193" s="7">
        <v>91.43</v>
      </c>
      <c r="J193" s="18">
        <v>34.1733</v>
      </c>
      <c r="K193" s="18">
        <v>0.485</v>
      </c>
      <c r="L193" s="57">
        <f t="shared" si="17"/>
        <v>21.651785714285715</v>
      </c>
      <c r="M193" s="14">
        <f t="shared" si="22"/>
        <v>21.07927922985908</v>
      </c>
      <c r="N193">
        <v>3.187044</v>
      </c>
      <c r="O193" s="11">
        <v>44.68969</v>
      </c>
      <c r="P193" s="11">
        <v>124.9629</v>
      </c>
      <c r="Q193" s="13"/>
      <c r="R193" s="13"/>
      <c r="S193" s="11">
        <v>599.721</v>
      </c>
      <c r="T193" s="42"/>
      <c r="U193"/>
      <c r="V193" s="42"/>
      <c r="W193"/>
    </row>
    <row r="194" spans="1:23" ht="12.75">
      <c r="A194">
        <v>69</v>
      </c>
      <c r="B194" s="16">
        <v>184</v>
      </c>
      <c r="C194" s="16">
        <v>800</v>
      </c>
      <c r="D194" s="11">
        <v>800.282</v>
      </c>
      <c r="E194" s="7">
        <v>3.3334</v>
      </c>
      <c r="F194" s="28">
        <v>34.2951</v>
      </c>
      <c r="G194" s="7">
        <v>3.3334</v>
      </c>
      <c r="H194" s="37">
        <f t="shared" si="21"/>
        <v>27.291711316470128</v>
      </c>
      <c r="I194" s="7">
        <v>91.51</v>
      </c>
      <c r="J194" s="18">
        <v>34.2887</v>
      </c>
      <c r="K194" s="18">
        <v>0.327</v>
      </c>
      <c r="L194" s="57">
        <f t="shared" si="17"/>
        <v>14.598214285714286</v>
      </c>
      <c r="M194" s="14">
        <f t="shared" si="22"/>
        <v>14.210388466005176</v>
      </c>
      <c r="N194">
        <v>3.234743</v>
      </c>
      <c r="O194" s="11">
        <v>44.95954</v>
      </c>
      <c r="P194" s="11">
        <v>139.0872</v>
      </c>
      <c r="Q194" s="7"/>
      <c r="S194" s="11">
        <v>800.282</v>
      </c>
      <c r="T194" s="42"/>
      <c r="U194"/>
      <c r="V194" s="42"/>
      <c r="W194"/>
    </row>
    <row r="195" spans="1:23" ht="12.75">
      <c r="A195">
        <v>69</v>
      </c>
      <c r="B195" s="16">
        <v>183</v>
      </c>
      <c r="C195" s="16">
        <v>1000</v>
      </c>
      <c r="D195" s="11">
        <v>1000.31</v>
      </c>
      <c r="E195" s="7">
        <v>2.9421</v>
      </c>
      <c r="F195" s="28">
        <v>34.3761</v>
      </c>
      <c r="G195" s="7">
        <v>2.9421</v>
      </c>
      <c r="H195" s="37">
        <f t="shared" si="21"/>
        <v>27.392578588772267</v>
      </c>
      <c r="I195" s="7">
        <v>91.49</v>
      </c>
      <c r="J195" s="18">
        <v>34.3708</v>
      </c>
      <c r="K195" s="18">
        <v>0.325</v>
      </c>
      <c r="L195" s="57">
        <f t="shared" si="17"/>
        <v>14.508928571428573</v>
      </c>
      <c r="M195" s="14">
        <f t="shared" si="22"/>
        <v>14.122088161623724</v>
      </c>
      <c r="N195">
        <v>3.230038</v>
      </c>
      <c r="O195" s="11">
        <v>45.12031</v>
      </c>
      <c r="P195" s="11">
        <v>152.3203</v>
      </c>
      <c r="Q195" s="7"/>
      <c r="S195" s="11">
        <v>1000.31</v>
      </c>
      <c r="T195" s="42"/>
      <c r="U195"/>
      <c r="V195" s="42"/>
      <c r="W195"/>
    </row>
    <row r="196" spans="1:23" ht="12.75">
      <c r="A196">
        <v>69</v>
      </c>
      <c r="B196" s="16">
        <v>182</v>
      </c>
      <c r="C196" s="16">
        <v>1250</v>
      </c>
      <c r="D196" s="11">
        <v>1250.289</v>
      </c>
      <c r="E196" s="7">
        <v>2.5725</v>
      </c>
      <c r="F196" s="28">
        <v>34.4511</v>
      </c>
      <c r="G196" s="7">
        <v>2.5725</v>
      </c>
      <c r="H196" s="37">
        <f t="shared" si="21"/>
        <v>27.485066416415066</v>
      </c>
      <c r="I196" s="7">
        <v>91.58</v>
      </c>
      <c r="J196" s="18">
        <v>34.4449</v>
      </c>
      <c r="K196" s="18">
        <v>0.437</v>
      </c>
      <c r="L196" s="57">
        <f t="shared" si="17"/>
        <v>19.508928571428573</v>
      </c>
      <c r="M196" s="14">
        <f t="shared" si="22"/>
        <v>18.987067753179463</v>
      </c>
      <c r="N196">
        <v>3.203505</v>
      </c>
      <c r="O196" s="11">
        <v>45.22662</v>
      </c>
      <c r="P196" s="11">
        <v>164.2538</v>
      </c>
      <c r="Q196" s="7"/>
      <c r="S196" s="11">
        <v>1250.289</v>
      </c>
      <c r="T196" s="42"/>
      <c r="U196"/>
      <c r="V196" s="42"/>
      <c r="W196"/>
    </row>
    <row r="197" spans="1:23" ht="12.75">
      <c r="A197">
        <v>69</v>
      </c>
      <c r="B197" s="16">
        <v>181</v>
      </c>
      <c r="C197" s="16">
        <v>1500</v>
      </c>
      <c r="D197" s="11">
        <v>1500.775</v>
      </c>
      <c r="E197" s="7">
        <v>2.2933</v>
      </c>
      <c r="F197" s="28">
        <v>34.5108</v>
      </c>
      <c r="G197" s="7">
        <v>2.2933</v>
      </c>
      <c r="H197" s="37">
        <f t="shared" si="21"/>
        <v>27.55633991852642</v>
      </c>
      <c r="I197" s="7">
        <v>91.57</v>
      </c>
      <c r="J197" s="18">
        <v>34.5062</v>
      </c>
      <c r="K197" s="18">
        <v>0.673</v>
      </c>
      <c r="L197" s="57">
        <f t="shared" si="17"/>
        <v>30.04464285714286</v>
      </c>
      <c r="M197" s="14">
        <f t="shared" si="22"/>
        <v>29.23892509828226</v>
      </c>
      <c r="N197">
        <v>3.155107</v>
      </c>
      <c r="O197" s="11">
        <v>44.57034</v>
      </c>
      <c r="P197" s="11">
        <v>172.3079</v>
      </c>
      <c r="Q197" s="7"/>
      <c r="S197" s="11">
        <v>1500.775</v>
      </c>
      <c r="T197" s="42"/>
      <c r="U197"/>
      <c r="V197" s="42"/>
      <c r="W197"/>
    </row>
    <row r="198" spans="1:23" ht="12.75">
      <c r="A198">
        <v>69</v>
      </c>
      <c r="B198" s="16">
        <v>180</v>
      </c>
      <c r="C198" s="16">
        <v>1750</v>
      </c>
      <c r="D198" s="11">
        <v>1750.564</v>
      </c>
      <c r="E198" s="7">
        <v>2.0532</v>
      </c>
      <c r="F198" s="28">
        <v>34.5605</v>
      </c>
      <c r="G198" s="7">
        <v>2.0532</v>
      </c>
      <c r="H198" s="37">
        <f t="shared" si="21"/>
        <v>27.61560845256031</v>
      </c>
      <c r="I198" s="7">
        <v>91.55</v>
      </c>
      <c r="J198" s="18">
        <v>34.5566</v>
      </c>
      <c r="K198" s="18">
        <v>1.036</v>
      </c>
      <c r="L198" s="57">
        <f t="shared" si="17"/>
        <v>46.25000000000001</v>
      </c>
      <c r="M198" s="14">
        <f t="shared" si="22"/>
        <v>45.00710150719273</v>
      </c>
      <c r="N198">
        <v>3.097898</v>
      </c>
      <c r="O198" s="11">
        <v>43.69651</v>
      </c>
      <c r="P198" s="11">
        <v>178.6126</v>
      </c>
      <c r="Q198" s="7"/>
      <c r="S198" s="11">
        <v>1750.564</v>
      </c>
      <c r="T198" s="42"/>
      <c r="U198"/>
      <c r="V198" s="42"/>
      <c r="W198"/>
    </row>
    <row r="199" spans="1:23" ht="12.75">
      <c r="A199">
        <v>69</v>
      </c>
      <c r="B199" s="16">
        <v>179</v>
      </c>
      <c r="C199" s="16">
        <v>2000</v>
      </c>
      <c r="D199" s="11">
        <v>2000.185</v>
      </c>
      <c r="E199" s="7">
        <v>1.8931</v>
      </c>
      <c r="F199" s="28">
        <v>34.5937</v>
      </c>
      <c r="G199" s="7">
        <v>1.8931</v>
      </c>
      <c r="H199" s="37">
        <f t="shared" si="21"/>
        <v>27.654808399878448</v>
      </c>
      <c r="I199" s="7">
        <v>91.58</v>
      </c>
      <c r="J199" s="18">
        <v>34.5903</v>
      </c>
      <c r="K199" s="18">
        <v>1.403</v>
      </c>
      <c r="L199" s="57">
        <f t="shared" si="17"/>
        <v>62.63392857142858</v>
      </c>
      <c r="M199" s="14">
        <f t="shared" si="22"/>
        <v>60.94841191757128</v>
      </c>
      <c r="N199">
        <v>3.036253</v>
      </c>
      <c r="O199" s="11">
        <v>42.55107</v>
      </c>
      <c r="P199" s="11">
        <v>178.0209</v>
      </c>
      <c r="Q199" s="7"/>
      <c r="S199" s="11">
        <v>2000.185</v>
      </c>
      <c r="T199" s="42"/>
      <c r="U199"/>
      <c r="V199" s="42"/>
      <c r="W199"/>
    </row>
    <row r="200" spans="1:23" ht="12.75">
      <c r="A200">
        <v>69</v>
      </c>
      <c r="B200" s="16">
        <v>178</v>
      </c>
      <c r="C200" s="16">
        <v>2250</v>
      </c>
      <c r="D200" s="11">
        <v>2249.969</v>
      </c>
      <c r="E200" s="7">
        <v>1.7767</v>
      </c>
      <c r="F200" s="28">
        <v>34.6172</v>
      </c>
      <c r="G200" s="7">
        <v>1.7767</v>
      </c>
      <c r="H200" s="37">
        <f t="shared" si="21"/>
        <v>27.6826110002105</v>
      </c>
      <c r="I200" s="7">
        <v>91.63</v>
      </c>
      <c r="J200" s="18">
        <v>34.6127</v>
      </c>
      <c r="K200" s="18">
        <v>1.716</v>
      </c>
      <c r="L200" s="57">
        <f t="shared" si="17"/>
        <v>76.60714285714286</v>
      </c>
      <c r="M200" s="14">
        <f t="shared" si="22"/>
        <v>74.54358187746662</v>
      </c>
      <c r="N200">
        <v>2.965755</v>
      </c>
      <c r="O200" s="11">
        <v>41.78707</v>
      </c>
      <c r="P200" s="11">
        <v>179.4019</v>
      </c>
      <c r="Q200" s="7"/>
      <c r="S200" s="11">
        <v>2249.969</v>
      </c>
      <c r="T200" s="42"/>
      <c r="U200"/>
      <c r="V200" s="42"/>
      <c r="W200"/>
    </row>
    <row r="201" spans="1:23" ht="12.75">
      <c r="A201">
        <v>69</v>
      </c>
      <c r="B201" s="16">
        <v>177</v>
      </c>
      <c r="C201">
        <v>2500</v>
      </c>
      <c r="D201" s="11">
        <v>2499.506</v>
      </c>
      <c r="E201" s="7">
        <v>1.696</v>
      </c>
      <c r="F201" s="28">
        <v>34.6338</v>
      </c>
      <c r="G201" s="7">
        <v>1.696</v>
      </c>
      <c r="H201" s="37">
        <f t="shared" si="21"/>
        <v>27.70204069418355</v>
      </c>
      <c r="I201" s="7">
        <v>91.63</v>
      </c>
      <c r="J201" s="18">
        <v>34.6292</v>
      </c>
      <c r="K201" s="18">
        <v>2.009</v>
      </c>
      <c r="L201" s="57">
        <f t="shared" si="17"/>
        <v>89.6875</v>
      </c>
      <c r="M201" s="14">
        <f t="shared" si="22"/>
        <v>87.26994444753525</v>
      </c>
      <c r="N201">
        <v>2.912736</v>
      </c>
      <c r="O201" s="11">
        <v>40.86026</v>
      </c>
      <c r="P201" s="11">
        <v>180.1914</v>
      </c>
      <c r="Q201" s="7"/>
      <c r="S201" s="11">
        <v>2499.506</v>
      </c>
      <c r="T201" s="42"/>
      <c r="U201"/>
      <c r="V201" s="42"/>
      <c r="W201"/>
    </row>
    <row r="202" spans="1:23" ht="12.75">
      <c r="A202">
        <v>69</v>
      </c>
      <c r="B202" s="16">
        <v>176</v>
      </c>
      <c r="C202" s="2">
        <v>3000</v>
      </c>
      <c r="D202" s="11">
        <v>3001.054</v>
      </c>
      <c r="E202" s="7">
        <v>1.5779</v>
      </c>
      <c r="F202" s="28">
        <v>34.6586</v>
      </c>
      <c r="G202" s="7">
        <v>1.5779</v>
      </c>
      <c r="H202" s="37">
        <f t="shared" si="21"/>
        <v>27.73074510181027</v>
      </c>
      <c r="I202" s="7">
        <v>91.58</v>
      </c>
      <c r="J202" s="18">
        <v>34.6526</v>
      </c>
      <c r="K202" s="18">
        <v>2.502</v>
      </c>
      <c r="L202" s="57">
        <f t="shared" si="17"/>
        <v>111.69642857142857</v>
      </c>
      <c r="M202" s="14">
        <f t="shared" si="22"/>
        <v>108.6825796579274</v>
      </c>
      <c r="N202">
        <v>2.815643</v>
      </c>
      <c r="O202" s="11">
        <v>39.71642</v>
      </c>
      <c r="P202" s="11">
        <v>179.2045</v>
      </c>
      <c r="Q202" s="7"/>
      <c r="S202" s="11">
        <v>3001.054</v>
      </c>
      <c r="T202" s="42"/>
      <c r="U202"/>
      <c r="V202" s="42"/>
      <c r="W202"/>
    </row>
    <row r="203" spans="1:23" ht="12.75">
      <c r="A203">
        <v>69</v>
      </c>
      <c r="B203" s="16">
        <v>175</v>
      </c>
      <c r="C203" s="2">
        <v>3500</v>
      </c>
      <c r="D203" s="11">
        <v>3500.129</v>
      </c>
      <c r="E203" s="7">
        <v>1.4748</v>
      </c>
      <c r="F203" s="28">
        <v>34.6786</v>
      </c>
      <c r="G203" s="7">
        <v>1.4748</v>
      </c>
      <c r="H203" s="37">
        <f t="shared" si="21"/>
        <v>27.754346103128228</v>
      </c>
      <c r="I203" s="7">
        <v>91.41</v>
      </c>
      <c r="J203" s="18">
        <v>34.6743</v>
      </c>
      <c r="K203" s="18">
        <v>3.13</v>
      </c>
      <c r="L203" s="57">
        <f t="shared" si="17"/>
        <v>139.73214285714286</v>
      </c>
      <c r="M203" s="14">
        <f t="shared" si="22"/>
        <v>135.95869809449746</v>
      </c>
      <c r="N203">
        <v>2.683058</v>
      </c>
      <c r="O203" s="11">
        <v>38.02993</v>
      </c>
      <c r="P203" s="11">
        <v>173.4888</v>
      </c>
      <c r="Q203" s="7"/>
      <c r="S203" s="11">
        <v>3500.129</v>
      </c>
      <c r="T203" s="42"/>
      <c r="U203"/>
      <c r="V203" s="42"/>
      <c r="W203"/>
    </row>
    <row r="204" spans="1:23" ht="12.75">
      <c r="A204">
        <v>69</v>
      </c>
      <c r="B204" s="16">
        <v>174</v>
      </c>
      <c r="C204" s="17">
        <v>3750</v>
      </c>
      <c r="D204" s="11">
        <v>3750.524</v>
      </c>
      <c r="E204" s="7">
        <v>1.454</v>
      </c>
      <c r="F204" s="28">
        <v>34.6844</v>
      </c>
      <c r="G204" s="7">
        <v>1.454</v>
      </c>
      <c r="H204" s="37">
        <f t="shared" si="21"/>
        <v>27.760509594004816</v>
      </c>
      <c r="I204" s="7">
        <v>91.29</v>
      </c>
      <c r="J204" s="18">
        <v>34.6814</v>
      </c>
      <c r="K204" s="18">
        <v>3.323</v>
      </c>
      <c r="L204" s="57">
        <f t="shared" si="17"/>
        <v>148.3482142857143</v>
      </c>
      <c r="M204" s="14">
        <f t="shared" si="22"/>
        <v>144.34122823450002</v>
      </c>
      <c r="N204">
        <v>2.634168</v>
      </c>
      <c r="O204" s="11">
        <v>37.48495</v>
      </c>
      <c r="P204" s="11">
        <v>167.7864</v>
      </c>
      <c r="Q204" s="7"/>
      <c r="S204" s="11">
        <v>3750.524</v>
      </c>
      <c r="T204" s="42"/>
      <c r="U204"/>
      <c r="V204" s="42"/>
      <c r="W204"/>
    </row>
    <row r="205" spans="1:23" ht="12.75">
      <c r="A205">
        <v>69</v>
      </c>
      <c r="B205" s="16">
        <v>173</v>
      </c>
      <c r="C205" s="17" t="s">
        <v>73</v>
      </c>
      <c r="D205" s="11">
        <v>3955.276</v>
      </c>
      <c r="E205" s="7">
        <v>1.4347</v>
      </c>
      <c r="F205" s="28">
        <v>34.6888</v>
      </c>
      <c r="G205" s="7">
        <v>1.4347</v>
      </c>
      <c r="H205" s="37">
        <f t="shared" si="21"/>
        <v>27.765435916565593</v>
      </c>
      <c r="I205" s="7">
        <v>89.7</v>
      </c>
      <c r="J205" s="18">
        <v>34.6848</v>
      </c>
      <c r="K205" s="18">
        <v>3.563</v>
      </c>
      <c r="L205" s="57">
        <f t="shared" si="17"/>
        <v>159.06250000000003</v>
      </c>
      <c r="M205" s="14">
        <f t="shared" si="22"/>
        <v>154.76537198212682</v>
      </c>
      <c r="N205">
        <v>2.700122</v>
      </c>
      <c r="O205" s="11">
        <v>36.88584</v>
      </c>
      <c r="P205" s="11">
        <v>164.8422</v>
      </c>
      <c r="Q205" s="7"/>
      <c r="S205" s="11">
        <v>3955.276</v>
      </c>
      <c r="T205" s="42"/>
      <c r="U205"/>
      <c r="V205" s="42"/>
      <c r="W205"/>
    </row>
    <row r="206" spans="1:23" ht="12.75">
      <c r="A206">
        <v>73</v>
      </c>
      <c r="B206" s="16">
        <v>213</v>
      </c>
      <c r="C206" s="2">
        <v>0</v>
      </c>
      <c r="D206" s="11">
        <v>1.635</v>
      </c>
      <c r="E206" s="7">
        <v>12.5919</v>
      </c>
      <c r="F206" s="28">
        <v>31.7472</v>
      </c>
      <c r="G206" s="7">
        <v>12.5919</v>
      </c>
      <c r="H206" s="37">
        <f aca="true" t="shared" si="23" ref="H206:H222">((999.842594+6.794*10^-2*E206-9.0953*10^-3*E206^2+1.001685*10^-4*E206^3-1.12*10^-6*E206^4+6.536*10^-9*E206^5)+(0.8245-0.00409*E206+7.6438*10^-5*E206^2-8.2467*10^-7*E206^3+5.3875*10^-9*E206^4)*F206+(-5.72466*10^-3+1.0227*10^-4*E206-1.6546*10^-6*E206^2)*F206^1.5+4.8314*10^-4*F206^2)-1000</f>
        <v>23.953585711671508</v>
      </c>
      <c r="I206" s="7">
        <v>81.4</v>
      </c>
      <c r="J206" s="20">
        <v>31.7447</v>
      </c>
      <c r="K206" s="20">
        <v>6.535</v>
      </c>
      <c r="L206" s="57">
        <f t="shared" si="17"/>
        <v>291.74107142857144</v>
      </c>
      <c r="M206" s="14">
        <f aca="true" t="shared" si="24" ref="M206:M222">(K206*1000/22.4)/(1+H206/1000)</f>
        <v>284.91630431256766</v>
      </c>
      <c r="N206">
        <v>0.2433219</v>
      </c>
      <c r="O206" s="11">
        <v>0</v>
      </c>
      <c r="P206" s="11">
        <v>6.407972</v>
      </c>
      <c r="Q206" s="7">
        <v>0.1002919</v>
      </c>
      <c r="R206" s="7">
        <v>0.1637911</v>
      </c>
      <c r="S206" s="11">
        <v>1.635</v>
      </c>
      <c r="T206" s="42"/>
      <c r="U206"/>
      <c r="V206" s="42"/>
      <c r="W206"/>
    </row>
    <row r="207" spans="1:23" ht="12.75">
      <c r="A207">
        <v>73</v>
      </c>
      <c r="B207" s="16">
        <v>212</v>
      </c>
      <c r="C207" s="2">
        <v>10</v>
      </c>
      <c r="D207" s="11">
        <v>10.388</v>
      </c>
      <c r="E207" s="7">
        <v>12.5941</v>
      </c>
      <c r="F207" s="28">
        <v>31.7469</v>
      </c>
      <c r="G207" s="7">
        <v>12.5941</v>
      </c>
      <c r="H207" s="37">
        <f t="shared" si="23"/>
        <v>23.952934064357237</v>
      </c>
      <c r="I207" s="7">
        <v>81.45</v>
      </c>
      <c r="J207" s="20">
        <v>31.7482</v>
      </c>
      <c r="K207" s="20">
        <v>6.552</v>
      </c>
      <c r="L207" s="57">
        <f t="shared" si="17"/>
        <v>292.5</v>
      </c>
      <c r="M207" s="14">
        <f t="shared" si="24"/>
        <v>285.65766088387016</v>
      </c>
      <c r="N207">
        <v>0.2580702</v>
      </c>
      <c r="O207" s="11">
        <v>0</v>
      </c>
      <c r="P207" s="11">
        <v>6.407972</v>
      </c>
      <c r="Q207" s="7">
        <v>0.137642</v>
      </c>
      <c r="R207" s="7">
        <v>0.1002919</v>
      </c>
      <c r="S207" s="11">
        <v>10.388</v>
      </c>
      <c r="T207" s="42"/>
      <c r="U207"/>
      <c r="V207" s="42"/>
      <c r="W207"/>
    </row>
    <row r="208" spans="1:23" ht="12.75">
      <c r="A208">
        <v>73</v>
      </c>
      <c r="B208" s="2">
        <v>211</v>
      </c>
      <c r="C208" s="2">
        <v>25</v>
      </c>
      <c r="D208" s="11">
        <v>25.13</v>
      </c>
      <c r="E208" s="7">
        <v>8.5426</v>
      </c>
      <c r="F208" s="28">
        <v>32.1912</v>
      </c>
      <c r="G208" s="7">
        <v>8.5426</v>
      </c>
      <c r="H208" s="37">
        <f t="shared" si="23"/>
        <v>24.989470675258644</v>
      </c>
      <c r="I208" s="7">
        <v>87.18</v>
      </c>
      <c r="J208" s="18">
        <v>32.1954</v>
      </c>
      <c r="K208" s="18">
        <v>6.205</v>
      </c>
      <c r="L208" s="57">
        <f aca="true" t="shared" si="25" ref="L208:L265">K208*(1000/22.4)</f>
        <v>277.0089285714286</v>
      </c>
      <c r="M208" s="14">
        <f t="shared" si="24"/>
        <v>270.2553894421338</v>
      </c>
      <c r="N208">
        <v>1.036624</v>
      </c>
      <c r="O208" s="11">
        <v>9.601285</v>
      </c>
      <c r="P208" s="11">
        <v>15.02022</v>
      </c>
      <c r="Q208" s="7">
        <v>0.1227011</v>
      </c>
      <c r="R208" s="7">
        <v>0.1040266</v>
      </c>
      <c r="S208" s="11">
        <v>25.13</v>
      </c>
      <c r="T208" s="42"/>
      <c r="U208"/>
      <c r="V208" s="42"/>
      <c r="W208"/>
    </row>
    <row r="209" spans="1:23" ht="12.75">
      <c r="A209">
        <v>73</v>
      </c>
      <c r="B209" s="2">
        <v>210</v>
      </c>
      <c r="C209" s="2">
        <v>50</v>
      </c>
      <c r="D209" s="11">
        <v>50.384</v>
      </c>
      <c r="E209" s="7">
        <v>6.6874</v>
      </c>
      <c r="F209" s="28">
        <v>32.4192</v>
      </c>
      <c r="G209" s="7">
        <v>6.6874</v>
      </c>
      <c r="H209" s="37">
        <f t="shared" si="23"/>
        <v>25.427743945151178</v>
      </c>
      <c r="I209" s="7">
        <v>90.11</v>
      </c>
      <c r="J209" s="20">
        <v>32.4124</v>
      </c>
      <c r="K209" s="20">
        <v>6.109</v>
      </c>
      <c r="L209" s="57">
        <f t="shared" si="25"/>
        <v>272.7232142857143</v>
      </c>
      <c r="M209" s="14">
        <f t="shared" si="24"/>
        <v>265.9604403099726</v>
      </c>
      <c r="N209">
        <v>1.414034</v>
      </c>
      <c r="O209" s="11">
        <v>15.42496</v>
      </c>
      <c r="P209" s="11">
        <v>22.746</v>
      </c>
      <c r="Q209" s="7">
        <v>0.1077613</v>
      </c>
      <c r="R209" s="7">
        <v>0.09282268</v>
      </c>
      <c r="S209" s="11">
        <v>50.384</v>
      </c>
      <c r="T209" s="42"/>
      <c r="U209"/>
      <c r="V209" s="42"/>
      <c r="W209"/>
    </row>
    <row r="210" spans="1:23" ht="12.75">
      <c r="A210">
        <v>73</v>
      </c>
      <c r="B210" s="16">
        <v>209</v>
      </c>
      <c r="C210" s="16">
        <v>75</v>
      </c>
      <c r="D210" s="11">
        <v>76.286</v>
      </c>
      <c r="E210" s="7">
        <v>6.2732</v>
      </c>
      <c r="F210" s="28">
        <v>32.5872</v>
      </c>
      <c r="G210" s="7">
        <v>6.2732</v>
      </c>
      <c r="H210" s="37">
        <f t="shared" si="23"/>
        <v>25.61299510565209</v>
      </c>
      <c r="I210" s="7">
        <v>90.15</v>
      </c>
      <c r="J210" s="18">
        <v>32.577</v>
      </c>
      <c r="K210" s="18">
        <v>6.107</v>
      </c>
      <c r="L210" s="57">
        <f t="shared" si="25"/>
        <v>272.6339285714286</v>
      </c>
      <c r="M210" s="14">
        <f t="shared" si="24"/>
        <v>265.82534530321897</v>
      </c>
      <c r="N210">
        <v>1.4841</v>
      </c>
      <c r="O210" s="11">
        <v>16.4438</v>
      </c>
      <c r="P210" s="11">
        <v>24.77405</v>
      </c>
      <c r="Q210" s="7">
        <v>0.2048894</v>
      </c>
      <c r="R210" s="7">
        <v>0.1152311</v>
      </c>
      <c r="S210" s="11">
        <v>76.286</v>
      </c>
      <c r="T210" s="42"/>
      <c r="U210"/>
      <c r="V210" s="42"/>
      <c r="W210"/>
    </row>
    <row r="211" spans="1:23" ht="12.75">
      <c r="A211">
        <v>73</v>
      </c>
      <c r="B211" s="16">
        <v>208</v>
      </c>
      <c r="C211" s="16">
        <v>100</v>
      </c>
      <c r="D211" s="11">
        <v>99.393</v>
      </c>
      <c r="E211" s="7">
        <v>5.9767</v>
      </c>
      <c r="F211" s="28">
        <v>32.7679</v>
      </c>
      <c r="G211" s="7">
        <v>5.9767</v>
      </c>
      <c r="H211" s="37">
        <f t="shared" si="23"/>
        <v>25.79235542464221</v>
      </c>
      <c r="I211" s="7">
        <v>90.4</v>
      </c>
      <c r="J211" s="18">
        <v>32.7611</v>
      </c>
      <c r="K211" s="18">
        <v>5.998</v>
      </c>
      <c r="L211" s="57">
        <f t="shared" si="25"/>
        <v>267.76785714285717</v>
      </c>
      <c r="M211" s="14">
        <f t="shared" si="24"/>
        <v>261.0351458819467</v>
      </c>
      <c r="N211">
        <v>1.498087</v>
      </c>
      <c r="O211" s="11">
        <v>17.46375</v>
      </c>
      <c r="P211" s="11">
        <v>27.358</v>
      </c>
      <c r="Q211" s="7">
        <v>0.1152311</v>
      </c>
      <c r="R211" s="7">
        <v>0.1189661</v>
      </c>
      <c r="S211" s="11">
        <v>99.393</v>
      </c>
      <c r="T211" s="42"/>
      <c r="U211"/>
      <c r="V211" s="42"/>
      <c r="W211"/>
    </row>
    <row r="212" spans="1:23" ht="12.75">
      <c r="A212">
        <v>73</v>
      </c>
      <c r="B212" s="16">
        <v>207</v>
      </c>
      <c r="C212" s="16">
        <v>150</v>
      </c>
      <c r="D212" s="11">
        <v>150.722</v>
      </c>
      <c r="E212" s="7">
        <v>6.1101</v>
      </c>
      <c r="F212" s="28">
        <v>33.2787</v>
      </c>
      <c r="G212" s="7">
        <v>6.1101</v>
      </c>
      <c r="H212" s="37">
        <f t="shared" si="23"/>
        <v>26.17926422027722</v>
      </c>
      <c r="I212" s="7">
        <v>89.42</v>
      </c>
      <c r="J212" s="18">
        <v>33.2672</v>
      </c>
      <c r="K212" s="18">
        <v>4.439</v>
      </c>
      <c r="L212" s="57">
        <f t="shared" si="25"/>
        <v>198.16964285714286</v>
      </c>
      <c r="M212" s="14">
        <f t="shared" si="24"/>
        <v>193.11405888494374</v>
      </c>
      <c r="N212">
        <v>1.972949</v>
      </c>
      <c r="O212" s="11">
        <v>24.63417</v>
      </c>
      <c r="P212" s="11">
        <v>39.39573</v>
      </c>
      <c r="Q212" s="7"/>
      <c r="S212" s="11">
        <v>150.722</v>
      </c>
      <c r="T212" s="42"/>
      <c r="U212"/>
      <c r="V212" s="42"/>
      <c r="W212"/>
    </row>
    <row r="213" spans="1:23" ht="12.75">
      <c r="A213">
        <v>73</v>
      </c>
      <c r="B213" s="16">
        <v>206</v>
      </c>
      <c r="C213" s="16">
        <v>200</v>
      </c>
      <c r="D213" s="11">
        <v>200.914</v>
      </c>
      <c r="E213" s="7">
        <v>6.0903</v>
      </c>
      <c r="F213" s="28">
        <v>33.6635</v>
      </c>
      <c r="G213" s="7">
        <v>6.0903</v>
      </c>
      <c r="H213" s="37">
        <f t="shared" si="23"/>
        <v>26.48564830088594</v>
      </c>
      <c r="I213" s="7">
        <v>90.41</v>
      </c>
      <c r="J213" s="18">
        <v>33.6513</v>
      </c>
      <c r="K213" s="18">
        <v>3.178</v>
      </c>
      <c r="L213" s="57">
        <f t="shared" si="25"/>
        <v>141.875</v>
      </c>
      <c r="M213" s="14">
        <f t="shared" si="24"/>
        <v>138.21430453980713</v>
      </c>
      <c r="N213">
        <v>2.321151</v>
      </c>
      <c r="O213" s="11">
        <v>30.9321</v>
      </c>
      <c r="P213" s="11">
        <v>50.38047</v>
      </c>
      <c r="Q213" s="7"/>
      <c r="S213" s="11">
        <v>200.914</v>
      </c>
      <c r="T213" s="42"/>
      <c r="U213"/>
      <c r="V213" s="42"/>
      <c r="W213"/>
    </row>
    <row r="214" spans="1:23" ht="12.75">
      <c r="A214">
        <v>73</v>
      </c>
      <c r="B214" s="16">
        <v>205</v>
      </c>
      <c r="C214" s="16">
        <v>250</v>
      </c>
      <c r="D214" s="11">
        <v>250.831</v>
      </c>
      <c r="E214" s="7">
        <v>5.715</v>
      </c>
      <c r="F214" s="28">
        <v>33.8428</v>
      </c>
      <c r="G214" s="7">
        <v>5.715</v>
      </c>
      <c r="H214" s="37">
        <f t="shared" si="23"/>
        <v>26.673883241873455</v>
      </c>
      <c r="I214" s="7">
        <v>90.97</v>
      </c>
      <c r="J214" s="18">
        <v>33.8361</v>
      </c>
      <c r="K214" s="18">
        <v>2.496</v>
      </c>
      <c r="L214" s="57">
        <f t="shared" si="25"/>
        <v>111.42857142857143</v>
      </c>
      <c r="M214" s="14">
        <f t="shared" si="24"/>
        <v>108.53355992335109</v>
      </c>
      <c r="N214">
        <v>2.548579</v>
      </c>
      <c r="O214" s="11">
        <v>34.58838</v>
      </c>
      <c r="P214" s="11">
        <v>60.85789</v>
      </c>
      <c r="Q214" s="7"/>
      <c r="S214" s="11">
        <v>250.831</v>
      </c>
      <c r="T214" s="42"/>
      <c r="U214"/>
      <c r="V214" s="42"/>
      <c r="W214"/>
    </row>
    <row r="215" spans="1:23" ht="12.75">
      <c r="A215">
        <v>73</v>
      </c>
      <c r="B215" s="16">
        <v>204</v>
      </c>
      <c r="C215" s="16">
        <v>300</v>
      </c>
      <c r="D215" s="11">
        <v>300.047</v>
      </c>
      <c r="E215" s="7">
        <v>5.09</v>
      </c>
      <c r="F215" s="28">
        <v>33.8798</v>
      </c>
      <c r="G215" s="7">
        <v>5.09</v>
      </c>
      <c r="H215" s="37">
        <f t="shared" si="23"/>
        <v>26.77721540681455</v>
      </c>
      <c r="I215" s="7">
        <v>91.15</v>
      </c>
      <c r="J215" s="18">
        <v>33.8753</v>
      </c>
      <c r="K215" s="18">
        <v>2.09</v>
      </c>
      <c r="L215" s="57">
        <f t="shared" si="25"/>
        <v>93.30357142857143</v>
      </c>
      <c r="M215" s="14">
        <f t="shared" si="24"/>
        <v>90.87031736636662</v>
      </c>
      <c r="N215">
        <v>2.747133</v>
      </c>
      <c r="O215" s="11">
        <v>37.5452</v>
      </c>
      <c r="P215" s="11">
        <v>70.81996</v>
      </c>
      <c r="Q215" s="12"/>
      <c r="R215" s="12"/>
      <c r="S215" s="11">
        <v>300.047</v>
      </c>
      <c r="T215" s="42"/>
      <c r="U215"/>
      <c r="V215" s="42"/>
      <c r="W215"/>
    </row>
    <row r="216" spans="1:23" ht="12.75">
      <c r="A216">
        <v>73</v>
      </c>
      <c r="B216" s="16">
        <v>203</v>
      </c>
      <c r="C216" s="16">
        <v>400</v>
      </c>
      <c r="D216" s="11">
        <v>400.754</v>
      </c>
      <c r="E216" s="7">
        <v>4.4309</v>
      </c>
      <c r="F216" s="28">
        <v>33.9554</v>
      </c>
      <c r="G216" s="7">
        <v>4.4309</v>
      </c>
      <c r="H216" s="37">
        <f t="shared" si="23"/>
        <v>26.91040574874137</v>
      </c>
      <c r="I216" s="7">
        <v>91.46</v>
      </c>
      <c r="J216" s="18">
        <v>33.9509</v>
      </c>
      <c r="K216" s="18">
        <v>1.353</v>
      </c>
      <c r="L216" s="57">
        <f t="shared" si="25"/>
        <v>60.401785714285715</v>
      </c>
      <c r="M216" s="14">
        <f t="shared" si="24"/>
        <v>58.81894406381591</v>
      </c>
      <c r="N216">
        <v>2.987116</v>
      </c>
      <c r="O216" s="11">
        <v>41.17116</v>
      </c>
      <c r="P216" s="11">
        <v>86.89017</v>
      </c>
      <c r="Q216" s="12"/>
      <c r="R216" s="12"/>
      <c r="S216" s="11">
        <v>400.754</v>
      </c>
      <c r="T216" s="42"/>
      <c r="U216"/>
      <c r="V216" s="42"/>
      <c r="W216"/>
    </row>
    <row r="217" spans="1:23" ht="12.75">
      <c r="A217">
        <v>73</v>
      </c>
      <c r="B217" s="16">
        <v>202</v>
      </c>
      <c r="C217" s="16">
        <v>500</v>
      </c>
      <c r="D217" s="11">
        <v>500.222</v>
      </c>
      <c r="E217" s="7">
        <v>4.1379</v>
      </c>
      <c r="F217" s="28">
        <v>34.0399</v>
      </c>
      <c r="G217" s="7">
        <v>4.1379</v>
      </c>
      <c r="H217" s="37">
        <f t="shared" si="23"/>
        <v>27.008503547776172</v>
      </c>
      <c r="I217" s="7">
        <v>91.41</v>
      </c>
      <c r="J217" s="18">
        <v>34.0336</v>
      </c>
      <c r="K217" s="18">
        <v>0.895</v>
      </c>
      <c r="L217" s="57">
        <f t="shared" si="25"/>
        <v>39.955357142857146</v>
      </c>
      <c r="M217" s="14">
        <f t="shared" si="24"/>
        <v>38.90460206009232</v>
      </c>
      <c r="N217">
        <v>3.125378</v>
      </c>
      <c r="O217" s="11">
        <v>43.04426</v>
      </c>
      <c r="P217" s="11">
        <v>99.82909</v>
      </c>
      <c r="Q217" s="13"/>
      <c r="R217" s="13"/>
      <c r="S217" s="11">
        <v>500.222</v>
      </c>
      <c r="T217" s="42"/>
      <c r="U217"/>
      <c r="V217" s="42"/>
      <c r="W217"/>
    </row>
    <row r="218" spans="1:23" ht="12.75">
      <c r="A218">
        <v>73</v>
      </c>
      <c r="B218" s="16">
        <v>201</v>
      </c>
      <c r="C218" s="17">
        <v>600</v>
      </c>
      <c r="D218" s="11">
        <v>600.464</v>
      </c>
      <c r="E218" s="7">
        <v>3.9367</v>
      </c>
      <c r="F218" s="28">
        <v>34.1179</v>
      </c>
      <c r="G218" s="7">
        <v>3.9367</v>
      </c>
      <c r="H218" s="37">
        <f t="shared" si="23"/>
        <v>27.09124026527047</v>
      </c>
      <c r="I218" s="7">
        <v>91.45</v>
      </c>
      <c r="J218" s="18">
        <v>34.1124</v>
      </c>
      <c r="K218" s="18">
        <v>0.616</v>
      </c>
      <c r="L218" s="57">
        <f t="shared" si="25"/>
        <v>27.5</v>
      </c>
      <c r="M218" s="14">
        <f t="shared" si="24"/>
        <v>26.77464174740452</v>
      </c>
      <c r="N218">
        <v>3.189843</v>
      </c>
      <c r="O218" s="11">
        <v>43.81656</v>
      </c>
      <c r="P218" s="11">
        <v>111.8822</v>
      </c>
      <c r="Q218" s="7"/>
      <c r="S218" s="11">
        <v>600.464</v>
      </c>
      <c r="T218" s="42"/>
      <c r="U218"/>
      <c r="V218" s="42"/>
      <c r="W218"/>
    </row>
    <row r="219" spans="1:23" ht="12.75">
      <c r="A219">
        <v>73</v>
      </c>
      <c r="B219" s="16">
        <v>200</v>
      </c>
      <c r="C219" s="17">
        <v>800</v>
      </c>
      <c r="D219" s="11">
        <v>799.756</v>
      </c>
      <c r="E219" s="7">
        <v>3.5467</v>
      </c>
      <c r="F219" s="28">
        <v>34.2313</v>
      </c>
      <c r="G219" s="7">
        <v>3.5467</v>
      </c>
      <c r="H219" s="37">
        <f t="shared" si="23"/>
        <v>27.220356254361832</v>
      </c>
      <c r="I219" s="7">
        <v>91.5</v>
      </c>
      <c r="J219" s="18">
        <v>34.2272</v>
      </c>
      <c r="K219" s="18">
        <v>0.384</v>
      </c>
      <c r="L219" s="57">
        <f t="shared" si="25"/>
        <v>17.142857142857146</v>
      </c>
      <c r="M219" s="14">
        <f t="shared" si="24"/>
        <v>16.68858783656367</v>
      </c>
      <c r="N219">
        <v>3.258363</v>
      </c>
      <c r="O219" s="11">
        <v>44.8104</v>
      </c>
      <c r="P219" s="11">
        <v>130.177</v>
      </c>
      <c r="Q219" s="7"/>
      <c r="S219" s="11">
        <v>799.756</v>
      </c>
      <c r="T219" s="42"/>
      <c r="U219"/>
      <c r="V219" s="42"/>
      <c r="W219"/>
    </row>
    <row r="220" spans="1:23" ht="12.75">
      <c r="A220">
        <v>73</v>
      </c>
      <c r="B220" s="16">
        <v>199</v>
      </c>
      <c r="C220" s="16">
        <v>1000</v>
      </c>
      <c r="D220" s="11">
        <v>1000.335</v>
      </c>
      <c r="E220" s="7">
        <v>3.2046</v>
      </c>
      <c r="F220" s="28">
        <v>34.3197</v>
      </c>
      <c r="G220" s="7">
        <v>3.2046</v>
      </c>
      <c r="H220" s="37">
        <f t="shared" si="23"/>
        <v>27.323456724529933</v>
      </c>
      <c r="I220" s="7">
        <v>91.56</v>
      </c>
      <c r="J220" s="18">
        <v>34.3152</v>
      </c>
      <c r="K220" s="18">
        <v>0.363</v>
      </c>
      <c r="L220" s="57">
        <f t="shared" si="25"/>
        <v>16.205357142857142</v>
      </c>
      <c r="M220" s="14">
        <f t="shared" si="24"/>
        <v>15.774347443136891</v>
      </c>
      <c r="N220">
        <v>3.283993</v>
      </c>
      <c r="O220" s="11">
        <v>44.97614</v>
      </c>
      <c r="P220" s="11">
        <v>146.4731</v>
      </c>
      <c r="Q220" s="7"/>
      <c r="S220" s="11">
        <v>1000.335</v>
      </c>
      <c r="T220" s="42"/>
      <c r="U220"/>
      <c r="V220" s="42"/>
      <c r="W220"/>
    </row>
    <row r="221" spans="1:23" ht="12.75">
      <c r="A221">
        <v>73</v>
      </c>
      <c r="B221" s="16">
        <v>198</v>
      </c>
      <c r="C221" s="2">
        <v>1250</v>
      </c>
      <c r="D221" s="11">
        <v>1249.619</v>
      </c>
      <c r="E221" s="7">
        <v>2.819</v>
      </c>
      <c r="F221" s="28">
        <v>34.4041</v>
      </c>
      <c r="G221" s="7">
        <v>2.819</v>
      </c>
      <c r="H221" s="37">
        <f t="shared" si="23"/>
        <v>27.425967242567822</v>
      </c>
      <c r="I221" s="7">
        <v>91.57</v>
      </c>
      <c r="J221" s="20">
        <v>34.4007</v>
      </c>
      <c r="K221" s="18">
        <v>0.394</v>
      </c>
      <c r="L221" s="57">
        <f t="shared" si="25"/>
        <v>17.589285714285715</v>
      </c>
      <c r="M221" s="14">
        <f t="shared" si="24"/>
        <v>17.1197597443369</v>
      </c>
      <c r="N221">
        <v>3.275453</v>
      </c>
      <c r="O221" s="11">
        <v>45.03138</v>
      </c>
      <c r="P221" s="11">
        <v>158.3775</v>
      </c>
      <c r="Q221" s="7"/>
      <c r="S221" s="11">
        <v>1249.619</v>
      </c>
      <c r="T221" s="42"/>
      <c r="U221"/>
      <c r="V221" s="42"/>
      <c r="W221"/>
    </row>
    <row r="222" spans="1:23" ht="12.75">
      <c r="A222">
        <v>73</v>
      </c>
      <c r="B222" s="16">
        <v>197</v>
      </c>
      <c r="C222" s="2">
        <v>1500</v>
      </c>
      <c r="D222" s="11">
        <v>1499.956</v>
      </c>
      <c r="E222" s="7">
        <v>2.5048</v>
      </c>
      <c r="F222" s="28">
        <v>34.4699</v>
      </c>
      <c r="G222" s="7">
        <v>2.5048</v>
      </c>
      <c r="H222" s="37">
        <f t="shared" si="23"/>
        <v>27.505888206620057</v>
      </c>
      <c r="I222" s="7">
        <v>94.01725</v>
      </c>
      <c r="J222" s="20">
        <v>34.465</v>
      </c>
      <c r="K222" s="18">
        <v>0.607</v>
      </c>
      <c r="L222" s="57">
        <f t="shared" si="25"/>
        <v>27.09821428571429</v>
      </c>
      <c r="M222" s="14">
        <f t="shared" si="24"/>
        <v>26.37280680990622</v>
      </c>
      <c r="N222">
        <v>3.232697</v>
      </c>
      <c r="O222" s="11">
        <v>44.97614</v>
      </c>
      <c r="P222" s="11">
        <v>165.4308</v>
      </c>
      <c r="Q222" s="7"/>
      <c r="S222" s="11">
        <v>1499.956</v>
      </c>
      <c r="T222" s="42"/>
      <c r="U222"/>
      <c r="V222" s="42"/>
      <c r="W222"/>
    </row>
    <row r="223" spans="1:23" ht="12.75">
      <c r="A223">
        <v>80</v>
      </c>
      <c r="B223" s="2">
        <v>228</v>
      </c>
      <c r="C223" s="2">
        <v>0</v>
      </c>
      <c r="D223" s="11">
        <v>0.962</v>
      </c>
      <c r="E223" s="7">
        <v>12.4237</v>
      </c>
      <c r="F223" s="28">
        <v>31.5682</v>
      </c>
      <c r="G223" s="7">
        <v>12.4237</v>
      </c>
      <c r="H223" s="37">
        <f aca="true" t="shared" si="26" ref="H223:H237">((999.842594+6.794*10^-2*E223-9.0953*10^-3*E223^2+1.001685*10^-4*E223^3-1.12*10^-6*E223^4+6.536*10^-9*E223^5)+(0.8245-0.00409*E223+7.6438*10^-5*E223^2-8.2467*10^-7*E223^3+5.3875*10^-9*E223^4)*F223+(-5.72466*10^-3+1.0227*10^-4*E223-1.6546*10^-6*E223^2)*F223^1.5+4.8314*10^-4*F223^2)-1000</f>
        <v>23.846796919491</v>
      </c>
      <c r="I223" s="21">
        <v>80.99</v>
      </c>
      <c r="J223" s="18">
        <v>31.5628</v>
      </c>
      <c r="K223" s="18">
        <v>6.451</v>
      </c>
      <c r="L223" s="57">
        <f t="shared" si="25"/>
        <v>287.99107142857144</v>
      </c>
      <c r="M223" s="14">
        <f aca="true" t="shared" si="27" ref="M223:M237">(K223*1000/22.4)/(1+H223/1000)</f>
        <v>281.28336416646255</v>
      </c>
      <c r="N223">
        <v>0.3375811</v>
      </c>
      <c r="O223" s="11">
        <v>0</v>
      </c>
      <c r="P223">
        <v>8.128145</v>
      </c>
      <c r="Q223" s="7">
        <v>0.1337518</v>
      </c>
      <c r="R223" s="7">
        <v>0.09848738</v>
      </c>
      <c r="S223" s="11">
        <v>0.962</v>
      </c>
      <c r="T223" s="42"/>
      <c r="U223"/>
      <c r="V223" s="42"/>
      <c r="W223"/>
    </row>
    <row r="224" spans="1:23" ht="12.75">
      <c r="A224">
        <v>80</v>
      </c>
      <c r="B224" s="16">
        <v>227</v>
      </c>
      <c r="C224" s="16">
        <v>10</v>
      </c>
      <c r="D224" s="11">
        <v>9.994</v>
      </c>
      <c r="E224" s="7">
        <v>12.3914</v>
      </c>
      <c r="F224" s="28">
        <v>31.6214</v>
      </c>
      <c r="G224" s="7">
        <v>12.3914</v>
      </c>
      <c r="H224" s="37">
        <f t="shared" si="26"/>
        <v>23.89410740987853</v>
      </c>
      <c r="I224" s="21">
        <v>82.67</v>
      </c>
      <c r="J224" s="18">
        <v>31.6191</v>
      </c>
      <c r="K224" s="18">
        <v>6.424</v>
      </c>
      <c r="L224" s="57">
        <f t="shared" si="25"/>
        <v>286.78571428571433</v>
      </c>
      <c r="M224" s="14">
        <f t="shared" si="27"/>
        <v>280.0931387437999</v>
      </c>
      <c r="N224">
        <v>0.3607707</v>
      </c>
      <c r="O224" s="11">
        <v>0</v>
      </c>
      <c r="P224">
        <v>8.322441</v>
      </c>
      <c r="Q224" s="7">
        <v>0.1401881</v>
      </c>
      <c r="R224" s="7">
        <v>0.201712</v>
      </c>
      <c r="S224" s="11">
        <v>9.994</v>
      </c>
      <c r="T224" s="42"/>
      <c r="U224"/>
      <c r="V224" s="42"/>
      <c r="W224"/>
    </row>
    <row r="225" spans="1:23" ht="12.75">
      <c r="A225">
        <v>80</v>
      </c>
      <c r="B225" s="16">
        <v>226</v>
      </c>
      <c r="C225" s="16">
        <v>25</v>
      </c>
      <c r="D225" s="11">
        <v>25.368</v>
      </c>
      <c r="E225" s="7">
        <v>12.1951</v>
      </c>
      <c r="F225" s="28">
        <v>32.0293</v>
      </c>
      <c r="G225" s="7">
        <v>12.1951</v>
      </c>
      <c r="H225" s="37">
        <f t="shared" si="26"/>
        <v>24.24716837137862</v>
      </c>
      <c r="I225" s="21">
        <v>86.82</v>
      </c>
      <c r="J225" s="18">
        <v>32.0127</v>
      </c>
      <c r="K225" s="18">
        <v>6.231</v>
      </c>
      <c r="L225" s="57">
        <f t="shared" si="25"/>
        <v>278.1696428571429</v>
      </c>
      <c r="M225" s="14">
        <f t="shared" si="27"/>
        <v>271.5844880483792</v>
      </c>
      <c r="N225">
        <v>0.4821917</v>
      </c>
      <c r="O225" s="11">
        <v>1.466367</v>
      </c>
      <c r="P225">
        <v>9.87436</v>
      </c>
      <c r="Q225" s="7">
        <v>0.5437037</v>
      </c>
      <c r="R225" s="7">
        <v>0.540255</v>
      </c>
      <c r="S225" s="11">
        <v>25.368</v>
      </c>
      <c r="T225" s="42"/>
      <c r="U225"/>
      <c r="V225" s="42"/>
      <c r="W225"/>
    </row>
    <row r="226" spans="1:23" ht="12.75">
      <c r="A226">
        <v>80</v>
      </c>
      <c r="B226" s="16">
        <v>225</v>
      </c>
      <c r="C226" s="16">
        <v>50</v>
      </c>
      <c r="D226" s="11">
        <v>50.794</v>
      </c>
      <c r="E226" s="7">
        <v>8.2994</v>
      </c>
      <c r="F226" s="28">
        <v>32.1255</v>
      </c>
      <c r="G226" s="7">
        <v>8.2994</v>
      </c>
      <c r="H226" s="37">
        <f t="shared" si="26"/>
        <v>24.974030038229103</v>
      </c>
      <c r="I226" s="21">
        <v>85.59</v>
      </c>
      <c r="J226" s="18">
        <v>32.1163</v>
      </c>
      <c r="K226" s="18">
        <v>5.394</v>
      </c>
      <c r="L226" s="57">
        <f t="shared" si="25"/>
        <v>240.80357142857144</v>
      </c>
      <c r="M226" s="14">
        <f t="shared" si="27"/>
        <v>234.9362660628485</v>
      </c>
      <c r="N226">
        <v>1.39939</v>
      </c>
      <c r="O226" s="11">
        <v>15.19808</v>
      </c>
      <c r="P226">
        <v>23.87962</v>
      </c>
      <c r="Q226" s="7">
        <v>0.07616591</v>
      </c>
      <c r="R226" s="7">
        <v>0.08572087</v>
      </c>
      <c r="S226" s="11">
        <v>50.794</v>
      </c>
      <c r="T226" s="42"/>
      <c r="U226"/>
      <c r="V226" s="42"/>
      <c r="W226"/>
    </row>
    <row r="227" spans="1:23" ht="12.75">
      <c r="A227">
        <v>80</v>
      </c>
      <c r="B227" s="16">
        <v>224</v>
      </c>
      <c r="C227" s="2">
        <v>75</v>
      </c>
      <c r="D227" s="11">
        <v>74.232</v>
      </c>
      <c r="E227" s="7">
        <v>7.3096</v>
      </c>
      <c r="F227" s="28">
        <v>32.215</v>
      </c>
      <c r="G227" s="7">
        <v>7.3096</v>
      </c>
      <c r="H227" s="37">
        <f t="shared" si="26"/>
        <v>25.184345896276</v>
      </c>
      <c r="I227" s="21">
        <v>86.45</v>
      </c>
      <c r="J227" s="20">
        <v>32.212</v>
      </c>
      <c r="K227" s="18">
        <v>5.612</v>
      </c>
      <c r="L227" s="57">
        <f t="shared" si="25"/>
        <v>250.5357142857143</v>
      </c>
      <c r="M227" s="14">
        <f t="shared" si="27"/>
        <v>244.38113524517522</v>
      </c>
      <c r="N227">
        <v>1.48543</v>
      </c>
      <c r="O227" s="11">
        <v>16.44259</v>
      </c>
      <c r="P227">
        <v>24.46655</v>
      </c>
      <c r="Q227" s="7">
        <v>0.06980542</v>
      </c>
      <c r="R227" s="7">
        <v>0.079349</v>
      </c>
      <c r="S227" s="11">
        <v>74.232</v>
      </c>
      <c r="T227" s="42"/>
      <c r="U227"/>
      <c r="V227" s="42"/>
      <c r="W227"/>
    </row>
    <row r="228" spans="1:23" ht="12.75">
      <c r="A228">
        <v>80</v>
      </c>
      <c r="B228" s="16">
        <v>223</v>
      </c>
      <c r="C228" s="2">
        <v>100</v>
      </c>
      <c r="D228" s="11">
        <v>99.543</v>
      </c>
      <c r="E228" s="7">
        <v>6.9335</v>
      </c>
      <c r="F228" s="28">
        <v>32.3997</v>
      </c>
      <c r="G228" s="7">
        <v>6.9335</v>
      </c>
      <c r="H228" s="37">
        <f t="shared" si="26"/>
        <v>25.380157453119864</v>
      </c>
      <c r="I228" s="21">
        <v>83.98</v>
      </c>
      <c r="J228" s="20">
        <v>32.3726</v>
      </c>
      <c r="K228" s="18">
        <v>5.566</v>
      </c>
      <c r="L228" s="57">
        <f t="shared" si="25"/>
        <v>248.48214285714286</v>
      </c>
      <c r="M228" s="14">
        <f t="shared" si="27"/>
        <v>242.331725507867</v>
      </c>
      <c r="N228">
        <v>1.544078</v>
      </c>
      <c r="O228" s="11">
        <v>17.3634</v>
      </c>
      <c r="P228">
        <v>26.81046</v>
      </c>
      <c r="Q228" s="7">
        <v>0.1434092</v>
      </c>
      <c r="R228" s="7">
        <v>0.07298472</v>
      </c>
      <c r="S228" s="11">
        <v>99.543</v>
      </c>
      <c r="T228" s="42"/>
      <c r="U228"/>
      <c r="V228" s="42"/>
      <c r="W228"/>
    </row>
    <row r="229" spans="1:23" ht="12.75">
      <c r="A229">
        <v>80</v>
      </c>
      <c r="B229" s="2">
        <v>222</v>
      </c>
      <c r="C229" s="2">
        <v>150</v>
      </c>
      <c r="D229" s="11">
        <v>149.364</v>
      </c>
      <c r="E229" s="7">
        <v>6.0519</v>
      </c>
      <c r="F229" s="28">
        <v>33.1283</v>
      </c>
      <c r="G229" s="7">
        <v>6.0519</v>
      </c>
      <c r="H229" s="37">
        <f t="shared" si="26"/>
        <v>26.067742257929694</v>
      </c>
      <c r="I229" s="21">
        <v>89.07</v>
      </c>
      <c r="J229" s="18">
        <v>33.1019</v>
      </c>
      <c r="K229" s="18">
        <v>4.93</v>
      </c>
      <c r="L229" s="57">
        <f t="shared" si="25"/>
        <v>220.08928571428572</v>
      </c>
      <c r="M229" s="14">
        <f t="shared" si="27"/>
        <v>214.49781203526072</v>
      </c>
      <c r="N229">
        <v>1.818949</v>
      </c>
      <c r="O229" s="11">
        <v>22.55836</v>
      </c>
      <c r="P229">
        <v>36.00592</v>
      </c>
      <c r="Q229" s="7"/>
      <c r="S229" s="11">
        <v>149.364</v>
      </c>
      <c r="T229" s="42"/>
      <c r="U229"/>
      <c r="V229" s="42"/>
      <c r="W229"/>
    </row>
    <row r="230" spans="1:23" ht="12.75">
      <c r="A230">
        <v>80</v>
      </c>
      <c r="B230" s="2">
        <v>221</v>
      </c>
      <c r="C230" s="2">
        <v>200</v>
      </c>
      <c r="D230" s="11">
        <v>200.146</v>
      </c>
      <c r="E230" s="7">
        <v>6.048</v>
      </c>
      <c r="F230" s="28">
        <v>33.8118</v>
      </c>
      <c r="G230" s="7">
        <v>6.048</v>
      </c>
      <c r="H230" s="37">
        <f t="shared" si="26"/>
        <v>26.60811586842533</v>
      </c>
      <c r="I230" s="21">
        <v>89.84</v>
      </c>
      <c r="J230" s="20">
        <v>33.8069</v>
      </c>
      <c r="K230" s="18">
        <v>2.746</v>
      </c>
      <c r="L230" s="57">
        <f t="shared" si="25"/>
        <v>122.58928571428572</v>
      </c>
      <c r="M230" s="14">
        <f t="shared" si="27"/>
        <v>119.41195848679354</v>
      </c>
      <c r="N230">
        <v>2.401869</v>
      </c>
      <c r="O230" s="11">
        <v>32.91646</v>
      </c>
      <c r="P230">
        <v>54.09589</v>
      </c>
      <c r="Q230" s="7"/>
      <c r="S230" s="11">
        <v>200.146</v>
      </c>
      <c r="T230" s="42"/>
      <c r="U230"/>
      <c r="V230" s="42"/>
      <c r="W230"/>
    </row>
    <row r="231" spans="1:23" ht="12.75">
      <c r="A231">
        <v>80</v>
      </c>
      <c r="B231" s="16">
        <v>220</v>
      </c>
      <c r="C231" s="16">
        <v>250</v>
      </c>
      <c r="D231" s="11">
        <v>249.738</v>
      </c>
      <c r="E231" s="7">
        <v>5.475</v>
      </c>
      <c r="F231" s="28">
        <v>33.8736</v>
      </c>
      <c r="G231" s="7">
        <v>5.475</v>
      </c>
      <c r="H231" s="37">
        <f t="shared" si="26"/>
        <v>26.727217763756016</v>
      </c>
      <c r="I231" s="21">
        <v>89.24</v>
      </c>
      <c r="J231" s="18">
        <v>33.8671</v>
      </c>
      <c r="K231" s="18">
        <v>2.235</v>
      </c>
      <c r="L231" s="57">
        <f t="shared" si="25"/>
        <v>99.77678571428572</v>
      </c>
      <c r="M231" s="14">
        <f t="shared" si="27"/>
        <v>97.1794494078015</v>
      </c>
      <c r="N231">
        <v>2.595159</v>
      </c>
      <c r="O231" s="11">
        <v>35.74026</v>
      </c>
      <c r="P231">
        <v>64.97118</v>
      </c>
      <c r="Q231" s="7"/>
      <c r="S231" s="11">
        <v>249.738</v>
      </c>
      <c r="T231" s="42"/>
      <c r="U231"/>
      <c r="V231" s="42"/>
      <c r="W231"/>
    </row>
    <row r="232" spans="1:23" ht="12.75">
      <c r="A232">
        <v>80</v>
      </c>
      <c r="B232" s="16">
        <v>219</v>
      </c>
      <c r="C232" s="16">
        <v>300</v>
      </c>
      <c r="D232" s="11">
        <v>300.298</v>
      </c>
      <c r="E232" s="7">
        <v>5.0839</v>
      </c>
      <c r="F232" s="28">
        <v>33.9071</v>
      </c>
      <c r="G232" s="7">
        <v>5.0839</v>
      </c>
      <c r="H232" s="37">
        <f t="shared" si="26"/>
        <v>26.79955122507522</v>
      </c>
      <c r="I232" s="21">
        <v>88.68</v>
      </c>
      <c r="J232" s="18">
        <v>33.9008</v>
      </c>
      <c r="K232" s="18">
        <v>1.892</v>
      </c>
      <c r="L232" s="57">
        <f t="shared" si="25"/>
        <v>84.46428571428572</v>
      </c>
      <c r="M232" s="14">
        <f t="shared" si="27"/>
        <v>82.25976103467453</v>
      </c>
      <c r="N232">
        <v>2.756764</v>
      </c>
      <c r="O232" s="11">
        <v>37.85749</v>
      </c>
      <c r="P232">
        <v>71.71873</v>
      </c>
      <c r="Q232" s="12"/>
      <c r="R232" s="12"/>
      <c r="S232" s="11">
        <v>300.298</v>
      </c>
      <c r="T232" s="42"/>
      <c r="U232"/>
      <c r="V232" s="42"/>
      <c r="W232"/>
    </row>
    <row r="233" spans="1:23" ht="12.75">
      <c r="A233">
        <v>80</v>
      </c>
      <c r="B233" s="16">
        <v>218</v>
      </c>
      <c r="C233" s="16">
        <v>400</v>
      </c>
      <c r="D233" s="11">
        <v>400.219</v>
      </c>
      <c r="E233" s="7">
        <v>4.4984</v>
      </c>
      <c r="F233" s="28">
        <v>33.9641</v>
      </c>
      <c r="G233" s="7">
        <v>4.4984</v>
      </c>
      <c r="H233" s="37">
        <f t="shared" si="26"/>
        <v>26.910046548462105</v>
      </c>
      <c r="I233" s="21">
        <v>90.95</v>
      </c>
      <c r="J233" s="18">
        <v>33.9574</v>
      </c>
      <c r="K233" s="18">
        <v>1.364</v>
      </c>
      <c r="L233" s="57">
        <f t="shared" si="25"/>
        <v>60.89285714285715</v>
      </c>
      <c r="M233" s="14">
        <f t="shared" si="27"/>
        <v>59.29716760248238</v>
      </c>
      <c r="N233">
        <v>2.934922</v>
      </c>
      <c r="O233" s="11">
        <v>40.7352</v>
      </c>
      <c r="P233">
        <v>83.46412</v>
      </c>
      <c r="Q233" s="12"/>
      <c r="R233" s="12"/>
      <c r="S233" s="11">
        <v>400.219</v>
      </c>
      <c r="T233" s="42"/>
      <c r="U233"/>
      <c r="V233" s="42"/>
      <c r="W233"/>
    </row>
    <row r="234" spans="1:23" ht="12.75">
      <c r="A234">
        <v>80</v>
      </c>
      <c r="B234" s="16">
        <v>217</v>
      </c>
      <c r="C234" s="16">
        <v>600</v>
      </c>
      <c r="D234" s="11">
        <v>600.846</v>
      </c>
      <c r="E234" s="7">
        <v>3.9647</v>
      </c>
      <c r="F234" s="28">
        <v>34.1195</v>
      </c>
      <c r="G234" s="7">
        <v>3.9647</v>
      </c>
      <c r="H234" s="37">
        <f t="shared" si="26"/>
        <v>27.089658960998122</v>
      </c>
      <c r="I234" s="21">
        <v>90.76</v>
      </c>
      <c r="J234" s="18">
        <v>34.1137</v>
      </c>
      <c r="K234" s="18">
        <v>0.649</v>
      </c>
      <c r="L234" s="57">
        <f t="shared" si="25"/>
        <v>28.97321428571429</v>
      </c>
      <c r="M234" s="14">
        <f t="shared" si="27"/>
        <v>28.209040985792356</v>
      </c>
      <c r="N234">
        <v>3.129339</v>
      </c>
      <c r="O234" s="11">
        <v>43.55779</v>
      </c>
      <c r="P234">
        <v>107.0994</v>
      </c>
      <c r="Q234" s="13"/>
      <c r="R234" s="13"/>
      <c r="S234" s="11">
        <v>600.846</v>
      </c>
      <c r="T234" s="42"/>
      <c r="U234"/>
      <c r="V234" s="42"/>
      <c r="W234"/>
    </row>
    <row r="235" spans="1:23" ht="12.75">
      <c r="A235">
        <v>80</v>
      </c>
      <c r="B235" s="16">
        <v>216</v>
      </c>
      <c r="C235" s="16">
        <v>800</v>
      </c>
      <c r="D235" s="11">
        <v>800.164</v>
      </c>
      <c r="E235" s="7">
        <v>3.5288</v>
      </c>
      <c r="F235" s="28">
        <v>34.2462</v>
      </c>
      <c r="G235" s="7">
        <v>3.5288</v>
      </c>
      <c r="H235" s="37">
        <f t="shared" si="26"/>
        <v>27.233969084615183</v>
      </c>
      <c r="I235" s="21">
        <v>91.2</v>
      </c>
      <c r="J235" s="18">
        <v>34.2412</v>
      </c>
      <c r="K235" s="18">
        <v>0.407</v>
      </c>
      <c r="L235" s="57">
        <f t="shared" si="25"/>
        <v>18.169642857142858</v>
      </c>
      <c r="M235" s="14">
        <f t="shared" si="27"/>
        <v>17.687930309911888</v>
      </c>
      <c r="N235">
        <v>3.198066</v>
      </c>
      <c r="O235" s="11">
        <v>44.53074</v>
      </c>
      <c r="P235">
        <v>125.6691</v>
      </c>
      <c r="Q235" s="7"/>
      <c r="S235" s="11">
        <v>800.164</v>
      </c>
      <c r="T235" s="42"/>
      <c r="U235"/>
      <c r="V235" s="42"/>
      <c r="W235"/>
    </row>
    <row r="236" spans="1:23" ht="12.75">
      <c r="A236">
        <v>80</v>
      </c>
      <c r="B236" s="16">
        <v>215</v>
      </c>
      <c r="C236" s="16">
        <v>1000</v>
      </c>
      <c r="D236" s="11">
        <v>973.861</v>
      </c>
      <c r="E236" s="7">
        <v>3.1416</v>
      </c>
      <c r="F236" s="28">
        <v>34.3372</v>
      </c>
      <c r="G236" s="7">
        <v>3.1416</v>
      </c>
      <c r="H236" s="37">
        <f t="shared" si="26"/>
        <v>27.343278979767547</v>
      </c>
      <c r="I236" s="21">
        <v>91.29</v>
      </c>
      <c r="J236" s="18">
        <v>34.3311</v>
      </c>
      <c r="K236" s="18">
        <v>0.439</v>
      </c>
      <c r="L236" s="57">
        <f t="shared" si="25"/>
        <v>19.59821428571429</v>
      </c>
      <c r="M236" s="14">
        <f t="shared" si="27"/>
        <v>19.07659755673571</v>
      </c>
      <c r="N236">
        <v>3.227991</v>
      </c>
      <c r="O236" s="11">
        <v>44.52486</v>
      </c>
      <c r="P236">
        <v>139.8855</v>
      </c>
      <c r="Q236" s="7"/>
      <c r="S236" s="11">
        <v>973.861</v>
      </c>
      <c r="T236" s="42"/>
      <c r="U236"/>
      <c r="V236" s="42"/>
      <c r="W236"/>
    </row>
    <row r="237" spans="1:23" ht="12.75">
      <c r="A237">
        <v>80</v>
      </c>
      <c r="B237" s="16">
        <v>214</v>
      </c>
      <c r="C237" s="16" t="s">
        <v>73</v>
      </c>
      <c r="D237" s="11">
        <v>973.859</v>
      </c>
      <c r="E237" s="7">
        <v>3.1418</v>
      </c>
      <c r="F237" s="28">
        <v>34.3371</v>
      </c>
      <c r="G237" s="7">
        <v>3.1418</v>
      </c>
      <c r="H237" s="37">
        <f t="shared" si="26"/>
        <v>27.343180656384448</v>
      </c>
      <c r="I237" s="21">
        <v>91.26</v>
      </c>
      <c r="J237" s="18">
        <v>34.3317</v>
      </c>
      <c r="K237" s="18">
        <v>0.549</v>
      </c>
      <c r="L237" s="57">
        <f t="shared" si="25"/>
        <v>24.508928571428577</v>
      </c>
      <c r="M237" s="14">
        <f t="shared" si="27"/>
        <v>23.85661289518607</v>
      </c>
      <c r="N237">
        <v>3.210624</v>
      </c>
      <c r="O237" s="11">
        <v>44.73602</v>
      </c>
      <c r="P237">
        <v>141.9336</v>
      </c>
      <c r="Q237" s="7"/>
      <c r="S237" s="11">
        <v>973.859</v>
      </c>
      <c r="T237" s="42"/>
      <c r="U237"/>
      <c r="V237" s="42"/>
      <c r="W237"/>
    </row>
    <row r="238" spans="1:23" ht="12.75">
      <c r="A238">
        <v>83</v>
      </c>
      <c r="B238" s="16">
        <v>236</v>
      </c>
      <c r="C238" s="2">
        <v>0</v>
      </c>
      <c r="D238" s="11">
        <v>0.493</v>
      </c>
      <c r="E238" s="7">
        <v>12.563</v>
      </c>
      <c r="F238" s="28">
        <v>28.0201</v>
      </c>
      <c r="G238" s="7">
        <v>12.563</v>
      </c>
      <c r="H238" s="37">
        <f aca="true" t="shared" si="28" ref="H238:H245">((999.842594+6.794*10^-2*E238-9.0953*10^-3*E238^2+1.001685*10^-4*E238^3-1.12*10^-6*E238^4+6.536*10^-9*E238^5)+(0.8245-0.00409*E238+7.6438*10^-5*E238^2-8.2467*10^-7*E238^3+5.3875*10^-9*E238^4)*F238+(-5.72466*10^-3+1.0227*10^-4*E238-1.6546*10^-6*E238^2)*F238^1.5+4.8314*10^-4*F238^2)-1000</f>
        <v>21.074257173258616</v>
      </c>
      <c r="I238" s="21">
        <v>75.84</v>
      </c>
      <c r="J238" s="20">
        <v>28.0507</v>
      </c>
      <c r="K238" s="18">
        <v>6.53</v>
      </c>
      <c r="L238" s="57">
        <f t="shared" si="25"/>
        <v>291.51785714285717</v>
      </c>
      <c r="M238" s="14">
        <f aca="true" t="shared" si="29" ref="M238:M245">(K238*1000/22.4)/(1+H238/1000)</f>
        <v>285.50113284600377</v>
      </c>
      <c r="N238">
        <v>0.1480835</v>
      </c>
      <c r="O238" s="11">
        <v>-0.012618899999999988</v>
      </c>
      <c r="P238" s="11">
        <v>3.287844</v>
      </c>
      <c r="R238" s="11"/>
      <c r="S238" s="11">
        <v>0.493</v>
      </c>
      <c r="T238" s="42"/>
      <c r="U238"/>
      <c r="V238" s="42"/>
      <c r="W238"/>
    </row>
    <row r="239" spans="1:23" ht="12.75">
      <c r="A239">
        <v>83</v>
      </c>
      <c r="B239" s="16">
        <v>235</v>
      </c>
      <c r="C239" s="2">
        <v>10</v>
      </c>
      <c r="D239" s="11">
        <v>10.315</v>
      </c>
      <c r="E239" s="7">
        <v>12.614</v>
      </c>
      <c r="F239" s="28">
        <v>28.3603</v>
      </c>
      <c r="G239" s="7">
        <v>12.614</v>
      </c>
      <c r="H239" s="37">
        <f t="shared" si="28"/>
        <v>21.328026229459624</v>
      </c>
      <c r="I239" s="21">
        <v>80.87</v>
      </c>
      <c r="J239" s="20">
        <v>28.3233</v>
      </c>
      <c r="K239" s="18">
        <v>6.479</v>
      </c>
      <c r="L239" s="57">
        <f t="shared" si="25"/>
        <v>289.24107142857144</v>
      </c>
      <c r="M239" s="14">
        <f t="shared" si="29"/>
        <v>283.2009540523352</v>
      </c>
      <c r="N239">
        <v>0.171877</v>
      </c>
      <c r="O239" s="11">
        <v>-0.012127499999999958</v>
      </c>
      <c r="P239" s="11">
        <v>3.481651</v>
      </c>
      <c r="R239" s="11"/>
      <c r="S239" s="11">
        <v>10.315</v>
      </c>
      <c r="T239" s="42"/>
      <c r="U239"/>
      <c r="V239" s="42"/>
      <c r="W239"/>
    </row>
    <row r="240" spans="1:23" ht="12.75">
      <c r="A240">
        <v>83</v>
      </c>
      <c r="B240" s="2">
        <v>234</v>
      </c>
      <c r="C240" s="2">
        <v>25</v>
      </c>
      <c r="D240" s="11">
        <v>24.256</v>
      </c>
      <c r="E240" s="7">
        <v>12.6508</v>
      </c>
      <c r="F240" s="28">
        <v>29.1909</v>
      </c>
      <c r="G240" s="7">
        <v>12.6508</v>
      </c>
      <c r="H240" s="37">
        <f t="shared" si="28"/>
        <v>21.963703657224983</v>
      </c>
      <c r="I240" s="21">
        <v>85.36</v>
      </c>
      <c r="J240" s="18">
        <v>29.1755</v>
      </c>
      <c r="K240" s="18">
        <v>6.293</v>
      </c>
      <c r="L240" s="57">
        <f t="shared" si="25"/>
        <v>280.9375</v>
      </c>
      <c r="M240" s="14">
        <f t="shared" si="29"/>
        <v>274.899684787855</v>
      </c>
      <c r="N240">
        <v>0.252067</v>
      </c>
      <c r="O240" s="11">
        <v>0.14927690000000005</v>
      </c>
      <c r="P240" s="11">
        <v>4.063184</v>
      </c>
      <c r="R240" s="11"/>
      <c r="S240" s="11">
        <v>24.256</v>
      </c>
      <c r="T240" s="42"/>
      <c r="U240"/>
      <c r="V240" s="42"/>
      <c r="W240"/>
    </row>
    <row r="241" spans="1:23" ht="12.75">
      <c r="A241">
        <v>83</v>
      </c>
      <c r="B241" s="2">
        <v>233</v>
      </c>
      <c r="C241" s="2">
        <v>50</v>
      </c>
      <c r="D241" s="11">
        <v>49.499</v>
      </c>
      <c r="E241" s="7">
        <v>12.722</v>
      </c>
      <c r="F241" s="28">
        <v>30.7336</v>
      </c>
      <c r="G241" s="7">
        <v>12.722</v>
      </c>
      <c r="H241" s="37">
        <f t="shared" si="28"/>
        <v>23.14404410498139</v>
      </c>
      <c r="I241" s="21">
        <v>88.13</v>
      </c>
      <c r="J241" s="20">
        <v>30.7264</v>
      </c>
      <c r="K241" s="18">
        <v>6.196</v>
      </c>
      <c r="L241" s="57">
        <f t="shared" si="25"/>
        <v>276.6071428571429</v>
      </c>
      <c r="M241" s="14">
        <f t="shared" si="29"/>
        <v>270.35014712821913</v>
      </c>
      <c r="N241">
        <v>0.336791</v>
      </c>
      <c r="O241" s="11">
        <v>0.41787681000000004</v>
      </c>
      <c r="P241" s="11">
        <v>5.420514</v>
      </c>
      <c r="R241" s="11"/>
      <c r="S241" s="11">
        <v>49.499</v>
      </c>
      <c r="T241" s="42"/>
      <c r="U241"/>
      <c r="V241" s="42"/>
      <c r="W241"/>
    </row>
    <row r="242" spans="1:23" ht="12.75">
      <c r="A242">
        <v>83</v>
      </c>
      <c r="B242" s="16">
        <v>232</v>
      </c>
      <c r="C242" s="16">
        <v>75</v>
      </c>
      <c r="D242" s="11">
        <v>74.455</v>
      </c>
      <c r="E242" s="7">
        <v>11.4212</v>
      </c>
      <c r="F242" s="28">
        <v>31.7692</v>
      </c>
      <c r="G242" s="7">
        <v>11.4212</v>
      </c>
      <c r="H242" s="37">
        <f t="shared" si="28"/>
        <v>24.18694665784733</v>
      </c>
      <c r="I242" s="21">
        <v>85.44</v>
      </c>
      <c r="J242" s="18">
        <v>31.7437</v>
      </c>
      <c r="K242" s="18">
        <v>5.896</v>
      </c>
      <c r="L242" s="57">
        <f t="shared" si="25"/>
        <v>263.2142857142857</v>
      </c>
      <c r="M242" s="14">
        <f t="shared" si="29"/>
        <v>256.9982819769508</v>
      </c>
      <c r="N242">
        <v>0.6915201</v>
      </c>
      <c r="O242" s="11">
        <v>4.996288000000001</v>
      </c>
      <c r="P242" s="11">
        <v>11.05092</v>
      </c>
      <c r="R242" s="11"/>
      <c r="S242" s="11">
        <v>74.455</v>
      </c>
      <c r="T242" s="42"/>
      <c r="U242"/>
      <c r="V242" s="42"/>
      <c r="W242"/>
    </row>
    <row r="243" spans="1:23" ht="12.75">
      <c r="A243">
        <v>83</v>
      </c>
      <c r="B243" s="16">
        <v>231</v>
      </c>
      <c r="C243" s="16">
        <v>100</v>
      </c>
      <c r="D243" s="11">
        <v>100.388</v>
      </c>
      <c r="E243" s="7">
        <v>7.8297</v>
      </c>
      <c r="F243" s="28">
        <v>32.0417</v>
      </c>
      <c r="G243" s="7">
        <v>7.8297</v>
      </c>
      <c r="H243" s="37">
        <f t="shared" si="28"/>
        <v>24.975995427473208</v>
      </c>
      <c r="I243" s="21">
        <v>87.62</v>
      </c>
      <c r="J243" s="18">
        <v>32.0235</v>
      </c>
      <c r="K243" s="18">
        <v>6.071</v>
      </c>
      <c r="L243" s="57">
        <f t="shared" si="25"/>
        <v>271.0267857142857</v>
      </c>
      <c r="M243" s="14">
        <f t="shared" si="29"/>
        <v>264.42256884391924</v>
      </c>
      <c r="N243">
        <v>1.198717</v>
      </c>
      <c r="O243" s="11">
        <v>11.96049</v>
      </c>
      <c r="P243" s="11">
        <v>16.1081</v>
      </c>
      <c r="R243" s="11"/>
      <c r="S243" s="11">
        <v>100.388</v>
      </c>
      <c r="T243" s="42"/>
      <c r="U243"/>
      <c r="V243" s="42"/>
      <c r="W243"/>
    </row>
    <row r="244" spans="1:23" ht="12.75">
      <c r="A244">
        <v>83</v>
      </c>
      <c r="B244" s="16">
        <v>230</v>
      </c>
      <c r="C244" s="16">
        <v>150</v>
      </c>
      <c r="D244" s="11">
        <v>149.752</v>
      </c>
      <c r="E244" s="7">
        <v>6.0271</v>
      </c>
      <c r="F244" s="28">
        <v>32.8348</v>
      </c>
      <c r="G244" s="7">
        <v>6.0271</v>
      </c>
      <c r="H244" s="37">
        <f t="shared" si="28"/>
        <v>25.83901025687578</v>
      </c>
      <c r="I244" s="21">
        <v>83.21</v>
      </c>
      <c r="J244" s="18">
        <v>32.8018</v>
      </c>
      <c r="K244" s="18">
        <v>5.278</v>
      </c>
      <c r="L244" s="57">
        <f t="shared" si="25"/>
        <v>235.625</v>
      </c>
      <c r="M244" s="14">
        <f t="shared" si="29"/>
        <v>229.69003678364524</v>
      </c>
      <c r="N244">
        <v>1.734705</v>
      </c>
      <c r="O244" s="11">
        <v>20.764139999999998</v>
      </c>
      <c r="P244" s="11">
        <v>32.12011</v>
      </c>
      <c r="R244" s="11"/>
      <c r="S244" s="11">
        <v>149.752</v>
      </c>
      <c r="T244" s="42"/>
      <c r="U244"/>
      <c r="V244" s="42"/>
      <c r="W244"/>
    </row>
    <row r="245" spans="1:23" ht="12.75">
      <c r="A245">
        <v>83</v>
      </c>
      <c r="B245" s="16">
        <v>229</v>
      </c>
      <c r="C245" s="16" t="s">
        <v>72</v>
      </c>
      <c r="D245" s="11">
        <v>190.033</v>
      </c>
      <c r="E245" s="7">
        <v>5.6476</v>
      </c>
      <c r="F245" s="28">
        <v>33.708</v>
      </c>
      <c r="G245" s="7">
        <v>5.6476</v>
      </c>
      <c r="H245" s="37">
        <f t="shared" si="28"/>
        <v>26.575455437157416</v>
      </c>
      <c r="I245" s="21">
        <v>63.27</v>
      </c>
      <c r="J245" s="18">
        <v>33.6997</v>
      </c>
      <c r="K245" s="18">
        <v>2.343</v>
      </c>
      <c r="L245" s="57">
        <f t="shared" si="25"/>
        <v>104.59821428571429</v>
      </c>
      <c r="M245" s="14">
        <f t="shared" si="29"/>
        <v>101.89042971144498</v>
      </c>
      <c r="N245">
        <v>2.667594</v>
      </c>
      <c r="O245" s="11">
        <v>34.06831</v>
      </c>
      <c r="P245" s="11">
        <v>63.23794</v>
      </c>
      <c r="R245" s="11"/>
      <c r="S245" s="11">
        <v>190.033</v>
      </c>
      <c r="T245" s="42"/>
      <c r="U245"/>
      <c r="V245" s="42"/>
      <c r="W245"/>
    </row>
    <row r="246" spans="1:23" ht="12.75">
      <c r="A246">
        <v>85</v>
      </c>
      <c r="B246">
        <v>245</v>
      </c>
      <c r="C246" s="2">
        <v>0</v>
      </c>
      <c r="D246" s="11">
        <v>1.691</v>
      </c>
      <c r="E246" s="7">
        <v>11.4332</v>
      </c>
      <c r="F246" s="28">
        <v>32.0871</v>
      </c>
      <c r="G246" s="7">
        <v>11.4332</v>
      </c>
      <c r="H246" s="37">
        <f aca="true" t="shared" si="30" ref="H246:H254">((999.842594+6.794*10^-2*E246-9.0953*10^-3*E246^2+1.001685*10^-4*E246^3-1.12*10^-6*E246^4+6.536*10^-9*E246^5)+(0.8245-0.00409*E246+7.6438*10^-5*E246^2-8.2467*10^-7*E246^3+5.3875*10^-9*E246^4)*F246+(-5.72466*10^-3+1.0227*10^-4*E246-1.6546*10^-6*E246^2)*F246^1.5+4.8314*10^-4*F246^2)-1000</f>
        <v>24.43180679312718</v>
      </c>
      <c r="I246" s="21">
        <v>83.34</v>
      </c>
      <c r="J246" s="20">
        <v>32.0816</v>
      </c>
      <c r="K246" s="18">
        <v>6.673</v>
      </c>
      <c r="L246" s="57">
        <f t="shared" si="25"/>
        <v>297.9017857142857</v>
      </c>
      <c r="M246" s="14">
        <f aca="true" t="shared" si="31" ref="M246:M254">(K246*1000/22.4)/(1+H246/1000)</f>
        <v>290.79708745751947</v>
      </c>
      <c r="N246" s="7">
        <v>0.6499217</v>
      </c>
      <c r="O246" s="11">
        <v>4.460286</v>
      </c>
      <c r="P246" s="11">
        <v>13.82808</v>
      </c>
      <c r="R246" s="11"/>
      <c r="T246" s="42"/>
      <c r="U246"/>
      <c r="V246" s="42"/>
      <c r="W246"/>
    </row>
    <row r="247" spans="1:23" ht="12.75">
      <c r="A247">
        <v>85</v>
      </c>
      <c r="B247">
        <v>244</v>
      </c>
      <c r="C247" s="2">
        <v>10</v>
      </c>
      <c r="D247" s="11">
        <v>10.1</v>
      </c>
      <c r="E247" s="7">
        <v>11.4143</v>
      </c>
      <c r="F247" s="28">
        <v>32.087</v>
      </c>
      <c r="G247" s="7">
        <v>11.4143</v>
      </c>
      <c r="H247" s="37">
        <f t="shared" si="30"/>
        <v>24.4351231628782</v>
      </c>
      <c r="I247" s="21">
        <v>83.74</v>
      </c>
      <c r="J247" s="20">
        <v>32.082</v>
      </c>
      <c r="K247" s="18">
        <v>6.303</v>
      </c>
      <c r="L247" s="57">
        <f t="shared" si="25"/>
        <v>281.3839285714286</v>
      </c>
      <c r="M247" s="14">
        <f t="shared" si="31"/>
        <v>274.67227763791783</v>
      </c>
      <c r="N247" s="7">
        <v>0.6735972</v>
      </c>
      <c r="O247" s="11">
        <v>4.460374</v>
      </c>
      <c r="P247" s="11">
        <v>13.82808</v>
      </c>
      <c r="R247" s="11"/>
      <c r="T247" s="42"/>
      <c r="U247"/>
      <c r="V247" s="42"/>
      <c r="W247"/>
    </row>
    <row r="248" spans="1:23" ht="12.75">
      <c r="A248">
        <v>85</v>
      </c>
      <c r="B248">
        <v>243</v>
      </c>
      <c r="C248" s="2">
        <v>25</v>
      </c>
      <c r="D248" s="11">
        <v>26.483</v>
      </c>
      <c r="E248" s="7">
        <v>11.5562</v>
      </c>
      <c r="F248" s="28">
        <v>32.1723</v>
      </c>
      <c r="G248" s="7">
        <v>11.5562</v>
      </c>
      <c r="H248" s="37">
        <f t="shared" si="30"/>
        <v>24.475814219230188</v>
      </c>
      <c r="I248" s="21">
        <v>86.72</v>
      </c>
      <c r="J248" s="18">
        <v>32.1669</v>
      </c>
      <c r="K248" s="18">
        <v>6.457</v>
      </c>
      <c r="L248" s="57">
        <f t="shared" si="25"/>
        <v>288.2589285714286</v>
      </c>
      <c r="M248" s="14">
        <f t="shared" si="31"/>
        <v>281.37211691143284</v>
      </c>
      <c r="N248" s="7">
        <v>0.6688645</v>
      </c>
      <c r="O248" s="11">
        <v>4.247381</v>
      </c>
      <c r="P248" s="11">
        <v>13.22278</v>
      </c>
      <c r="R248" s="11"/>
      <c r="T248" s="42"/>
      <c r="U248"/>
      <c r="V248" s="42"/>
      <c r="W248"/>
    </row>
    <row r="249" spans="1:23" ht="12.75">
      <c r="A249">
        <v>85</v>
      </c>
      <c r="B249">
        <v>242</v>
      </c>
      <c r="C249" s="2">
        <v>50</v>
      </c>
      <c r="D249" s="11">
        <v>50.194</v>
      </c>
      <c r="E249" s="7">
        <v>8.5014</v>
      </c>
      <c r="F249" s="28">
        <v>32.5167</v>
      </c>
      <c r="G249" s="7">
        <v>8.5014</v>
      </c>
      <c r="H249" s="37">
        <f t="shared" si="30"/>
        <v>25.250685638955474</v>
      </c>
      <c r="I249" s="21">
        <v>90.41</v>
      </c>
      <c r="J249" s="20">
        <v>32.5044</v>
      </c>
      <c r="K249" s="18">
        <v>6.168</v>
      </c>
      <c r="L249" s="57">
        <f t="shared" si="25"/>
        <v>275.3571428571429</v>
      </c>
      <c r="M249" s="14">
        <f t="shared" si="31"/>
        <v>268.57542912593635</v>
      </c>
      <c r="N249" s="7">
        <v>1.108544</v>
      </c>
      <c r="O249" s="11">
        <v>11.13189</v>
      </c>
      <c r="P249" s="11">
        <v>17.66221</v>
      </c>
      <c r="R249" s="11"/>
      <c r="T249" s="42"/>
      <c r="U249"/>
      <c r="V249" s="42"/>
      <c r="W249"/>
    </row>
    <row r="250" spans="1:23" ht="12.75">
      <c r="A250">
        <v>85</v>
      </c>
      <c r="B250">
        <v>241</v>
      </c>
      <c r="C250" s="16">
        <v>75</v>
      </c>
      <c r="D250" s="11">
        <v>74.577</v>
      </c>
      <c r="E250" s="7">
        <v>7.6518</v>
      </c>
      <c r="F250" s="28">
        <v>32.6586</v>
      </c>
      <c r="G250" s="7">
        <v>7.6518</v>
      </c>
      <c r="H250" s="37">
        <f t="shared" si="30"/>
        <v>25.485622443089824</v>
      </c>
      <c r="I250" s="21">
        <v>90.74</v>
      </c>
      <c r="J250" s="18">
        <v>32.6439</v>
      </c>
      <c r="K250" s="18">
        <v>6.152</v>
      </c>
      <c r="L250" s="57">
        <f t="shared" si="25"/>
        <v>274.64285714285717</v>
      </c>
      <c r="M250" s="14">
        <f t="shared" si="31"/>
        <v>267.8173648973794</v>
      </c>
      <c r="N250" s="7">
        <v>1.214525</v>
      </c>
      <c r="O250" s="11">
        <v>12.79002</v>
      </c>
      <c r="P250" s="11">
        <v>18.87317</v>
      </c>
      <c r="R250" s="11"/>
      <c r="T250" s="42"/>
      <c r="U250"/>
      <c r="V250" s="42"/>
      <c r="W250"/>
    </row>
    <row r="251" spans="1:23" ht="12.75">
      <c r="A251">
        <v>85</v>
      </c>
      <c r="B251">
        <v>240</v>
      </c>
      <c r="C251" s="16">
        <v>100</v>
      </c>
      <c r="D251" s="11">
        <v>100.643</v>
      </c>
      <c r="E251" s="7">
        <v>6.8999</v>
      </c>
      <c r="F251" s="28">
        <v>33.0038</v>
      </c>
      <c r="G251" s="7">
        <v>6.8999</v>
      </c>
      <c r="H251" s="37">
        <f t="shared" si="30"/>
        <v>25.860344611402752</v>
      </c>
      <c r="I251" s="21">
        <v>90.39</v>
      </c>
      <c r="J251" s="18">
        <v>32.9711</v>
      </c>
      <c r="K251" s="18">
        <v>4.387</v>
      </c>
      <c r="L251" s="57">
        <f t="shared" si="25"/>
        <v>195.84821428571428</v>
      </c>
      <c r="M251" s="14">
        <f t="shared" si="31"/>
        <v>190.91118524510455</v>
      </c>
      <c r="N251" s="7">
        <v>1.903521</v>
      </c>
      <c r="O251" s="11">
        <v>23.74165</v>
      </c>
      <c r="P251" s="11">
        <v>40.2818</v>
      </c>
      <c r="R251" s="11"/>
      <c r="T251" s="42"/>
      <c r="U251"/>
      <c r="V251" s="42"/>
      <c r="W251"/>
    </row>
    <row r="252" spans="1:23" ht="12.75">
      <c r="A252">
        <v>85</v>
      </c>
      <c r="B252">
        <v>239</v>
      </c>
      <c r="C252" s="16">
        <v>150</v>
      </c>
      <c r="D252" s="11">
        <v>150.831</v>
      </c>
      <c r="E252" s="7">
        <v>5.9313</v>
      </c>
      <c r="F252" s="28">
        <v>33.5984</v>
      </c>
      <c r="G252" s="7">
        <v>5.9313</v>
      </c>
      <c r="H252" s="37">
        <f t="shared" si="30"/>
        <v>26.454076579976345</v>
      </c>
      <c r="I252" s="21">
        <v>89.71</v>
      </c>
      <c r="J252" s="18">
        <v>33.5905</v>
      </c>
      <c r="K252" s="18">
        <v>2.559</v>
      </c>
      <c r="L252" s="57">
        <f t="shared" si="25"/>
        <v>114.24107142857144</v>
      </c>
      <c r="M252" s="14">
        <f t="shared" si="31"/>
        <v>111.2968169109028</v>
      </c>
      <c r="N252" s="7">
        <v>2.488343</v>
      </c>
      <c r="O252" s="11">
        <v>33.40778</v>
      </c>
      <c r="P252" s="11">
        <v>62.52818</v>
      </c>
      <c r="R252" s="11"/>
      <c r="T252" s="42"/>
      <c r="U252"/>
      <c r="V252" s="42"/>
      <c r="W252"/>
    </row>
    <row r="253" spans="1:23" ht="12.75">
      <c r="A253">
        <v>85</v>
      </c>
      <c r="B253">
        <v>238</v>
      </c>
      <c r="C253" s="16">
        <v>200</v>
      </c>
      <c r="D253" s="11">
        <v>199.752</v>
      </c>
      <c r="E253" s="7">
        <v>5.8189</v>
      </c>
      <c r="F253" s="28">
        <v>33.7164</v>
      </c>
      <c r="G253" s="7">
        <v>5.8189</v>
      </c>
      <c r="H253" s="37">
        <f t="shared" si="30"/>
        <v>26.561213474808028</v>
      </c>
      <c r="I253" s="21">
        <v>89.87</v>
      </c>
      <c r="J253" s="18">
        <v>33.7087</v>
      </c>
      <c r="K253" s="18">
        <v>2.426</v>
      </c>
      <c r="L253" s="57">
        <f t="shared" si="25"/>
        <v>108.30357142857144</v>
      </c>
      <c r="M253" s="14">
        <f t="shared" si="31"/>
        <v>105.50132813022864</v>
      </c>
      <c r="N253" s="7">
        <v>2.53504</v>
      </c>
      <c r="O253" s="11">
        <v>34.43736</v>
      </c>
      <c r="P253" s="11">
        <v>64.14729</v>
      </c>
      <c r="R253" s="11"/>
      <c r="T253" s="42"/>
      <c r="U253"/>
      <c r="V253" s="42"/>
      <c r="W253"/>
    </row>
    <row r="254" spans="1:23" ht="12.75">
      <c r="A254">
        <v>85</v>
      </c>
      <c r="B254">
        <v>237</v>
      </c>
      <c r="C254" s="16" t="s">
        <v>72</v>
      </c>
      <c r="D254" s="11">
        <v>262.781</v>
      </c>
      <c r="E254" s="7">
        <v>5.7847</v>
      </c>
      <c r="F254" s="28">
        <v>33.8369</v>
      </c>
      <c r="G254" s="7">
        <v>5.7847</v>
      </c>
      <c r="H254" s="37">
        <f t="shared" si="30"/>
        <v>26.660683967316572</v>
      </c>
      <c r="I254" s="21">
        <v>90.2</v>
      </c>
      <c r="J254" s="18">
        <v>33.8253</v>
      </c>
      <c r="K254" s="18">
        <v>2.481</v>
      </c>
      <c r="L254" s="57">
        <f t="shared" si="25"/>
        <v>110.75892857142857</v>
      </c>
      <c r="M254" s="14">
        <f t="shared" si="31"/>
        <v>107.88270194922023</v>
      </c>
      <c r="N254" s="7">
        <v>2.560451</v>
      </c>
      <c r="O254" s="11">
        <v>34.76297</v>
      </c>
      <c r="P254" s="11">
        <v>63.5401</v>
      </c>
      <c r="Q254" s="7"/>
      <c r="T254" s="42"/>
      <c r="U254"/>
      <c r="V254" s="42"/>
      <c r="W254"/>
    </row>
    <row r="255" spans="2:23" ht="12.75">
      <c r="B255">
        <v>246</v>
      </c>
      <c r="C255" s="2">
        <v>0</v>
      </c>
      <c r="E255" s="7">
        <v>12.239</v>
      </c>
      <c r="F255" s="28">
        <v>32.15</v>
      </c>
      <c r="G255" s="7">
        <v>79.58</v>
      </c>
      <c r="H255" s="28">
        <v>0.086</v>
      </c>
      <c r="I255" s="7">
        <v>0.753151515151515</v>
      </c>
      <c r="J255" s="28">
        <v>0.36833333333333335</v>
      </c>
      <c r="K255" s="7">
        <v>0.2446969696969697</v>
      </c>
      <c r="L255" s="57">
        <f t="shared" si="25"/>
        <v>10.923971861471863</v>
      </c>
      <c r="M255" s="7">
        <v>1.015878787878788</v>
      </c>
      <c r="N255" s="7"/>
      <c r="O255" s="7">
        <v>0.4962501</v>
      </c>
      <c r="P255" s="11">
        <v>1.461222</v>
      </c>
      <c r="Q255" s="11">
        <v>9.868813</v>
      </c>
      <c r="R255" s="11"/>
      <c r="T255" s="42"/>
      <c r="U255" s="11"/>
      <c r="V255" s="42"/>
      <c r="W255" s="11"/>
    </row>
    <row r="256" spans="2:23" ht="12.75">
      <c r="B256">
        <v>247</v>
      </c>
      <c r="C256" s="2">
        <v>10</v>
      </c>
      <c r="E256" s="7">
        <v>12.24</v>
      </c>
      <c r="F256" s="28">
        <v>32.14</v>
      </c>
      <c r="G256" s="7">
        <v>80.24</v>
      </c>
      <c r="H256" s="28">
        <v>0.087</v>
      </c>
      <c r="I256" s="7">
        <v>1.1822727272727271</v>
      </c>
      <c r="J256" s="28">
        <v>0.595</v>
      </c>
      <c r="K256" s="7">
        <v>0.175</v>
      </c>
      <c r="L256" s="57">
        <f t="shared" si="25"/>
        <v>7.8125</v>
      </c>
      <c r="M256" s="7">
        <v>1.2961212121212122</v>
      </c>
      <c r="N256" s="7"/>
      <c r="O256" s="7">
        <v>0.4884302</v>
      </c>
      <c r="P256" s="11">
        <v>1.461573</v>
      </c>
      <c r="Q256" s="11">
        <v>9.868813</v>
      </c>
      <c r="R256" s="11"/>
      <c r="T256" s="42"/>
      <c r="U256" s="11"/>
      <c r="V256" s="42"/>
      <c r="W256" s="11"/>
    </row>
    <row r="257" spans="2:23" ht="12.75">
      <c r="B257">
        <v>248</v>
      </c>
      <c r="C257" s="2">
        <v>20</v>
      </c>
      <c r="E257" s="7">
        <v>12.22</v>
      </c>
      <c r="F257" s="28">
        <v>32.13</v>
      </c>
      <c r="G257" s="7">
        <v>80.37</v>
      </c>
      <c r="H257" s="28">
        <v>0.0528</v>
      </c>
      <c r="I257" s="7">
        <v>0.8056969696969695</v>
      </c>
      <c r="J257" s="28">
        <v>0.5517272727272726</v>
      </c>
      <c r="K257" s="7">
        <v>0.26530303030303026</v>
      </c>
      <c r="L257" s="57">
        <f t="shared" si="25"/>
        <v>11.84388528138528</v>
      </c>
      <c r="M257" s="7">
        <v>1.227379518072289</v>
      </c>
      <c r="N257" s="7"/>
      <c r="O257" s="7">
        <v>0.5001592</v>
      </c>
      <c r="P257" s="11">
        <v>1.646369</v>
      </c>
      <c r="Q257" s="11">
        <v>9.868813</v>
      </c>
      <c r="R257" s="11"/>
      <c r="T257" s="42"/>
      <c r="U257" s="11"/>
      <c r="V257" s="42"/>
      <c r="W257" s="11"/>
    </row>
    <row r="258" spans="2:23" ht="12.75">
      <c r="B258">
        <v>249</v>
      </c>
      <c r="C258" s="2">
        <v>35</v>
      </c>
      <c r="E258" s="7">
        <v>9.29</v>
      </c>
      <c r="F258" s="28">
        <v>32.42</v>
      </c>
      <c r="G258" s="7">
        <v>87.57</v>
      </c>
      <c r="H258" s="28">
        <v>0.0076</v>
      </c>
      <c r="I258" s="7">
        <v>0.2678787878787879</v>
      </c>
      <c r="J258" s="28">
        <v>0.129</v>
      </c>
      <c r="K258" s="7">
        <v>0.0775</v>
      </c>
      <c r="L258" s="57">
        <f t="shared" si="25"/>
        <v>3.459821428571429</v>
      </c>
      <c r="M258" s="7">
        <v>0.5500604229607251</v>
      </c>
      <c r="N258" s="7"/>
      <c r="O258" s="33">
        <v>0.7491258</v>
      </c>
      <c r="P258" s="34">
        <v>5.709697</v>
      </c>
      <c r="Q258" s="35">
        <v>11.40715</v>
      </c>
      <c r="R258" s="34" t="s">
        <v>74</v>
      </c>
      <c r="T258" s="42"/>
      <c r="U258" s="11"/>
      <c r="V258" s="42"/>
      <c r="W258" s="11"/>
    </row>
    <row r="259" spans="2:23" ht="12.75">
      <c r="B259">
        <v>250</v>
      </c>
      <c r="C259" s="2">
        <v>0</v>
      </c>
      <c r="E259" s="7">
        <v>12.28</v>
      </c>
      <c r="F259" s="28">
        <v>32.065</v>
      </c>
      <c r="G259" s="7">
        <v>79.27</v>
      </c>
      <c r="H259" s="28">
        <v>0.086</v>
      </c>
      <c r="I259" s="7">
        <v>0.9283030303030303</v>
      </c>
      <c r="J259" s="28">
        <v>0.35545454545454547</v>
      </c>
      <c r="K259" s="7">
        <v>0.10698787878787877</v>
      </c>
      <c r="L259" s="57">
        <f t="shared" si="25"/>
        <v>4.776244588744588</v>
      </c>
      <c r="M259" s="7">
        <v>1.1297272727272727</v>
      </c>
      <c r="N259" s="7"/>
      <c r="O259" s="7">
        <v>0.4649566</v>
      </c>
      <c r="P259" s="11">
        <v>1.27814</v>
      </c>
      <c r="Q259" s="11">
        <v>10.6379</v>
      </c>
      <c r="R259" s="11"/>
      <c r="T259" s="42"/>
      <c r="U259" s="11"/>
      <c r="V259" s="42"/>
      <c r="W259" s="11"/>
    </row>
    <row r="260" spans="2:23" ht="12.75">
      <c r="B260">
        <v>251</v>
      </c>
      <c r="C260" s="2">
        <v>10</v>
      </c>
      <c r="E260" s="7">
        <v>12.28</v>
      </c>
      <c r="F260" s="28">
        <v>32.065</v>
      </c>
      <c r="G260" s="7">
        <v>79.29</v>
      </c>
      <c r="H260" s="28">
        <v>0.084</v>
      </c>
      <c r="I260" s="7">
        <v>1.0684242424242423</v>
      </c>
      <c r="J260" s="28">
        <v>0.37090909090909097</v>
      </c>
      <c r="K260" s="7">
        <v>0.09350909090909089</v>
      </c>
      <c r="L260" s="57">
        <f t="shared" si="25"/>
        <v>4.174512987012986</v>
      </c>
      <c r="M260" s="7">
        <v>1.1735151515151514</v>
      </c>
      <c r="N260" s="7"/>
      <c r="O260" s="7">
        <v>0.4610423</v>
      </c>
      <c r="P260" s="11">
        <v>1.370729</v>
      </c>
      <c r="Q260" s="11">
        <v>10.94558</v>
      </c>
      <c r="R260" s="11"/>
      <c r="T260" s="42"/>
      <c r="U260" s="11"/>
      <c r="V260" s="42"/>
      <c r="W260" s="11"/>
    </row>
    <row r="261" spans="2:23" ht="12.75">
      <c r="B261">
        <v>252</v>
      </c>
      <c r="C261" s="2">
        <v>20</v>
      </c>
      <c r="E261" s="7">
        <v>12.28</v>
      </c>
      <c r="F261" s="28">
        <v>32.066</v>
      </c>
      <c r="G261" s="7">
        <v>79.3</v>
      </c>
      <c r="H261" s="28">
        <v>0.085</v>
      </c>
      <c r="I261" s="7">
        <v>0.9720909090909091</v>
      </c>
      <c r="J261" s="28">
        <v>0.4584848484848486</v>
      </c>
      <c r="K261" s="7">
        <v>0.08424242424242423</v>
      </c>
      <c r="L261" s="57">
        <f t="shared" si="25"/>
        <v>3.7608225108225106</v>
      </c>
      <c r="M261" s="7">
        <v>1.0596666666666665</v>
      </c>
      <c r="N261" s="7"/>
      <c r="O261" s="7">
        <v>0.4727835</v>
      </c>
      <c r="P261" s="11">
        <v>1.46334</v>
      </c>
      <c r="Q261" s="11">
        <v>10.6379</v>
      </c>
      <c r="R261" s="11"/>
      <c r="T261" s="42"/>
      <c r="U261" s="11"/>
      <c r="V261" s="42"/>
      <c r="W261" s="11"/>
    </row>
    <row r="262" spans="2:23" ht="12.75">
      <c r="B262">
        <v>253</v>
      </c>
      <c r="C262" s="2">
        <v>0</v>
      </c>
      <c r="E262" s="7">
        <v>12.13</v>
      </c>
      <c r="F262" s="28">
        <v>32.066</v>
      </c>
      <c r="G262" s="7">
        <v>79.4</v>
      </c>
      <c r="H262" s="28">
        <v>0.076</v>
      </c>
      <c r="I262" s="7">
        <v>1.2085454545454544</v>
      </c>
      <c r="J262" s="48">
        <v>1.09</v>
      </c>
      <c r="K262" s="7">
        <v>0.12878787878787878</v>
      </c>
      <c r="L262" s="57">
        <f t="shared" si="25"/>
        <v>5.749458874458875</v>
      </c>
      <c r="M262" s="7">
        <v>1.227379518072289</v>
      </c>
      <c r="N262" s="7"/>
      <c r="O262" s="7">
        <v>0.5353145</v>
      </c>
      <c r="P262" s="11">
        <v>2.248049</v>
      </c>
      <c r="Q262" s="32">
        <v>12.33045</v>
      </c>
      <c r="R262" s="27" t="s">
        <v>75</v>
      </c>
      <c r="T262" s="42"/>
      <c r="U262" s="11"/>
      <c r="V262" s="42"/>
      <c r="W262" s="11"/>
    </row>
    <row r="263" spans="2:23" ht="12.75">
      <c r="B263">
        <v>254</v>
      </c>
      <c r="C263" s="2">
        <v>10</v>
      </c>
      <c r="E263" s="7">
        <v>12.13</v>
      </c>
      <c r="F263" s="28">
        <v>32.062</v>
      </c>
      <c r="G263" s="7">
        <v>79.66</v>
      </c>
      <c r="H263" s="28">
        <v>0.076</v>
      </c>
      <c r="I263" s="21">
        <v>1.1122121212121214</v>
      </c>
      <c r="J263" s="18">
        <v>0.371</v>
      </c>
      <c r="K263" s="21">
        <v>0.08424242424242423</v>
      </c>
      <c r="L263" s="57">
        <f t="shared" si="25"/>
        <v>3.7608225108225106</v>
      </c>
      <c r="M263" s="21">
        <v>1.222356495468278</v>
      </c>
      <c r="N263" s="7"/>
      <c r="O263" s="7">
        <v>0.5314107</v>
      </c>
      <c r="P263" s="11">
        <v>2.29464</v>
      </c>
      <c r="Q263" s="32">
        <v>12.33045</v>
      </c>
      <c r="R263" s="11"/>
      <c r="T263" s="42"/>
      <c r="U263" s="11"/>
      <c r="V263" s="42"/>
      <c r="W263" s="11"/>
    </row>
    <row r="264" spans="2:23" ht="12.75">
      <c r="B264">
        <v>255</v>
      </c>
      <c r="C264" s="2">
        <v>20</v>
      </c>
      <c r="E264" s="7">
        <v>12.13</v>
      </c>
      <c r="F264" s="28">
        <v>32.05</v>
      </c>
      <c r="G264" s="7">
        <v>79.75</v>
      </c>
      <c r="H264" s="28">
        <v>0.075</v>
      </c>
      <c r="I264" s="7">
        <v>0.9896060606060605</v>
      </c>
      <c r="J264" s="28">
        <v>0.464</v>
      </c>
      <c r="K264" s="7">
        <v>0.057284848484848494</v>
      </c>
      <c r="L264" s="57">
        <f t="shared" si="25"/>
        <v>2.5573593073593077</v>
      </c>
      <c r="M264" s="7">
        <v>1.2019571865443424</v>
      </c>
      <c r="N264" s="7"/>
      <c r="O264" s="7">
        <v>0.5236013</v>
      </c>
      <c r="P264" s="11">
        <v>2.341241</v>
      </c>
      <c r="Q264" s="32">
        <v>12.33045</v>
      </c>
      <c r="R264" s="11"/>
      <c r="T264" s="42"/>
      <c r="U264" s="11"/>
      <c r="V264" s="42"/>
      <c r="W264" s="11"/>
    </row>
    <row r="265" spans="2:23" ht="12.75">
      <c r="B265">
        <v>256</v>
      </c>
      <c r="C265" s="2">
        <v>35</v>
      </c>
      <c r="E265" s="7">
        <v>10.18</v>
      </c>
      <c r="F265" s="28">
        <v>32.43</v>
      </c>
      <c r="G265" s="7">
        <v>86.87</v>
      </c>
      <c r="H265" s="28">
        <v>0.01</v>
      </c>
      <c r="I265" s="7">
        <v>0.30136363636363633</v>
      </c>
      <c r="J265" s="48">
        <v>0.368</v>
      </c>
      <c r="K265" s="7">
        <v>0.1545454545454545</v>
      </c>
      <c r="L265" s="57">
        <f t="shared" si="25"/>
        <v>6.899350649350648</v>
      </c>
      <c r="M265" s="7">
        <v>0.3929003021148037</v>
      </c>
      <c r="N265" s="7"/>
      <c r="O265" s="33">
        <v>0.7916763</v>
      </c>
      <c r="P265" s="34">
        <v>6.302917</v>
      </c>
      <c r="Q265" s="34">
        <v>13.25397</v>
      </c>
      <c r="R265" s="34" t="s">
        <v>74</v>
      </c>
      <c r="T265" s="42"/>
      <c r="U265" s="11"/>
      <c r="V265" s="42"/>
      <c r="W265" s="11"/>
    </row>
    <row r="266" spans="3:13" ht="12.75">
      <c r="C266" s="16"/>
      <c r="I266" s="7"/>
      <c r="K266" s="18"/>
      <c r="L266" s="32"/>
      <c r="M266" s="18"/>
    </row>
    <row r="267" spans="3:13" ht="12.75">
      <c r="C267" s="16"/>
      <c r="I267" s="7"/>
      <c r="K267" s="18"/>
      <c r="L267" s="32"/>
      <c r="M267" s="18"/>
    </row>
    <row r="268" spans="3:13" ht="12.75">
      <c r="C268" s="16"/>
      <c r="I268" s="7"/>
      <c r="K268" s="18"/>
      <c r="L268" s="32"/>
      <c r="M268" s="18"/>
    </row>
    <row r="269" spans="3:13" ht="12.75">
      <c r="C269" s="16"/>
      <c r="I269" s="7"/>
      <c r="K269" s="18"/>
      <c r="L269" s="32"/>
      <c r="M269" s="18"/>
    </row>
    <row r="270" spans="3:13" ht="12.75">
      <c r="C270" s="16"/>
      <c r="I270" s="7"/>
      <c r="K270" s="18"/>
      <c r="L270" s="32"/>
      <c r="M270" s="18"/>
    </row>
    <row r="271" ht="12.75">
      <c r="M271"/>
    </row>
    <row r="272" ht="12.75">
      <c r="M272"/>
    </row>
    <row r="273" ht="12.75">
      <c r="M273"/>
    </row>
    <row r="274" spans="4:14" ht="12.75">
      <c r="D274" s="36"/>
      <c r="H274" s="37"/>
      <c r="K274" s="18"/>
      <c r="L274" s="32"/>
      <c r="M274"/>
      <c r="N274" s="7"/>
    </row>
    <row r="275" spans="4:14" ht="12.75">
      <c r="D275" s="36"/>
      <c r="H275" s="37"/>
      <c r="K275" s="18"/>
      <c r="L275" s="32"/>
      <c r="M275"/>
      <c r="N275" s="7"/>
    </row>
    <row r="276" spans="8:14" ht="12.75">
      <c r="H276" s="37"/>
      <c r="K276" s="18"/>
      <c r="L276" s="32"/>
      <c r="M276"/>
      <c r="N276" s="7"/>
    </row>
    <row r="277" spans="3:13" ht="12.75">
      <c r="C277" s="2"/>
      <c r="D277" s="31"/>
      <c r="E277" s="47"/>
      <c r="F277" s="30"/>
      <c r="G277" s="47"/>
      <c r="H277" s="30"/>
      <c r="I277" s="4"/>
      <c r="J277" s="30"/>
      <c r="K277" s="20"/>
      <c r="L277" s="14"/>
      <c r="M277" s="9"/>
    </row>
    <row r="278" spans="3:23" ht="12.75">
      <c r="C278" s="2"/>
      <c r="D278" s="14"/>
      <c r="E278" s="47"/>
      <c r="F278" s="30"/>
      <c r="G278" s="47"/>
      <c r="H278" s="30"/>
      <c r="I278" s="4"/>
      <c r="J278" s="30"/>
      <c r="K278" s="20"/>
      <c r="L278" s="14"/>
      <c r="M278" s="9"/>
      <c r="N278" s="14"/>
      <c r="O278" s="12"/>
      <c r="P278" s="14"/>
      <c r="Q278" s="14"/>
      <c r="R278" s="12"/>
      <c r="S278" s="14"/>
      <c r="T278" s="51"/>
      <c r="U278" s="52"/>
      <c r="V278" s="51"/>
      <c r="W278" s="12"/>
    </row>
    <row r="279" spans="2:23" ht="12.75">
      <c r="B279" s="2"/>
      <c r="C279" s="2"/>
      <c r="D279" s="14"/>
      <c r="E279" s="47"/>
      <c r="F279" s="30"/>
      <c r="G279" s="47"/>
      <c r="H279" s="30"/>
      <c r="I279" s="4"/>
      <c r="J279" s="30"/>
      <c r="N279" s="14"/>
      <c r="O279" s="12"/>
      <c r="P279" s="14"/>
      <c r="Q279" s="14"/>
      <c r="R279" s="12"/>
      <c r="S279" s="14"/>
      <c r="T279" s="51"/>
      <c r="U279" s="52"/>
      <c r="V279" s="51"/>
      <c r="W279" s="12"/>
    </row>
    <row r="280" spans="2:23" ht="12.75">
      <c r="B280" s="2"/>
      <c r="C280" s="5"/>
      <c r="D280" s="15"/>
      <c r="E280" s="13"/>
      <c r="F280" s="29"/>
      <c r="G280" s="13"/>
      <c r="H280" s="29"/>
      <c r="I280" s="5"/>
      <c r="J280" s="29"/>
      <c r="K280" s="29"/>
      <c r="L280" s="15"/>
      <c r="M280" s="10"/>
      <c r="N280" s="15"/>
      <c r="O280" s="13"/>
      <c r="P280" s="15"/>
      <c r="Q280" s="15"/>
      <c r="R280" s="13"/>
      <c r="S280" s="15"/>
      <c r="T280" s="53"/>
      <c r="U280" s="54"/>
      <c r="V280" s="53"/>
      <c r="W280" s="13"/>
    </row>
    <row r="281" spans="3:14" ht="12.75">
      <c r="C281" s="16"/>
      <c r="I281" s="7"/>
      <c r="K281" s="18"/>
      <c r="L281" s="32"/>
      <c r="M281" s="18"/>
      <c r="N281"/>
    </row>
    <row r="282" spans="3:14" ht="12.75">
      <c r="C282" s="16"/>
      <c r="I282" s="7"/>
      <c r="K282" s="18"/>
      <c r="L282" s="32"/>
      <c r="M282" s="18"/>
      <c r="N282"/>
    </row>
    <row r="283" spans="3:14" ht="12.75">
      <c r="C283" s="16"/>
      <c r="I283" s="7"/>
      <c r="K283" s="18"/>
      <c r="L283" s="32"/>
      <c r="M283" s="18"/>
      <c r="N283"/>
    </row>
    <row r="284" spans="3:14" ht="12.75">
      <c r="C284" s="16"/>
      <c r="I284" s="7"/>
      <c r="K284" s="18"/>
      <c r="L284" s="32"/>
      <c r="M284" s="18"/>
      <c r="N284"/>
    </row>
    <row r="285" spans="3:14" ht="12.75">
      <c r="C285" s="16"/>
      <c r="I285" s="7"/>
      <c r="K285" s="18"/>
      <c r="L285" s="32"/>
      <c r="M285" s="18"/>
      <c r="N285"/>
    </row>
    <row r="286" spans="3:14" ht="12.75">
      <c r="C286" s="16"/>
      <c r="I286" s="7"/>
      <c r="K286" s="18"/>
      <c r="L286" s="32"/>
      <c r="M286" s="18"/>
      <c r="N286"/>
    </row>
    <row r="287" spans="3:14" ht="12.75">
      <c r="C287" s="16"/>
      <c r="I287" s="7"/>
      <c r="K287" s="18"/>
      <c r="L287" s="32"/>
      <c r="M287" s="18"/>
      <c r="N287"/>
    </row>
    <row r="288" spans="3:14" ht="12.75">
      <c r="C288" s="16"/>
      <c r="I288" s="7"/>
      <c r="K288" s="18"/>
      <c r="L288" s="32"/>
      <c r="M288" s="18"/>
      <c r="N288"/>
    </row>
    <row r="289" spans="3:14" ht="12.75">
      <c r="C289" s="16"/>
      <c r="I289" s="7"/>
      <c r="K289" s="18"/>
      <c r="L289" s="32"/>
      <c r="M289" s="18"/>
      <c r="N289"/>
    </row>
    <row r="290" spans="3:14" ht="12.75">
      <c r="C290" s="16"/>
      <c r="I290" s="7"/>
      <c r="K290" s="18"/>
      <c r="L290" s="32"/>
      <c r="M290" s="18"/>
      <c r="N290"/>
    </row>
    <row r="291" spans="3:14" ht="12.75">
      <c r="C291" s="16"/>
      <c r="I291" s="7"/>
      <c r="K291" s="18"/>
      <c r="L291" s="32"/>
      <c r="M291" s="18"/>
      <c r="N291"/>
    </row>
    <row r="292" spans="3:14" ht="12.75">
      <c r="C292" s="16"/>
      <c r="I292" s="7"/>
      <c r="K292" s="18"/>
      <c r="L292" s="32"/>
      <c r="M292" s="18"/>
      <c r="N292"/>
    </row>
    <row r="293" spans="3:14" ht="12.75">
      <c r="C293" s="16"/>
      <c r="I293" s="7"/>
      <c r="K293" s="18"/>
      <c r="L293" s="32"/>
      <c r="M293" s="18"/>
      <c r="N293"/>
    </row>
    <row r="294" spans="3:14" ht="12.75">
      <c r="C294" s="16"/>
      <c r="I294" s="7"/>
      <c r="K294" s="18"/>
      <c r="L294" s="32"/>
      <c r="M294" s="18"/>
      <c r="N294"/>
    </row>
    <row r="295" spans="3:14" ht="12.75">
      <c r="C295" s="16"/>
      <c r="I295" s="7"/>
      <c r="K295" s="18"/>
      <c r="L295" s="32"/>
      <c r="M295" s="18"/>
      <c r="N295"/>
    </row>
    <row r="296" spans="3:14" ht="12.75">
      <c r="C296" s="16"/>
      <c r="I296" s="7"/>
      <c r="K296" s="18"/>
      <c r="L296" s="32"/>
      <c r="M296" s="18"/>
      <c r="N296"/>
    </row>
    <row r="297" spans="3:14" ht="12.75">
      <c r="C297" s="16"/>
      <c r="I297" s="7"/>
      <c r="K297" s="18"/>
      <c r="L297" s="32"/>
      <c r="M297" s="18"/>
      <c r="N297"/>
    </row>
    <row r="298" spans="3:14" ht="12.75">
      <c r="C298" s="16"/>
      <c r="I298" s="7"/>
      <c r="K298" s="18"/>
      <c r="L298" s="32"/>
      <c r="M298" s="18"/>
      <c r="N298"/>
    </row>
    <row r="299" spans="3:14" ht="12.75">
      <c r="C299" s="16"/>
      <c r="I299" s="7"/>
      <c r="K299" s="18"/>
      <c r="L299" s="32"/>
      <c r="M299" s="18"/>
      <c r="N299"/>
    </row>
    <row r="300" spans="3:14" ht="12.75">
      <c r="C300" s="16"/>
      <c r="I300" s="7"/>
      <c r="K300" s="18"/>
      <c r="L300" s="32"/>
      <c r="M300" s="18"/>
      <c r="N300"/>
    </row>
    <row r="301" spans="3:14" ht="12.75">
      <c r="C301" s="16"/>
      <c r="I301" s="7"/>
      <c r="K301" s="18"/>
      <c r="L301" s="32"/>
      <c r="M301" s="18"/>
      <c r="N301"/>
    </row>
    <row r="302" spans="3:14" ht="12.75">
      <c r="C302" s="16"/>
      <c r="I302" s="7"/>
      <c r="K302" s="18"/>
      <c r="L302" s="32"/>
      <c r="M302" s="18"/>
      <c r="N302"/>
    </row>
    <row r="306" spans="4:14" ht="12.75">
      <c r="D306" s="36"/>
      <c r="H306" s="37"/>
      <c r="K306" s="18"/>
      <c r="L306" s="32"/>
      <c r="M306"/>
      <c r="N306" s="7"/>
    </row>
    <row r="307" spans="4:14" ht="12.75">
      <c r="D307" s="36"/>
      <c r="H307" s="37"/>
      <c r="K307" s="18"/>
      <c r="L307" s="32"/>
      <c r="M307"/>
      <c r="N307" s="7"/>
    </row>
    <row r="308" spans="8:14" ht="12.75">
      <c r="H308" s="37"/>
      <c r="K308" s="18"/>
      <c r="L308" s="32"/>
      <c r="M308"/>
      <c r="N308" s="7"/>
    </row>
    <row r="309" spans="3:13" ht="12.75">
      <c r="C309" s="2"/>
      <c r="D309" s="31"/>
      <c r="E309" s="47"/>
      <c r="F309" s="30"/>
      <c r="G309" s="47"/>
      <c r="H309" s="30"/>
      <c r="I309" s="4"/>
      <c r="J309" s="30"/>
      <c r="K309" s="20"/>
      <c r="L309" s="14"/>
      <c r="M309" s="9"/>
    </row>
    <row r="310" spans="3:23" ht="12.75">
      <c r="C310" s="2"/>
      <c r="D310" s="14"/>
      <c r="E310" s="47"/>
      <c r="F310" s="30"/>
      <c r="G310" s="47"/>
      <c r="H310" s="30"/>
      <c r="I310" s="4"/>
      <c r="J310" s="30"/>
      <c r="K310" s="20"/>
      <c r="L310" s="14"/>
      <c r="M310" s="9"/>
      <c r="N310" s="14"/>
      <c r="O310" s="12"/>
      <c r="P310" s="14"/>
      <c r="Q310" s="14"/>
      <c r="R310" s="12"/>
      <c r="S310" s="14"/>
      <c r="T310" s="51"/>
      <c r="U310" s="52"/>
      <c r="V310" s="51"/>
      <c r="W310" s="12"/>
    </row>
    <row r="311" spans="2:23" ht="12.75">
      <c r="B311" s="2"/>
      <c r="C311" s="2"/>
      <c r="D311" s="14"/>
      <c r="E311" s="47"/>
      <c r="F311" s="30"/>
      <c r="G311" s="47"/>
      <c r="H311" s="30"/>
      <c r="I311" s="4"/>
      <c r="J311" s="30"/>
      <c r="N311" s="14"/>
      <c r="O311" s="12"/>
      <c r="P311" s="14"/>
      <c r="Q311" s="14"/>
      <c r="R311" s="12"/>
      <c r="S311" s="14"/>
      <c r="T311" s="51"/>
      <c r="U311" s="52"/>
      <c r="V311" s="51"/>
      <c r="W311" s="12"/>
    </row>
    <row r="312" spans="2:23" ht="12.75">
      <c r="B312" s="2"/>
      <c r="C312" s="5"/>
      <c r="D312" s="15"/>
      <c r="E312" s="13"/>
      <c r="F312" s="29"/>
      <c r="G312" s="13"/>
      <c r="H312" s="29"/>
      <c r="I312" s="5"/>
      <c r="J312" s="29"/>
      <c r="K312" s="29"/>
      <c r="L312" s="15"/>
      <c r="M312" s="10"/>
      <c r="N312" s="15"/>
      <c r="O312" s="13"/>
      <c r="P312" s="15"/>
      <c r="Q312" s="15"/>
      <c r="R312" s="13"/>
      <c r="S312" s="15"/>
      <c r="T312" s="53"/>
      <c r="U312" s="54"/>
      <c r="V312" s="53"/>
      <c r="W312" s="13"/>
    </row>
    <row r="313" spans="9:14" ht="12.75">
      <c r="I313" s="7"/>
      <c r="K313" s="18"/>
      <c r="L313" s="32"/>
      <c r="M313" s="18"/>
      <c r="N313"/>
    </row>
    <row r="314" spans="9:14" ht="12.75">
      <c r="I314" s="7"/>
      <c r="K314" s="18"/>
      <c r="L314" s="32"/>
      <c r="M314" s="18"/>
      <c r="N314"/>
    </row>
    <row r="315" spans="9:14" ht="12.75">
      <c r="I315" s="7"/>
      <c r="K315" s="18"/>
      <c r="L315" s="32"/>
      <c r="M315" s="18"/>
      <c r="N315"/>
    </row>
    <row r="316" spans="9:14" ht="12.75">
      <c r="I316" s="7"/>
      <c r="K316" s="18"/>
      <c r="L316" s="32"/>
      <c r="M316" s="18"/>
      <c r="N316"/>
    </row>
    <row r="317" spans="9:14" ht="12.75">
      <c r="I317" s="7"/>
      <c r="K317" s="18"/>
      <c r="L317" s="32"/>
      <c r="M317" s="18"/>
      <c r="N317"/>
    </row>
    <row r="318" spans="9:14" ht="12.75">
      <c r="I318" s="7"/>
      <c r="K318" s="18"/>
      <c r="L318" s="32"/>
      <c r="M318" s="18"/>
      <c r="N318"/>
    </row>
    <row r="319" spans="9:14" ht="12.75">
      <c r="I319" s="7"/>
      <c r="K319" s="18"/>
      <c r="L319" s="32"/>
      <c r="M319" s="18"/>
      <c r="N319"/>
    </row>
    <row r="320" spans="9:14" ht="12.75">
      <c r="I320" s="7"/>
      <c r="K320" s="18"/>
      <c r="L320" s="32"/>
      <c r="M320" s="18"/>
      <c r="N320"/>
    </row>
    <row r="321" spans="9:14" ht="12.75">
      <c r="I321" s="7"/>
      <c r="K321" s="18"/>
      <c r="L321" s="32"/>
      <c r="M321" s="18"/>
      <c r="N321"/>
    </row>
    <row r="322" spans="9:14" ht="12.75">
      <c r="I322" s="7"/>
      <c r="K322" s="18"/>
      <c r="L322" s="32"/>
      <c r="M322" s="18"/>
      <c r="N322"/>
    </row>
    <row r="323" spans="9:14" ht="12.75">
      <c r="I323" s="7"/>
      <c r="K323" s="18"/>
      <c r="L323" s="32"/>
      <c r="M323" s="18"/>
      <c r="N323"/>
    </row>
    <row r="324" spans="9:14" ht="12.75">
      <c r="I324" s="7"/>
      <c r="K324" s="18"/>
      <c r="L324" s="32"/>
      <c r="M324" s="18"/>
      <c r="N324"/>
    </row>
    <row r="325" spans="9:14" ht="12.75">
      <c r="I325" s="7"/>
      <c r="K325" s="18"/>
      <c r="L325" s="32"/>
      <c r="M325" s="18"/>
      <c r="N325"/>
    </row>
    <row r="326" spans="9:14" ht="12.75">
      <c r="I326" s="7"/>
      <c r="K326" s="18"/>
      <c r="L326" s="32"/>
      <c r="M326" s="18"/>
      <c r="N326"/>
    </row>
    <row r="327" spans="9:14" ht="12.75">
      <c r="I327" s="7"/>
      <c r="K327" s="18"/>
      <c r="L327" s="32"/>
      <c r="M327" s="18"/>
      <c r="N327"/>
    </row>
    <row r="328" spans="9:14" ht="12.75">
      <c r="I328" s="7"/>
      <c r="K328" s="18"/>
      <c r="L328" s="32"/>
      <c r="M328" s="18"/>
      <c r="N328"/>
    </row>
    <row r="329" spans="9:14" ht="12.75">
      <c r="I329" s="7"/>
      <c r="K329" s="18"/>
      <c r="L329" s="32"/>
      <c r="M329" s="18"/>
      <c r="N329"/>
    </row>
    <row r="330" spans="9:14" ht="12.75">
      <c r="I330" s="7"/>
      <c r="K330" s="18"/>
      <c r="L330" s="32"/>
      <c r="M330" s="18"/>
      <c r="N330"/>
    </row>
    <row r="331" spans="9:14" ht="12.75">
      <c r="I331" s="7"/>
      <c r="K331" s="18"/>
      <c r="L331" s="32"/>
      <c r="M331" s="18"/>
      <c r="N331"/>
    </row>
    <row r="332" spans="9:14" ht="12.75">
      <c r="I332" s="7"/>
      <c r="K332" s="18"/>
      <c r="L332" s="32"/>
      <c r="M332" s="18"/>
      <c r="N332"/>
    </row>
    <row r="333" spans="9:14" ht="12.75">
      <c r="I333" s="7"/>
      <c r="K333" s="18"/>
      <c r="L333" s="32"/>
      <c r="M333" s="18"/>
      <c r="N333"/>
    </row>
    <row r="334" spans="9:14" ht="12.75">
      <c r="I334" s="7"/>
      <c r="K334" s="18"/>
      <c r="L334" s="32"/>
      <c r="M334" s="18"/>
      <c r="N334"/>
    </row>
    <row r="335" spans="9:14" ht="12.75">
      <c r="I335" s="7"/>
      <c r="K335" s="18"/>
      <c r="L335" s="32"/>
      <c r="M335" s="18"/>
      <c r="N335"/>
    </row>
    <row r="339" spans="4:14" ht="12.75">
      <c r="D339" s="36"/>
      <c r="H339" s="37"/>
      <c r="K339" s="18"/>
      <c r="L339" s="32"/>
      <c r="M339"/>
      <c r="N339" s="7"/>
    </row>
    <row r="340" spans="4:14" ht="12.75">
      <c r="D340" s="36"/>
      <c r="H340" s="37"/>
      <c r="K340" s="18"/>
      <c r="L340" s="32"/>
      <c r="M340"/>
      <c r="N340" s="7"/>
    </row>
    <row r="341" spans="8:14" ht="12.75">
      <c r="H341" s="37"/>
      <c r="K341" s="18"/>
      <c r="L341" s="32"/>
      <c r="M341"/>
      <c r="N341" s="7"/>
    </row>
    <row r="342" spans="3:13" ht="12.75">
      <c r="C342" s="2"/>
      <c r="D342" s="31"/>
      <c r="E342" s="47"/>
      <c r="F342" s="30"/>
      <c r="G342" s="47"/>
      <c r="H342" s="30"/>
      <c r="I342" s="4"/>
      <c r="J342" s="30"/>
      <c r="K342" s="20"/>
      <c r="L342" s="14"/>
      <c r="M342" s="9"/>
    </row>
    <row r="343" spans="3:23" ht="12.75">
      <c r="C343" s="2"/>
      <c r="D343" s="14"/>
      <c r="E343" s="47"/>
      <c r="F343" s="30"/>
      <c r="G343" s="47"/>
      <c r="H343" s="30"/>
      <c r="I343" s="4"/>
      <c r="J343" s="30"/>
      <c r="K343" s="20"/>
      <c r="L343" s="14"/>
      <c r="M343" s="9"/>
      <c r="N343" s="14"/>
      <c r="O343" s="12"/>
      <c r="P343" s="14"/>
      <c r="Q343" s="14"/>
      <c r="R343" s="12"/>
      <c r="S343" s="14"/>
      <c r="T343" s="51"/>
      <c r="U343" s="52"/>
      <c r="V343" s="51"/>
      <c r="W343" s="12"/>
    </row>
    <row r="344" spans="2:23" ht="12.75">
      <c r="B344" s="2"/>
      <c r="C344" s="2"/>
      <c r="D344" s="14"/>
      <c r="E344" s="47"/>
      <c r="F344" s="30"/>
      <c r="G344" s="47"/>
      <c r="H344" s="30"/>
      <c r="I344" s="4"/>
      <c r="J344" s="30"/>
      <c r="N344" s="14"/>
      <c r="O344" s="12"/>
      <c r="P344" s="14"/>
      <c r="Q344" s="14"/>
      <c r="R344" s="12"/>
      <c r="S344" s="14"/>
      <c r="T344" s="51"/>
      <c r="U344" s="52"/>
      <c r="V344" s="51"/>
      <c r="W344" s="12"/>
    </row>
    <row r="345" spans="2:23" ht="12.75">
      <c r="B345" s="2"/>
      <c r="C345" s="5"/>
      <c r="D345" s="15"/>
      <c r="E345" s="13"/>
      <c r="F345" s="29"/>
      <c r="G345" s="13"/>
      <c r="H345" s="29"/>
      <c r="I345" s="5"/>
      <c r="J345" s="29"/>
      <c r="K345" s="29"/>
      <c r="L345" s="15"/>
      <c r="M345" s="10"/>
      <c r="N345" s="15"/>
      <c r="O345" s="13"/>
      <c r="P345" s="15"/>
      <c r="Q345" s="15"/>
      <c r="R345" s="13"/>
      <c r="S345" s="15"/>
      <c r="T345" s="53"/>
      <c r="U345" s="54"/>
      <c r="V345" s="53"/>
      <c r="W345" s="13"/>
    </row>
    <row r="346" spans="3:14" ht="12.75">
      <c r="C346" s="16"/>
      <c r="I346" s="7"/>
      <c r="K346" s="18"/>
      <c r="L346" s="32"/>
      <c r="M346" s="18"/>
      <c r="N346"/>
    </row>
    <row r="347" spans="3:14" ht="12.75">
      <c r="C347" s="16"/>
      <c r="I347" s="7"/>
      <c r="K347" s="18"/>
      <c r="L347" s="32"/>
      <c r="M347" s="18"/>
      <c r="N347"/>
    </row>
    <row r="348" spans="3:14" ht="12.75">
      <c r="C348" s="16"/>
      <c r="I348" s="7"/>
      <c r="K348" s="18"/>
      <c r="L348" s="32"/>
      <c r="M348" s="18"/>
      <c r="N348"/>
    </row>
    <row r="349" spans="3:14" ht="12.75">
      <c r="C349" s="16"/>
      <c r="I349" s="7"/>
      <c r="K349" s="18"/>
      <c r="L349" s="32"/>
      <c r="M349" s="18"/>
      <c r="N349"/>
    </row>
    <row r="350" spans="3:14" ht="12.75">
      <c r="C350" s="16"/>
      <c r="I350" s="7"/>
      <c r="K350" s="18"/>
      <c r="L350" s="32"/>
      <c r="M350" s="18"/>
      <c r="N350"/>
    </row>
    <row r="351" spans="3:14" ht="12.75">
      <c r="C351" s="16"/>
      <c r="I351" s="7"/>
      <c r="K351" s="18"/>
      <c r="L351" s="32"/>
      <c r="M351" s="18"/>
      <c r="N351"/>
    </row>
    <row r="352" spans="3:14" ht="12.75">
      <c r="C352" s="16"/>
      <c r="I352" s="7"/>
      <c r="K352" s="18"/>
      <c r="L352" s="32"/>
      <c r="M352" s="18"/>
      <c r="N352"/>
    </row>
    <row r="353" spans="3:14" ht="12.75">
      <c r="C353" s="16"/>
      <c r="I353" s="7"/>
      <c r="K353" s="18"/>
      <c r="L353" s="32"/>
      <c r="M353" s="18"/>
      <c r="N353"/>
    </row>
    <row r="354" spans="3:14" ht="12.75">
      <c r="C354" s="16"/>
      <c r="I354" s="7"/>
      <c r="K354" s="18"/>
      <c r="L354" s="32"/>
      <c r="M354" s="18"/>
      <c r="N354"/>
    </row>
    <row r="355" spans="3:14" ht="12.75">
      <c r="C355" s="16"/>
      <c r="I355" s="7"/>
      <c r="K355" s="18"/>
      <c r="L355" s="32"/>
      <c r="M355" s="18"/>
      <c r="N355"/>
    </row>
    <row r="356" spans="3:14" ht="12.75">
      <c r="C356" s="16"/>
      <c r="I356" s="7"/>
      <c r="K356" s="18"/>
      <c r="L356" s="32"/>
      <c r="M356" s="18"/>
      <c r="N356"/>
    </row>
    <row r="357" spans="3:14" ht="12.75">
      <c r="C357" s="16"/>
      <c r="I357" s="7"/>
      <c r="K357" s="18"/>
      <c r="L357" s="32"/>
      <c r="M357" s="18"/>
      <c r="N357"/>
    </row>
    <row r="358" spans="3:14" ht="12.75">
      <c r="C358" s="16"/>
      <c r="I358" s="7"/>
      <c r="K358" s="18"/>
      <c r="L358" s="32"/>
      <c r="M358" s="18"/>
      <c r="N358"/>
    </row>
    <row r="359" spans="3:14" ht="12.75">
      <c r="C359" s="16"/>
      <c r="I359" s="7"/>
      <c r="K359" s="18"/>
      <c r="L359" s="32"/>
      <c r="M359" s="18"/>
      <c r="N359"/>
    </row>
    <row r="360" spans="3:14" ht="12.75">
      <c r="C360" s="16"/>
      <c r="I360" s="7"/>
      <c r="K360" s="18"/>
      <c r="L360" s="32"/>
      <c r="M360" s="18"/>
      <c r="N360"/>
    </row>
    <row r="361" spans="3:14" ht="12.75">
      <c r="C361" s="16"/>
      <c r="I361" s="7"/>
      <c r="K361" s="18"/>
      <c r="L361" s="32"/>
      <c r="M361" s="18"/>
      <c r="N361"/>
    </row>
    <row r="362" spans="3:14" ht="12.75">
      <c r="C362" s="16"/>
      <c r="I362" s="7"/>
      <c r="K362" s="18"/>
      <c r="L362" s="32"/>
      <c r="M362" s="18"/>
      <c r="N362"/>
    </row>
    <row r="363" spans="3:14" ht="12.75">
      <c r="C363" s="16"/>
      <c r="I363" s="7"/>
      <c r="K363" s="18"/>
      <c r="L363" s="32"/>
      <c r="M363" s="18"/>
      <c r="N363"/>
    </row>
    <row r="364" spans="3:14" ht="12.75">
      <c r="C364" s="16"/>
      <c r="I364" s="7"/>
      <c r="K364" s="18"/>
      <c r="L364" s="32"/>
      <c r="M364" s="18"/>
      <c r="N364"/>
    </row>
    <row r="365" spans="3:14" ht="12.75">
      <c r="C365" s="16"/>
      <c r="I365" s="7"/>
      <c r="K365" s="18"/>
      <c r="L365" s="32"/>
      <c r="M365" s="18"/>
      <c r="N365"/>
    </row>
    <row r="366" spans="3:14" ht="12.75">
      <c r="C366" s="16"/>
      <c r="I366" s="7"/>
      <c r="K366" s="18"/>
      <c r="L366" s="32"/>
      <c r="M366" s="18"/>
      <c r="N366"/>
    </row>
    <row r="367" spans="3:14" ht="12.75">
      <c r="C367" s="16"/>
      <c r="I367" s="7"/>
      <c r="K367" s="18"/>
      <c r="L367" s="32"/>
      <c r="M367" s="18"/>
      <c r="N367"/>
    </row>
    <row r="368" spans="3:13" ht="12.75">
      <c r="C368" s="16"/>
      <c r="I368" s="7"/>
      <c r="K368" s="18"/>
      <c r="L368" s="32"/>
      <c r="M368" s="18"/>
    </row>
    <row r="372" spans="4:14" ht="12.75">
      <c r="D372" s="36"/>
      <c r="H372" s="37"/>
      <c r="K372" s="18"/>
      <c r="L372" s="32"/>
      <c r="M372"/>
      <c r="N372" s="7"/>
    </row>
    <row r="373" spans="4:14" ht="12.75">
      <c r="D373" s="36"/>
      <c r="H373" s="37"/>
      <c r="K373" s="18"/>
      <c r="L373" s="32"/>
      <c r="M373"/>
      <c r="N373" s="7"/>
    </row>
    <row r="374" spans="8:14" ht="12.75">
      <c r="H374" s="37"/>
      <c r="K374" s="18"/>
      <c r="L374" s="32"/>
      <c r="M374"/>
      <c r="N374" s="7"/>
    </row>
    <row r="375" spans="3:13" ht="12.75">
      <c r="C375" s="2"/>
      <c r="D375" s="31"/>
      <c r="E375" s="47"/>
      <c r="F375" s="30"/>
      <c r="G375" s="47"/>
      <c r="H375" s="30"/>
      <c r="I375" s="4"/>
      <c r="J375" s="30"/>
      <c r="K375" s="20"/>
      <c r="L375" s="14"/>
      <c r="M375" s="9"/>
    </row>
    <row r="376" spans="3:23" ht="12.75">
      <c r="C376" s="2"/>
      <c r="D376" s="14"/>
      <c r="E376" s="47"/>
      <c r="F376" s="30"/>
      <c r="G376" s="47"/>
      <c r="H376" s="30"/>
      <c r="I376" s="4"/>
      <c r="J376" s="30"/>
      <c r="K376" s="20"/>
      <c r="L376" s="14"/>
      <c r="M376" s="9"/>
      <c r="N376" s="14"/>
      <c r="O376" s="12"/>
      <c r="P376" s="14"/>
      <c r="Q376" s="14"/>
      <c r="R376" s="12"/>
      <c r="S376" s="14"/>
      <c r="T376" s="51"/>
      <c r="U376" s="52"/>
      <c r="V376" s="51"/>
      <c r="W376" s="12"/>
    </row>
    <row r="377" spans="2:23" ht="12.75">
      <c r="B377" s="2"/>
      <c r="C377" s="2"/>
      <c r="D377" s="14"/>
      <c r="E377" s="47"/>
      <c r="F377" s="30"/>
      <c r="G377" s="47"/>
      <c r="H377" s="30"/>
      <c r="I377" s="4"/>
      <c r="J377" s="30"/>
      <c r="N377" s="14"/>
      <c r="O377" s="12"/>
      <c r="P377" s="14"/>
      <c r="Q377" s="14"/>
      <c r="R377" s="12"/>
      <c r="S377" s="14"/>
      <c r="T377" s="51"/>
      <c r="U377" s="52"/>
      <c r="V377" s="51"/>
      <c r="W377" s="12"/>
    </row>
    <row r="378" spans="2:23" ht="12.75">
      <c r="B378" s="2"/>
      <c r="C378" s="5"/>
      <c r="D378" s="15"/>
      <c r="E378" s="13"/>
      <c r="F378" s="29"/>
      <c r="G378" s="13"/>
      <c r="H378" s="29"/>
      <c r="I378" s="5"/>
      <c r="J378" s="29"/>
      <c r="K378" s="29"/>
      <c r="L378" s="15"/>
      <c r="M378" s="10"/>
      <c r="N378" s="15"/>
      <c r="O378" s="13"/>
      <c r="P378" s="15"/>
      <c r="Q378" s="15"/>
      <c r="R378" s="13"/>
      <c r="S378" s="15"/>
      <c r="T378" s="53"/>
      <c r="U378" s="54"/>
      <c r="V378" s="53"/>
      <c r="W378" s="13"/>
    </row>
    <row r="379" spans="3:14" ht="12.75">
      <c r="C379" s="16"/>
      <c r="I379" s="7"/>
      <c r="K379" s="18"/>
      <c r="L379" s="32"/>
      <c r="M379" s="18"/>
      <c r="N379"/>
    </row>
    <row r="380" spans="3:14" ht="12.75">
      <c r="C380" s="16"/>
      <c r="I380" s="7"/>
      <c r="K380" s="18"/>
      <c r="L380" s="32"/>
      <c r="M380" s="18"/>
      <c r="N380"/>
    </row>
    <row r="381" spans="3:14" ht="12.75">
      <c r="C381" s="16"/>
      <c r="I381" s="7"/>
      <c r="K381" s="18"/>
      <c r="L381" s="32"/>
      <c r="M381" s="18"/>
      <c r="N381"/>
    </row>
    <row r="382" spans="3:14" ht="12.75">
      <c r="C382" s="16"/>
      <c r="I382" s="7"/>
      <c r="K382" s="18"/>
      <c r="L382" s="32"/>
      <c r="M382" s="18"/>
      <c r="N382"/>
    </row>
    <row r="383" spans="3:14" ht="12.75">
      <c r="C383" s="16"/>
      <c r="I383" s="7"/>
      <c r="K383" s="18"/>
      <c r="L383" s="32"/>
      <c r="M383" s="18"/>
      <c r="N383"/>
    </row>
    <row r="384" spans="3:14" ht="12.75">
      <c r="C384" s="16"/>
      <c r="I384" s="7"/>
      <c r="K384" s="18"/>
      <c r="L384" s="32"/>
      <c r="M384" s="18"/>
      <c r="N384"/>
    </row>
    <row r="385" spans="3:14" ht="12.75">
      <c r="C385" s="16"/>
      <c r="I385" s="7"/>
      <c r="K385" s="18"/>
      <c r="L385" s="32"/>
      <c r="M385" s="18"/>
      <c r="N385"/>
    </row>
    <row r="386" spans="3:14" ht="12.75">
      <c r="C386" s="16"/>
      <c r="I386" s="7"/>
      <c r="K386" s="18"/>
      <c r="L386" s="32"/>
      <c r="M386" s="18"/>
      <c r="N386"/>
    </row>
    <row r="387" spans="3:14" ht="12.75">
      <c r="C387" s="16"/>
      <c r="I387" s="7"/>
      <c r="K387" s="18"/>
      <c r="L387" s="32"/>
      <c r="M387" s="18"/>
      <c r="N387"/>
    </row>
    <row r="388" spans="3:14" ht="12.75">
      <c r="C388" s="16"/>
      <c r="I388" s="7"/>
      <c r="K388" s="18"/>
      <c r="L388" s="32"/>
      <c r="M388" s="18"/>
      <c r="N388"/>
    </row>
    <row r="389" spans="3:14" ht="12.75">
      <c r="C389" s="16"/>
      <c r="I389" s="7"/>
      <c r="K389" s="18"/>
      <c r="L389" s="32"/>
      <c r="M389" s="18"/>
      <c r="N389"/>
    </row>
    <row r="390" spans="3:14" ht="12.75">
      <c r="C390" s="16"/>
      <c r="I390" s="7"/>
      <c r="K390" s="18"/>
      <c r="L390" s="32"/>
      <c r="M390" s="18"/>
      <c r="N390"/>
    </row>
    <row r="391" spans="3:14" ht="12.75">
      <c r="C391" s="16"/>
      <c r="I391" s="7"/>
      <c r="K391" s="18"/>
      <c r="L391" s="32"/>
      <c r="M391" s="18"/>
      <c r="N391"/>
    </row>
    <row r="392" spans="3:14" ht="12.75">
      <c r="C392" s="16"/>
      <c r="I392" s="7"/>
      <c r="K392" s="18"/>
      <c r="L392" s="32"/>
      <c r="M392" s="18"/>
      <c r="N392"/>
    </row>
    <row r="393" spans="3:14" ht="12.75">
      <c r="C393" s="16"/>
      <c r="I393" s="7"/>
      <c r="K393" s="18"/>
      <c r="L393" s="32"/>
      <c r="M393" s="18"/>
      <c r="N393"/>
    </row>
    <row r="394" spans="3:14" ht="12.75">
      <c r="C394" s="16"/>
      <c r="I394" s="7"/>
      <c r="K394" s="18"/>
      <c r="L394" s="32"/>
      <c r="M394" s="18"/>
      <c r="N394"/>
    </row>
    <row r="395" spans="3:14" ht="12.75">
      <c r="C395" s="16"/>
      <c r="I395" s="7"/>
      <c r="K395" s="18"/>
      <c r="L395" s="32"/>
      <c r="M395" s="18"/>
      <c r="N395"/>
    </row>
    <row r="396" spans="3:14" ht="12.75">
      <c r="C396" s="16"/>
      <c r="I396" s="7"/>
      <c r="K396" s="18"/>
      <c r="L396" s="32"/>
      <c r="M396" s="18"/>
      <c r="N396"/>
    </row>
    <row r="397" spans="3:14" ht="12.75">
      <c r="C397" s="16"/>
      <c r="I397" s="7"/>
      <c r="K397" s="18"/>
      <c r="L397" s="32"/>
      <c r="M397" s="18"/>
      <c r="N397"/>
    </row>
    <row r="398" spans="3:14" ht="12.75">
      <c r="C398" s="16"/>
      <c r="I398" s="7"/>
      <c r="K398" s="18"/>
      <c r="L398" s="32"/>
      <c r="M398" s="18"/>
      <c r="N398"/>
    </row>
    <row r="399" spans="3:14" ht="12.75">
      <c r="C399" s="16"/>
      <c r="I399" s="7"/>
      <c r="K399" s="18"/>
      <c r="L399" s="32"/>
      <c r="M399" s="18"/>
      <c r="N399"/>
    </row>
    <row r="400" spans="3:14" ht="12.75">
      <c r="C400" s="16"/>
      <c r="I400" s="7"/>
      <c r="K400" s="18"/>
      <c r="L400" s="32"/>
      <c r="M400" s="18"/>
      <c r="N400"/>
    </row>
    <row r="401" spans="3:14" ht="12.75">
      <c r="C401" s="16"/>
      <c r="I401" s="7"/>
      <c r="K401" s="18"/>
      <c r="L401" s="32"/>
      <c r="M401" s="18"/>
      <c r="N401"/>
    </row>
    <row r="402" spans="3:14" ht="12.75">
      <c r="C402" s="16"/>
      <c r="I402" s="7"/>
      <c r="K402" s="18"/>
      <c r="L402" s="32"/>
      <c r="M402" s="18"/>
      <c r="N402"/>
    </row>
    <row r="406" spans="4:14" ht="12.75">
      <c r="D406" s="36"/>
      <c r="H406" s="37"/>
      <c r="K406" s="18"/>
      <c r="L406" s="32"/>
      <c r="M406"/>
      <c r="N406" s="7"/>
    </row>
    <row r="407" spans="4:14" ht="12.75">
      <c r="D407" s="36"/>
      <c r="H407" s="37"/>
      <c r="K407" s="18"/>
      <c r="L407" s="32"/>
      <c r="M407"/>
      <c r="N407" s="7"/>
    </row>
    <row r="408" spans="8:14" ht="12.75">
      <c r="H408" s="37"/>
      <c r="K408" s="18"/>
      <c r="L408" s="32"/>
      <c r="M408"/>
      <c r="N408" s="7"/>
    </row>
    <row r="409" spans="3:13" ht="12.75">
      <c r="C409" s="2"/>
      <c r="D409" s="31"/>
      <c r="E409" s="47"/>
      <c r="F409" s="30"/>
      <c r="G409" s="47"/>
      <c r="H409" s="30"/>
      <c r="I409" s="4"/>
      <c r="J409" s="30"/>
      <c r="K409" s="20"/>
      <c r="L409" s="14"/>
      <c r="M409" s="9"/>
    </row>
    <row r="410" spans="3:23" ht="12.75">
      <c r="C410" s="2"/>
      <c r="D410" s="14"/>
      <c r="E410" s="47"/>
      <c r="F410" s="30"/>
      <c r="G410" s="47"/>
      <c r="H410" s="30"/>
      <c r="I410" s="4"/>
      <c r="J410" s="30"/>
      <c r="K410" s="20"/>
      <c r="L410" s="14"/>
      <c r="M410" s="9"/>
      <c r="N410" s="14"/>
      <c r="O410" s="12"/>
      <c r="P410" s="14"/>
      <c r="Q410" s="14"/>
      <c r="R410" s="12"/>
      <c r="S410" s="14"/>
      <c r="T410" s="51"/>
      <c r="U410" s="52"/>
      <c r="V410" s="51"/>
      <c r="W410" s="12"/>
    </row>
    <row r="411" spans="2:23" ht="12.75">
      <c r="B411" s="2"/>
      <c r="C411" s="2"/>
      <c r="D411" s="14"/>
      <c r="E411" s="47"/>
      <c r="F411" s="30"/>
      <c r="G411" s="47"/>
      <c r="H411" s="30"/>
      <c r="I411" s="4"/>
      <c r="J411" s="30"/>
      <c r="N411" s="14"/>
      <c r="O411" s="12"/>
      <c r="P411" s="14"/>
      <c r="Q411" s="14"/>
      <c r="R411" s="12"/>
      <c r="S411" s="14"/>
      <c r="T411" s="51"/>
      <c r="U411" s="52"/>
      <c r="V411" s="51"/>
      <c r="W411" s="12"/>
    </row>
    <row r="412" spans="2:23" ht="12.75">
      <c r="B412" s="2"/>
      <c r="C412" s="5"/>
      <c r="D412" s="15"/>
      <c r="E412" s="13"/>
      <c r="F412" s="29"/>
      <c r="G412" s="13"/>
      <c r="H412" s="29"/>
      <c r="I412" s="5"/>
      <c r="J412" s="29"/>
      <c r="K412" s="29"/>
      <c r="L412" s="15"/>
      <c r="M412" s="10"/>
      <c r="N412" s="15"/>
      <c r="O412" s="13"/>
      <c r="P412" s="15"/>
      <c r="Q412" s="15"/>
      <c r="R412" s="13"/>
      <c r="S412" s="15"/>
      <c r="T412" s="53"/>
      <c r="U412" s="54"/>
      <c r="V412" s="53"/>
      <c r="W412" s="13"/>
    </row>
    <row r="413" spans="3:14" ht="12.75">
      <c r="C413" s="16"/>
      <c r="I413" s="7"/>
      <c r="K413" s="18"/>
      <c r="L413" s="32"/>
      <c r="M413" s="18"/>
      <c r="N413"/>
    </row>
    <row r="414" spans="3:14" ht="12.75">
      <c r="C414" s="16"/>
      <c r="I414" s="7"/>
      <c r="K414" s="18"/>
      <c r="L414" s="32"/>
      <c r="M414" s="18"/>
      <c r="N414"/>
    </row>
    <row r="415" spans="3:14" ht="12.75">
      <c r="C415" s="16"/>
      <c r="I415" s="7"/>
      <c r="K415" s="18"/>
      <c r="L415" s="32"/>
      <c r="M415" s="18"/>
      <c r="N415"/>
    </row>
    <row r="416" spans="3:14" ht="12.75">
      <c r="C416" s="16"/>
      <c r="I416" s="7"/>
      <c r="K416" s="18"/>
      <c r="L416" s="32"/>
      <c r="M416" s="18"/>
      <c r="N416"/>
    </row>
    <row r="417" spans="3:14" ht="12.75">
      <c r="C417" s="16"/>
      <c r="I417" s="7"/>
      <c r="K417" s="18"/>
      <c r="L417" s="32"/>
      <c r="M417" s="18"/>
      <c r="N417"/>
    </row>
    <row r="418" spans="3:14" ht="12.75">
      <c r="C418" s="16"/>
      <c r="I418" s="7"/>
      <c r="K418" s="18"/>
      <c r="L418" s="32"/>
      <c r="M418" s="18"/>
      <c r="N418"/>
    </row>
    <row r="419" spans="3:14" ht="12.75">
      <c r="C419" s="16"/>
      <c r="I419" s="7"/>
      <c r="K419" s="18"/>
      <c r="L419" s="32"/>
      <c r="M419" s="18"/>
      <c r="N419"/>
    </row>
    <row r="420" spans="3:14" ht="12.75">
      <c r="C420" s="16"/>
      <c r="I420" s="7"/>
      <c r="K420" s="18"/>
      <c r="L420" s="32"/>
      <c r="M420" s="18"/>
      <c r="N420"/>
    </row>
    <row r="421" spans="3:14" ht="12.75">
      <c r="C421" s="16"/>
      <c r="I421" s="7"/>
      <c r="K421" s="18"/>
      <c r="L421" s="32"/>
      <c r="M421" s="18"/>
      <c r="N421"/>
    </row>
    <row r="422" spans="3:14" ht="12.75">
      <c r="C422" s="16"/>
      <c r="I422" s="7"/>
      <c r="K422" s="18"/>
      <c r="L422" s="32"/>
      <c r="M422" s="18"/>
      <c r="N422"/>
    </row>
    <row r="423" spans="3:14" ht="12.75">
      <c r="C423" s="16"/>
      <c r="I423" s="7"/>
      <c r="K423" s="18"/>
      <c r="L423" s="32"/>
      <c r="M423" s="18"/>
      <c r="N423"/>
    </row>
    <row r="424" spans="3:14" ht="12.75">
      <c r="C424" s="16"/>
      <c r="I424" s="7"/>
      <c r="K424" s="18"/>
      <c r="L424" s="32"/>
      <c r="M424" s="18"/>
      <c r="N424"/>
    </row>
    <row r="425" spans="3:14" ht="12.75">
      <c r="C425" s="16"/>
      <c r="I425" s="7"/>
      <c r="K425" s="18"/>
      <c r="L425" s="32"/>
      <c r="M425" s="18"/>
      <c r="N425"/>
    </row>
    <row r="426" spans="3:14" ht="12.75">
      <c r="C426" s="16"/>
      <c r="I426" s="7"/>
      <c r="K426" s="18"/>
      <c r="L426" s="32"/>
      <c r="M426" s="18"/>
      <c r="N426"/>
    </row>
    <row r="427" spans="3:14" ht="12.75">
      <c r="C427" s="16"/>
      <c r="I427" s="7"/>
      <c r="K427" s="18"/>
      <c r="L427" s="32"/>
      <c r="M427" s="18"/>
      <c r="N427"/>
    </row>
    <row r="428" spans="3:14" ht="12.75">
      <c r="C428" s="16"/>
      <c r="I428" s="7"/>
      <c r="K428" s="18"/>
      <c r="L428" s="32"/>
      <c r="M428" s="18"/>
      <c r="N428"/>
    </row>
    <row r="429" spans="3:14" ht="12.75">
      <c r="C429" s="16"/>
      <c r="I429" s="7"/>
      <c r="K429" s="18"/>
      <c r="L429" s="32"/>
      <c r="M429" s="18"/>
      <c r="N429"/>
    </row>
    <row r="430" spans="3:14" ht="12.75">
      <c r="C430" s="16"/>
      <c r="I430" s="7"/>
      <c r="K430" s="18"/>
      <c r="L430" s="32"/>
      <c r="M430" s="18"/>
      <c r="N430"/>
    </row>
    <row r="431" spans="3:14" ht="12.75">
      <c r="C431" s="16"/>
      <c r="I431" s="7"/>
      <c r="K431" s="18"/>
      <c r="L431" s="32"/>
      <c r="M431" s="18"/>
      <c r="N431"/>
    </row>
    <row r="432" spans="3:14" ht="12.75">
      <c r="C432" s="16"/>
      <c r="I432" s="7"/>
      <c r="K432" s="18"/>
      <c r="L432" s="32"/>
      <c r="M432" s="18"/>
      <c r="N432"/>
    </row>
    <row r="433" spans="3:14" ht="12.75">
      <c r="C433" s="16"/>
      <c r="I433" s="7"/>
      <c r="K433" s="18"/>
      <c r="L433" s="32"/>
      <c r="M433" s="18"/>
      <c r="N433"/>
    </row>
    <row r="434" spans="3:14" ht="12.75">
      <c r="C434" s="16"/>
      <c r="I434" s="7"/>
      <c r="K434" s="18"/>
      <c r="L434" s="32"/>
      <c r="M434" s="18"/>
      <c r="N434"/>
    </row>
    <row r="435" spans="3:14" ht="12.75">
      <c r="C435" s="16"/>
      <c r="I435" s="7"/>
      <c r="K435" s="18"/>
      <c r="L435" s="32"/>
      <c r="M435" s="18"/>
      <c r="N435"/>
    </row>
    <row r="436" spans="3:14" ht="12.75">
      <c r="C436" s="16"/>
      <c r="I436" s="7"/>
      <c r="K436" s="18"/>
      <c r="L436" s="32"/>
      <c r="M436" s="18"/>
      <c r="N436"/>
    </row>
    <row r="440" spans="4:14" ht="12.75">
      <c r="D440" s="36"/>
      <c r="H440" s="37"/>
      <c r="K440" s="18"/>
      <c r="L440" s="32"/>
      <c r="M440"/>
      <c r="N440" s="7"/>
    </row>
    <row r="441" spans="4:14" ht="12.75">
      <c r="D441" s="36"/>
      <c r="H441" s="37"/>
      <c r="K441" s="18"/>
      <c r="L441" s="32"/>
      <c r="M441"/>
      <c r="N441" s="7"/>
    </row>
    <row r="442" spans="8:14" ht="12.75">
      <c r="H442" s="37"/>
      <c r="K442" s="18"/>
      <c r="L442" s="32"/>
      <c r="M442"/>
      <c r="N442" s="7"/>
    </row>
    <row r="443" spans="3:13" ht="12.75">
      <c r="C443" s="2"/>
      <c r="D443" s="31"/>
      <c r="E443" s="47"/>
      <c r="F443" s="30"/>
      <c r="G443" s="47"/>
      <c r="H443" s="30"/>
      <c r="I443" s="4"/>
      <c r="J443" s="30"/>
      <c r="K443" s="20"/>
      <c r="L443" s="14"/>
      <c r="M443" s="9"/>
    </row>
    <row r="444" spans="3:23" ht="12.75">
      <c r="C444" s="2"/>
      <c r="D444" s="14"/>
      <c r="E444" s="47"/>
      <c r="F444" s="30"/>
      <c r="G444" s="47"/>
      <c r="H444" s="30"/>
      <c r="I444" s="4"/>
      <c r="J444" s="30"/>
      <c r="K444" s="20"/>
      <c r="L444" s="14"/>
      <c r="M444" s="9"/>
      <c r="N444" s="14"/>
      <c r="O444" s="12"/>
      <c r="P444" s="14"/>
      <c r="Q444" s="14"/>
      <c r="R444" s="12"/>
      <c r="S444" s="14"/>
      <c r="T444" s="51"/>
      <c r="U444" s="52"/>
      <c r="V444" s="51"/>
      <c r="W444" s="12"/>
    </row>
    <row r="445" spans="2:23" ht="12.75">
      <c r="B445" s="2"/>
      <c r="C445" s="2"/>
      <c r="D445" s="14"/>
      <c r="E445" s="47"/>
      <c r="F445" s="30"/>
      <c r="G445" s="47"/>
      <c r="H445" s="30"/>
      <c r="I445" s="4"/>
      <c r="J445" s="30"/>
      <c r="N445" s="14"/>
      <c r="O445" s="12"/>
      <c r="P445" s="14"/>
      <c r="Q445" s="14"/>
      <c r="R445" s="12"/>
      <c r="S445" s="14"/>
      <c r="T445" s="51"/>
      <c r="U445" s="52"/>
      <c r="V445" s="51"/>
      <c r="W445" s="12"/>
    </row>
    <row r="446" spans="2:23" ht="12.75">
      <c r="B446" s="2"/>
      <c r="C446" s="5"/>
      <c r="D446" s="15"/>
      <c r="E446" s="13"/>
      <c r="F446" s="29"/>
      <c r="G446" s="13"/>
      <c r="H446" s="29"/>
      <c r="I446" s="5"/>
      <c r="J446" s="29"/>
      <c r="K446" s="29"/>
      <c r="L446" s="15"/>
      <c r="M446" s="10"/>
      <c r="N446" s="15"/>
      <c r="O446" s="13"/>
      <c r="P446" s="15"/>
      <c r="Q446" s="15"/>
      <c r="R446" s="13"/>
      <c r="S446" s="15"/>
      <c r="T446" s="53"/>
      <c r="U446" s="54"/>
      <c r="V446" s="53"/>
      <c r="W446" s="13"/>
    </row>
    <row r="447" spans="2:23" ht="12.75">
      <c r="B447" s="2"/>
      <c r="C447" s="2"/>
      <c r="I447" s="7"/>
      <c r="J447" s="29"/>
      <c r="K447" s="20"/>
      <c r="L447" s="14"/>
      <c r="M447" s="20"/>
      <c r="N447"/>
      <c r="O447" s="13"/>
      <c r="P447" s="15"/>
      <c r="Q447" s="15"/>
      <c r="R447" s="13"/>
      <c r="S447" s="15"/>
      <c r="T447" s="53"/>
      <c r="U447" s="54"/>
      <c r="V447" s="53"/>
      <c r="W447" s="13"/>
    </row>
    <row r="448" spans="2:23" ht="12.75">
      <c r="B448" s="2"/>
      <c r="C448" s="2"/>
      <c r="I448" s="7"/>
      <c r="J448" s="29"/>
      <c r="K448" s="20"/>
      <c r="L448" s="14"/>
      <c r="M448" s="20"/>
      <c r="N448"/>
      <c r="O448" s="13"/>
      <c r="P448" s="15"/>
      <c r="Q448" s="15"/>
      <c r="R448" s="13"/>
      <c r="S448" s="15"/>
      <c r="T448" s="53"/>
      <c r="U448" s="54"/>
      <c r="V448" s="53"/>
      <c r="W448" s="13"/>
    </row>
    <row r="449" spans="2:23" ht="12.75">
      <c r="B449" s="2"/>
      <c r="C449" s="2"/>
      <c r="I449" s="7"/>
      <c r="J449" s="29"/>
      <c r="K449" s="20"/>
      <c r="L449" s="14"/>
      <c r="M449" s="20"/>
      <c r="N449"/>
      <c r="O449" s="13"/>
      <c r="P449" s="15"/>
      <c r="Q449" s="15"/>
      <c r="R449" s="13"/>
      <c r="S449" s="15"/>
      <c r="T449" s="53"/>
      <c r="U449" s="54"/>
      <c r="V449" s="53"/>
      <c r="W449" s="13"/>
    </row>
    <row r="450" spans="2:23" ht="12.75">
      <c r="B450" s="2"/>
      <c r="C450" s="2"/>
      <c r="I450" s="7"/>
      <c r="J450" s="29"/>
      <c r="K450" s="20"/>
      <c r="L450" s="14"/>
      <c r="M450" s="20"/>
      <c r="N450"/>
      <c r="O450" s="13"/>
      <c r="P450" s="15"/>
      <c r="Q450" s="15"/>
      <c r="R450" s="13"/>
      <c r="S450" s="15"/>
      <c r="T450" s="53"/>
      <c r="U450" s="54"/>
      <c r="V450" s="53"/>
      <c r="W450" s="13"/>
    </row>
    <row r="451" spans="2:23" ht="12.75">
      <c r="B451" s="2"/>
      <c r="C451" s="2"/>
      <c r="I451" s="7"/>
      <c r="J451" s="29"/>
      <c r="K451" s="20"/>
      <c r="L451" s="14"/>
      <c r="M451" s="20"/>
      <c r="N451"/>
      <c r="O451" s="13"/>
      <c r="P451" s="15"/>
      <c r="Q451" s="15"/>
      <c r="R451" s="13"/>
      <c r="S451" s="15"/>
      <c r="T451" s="53"/>
      <c r="U451" s="54"/>
      <c r="V451" s="53"/>
      <c r="W451" s="13"/>
    </row>
    <row r="452" spans="2:23" ht="12.75">
      <c r="B452" s="2"/>
      <c r="C452" s="2"/>
      <c r="I452" s="7"/>
      <c r="J452" s="29"/>
      <c r="K452" s="20"/>
      <c r="L452" s="14"/>
      <c r="M452" s="20"/>
      <c r="N452"/>
      <c r="O452" s="13"/>
      <c r="P452" s="15"/>
      <c r="Q452" s="15"/>
      <c r="R452" s="13"/>
      <c r="S452" s="15"/>
      <c r="T452" s="53"/>
      <c r="U452" s="54"/>
      <c r="V452" s="53"/>
      <c r="W452" s="13"/>
    </row>
    <row r="453" spans="2:23" ht="12.75">
      <c r="B453" s="2"/>
      <c r="C453" s="2"/>
      <c r="I453" s="7"/>
      <c r="J453" s="29"/>
      <c r="K453" s="20"/>
      <c r="L453" s="14"/>
      <c r="M453" s="20"/>
      <c r="N453"/>
      <c r="O453" s="13"/>
      <c r="P453" s="15"/>
      <c r="Q453" s="15"/>
      <c r="R453" s="13"/>
      <c r="S453" s="15"/>
      <c r="T453" s="53"/>
      <c r="U453" s="54"/>
      <c r="V453" s="53"/>
      <c r="W453" s="13"/>
    </row>
    <row r="454" spans="2:23" ht="12.75">
      <c r="B454" s="2"/>
      <c r="C454" s="2"/>
      <c r="I454" s="7"/>
      <c r="J454" s="29"/>
      <c r="K454" s="20"/>
      <c r="L454" s="14"/>
      <c r="M454" s="20"/>
      <c r="N454"/>
      <c r="O454" s="13"/>
      <c r="P454" s="15"/>
      <c r="Q454" s="15"/>
      <c r="R454" s="13"/>
      <c r="S454" s="15"/>
      <c r="T454" s="53"/>
      <c r="U454" s="54"/>
      <c r="V454" s="53"/>
      <c r="W454" s="13"/>
    </row>
    <row r="455" spans="2:23" ht="12.75">
      <c r="B455" s="2"/>
      <c r="C455" s="2"/>
      <c r="I455" s="7"/>
      <c r="J455" s="29"/>
      <c r="K455" s="20"/>
      <c r="L455" s="14"/>
      <c r="M455" s="20"/>
      <c r="N455"/>
      <c r="O455" s="13"/>
      <c r="P455" s="15"/>
      <c r="Q455" s="15"/>
      <c r="R455" s="13"/>
      <c r="S455" s="15"/>
      <c r="T455" s="53"/>
      <c r="U455" s="54"/>
      <c r="V455" s="53"/>
      <c r="W455" s="13"/>
    </row>
    <row r="456" spans="2:23" ht="12.75">
      <c r="B456" s="2"/>
      <c r="C456" s="2"/>
      <c r="I456" s="7"/>
      <c r="J456" s="29"/>
      <c r="K456" s="20"/>
      <c r="L456" s="14"/>
      <c r="M456" s="20"/>
      <c r="N456"/>
      <c r="O456" s="13"/>
      <c r="P456" s="15"/>
      <c r="Q456" s="15"/>
      <c r="R456" s="13"/>
      <c r="S456" s="15"/>
      <c r="T456" s="53"/>
      <c r="U456" s="54"/>
      <c r="V456" s="53"/>
      <c r="W456" s="13"/>
    </row>
    <row r="457" spans="2:23" ht="12.75">
      <c r="B457" s="2"/>
      <c r="C457" s="2"/>
      <c r="I457" s="7"/>
      <c r="J457" s="29"/>
      <c r="K457" s="20"/>
      <c r="L457" s="14"/>
      <c r="M457" s="20"/>
      <c r="N457"/>
      <c r="O457" s="13"/>
      <c r="P457" s="15"/>
      <c r="Q457" s="15"/>
      <c r="R457" s="13"/>
      <c r="S457" s="15"/>
      <c r="T457" s="53"/>
      <c r="U457" s="54"/>
      <c r="V457" s="53"/>
      <c r="W457" s="13"/>
    </row>
    <row r="458" spans="2:23" ht="12.75">
      <c r="B458" s="2"/>
      <c r="C458" s="2"/>
      <c r="I458" s="7"/>
      <c r="J458" s="29"/>
      <c r="K458" s="20"/>
      <c r="L458" s="14"/>
      <c r="M458" s="20"/>
      <c r="N458"/>
      <c r="O458" s="13"/>
      <c r="P458" s="15"/>
      <c r="Q458" s="15"/>
      <c r="R458" s="13"/>
      <c r="S458" s="15"/>
      <c r="T458" s="53"/>
      <c r="U458" s="54"/>
      <c r="V458" s="53"/>
      <c r="W458" s="13"/>
    </row>
    <row r="459" spans="2:23" ht="12.75">
      <c r="B459" s="2"/>
      <c r="C459" s="2"/>
      <c r="I459" s="7"/>
      <c r="J459" s="29"/>
      <c r="K459" s="20"/>
      <c r="L459" s="14"/>
      <c r="M459" s="20"/>
      <c r="N459"/>
      <c r="O459" s="13"/>
      <c r="P459" s="15"/>
      <c r="Q459" s="15"/>
      <c r="R459" s="13"/>
      <c r="S459" s="15"/>
      <c r="T459" s="53"/>
      <c r="U459" s="54"/>
      <c r="V459" s="53"/>
      <c r="W459" s="13"/>
    </row>
    <row r="460" spans="2:23" ht="12.75">
      <c r="B460" s="2"/>
      <c r="C460" s="2"/>
      <c r="I460" s="7"/>
      <c r="J460" s="29"/>
      <c r="K460" s="20"/>
      <c r="L460" s="14"/>
      <c r="M460" s="20"/>
      <c r="N460"/>
      <c r="O460" s="13"/>
      <c r="P460" s="15"/>
      <c r="Q460" s="15"/>
      <c r="R460" s="13"/>
      <c r="S460" s="15"/>
      <c r="T460" s="53"/>
      <c r="U460" s="54"/>
      <c r="V460" s="53"/>
      <c r="W460" s="13"/>
    </row>
    <row r="461" spans="2:23" ht="12.75">
      <c r="B461" s="2"/>
      <c r="C461" s="2"/>
      <c r="I461" s="7"/>
      <c r="J461" s="29"/>
      <c r="K461" s="20"/>
      <c r="L461" s="14"/>
      <c r="M461" s="20"/>
      <c r="N461"/>
      <c r="O461" s="13"/>
      <c r="P461" s="15"/>
      <c r="Q461" s="15"/>
      <c r="R461" s="13"/>
      <c r="S461" s="15"/>
      <c r="T461" s="53"/>
      <c r="U461" s="54"/>
      <c r="V461" s="53"/>
      <c r="W461" s="13"/>
    </row>
    <row r="462" spans="2:23" ht="12.75">
      <c r="B462" s="2"/>
      <c r="C462" s="2"/>
      <c r="I462" s="7"/>
      <c r="J462" s="29"/>
      <c r="K462" s="20"/>
      <c r="L462" s="14"/>
      <c r="M462" s="20"/>
      <c r="N462"/>
      <c r="O462" s="13"/>
      <c r="P462" s="15"/>
      <c r="Q462" s="15"/>
      <c r="R462" s="13"/>
      <c r="S462" s="15"/>
      <c r="T462" s="53"/>
      <c r="U462" s="54"/>
      <c r="V462" s="53"/>
      <c r="W462" s="13"/>
    </row>
    <row r="463" spans="2:23" ht="12.75">
      <c r="B463" s="2"/>
      <c r="C463" s="2"/>
      <c r="I463" s="7"/>
      <c r="J463" s="29"/>
      <c r="K463" s="20"/>
      <c r="L463" s="14"/>
      <c r="M463" s="20"/>
      <c r="N463"/>
      <c r="O463" s="13"/>
      <c r="P463" s="15"/>
      <c r="Q463" s="15"/>
      <c r="R463" s="13"/>
      <c r="S463" s="15"/>
      <c r="T463" s="53"/>
      <c r="U463" s="54"/>
      <c r="V463" s="53"/>
      <c r="W463" s="13"/>
    </row>
    <row r="464" spans="2:23" ht="12.75">
      <c r="B464" s="2"/>
      <c r="C464" s="2"/>
      <c r="I464" s="7"/>
      <c r="J464" s="29"/>
      <c r="K464" s="20"/>
      <c r="L464" s="14"/>
      <c r="M464" s="20"/>
      <c r="N464"/>
      <c r="O464" s="13"/>
      <c r="P464" s="15"/>
      <c r="Q464" s="15"/>
      <c r="R464" s="13"/>
      <c r="S464" s="15"/>
      <c r="T464" s="53"/>
      <c r="U464" s="54"/>
      <c r="V464" s="53"/>
      <c r="W464" s="13"/>
    </row>
    <row r="465" spans="2:23" ht="12.75">
      <c r="B465" s="2"/>
      <c r="C465" s="2"/>
      <c r="I465" s="7"/>
      <c r="J465" s="29"/>
      <c r="K465" s="20"/>
      <c r="L465" s="14"/>
      <c r="M465" s="20"/>
      <c r="N465"/>
      <c r="O465" s="13"/>
      <c r="P465" s="15"/>
      <c r="Q465" s="15"/>
      <c r="R465" s="13"/>
      <c r="S465" s="15"/>
      <c r="T465" s="53"/>
      <c r="U465" s="54"/>
      <c r="V465" s="53"/>
      <c r="W465" s="13"/>
    </row>
    <row r="466" spans="2:23" ht="12.75">
      <c r="B466" s="2"/>
      <c r="C466" s="2"/>
      <c r="I466" s="7"/>
      <c r="J466" s="29"/>
      <c r="K466" s="20"/>
      <c r="L466" s="14"/>
      <c r="M466" s="20"/>
      <c r="N466"/>
      <c r="O466" s="13"/>
      <c r="P466" s="15"/>
      <c r="Q466" s="15"/>
      <c r="R466" s="13"/>
      <c r="S466" s="15"/>
      <c r="T466" s="53"/>
      <c r="U466" s="54"/>
      <c r="V466" s="53"/>
      <c r="W466" s="13"/>
    </row>
    <row r="467" spans="2:23" ht="12.75">
      <c r="B467" s="2"/>
      <c r="C467" s="2"/>
      <c r="I467" s="7"/>
      <c r="J467" s="29"/>
      <c r="K467" s="20"/>
      <c r="L467" s="14"/>
      <c r="M467" s="20"/>
      <c r="N467"/>
      <c r="O467" s="13"/>
      <c r="P467" s="15"/>
      <c r="Q467" s="15"/>
      <c r="R467" s="13"/>
      <c r="S467" s="15"/>
      <c r="T467" s="53"/>
      <c r="U467" s="54"/>
      <c r="V467" s="53"/>
      <c r="W467" s="13"/>
    </row>
    <row r="468" spans="2:23" ht="12.75">
      <c r="B468" s="2"/>
      <c r="C468" s="2"/>
      <c r="I468" s="7"/>
      <c r="J468" s="29"/>
      <c r="K468" s="20"/>
      <c r="L468" s="14"/>
      <c r="M468" s="20"/>
      <c r="N468"/>
      <c r="O468" s="13"/>
      <c r="P468" s="15"/>
      <c r="Q468" s="15"/>
      <c r="R468" s="13"/>
      <c r="S468" s="15"/>
      <c r="T468" s="53"/>
      <c r="U468" s="54"/>
      <c r="V468" s="53"/>
      <c r="W468" s="13"/>
    </row>
    <row r="469" spans="2:23" ht="12.75">
      <c r="B469" s="2"/>
      <c r="C469" s="2"/>
      <c r="I469" s="7"/>
      <c r="J469" s="29"/>
      <c r="K469" s="20"/>
      <c r="L469" s="14"/>
      <c r="M469" s="20"/>
      <c r="N469"/>
      <c r="O469" s="13"/>
      <c r="P469" s="15"/>
      <c r="Q469" s="15"/>
      <c r="R469" s="13"/>
      <c r="S469" s="15"/>
      <c r="T469" s="53"/>
      <c r="U469" s="54"/>
      <c r="V469" s="53"/>
      <c r="W469" s="13"/>
    </row>
    <row r="470" spans="2:23" ht="12.75">
      <c r="B470" s="2"/>
      <c r="C470" s="2"/>
      <c r="I470" s="7"/>
      <c r="J470" s="29"/>
      <c r="K470" s="20"/>
      <c r="L470" s="14"/>
      <c r="M470" s="20"/>
      <c r="N470"/>
      <c r="O470" s="13"/>
      <c r="P470" s="15"/>
      <c r="Q470" s="15"/>
      <c r="R470" s="13"/>
      <c r="S470" s="15"/>
      <c r="T470" s="53"/>
      <c r="U470" s="54"/>
      <c r="V470" s="53"/>
      <c r="W470" s="13"/>
    </row>
    <row r="474" spans="4:14" ht="12.75">
      <c r="D474" s="36"/>
      <c r="H474" s="37"/>
      <c r="K474" s="18"/>
      <c r="L474" s="32"/>
      <c r="M474"/>
      <c r="N474" s="7"/>
    </row>
    <row r="475" spans="4:14" ht="12.75">
      <c r="D475" s="36"/>
      <c r="H475" s="37"/>
      <c r="K475" s="18"/>
      <c r="L475" s="32"/>
      <c r="M475"/>
      <c r="N475" s="7"/>
    </row>
    <row r="476" spans="8:14" ht="12.75">
      <c r="H476" s="37"/>
      <c r="K476" s="18"/>
      <c r="L476" s="32"/>
      <c r="M476"/>
      <c r="N476" s="7"/>
    </row>
    <row r="477" spans="3:13" ht="12.75">
      <c r="C477" s="2"/>
      <c r="D477" s="31"/>
      <c r="E477" s="47"/>
      <c r="F477" s="30"/>
      <c r="G477" s="47"/>
      <c r="H477" s="30"/>
      <c r="I477" s="4"/>
      <c r="J477" s="30"/>
      <c r="K477" s="20"/>
      <c r="L477" s="14"/>
      <c r="M477" s="9"/>
    </row>
    <row r="478" spans="3:23" ht="12.75">
      <c r="C478" s="2"/>
      <c r="D478" s="14"/>
      <c r="E478" s="47"/>
      <c r="F478" s="30"/>
      <c r="G478" s="47"/>
      <c r="H478" s="30"/>
      <c r="I478" s="4"/>
      <c r="J478" s="30"/>
      <c r="K478" s="20"/>
      <c r="L478" s="14"/>
      <c r="M478" s="9"/>
      <c r="N478" s="14"/>
      <c r="O478" s="12"/>
      <c r="P478" s="14"/>
      <c r="Q478" s="14"/>
      <c r="R478" s="12"/>
      <c r="S478" s="14"/>
      <c r="T478" s="51"/>
      <c r="U478" s="52"/>
      <c r="V478" s="51"/>
      <c r="W478" s="12"/>
    </row>
    <row r="479" spans="2:23" ht="12.75">
      <c r="B479" s="2"/>
      <c r="C479" s="2"/>
      <c r="D479" s="14"/>
      <c r="E479" s="47"/>
      <c r="F479" s="30"/>
      <c r="G479" s="47"/>
      <c r="H479" s="30"/>
      <c r="I479" s="4"/>
      <c r="J479" s="30"/>
      <c r="N479" s="14"/>
      <c r="O479" s="12"/>
      <c r="P479" s="14"/>
      <c r="Q479" s="14"/>
      <c r="R479" s="12"/>
      <c r="S479" s="14"/>
      <c r="T479" s="51"/>
      <c r="U479" s="52"/>
      <c r="V479" s="51"/>
      <c r="W479" s="12"/>
    </row>
    <row r="480" spans="2:23" ht="12.75">
      <c r="B480" s="2"/>
      <c r="C480" s="5"/>
      <c r="D480" s="15"/>
      <c r="E480" s="13"/>
      <c r="F480" s="29"/>
      <c r="G480" s="13"/>
      <c r="H480" s="29"/>
      <c r="I480" s="5"/>
      <c r="J480" s="29"/>
      <c r="K480" s="29"/>
      <c r="L480" s="15"/>
      <c r="M480" s="10"/>
      <c r="N480" s="15"/>
      <c r="O480" s="13"/>
      <c r="P480" s="15"/>
      <c r="Q480" s="15"/>
      <c r="R480" s="13"/>
      <c r="S480" s="15"/>
      <c r="T480" s="53"/>
      <c r="U480" s="54"/>
      <c r="V480" s="53"/>
      <c r="W480" s="13"/>
    </row>
    <row r="481" spans="3:14" ht="12.75">
      <c r="C481" s="16"/>
      <c r="I481" s="7"/>
      <c r="K481" s="18"/>
      <c r="L481" s="32"/>
      <c r="M481" s="18"/>
      <c r="N481" s="18"/>
    </row>
    <row r="482" spans="3:13" ht="12.75">
      <c r="C482" s="16"/>
      <c r="I482" s="7"/>
      <c r="K482" s="18"/>
      <c r="L482" s="32"/>
      <c r="M482" s="18"/>
    </row>
    <row r="483" spans="3:13" ht="12.75">
      <c r="C483" s="16"/>
      <c r="I483" s="7"/>
      <c r="K483" s="18"/>
      <c r="L483" s="32"/>
      <c r="M483" s="18"/>
    </row>
    <row r="484" spans="3:13" ht="12.75">
      <c r="C484" s="16"/>
      <c r="I484" s="7"/>
      <c r="K484" s="18"/>
      <c r="L484" s="32"/>
      <c r="M484" s="18"/>
    </row>
    <row r="485" spans="3:13" ht="12.75">
      <c r="C485" s="16"/>
      <c r="I485" s="7"/>
      <c r="K485" s="18"/>
      <c r="L485" s="32"/>
      <c r="M485" s="18"/>
    </row>
    <row r="486" spans="3:13" ht="12.75">
      <c r="C486" s="16"/>
      <c r="I486" s="7"/>
      <c r="K486" s="18"/>
      <c r="L486" s="32"/>
      <c r="M486" s="18"/>
    </row>
    <row r="487" spans="3:13" ht="12.75">
      <c r="C487" s="16"/>
      <c r="I487" s="7"/>
      <c r="K487" s="18"/>
      <c r="L487" s="32"/>
      <c r="M487" s="18"/>
    </row>
    <row r="488" spans="3:13" ht="12.75">
      <c r="C488" s="16"/>
      <c r="I488" s="7"/>
      <c r="K488" s="18"/>
      <c r="L488" s="32"/>
      <c r="M488" s="18"/>
    </row>
    <row r="489" spans="3:13" ht="12.75">
      <c r="C489" s="16"/>
      <c r="I489" s="7"/>
      <c r="K489" s="18"/>
      <c r="L489" s="32"/>
      <c r="M489" s="18"/>
    </row>
    <row r="490" spans="3:13" ht="12.75">
      <c r="C490" s="16"/>
      <c r="I490" s="7"/>
      <c r="K490" s="18"/>
      <c r="L490" s="32"/>
      <c r="M490" s="18"/>
    </row>
    <row r="491" spans="3:13" ht="12.75">
      <c r="C491" s="16"/>
      <c r="I491" s="7"/>
      <c r="K491" s="18"/>
      <c r="L491" s="32"/>
      <c r="M491" s="18"/>
    </row>
    <row r="492" spans="3:13" ht="12.75">
      <c r="C492" s="16"/>
      <c r="I492" s="7"/>
      <c r="K492" s="18"/>
      <c r="L492" s="32"/>
      <c r="M492" s="18"/>
    </row>
    <row r="493" spans="3:13" ht="12.75">
      <c r="C493" s="16"/>
      <c r="I493" s="7"/>
      <c r="K493" s="18"/>
      <c r="L493" s="32"/>
      <c r="M493" s="18"/>
    </row>
    <row r="494" spans="3:13" ht="12.75">
      <c r="C494" s="16"/>
      <c r="I494" s="7"/>
      <c r="K494" s="18"/>
      <c r="L494" s="32"/>
      <c r="M494" s="18"/>
    </row>
    <row r="495" spans="3:13" ht="12.75">
      <c r="C495" s="16"/>
      <c r="I495" s="7"/>
      <c r="K495" s="18"/>
      <c r="L495" s="32"/>
      <c r="M495" s="18"/>
    </row>
    <row r="496" spans="3:13" ht="12.75">
      <c r="C496" s="16"/>
      <c r="I496" s="7"/>
      <c r="K496" s="18"/>
      <c r="L496" s="32"/>
      <c r="M496" s="18"/>
    </row>
    <row r="497" spans="3:14" ht="12.75">
      <c r="C497" s="16"/>
      <c r="I497" s="7"/>
      <c r="K497" s="18"/>
      <c r="L497" s="32"/>
      <c r="M497" s="18"/>
      <c r="N497" s="18"/>
    </row>
    <row r="498" spans="3:14" ht="12.75">
      <c r="C498" s="16"/>
      <c r="I498" s="7"/>
      <c r="K498" s="18"/>
      <c r="L498" s="32"/>
      <c r="M498" s="18"/>
      <c r="N498" s="18"/>
    </row>
    <row r="499" spans="3:14" ht="12.75">
      <c r="C499" s="16"/>
      <c r="I499" s="7"/>
      <c r="K499" s="18"/>
      <c r="L499" s="32"/>
      <c r="M499" s="18"/>
      <c r="N499" s="18"/>
    </row>
    <row r="500" spans="3:13" ht="12.75">
      <c r="C500" s="16"/>
      <c r="I500" s="7"/>
      <c r="K500" s="18"/>
      <c r="L500" s="32"/>
      <c r="M500" s="18"/>
    </row>
    <row r="501" spans="3:13" ht="12.75">
      <c r="C501" s="16"/>
      <c r="I501" s="7"/>
      <c r="K501" s="18"/>
      <c r="L501" s="32"/>
      <c r="M501" s="18"/>
    </row>
    <row r="502" spans="3:13" ht="12.75">
      <c r="C502" s="16"/>
      <c r="I502" s="7"/>
      <c r="K502" s="18"/>
      <c r="L502" s="32"/>
      <c r="M502" s="18"/>
    </row>
    <row r="503" spans="3:13" ht="12.75">
      <c r="C503" s="16"/>
      <c r="I503" s="7"/>
      <c r="K503" s="18"/>
      <c r="L503" s="32"/>
      <c r="M503" s="18"/>
    </row>
    <row r="504" spans="3:13" ht="12.75">
      <c r="C504" s="16"/>
      <c r="I504" s="7"/>
      <c r="K504" s="18"/>
      <c r="L504" s="32"/>
      <c r="M504" s="18"/>
    </row>
    <row r="508" spans="4:14" ht="12.75">
      <c r="D508" s="36"/>
      <c r="H508" s="37"/>
      <c r="K508" s="18"/>
      <c r="L508" s="32"/>
      <c r="M508"/>
      <c r="N508" s="7"/>
    </row>
    <row r="509" spans="4:14" ht="12.75">
      <c r="D509" s="36"/>
      <c r="H509" s="37"/>
      <c r="K509" s="18"/>
      <c r="L509" s="32"/>
      <c r="M509"/>
      <c r="N509" s="7"/>
    </row>
    <row r="510" spans="8:14" ht="12.75">
      <c r="H510" s="37"/>
      <c r="K510" s="18"/>
      <c r="L510" s="32"/>
      <c r="M510"/>
      <c r="N510" s="7"/>
    </row>
    <row r="511" spans="3:13" ht="12.75">
      <c r="C511" s="2"/>
      <c r="D511" s="31"/>
      <c r="E511" s="47"/>
      <c r="F511" s="30"/>
      <c r="G511" s="47"/>
      <c r="H511" s="30"/>
      <c r="I511" s="4"/>
      <c r="J511" s="30"/>
      <c r="K511" s="20"/>
      <c r="L511" s="14"/>
      <c r="M511" s="9"/>
    </row>
    <row r="512" spans="3:23" ht="12.75">
      <c r="C512" s="2"/>
      <c r="D512" s="14"/>
      <c r="E512" s="47"/>
      <c r="F512" s="30"/>
      <c r="G512" s="47"/>
      <c r="H512" s="30"/>
      <c r="I512" s="4"/>
      <c r="J512" s="30"/>
      <c r="K512" s="20"/>
      <c r="L512" s="14"/>
      <c r="M512" s="9"/>
      <c r="N512" s="14"/>
      <c r="O512" s="12"/>
      <c r="P512" s="14"/>
      <c r="Q512" s="14"/>
      <c r="R512" s="12"/>
      <c r="S512" s="14"/>
      <c r="T512" s="51"/>
      <c r="U512" s="52"/>
      <c r="V512" s="51"/>
      <c r="W512" s="12"/>
    </row>
    <row r="513" spans="2:23" ht="12.75">
      <c r="B513" s="2"/>
      <c r="C513" s="2"/>
      <c r="D513" s="14"/>
      <c r="E513" s="47"/>
      <c r="F513" s="30"/>
      <c r="G513" s="47"/>
      <c r="H513" s="30"/>
      <c r="I513" s="4"/>
      <c r="J513" s="30"/>
      <c r="N513" s="14"/>
      <c r="O513" s="12"/>
      <c r="P513" s="14"/>
      <c r="Q513" s="14"/>
      <c r="R513" s="12"/>
      <c r="S513" s="14"/>
      <c r="T513" s="51"/>
      <c r="U513" s="52"/>
      <c r="V513" s="51"/>
      <c r="W513" s="12"/>
    </row>
    <row r="514" spans="2:23" ht="12.75">
      <c r="B514" s="2"/>
      <c r="C514" s="5"/>
      <c r="D514" s="15"/>
      <c r="E514" s="13"/>
      <c r="F514" s="29"/>
      <c r="G514" s="13"/>
      <c r="H514" s="29"/>
      <c r="I514" s="5"/>
      <c r="J514" s="29"/>
      <c r="K514" s="29"/>
      <c r="L514" s="15"/>
      <c r="M514" s="10"/>
      <c r="N514" s="15"/>
      <c r="O514" s="13"/>
      <c r="P514" s="15"/>
      <c r="Q514" s="15"/>
      <c r="R514" s="13"/>
      <c r="S514" s="15"/>
      <c r="T514" s="53"/>
      <c r="U514" s="54"/>
      <c r="V514" s="53"/>
      <c r="W514" s="13"/>
    </row>
    <row r="515" spans="3:14" ht="12.75">
      <c r="C515" s="16"/>
      <c r="I515" s="7"/>
      <c r="K515" s="18"/>
      <c r="L515" s="32"/>
      <c r="M515" s="18"/>
      <c r="N515"/>
    </row>
    <row r="516" spans="3:14" ht="12.75">
      <c r="C516" s="16"/>
      <c r="I516" s="7"/>
      <c r="K516" s="18"/>
      <c r="L516" s="32"/>
      <c r="M516" s="18"/>
      <c r="N516"/>
    </row>
    <row r="517" spans="3:14" ht="12.75">
      <c r="C517" s="16"/>
      <c r="I517" s="7"/>
      <c r="K517" s="18"/>
      <c r="L517" s="32"/>
      <c r="M517" s="18"/>
      <c r="N517"/>
    </row>
    <row r="518" spans="3:14" ht="12.75">
      <c r="C518" s="16"/>
      <c r="I518" s="7"/>
      <c r="K518" s="18"/>
      <c r="L518" s="32"/>
      <c r="M518" s="18"/>
      <c r="N518"/>
    </row>
    <row r="519" spans="3:14" ht="12.75">
      <c r="C519" s="16"/>
      <c r="I519" s="7"/>
      <c r="K519" s="18"/>
      <c r="L519" s="32"/>
      <c r="M519" s="18"/>
      <c r="N519"/>
    </row>
    <row r="520" spans="3:14" ht="12.75">
      <c r="C520" s="16"/>
      <c r="I520" s="7"/>
      <c r="K520" s="18"/>
      <c r="L520" s="32"/>
      <c r="M520" s="18"/>
      <c r="N520"/>
    </row>
    <row r="521" spans="3:14" ht="12.75">
      <c r="C521" s="16"/>
      <c r="I521" s="7"/>
      <c r="K521" s="18"/>
      <c r="L521" s="32"/>
      <c r="M521" s="18"/>
      <c r="N521"/>
    </row>
    <row r="522" spans="3:14" ht="12.75">
      <c r="C522" s="16"/>
      <c r="I522" s="7"/>
      <c r="K522" s="18"/>
      <c r="L522" s="32"/>
      <c r="M522" s="18"/>
      <c r="N522"/>
    </row>
    <row r="523" spans="3:14" ht="12.75">
      <c r="C523" s="16"/>
      <c r="I523" s="7"/>
      <c r="K523" s="18"/>
      <c r="L523" s="32"/>
      <c r="M523" s="18"/>
      <c r="N523"/>
    </row>
    <row r="524" spans="3:14" ht="12.75">
      <c r="C524" s="16"/>
      <c r="I524" s="7"/>
      <c r="K524" s="18"/>
      <c r="L524" s="32"/>
      <c r="M524" s="18"/>
      <c r="N524"/>
    </row>
    <row r="525" spans="3:14" ht="12.75">
      <c r="C525" s="16"/>
      <c r="I525" s="7"/>
      <c r="K525" s="18"/>
      <c r="L525" s="32"/>
      <c r="M525" s="18"/>
      <c r="N525"/>
    </row>
    <row r="526" spans="3:14" ht="12.75">
      <c r="C526" s="16"/>
      <c r="I526" s="7"/>
      <c r="K526" s="18"/>
      <c r="L526" s="32"/>
      <c r="M526" s="18"/>
      <c r="N526"/>
    </row>
    <row r="527" spans="3:14" ht="12.75">
      <c r="C527" s="16"/>
      <c r="I527" s="7"/>
      <c r="K527" s="18"/>
      <c r="L527" s="32"/>
      <c r="M527" s="18"/>
      <c r="N527"/>
    </row>
    <row r="528" spans="3:14" ht="12.75">
      <c r="C528" s="16"/>
      <c r="I528" s="7"/>
      <c r="K528" s="18"/>
      <c r="L528" s="32"/>
      <c r="M528" s="18"/>
      <c r="N528"/>
    </row>
    <row r="529" spans="3:14" ht="12.75">
      <c r="C529" s="16"/>
      <c r="I529" s="7"/>
      <c r="K529" s="18"/>
      <c r="L529" s="32"/>
      <c r="M529" s="18"/>
      <c r="N529"/>
    </row>
    <row r="530" spans="3:14" ht="12.75">
      <c r="C530" s="16"/>
      <c r="I530" s="7"/>
      <c r="K530" s="18"/>
      <c r="L530" s="32"/>
      <c r="M530" s="18"/>
      <c r="N530"/>
    </row>
    <row r="531" spans="3:14" ht="12.75">
      <c r="C531" s="16"/>
      <c r="I531" s="7"/>
      <c r="K531" s="18"/>
      <c r="L531" s="32"/>
      <c r="M531" s="18"/>
      <c r="N531"/>
    </row>
    <row r="532" spans="3:14" ht="12.75">
      <c r="C532" s="16"/>
      <c r="I532" s="7"/>
      <c r="K532" s="18"/>
      <c r="L532" s="32"/>
      <c r="M532" s="18"/>
      <c r="N532"/>
    </row>
    <row r="533" spans="3:14" ht="12.75">
      <c r="C533" s="16"/>
      <c r="I533" s="7"/>
      <c r="K533" s="18"/>
      <c r="L533" s="32"/>
      <c r="M533" s="18"/>
      <c r="N533"/>
    </row>
    <row r="534" spans="3:14" ht="12.75">
      <c r="C534" s="16"/>
      <c r="I534" s="7"/>
      <c r="K534" s="18"/>
      <c r="L534" s="32"/>
      <c r="M534" s="18"/>
      <c r="N534"/>
    </row>
    <row r="535" spans="3:14" ht="12.75">
      <c r="C535" s="16"/>
      <c r="I535" s="7"/>
      <c r="K535" s="18"/>
      <c r="L535" s="32"/>
      <c r="M535" s="18"/>
      <c r="N535"/>
    </row>
    <row r="536" spans="3:14" ht="12.75">
      <c r="C536" s="16"/>
      <c r="I536" s="7"/>
      <c r="K536" s="18"/>
      <c r="L536" s="32"/>
      <c r="M536" s="18"/>
      <c r="N536"/>
    </row>
    <row r="537" spans="3:14" ht="12.75">
      <c r="C537" s="16"/>
      <c r="I537" s="7"/>
      <c r="K537" s="18"/>
      <c r="L537" s="32"/>
      <c r="M537" s="18"/>
      <c r="N537"/>
    </row>
    <row r="538" spans="3:14" ht="12.75">
      <c r="C538" s="16"/>
      <c r="I538" s="7"/>
      <c r="K538" s="18"/>
      <c r="L538" s="32"/>
      <c r="M538" s="18"/>
      <c r="N538"/>
    </row>
    <row r="542" spans="4:14" ht="12.75">
      <c r="D542" s="36"/>
      <c r="H542" s="37"/>
      <c r="K542" s="18"/>
      <c r="L542" s="32"/>
      <c r="M542"/>
      <c r="N542" s="7"/>
    </row>
    <row r="543" spans="4:14" ht="12.75">
      <c r="D543" s="36"/>
      <c r="H543" s="37"/>
      <c r="K543" s="18"/>
      <c r="L543" s="32"/>
      <c r="M543"/>
      <c r="N543" s="7"/>
    </row>
    <row r="544" spans="8:14" ht="12.75">
      <c r="H544" s="37"/>
      <c r="K544" s="18"/>
      <c r="L544" s="32"/>
      <c r="M544"/>
      <c r="N544" s="7"/>
    </row>
    <row r="545" spans="3:13" ht="12.75">
      <c r="C545" s="2"/>
      <c r="D545" s="31"/>
      <c r="E545" s="47"/>
      <c r="F545" s="30"/>
      <c r="G545" s="47"/>
      <c r="H545" s="30"/>
      <c r="I545" s="4"/>
      <c r="J545" s="30"/>
      <c r="K545" s="20"/>
      <c r="L545" s="14"/>
      <c r="M545" s="9"/>
    </row>
    <row r="546" spans="3:23" ht="12.75">
      <c r="C546" s="2"/>
      <c r="D546" s="14"/>
      <c r="E546" s="47"/>
      <c r="F546" s="30"/>
      <c r="G546" s="47"/>
      <c r="H546" s="30"/>
      <c r="I546" s="4"/>
      <c r="J546" s="30"/>
      <c r="K546" s="20"/>
      <c r="L546" s="14"/>
      <c r="M546" s="9"/>
      <c r="N546" s="14"/>
      <c r="O546" s="12"/>
      <c r="P546" s="14"/>
      <c r="Q546" s="14"/>
      <c r="R546" s="12"/>
      <c r="S546" s="14"/>
      <c r="T546" s="51"/>
      <c r="U546" s="52"/>
      <c r="V546" s="51"/>
      <c r="W546" s="12"/>
    </row>
    <row r="547" spans="2:23" ht="12.75">
      <c r="B547" s="2"/>
      <c r="C547" s="2"/>
      <c r="D547" s="14"/>
      <c r="E547" s="47"/>
      <c r="F547" s="30"/>
      <c r="G547" s="47"/>
      <c r="H547" s="30"/>
      <c r="I547" s="4"/>
      <c r="J547" s="30"/>
      <c r="N547" s="14"/>
      <c r="O547" s="12"/>
      <c r="P547" s="14"/>
      <c r="Q547" s="14"/>
      <c r="R547" s="12"/>
      <c r="S547" s="14"/>
      <c r="T547" s="51"/>
      <c r="U547" s="52"/>
      <c r="V547" s="51"/>
      <c r="W547" s="12"/>
    </row>
    <row r="548" spans="2:23" ht="12.75">
      <c r="B548" s="2"/>
      <c r="C548" s="5"/>
      <c r="D548" s="15"/>
      <c r="E548" s="13"/>
      <c r="F548" s="29"/>
      <c r="G548" s="13"/>
      <c r="H548" s="29"/>
      <c r="I548" s="5"/>
      <c r="J548" s="29"/>
      <c r="K548" s="29"/>
      <c r="L548" s="15"/>
      <c r="M548" s="10"/>
      <c r="N548" s="15"/>
      <c r="O548" s="13"/>
      <c r="P548" s="15"/>
      <c r="Q548" s="15"/>
      <c r="R548" s="13"/>
      <c r="S548" s="15"/>
      <c r="T548" s="53"/>
      <c r="U548" s="54"/>
      <c r="V548" s="53"/>
      <c r="W548" s="13"/>
    </row>
    <row r="549" spans="3:14" ht="12.75">
      <c r="C549" s="16"/>
      <c r="I549" s="7"/>
      <c r="K549" s="18"/>
      <c r="L549" s="32"/>
      <c r="M549" s="18"/>
      <c r="N549"/>
    </row>
    <row r="550" spans="3:14" ht="12.75">
      <c r="C550" s="16"/>
      <c r="I550" s="7"/>
      <c r="K550" s="18"/>
      <c r="L550" s="32"/>
      <c r="M550" s="18"/>
      <c r="N550"/>
    </row>
    <row r="551" spans="3:14" ht="12.75">
      <c r="C551" s="16"/>
      <c r="I551" s="7"/>
      <c r="K551" s="18"/>
      <c r="L551" s="32"/>
      <c r="M551" s="18"/>
      <c r="N551"/>
    </row>
    <row r="552" spans="3:14" ht="12.75">
      <c r="C552" s="16"/>
      <c r="I552" s="7"/>
      <c r="K552" s="18"/>
      <c r="L552" s="32"/>
      <c r="M552" s="18"/>
      <c r="N552"/>
    </row>
    <row r="553" spans="3:14" ht="12.75">
      <c r="C553" s="16"/>
      <c r="I553" s="7"/>
      <c r="K553" s="18"/>
      <c r="L553" s="32"/>
      <c r="M553" s="18"/>
      <c r="N553"/>
    </row>
    <row r="554" spans="3:14" ht="12.75">
      <c r="C554" s="16"/>
      <c r="I554" s="7"/>
      <c r="K554" s="18"/>
      <c r="L554" s="32"/>
      <c r="M554" s="18"/>
      <c r="N554"/>
    </row>
    <row r="555" spans="3:14" ht="12.75">
      <c r="C555" s="16"/>
      <c r="I555" s="7"/>
      <c r="K555" s="18"/>
      <c r="L555" s="32"/>
      <c r="M555" s="18"/>
      <c r="N555"/>
    </row>
    <row r="556" spans="3:14" ht="12.75">
      <c r="C556" s="16"/>
      <c r="I556" s="7"/>
      <c r="K556" s="18"/>
      <c r="L556" s="32"/>
      <c r="M556" s="18"/>
      <c r="N556"/>
    </row>
    <row r="557" spans="3:14" ht="12.75">
      <c r="C557" s="16"/>
      <c r="I557" s="7"/>
      <c r="K557" s="18"/>
      <c r="L557" s="32"/>
      <c r="M557" s="18"/>
      <c r="N557"/>
    </row>
    <row r="558" spans="3:14" ht="12.75">
      <c r="C558" s="16"/>
      <c r="I558" s="7"/>
      <c r="K558" s="18"/>
      <c r="L558" s="32"/>
      <c r="M558" s="18"/>
      <c r="N558"/>
    </row>
    <row r="559" spans="3:14" ht="12.75">
      <c r="C559" s="16"/>
      <c r="I559" s="7"/>
      <c r="K559" s="18"/>
      <c r="L559" s="32"/>
      <c r="M559" s="18"/>
      <c r="N559"/>
    </row>
    <row r="560" spans="3:14" ht="12.75">
      <c r="C560" s="16"/>
      <c r="I560" s="7"/>
      <c r="K560" s="18"/>
      <c r="L560" s="32"/>
      <c r="M560" s="18"/>
      <c r="N560"/>
    </row>
    <row r="561" spans="3:14" ht="12.75">
      <c r="C561" s="16"/>
      <c r="I561" s="7"/>
      <c r="K561" s="18"/>
      <c r="L561" s="32"/>
      <c r="M561" s="18"/>
      <c r="N561"/>
    </row>
    <row r="562" spans="3:14" ht="12.75">
      <c r="C562" s="16"/>
      <c r="I562" s="7"/>
      <c r="K562" s="18"/>
      <c r="L562" s="32"/>
      <c r="M562" s="18"/>
      <c r="N562"/>
    </row>
    <row r="563" spans="3:14" ht="12.75">
      <c r="C563" s="16"/>
      <c r="I563" s="7"/>
      <c r="K563" s="18"/>
      <c r="L563" s="32"/>
      <c r="M563" s="18"/>
      <c r="N563"/>
    </row>
    <row r="564" spans="3:14" ht="12.75">
      <c r="C564" s="16"/>
      <c r="I564" s="7"/>
      <c r="K564" s="18"/>
      <c r="L564" s="32"/>
      <c r="M564" s="18"/>
      <c r="N564"/>
    </row>
    <row r="565" spans="3:14" ht="12.75">
      <c r="C565" s="16"/>
      <c r="I565" s="7"/>
      <c r="K565" s="18"/>
      <c r="L565" s="32"/>
      <c r="M565" s="18"/>
      <c r="N565"/>
    </row>
    <row r="566" spans="3:14" ht="12.75">
      <c r="C566" s="16"/>
      <c r="I566" s="7"/>
      <c r="K566" s="18"/>
      <c r="L566" s="32"/>
      <c r="M566" s="18"/>
      <c r="N566"/>
    </row>
    <row r="567" spans="3:14" ht="12.75">
      <c r="C567" s="16"/>
      <c r="I567" s="7"/>
      <c r="K567" s="18"/>
      <c r="L567" s="32"/>
      <c r="M567" s="18"/>
      <c r="N567"/>
    </row>
    <row r="568" spans="3:14" ht="12.75">
      <c r="C568" s="16"/>
      <c r="I568" s="7"/>
      <c r="K568" s="18"/>
      <c r="L568" s="32"/>
      <c r="M568" s="18"/>
      <c r="N568"/>
    </row>
    <row r="569" spans="3:14" ht="12.75">
      <c r="C569" s="16"/>
      <c r="I569" s="7"/>
      <c r="K569" s="18"/>
      <c r="L569" s="32"/>
      <c r="M569" s="18"/>
      <c r="N569"/>
    </row>
    <row r="570" spans="3:14" ht="12.75">
      <c r="C570" s="16"/>
      <c r="I570" s="7"/>
      <c r="K570" s="18"/>
      <c r="L570" s="32"/>
      <c r="M570" s="18"/>
      <c r="N570"/>
    </row>
    <row r="571" spans="3:14" ht="12.75">
      <c r="C571" s="16"/>
      <c r="I571" s="7"/>
      <c r="K571" s="18"/>
      <c r="L571" s="32"/>
      <c r="M571" s="18"/>
      <c r="N571"/>
    </row>
    <row r="572" spans="3:14" ht="12.75">
      <c r="C572" s="16"/>
      <c r="I572" s="7"/>
      <c r="K572" s="18"/>
      <c r="L572" s="32"/>
      <c r="M572" s="18"/>
      <c r="N572"/>
    </row>
    <row r="576" spans="4:14" ht="12.75">
      <c r="D576" s="36"/>
      <c r="H576" s="37"/>
      <c r="K576" s="18"/>
      <c r="L576" s="32"/>
      <c r="M576"/>
      <c r="N576" s="7"/>
    </row>
    <row r="577" spans="4:14" ht="12.75">
      <c r="D577" s="36"/>
      <c r="H577" s="37"/>
      <c r="K577" s="18"/>
      <c r="L577" s="32"/>
      <c r="M577"/>
      <c r="N577" s="7"/>
    </row>
    <row r="578" spans="8:14" ht="12.75">
      <c r="H578" s="37"/>
      <c r="K578" s="18"/>
      <c r="L578" s="32"/>
      <c r="M578"/>
      <c r="N578" s="7"/>
    </row>
    <row r="579" spans="3:13" ht="12.75">
      <c r="C579" s="2"/>
      <c r="D579" s="31"/>
      <c r="E579" s="47"/>
      <c r="F579" s="30"/>
      <c r="G579" s="47"/>
      <c r="H579" s="30"/>
      <c r="I579" s="4"/>
      <c r="J579" s="30"/>
      <c r="K579" s="20"/>
      <c r="L579" s="14"/>
      <c r="M579" s="9"/>
    </row>
    <row r="580" spans="3:23" ht="12.75">
      <c r="C580" s="2"/>
      <c r="D580" s="14"/>
      <c r="E580" s="47"/>
      <c r="F580" s="30"/>
      <c r="G580" s="47"/>
      <c r="H580" s="30"/>
      <c r="I580" s="4"/>
      <c r="J580" s="30"/>
      <c r="K580" s="20"/>
      <c r="L580" s="14"/>
      <c r="M580" s="9"/>
      <c r="N580" s="14"/>
      <c r="O580" s="12"/>
      <c r="P580" s="14"/>
      <c r="Q580" s="14"/>
      <c r="R580" s="12"/>
      <c r="S580" s="14"/>
      <c r="T580" s="51"/>
      <c r="U580" s="52"/>
      <c r="V580" s="51"/>
      <c r="W580" s="12"/>
    </row>
    <row r="581" spans="2:23" ht="12.75">
      <c r="B581" s="2"/>
      <c r="C581" s="2"/>
      <c r="D581" s="14"/>
      <c r="E581" s="47"/>
      <c r="F581" s="30"/>
      <c r="G581" s="47"/>
      <c r="H581" s="30"/>
      <c r="I581" s="4"/>
      <c r="J581" s="30"/>
      <c r="N581" s="14"/>
      <c r="O581" s="12"/>
      <c r="P581" s="14"/>
      <c r="Q581" s="14"/>
      <c r="R581" s="12"/>
      <c r="S581" s="14"/>
      <c r="T581" s="51"/>
      <c r="U581" s="52"/>
      <c r="V581" s="51"/>
      <c r="W581" s="12"/>
    </row>
    <row r="582" spans="2:23" ht="12.75">
      <c r="B582" s="2"/>
      <c r="C582" s="5"/>
      <c r="D582" s="15"/>
      <c r="E582" s="13"/>
      <c r="F582" s="29"/>
      <c r="G582" s="13"/>
      <c r="H582" s="29"/>
      <c r="I582" s="5"/>
      <c r="J582" s="29"/>
      <c r="K582" s="29"/>
      <c r="L582" s="15"/>
      <c r="M582" s="10"/>
      <c r="N582" s="15"/>
      <c r="O582" s="13"/>
      <c r="P582" s="15"/>
      <c r="Q582" s="15"/>
      <c r="R582" s="13"/>
      <c r="S582" s="15"/>
      <c r="T582" s="53"/>
      <c r="U582" s="54"/>
      <c r="V582" s="53"/>
      <c r="W582" s="13"/>
    </row>
    <row r="583" spans="3:14" ht="12.75">
      <c r="C583" s="16"/>
      <c r="I583" s="7"/>
      <c r="K583" s="18"/>
      <c r="L583" s="32"/>
      <c r="M583" s="18"/>
      <c r="N583"/>
    </row>
    <row r="584" spans="3:14" ht="12.75">
      <c r="C584" s="16"/>
      <c r="I584" s="7"/>
      <c r="K584" s="18"/>
      <c r="L584" s="32"/>
      <c r="M584" s="18"/>
      <c r="N584"/>
    </row>
    <row r="585" spans="3:14" ht="12.75">
      <c r="C585" s="16"/>
      <c r="I585" s="7"/>
      <c r="K585" s="18"/>
      <c r="L585" s="32"/>
      <c r="M585" s="18"/>
      <c r="N585"/>
    </row>
    <row r="586" spans="3:14" ht="12.75">
      <c r="C586" s="16"/>
      <c r="I586" s="7"/>
      <c r="K586" s="18"/>
      <c r="L586" s="32"/>
      <c r="M586" s="18"/>
      <c r="N586"/>
    </row>
    <row r="587" spans="3:14" ht="12.75">
      <c r="C587" s="16"/>
      <c r="I587" s="7"/>
      <c r="K587" s="18"/>
      <c r="L587" s="32"/>
      <c r="M587" s="18"/>
      <c r="N587"/>
    </row>
    <row r="588" spans="3:14" ht="12.75">
      <c r="C588" s="16"/>
      <c r="I588" s="7"/>
      <c r="K588" s="18"/>
      <c r="L588" s="32"/>
      <c r="M588" s="18"/>
      <c r="N588"/>
    </row>
    <row r="589" spans="3:14" ht="12.75">
      <c r="C589" s="16"/>
      <c r="I589" s="7"/>
      <c r="K589" s="18"/>
      <c r="L589" s="32"/>
      <c r="M589" s="18"/>
      <c r="N589"/>
    </row>
    <row r="590" spans="3:14" ht="12.75">
      <c r="C590" s="16"/>
      <c r="I590" s="7"/>
      <c r="K590" s="18"/>
      <c r="L590" s="32"/>
      <c r="M590" s="18"/>
      <c r="N590"/>
    </row>
    <row r="591" spans="3:14" ht="12.75">
      <c r="C591" s="16"/>
      <c r="I591" s="7"/>
      <c r="K591" s="18"/>
      <c r="L591" s="32"/>
      <c r="M591" s="18"/>
      <c r="N591"/>
    </row>
    <row r="592" spans="3:14" ht="12.75">
      <c r="C592" s="16"/>
      <c r="I592" s="7"/>
      <c r="K592" s="18"/>
      <c r="L592" s="32"/>
      <c r="M592" s="18"/>
      <c r="N592"/>
    </row>
    <row r="593" spans="3:14" ht="12.75">
      <c r="C593" s="16"/>
      <c r="I593" s="7"/>
      <c r="K593" s="18"/>
      <c r="L593" s="32"/>
      <c r="M593" s="18"/>
      <c r="N593"/>
    </row>
    <row r="594" spans="3:14" ht="12.75">
      <c r="C594" s="16"/>
      <c r="I594" s="7"/>
      <c r="K594" s="18"/>
      <c r="L594" s="32"/>
      <c r="M594" s="18"/>
      <c r="N594"/>
    </row>
    <row r="595" spans="3:14" ht="12.75">
      <c r="C595" s="16"/>
      <c r="I595" s="7"/>
      <c r="K595" s="18"/>
      <c r="L595" s="32"/>
      <c r="M595" s="18"/>
      <c r="N595"/>
    </row>
    <row r="596" spans="3:14" ht="12.75">
      <c r="C596" s="16"/>
      <c r="I596" s="7"/>
      <c r="K596" s="18"/>
      <c r="L596" s="32"/>
      <c r="M596" s="18"/>
      <c r="N596"/>
    </row>
    <row r="597" spans="3:14" ht="12.75">
      <c r="C597" s="16"/>
      <c r="I597" s="7"/>
      <c r="K597" s="18"/>
      <c r="L597" s="32"/>
      <c r="M597" s="18"/>
      <c r="N597"/>
    </row>
    <row r="598" spans="3:14" ht="12.75">
      <c r="C598" s="16"/>
      <c r="I598" s="7"/>
      <c r="K598" s="18"/>
      <c r="L598" s="32"/>
      <c r="M598" s="18"/>
      <c r="N598"/>
    </row>
    <row r="599" spans="3:14" ht="12.75">
      <c r="C599" s="16"/>
      <c r="I599" s="7"/>
      <c r="K599" s="18"/>
      <c r="L599" s="32"/>
      <c r="M599" s="18"/>
      <c r="N599"/>
    </row>
    <row r="600" spans="3:14" ht="12.75">
      <c r="C600" s="16"/>
      <c r="I600" s="7"/>
      <c r="K600" s="18"/>
      <c r="L600" s="32"/>
      <c r="M600" s="18"/>
      <c r="N600"/>
    </row>
    <row r="601" spans="3:14" ht="12.75">
      <c r="C601" s="16"/>
      <c r="I601" s="7"/>
      <c r="K601" s="18"/>
      <c r="L601" s="32"/>
      <c r="M601" s="18"/>
      <c r="N601"/>
    </row>
    <row r="602" spans="3:14" ht="12.75">
      <c r="C602" s="16"/>
      <c r="I602" s="7"/>
      <c r="K602" s="18"/>
      <c r="L602" s="32"/>
      <c r="M602" s="18"/>
      <c r="N602"/>
    </row>
    <row r="603" spans="3:14" ht="12.75">
      <c r="C603" s="16"/>
      <c r="I603" s="7"/>
      <c r="K603" s="18"/>
      <c r="L603" s="32"/>
      <c r="M603" s="18"/>
      <c r="N603"/>
    </row>
    <row r="604" spans="3:14" ht="12.75">
      <c r="C604" s="16"/>
      <c r="I604" s="7"/>
      <c r="K604" s="18"/>
      <c r="L604" s="32"/>
      <c r="M604" s="18"/>
      <c r="N604"/>
    </row>
    <row r="605" spans="3:14" ht="12.75">
      <c r="C605" s="16"/>
      <c r="I605" s="7"/>
      <c r="K605" s="18"/>
      <c r="L605" s="32"/>
      <c r="M605" s="18"/>
      <c r="N605"/>
    </row>
    <row r="606" spans="3:14" ht="12.75">
      <c r="C606" s="16"/>
      <c r="I606" s="7"/>
      <c r="K606" s="18"/>
      <c r="L606" s="32"/>
      <c r="M606" s="18"/>
      <c r="N606"/>
    </row>
    <row r="610" spans="4:14" ht="12.75">
      <c r="D610" s="36"/>
      <c r="H610" s="37"/>
      <c r="K610" s="18"/>
      <c r="L610" s="32"/>
      <c r="M610"/>
      <c r="N610" s="7"/>
    </row>
    <row r="611" spans="4:14" ht="12.75">
      <c r="D611" s="36"/>
      <c r="H611" s="37"/>
      <c r="K611" s="18"/>
      <c r="L611" s="32"/>
      <c r="M611"/>
      <c r="N611" s="7"/>
    </row>
    <row r="612" spans="8:14" ht="12.75">
      <c r="H612" s="37"/>
      <c r="K612" s="18"/>
      <c r="L612" s="32"/>
      <c r="M612"/>
      <c r="N612" s="7"/>
    </row>
    <row r="613" spans="3:13" ht="12.75">
      <c r="C613" s="2"/>
      <c r="D613" s="31"/>
      <c r="E613" s="47"/>
      <c r="F613" s="30"/>
      <c r="G613" s="47"/>
      <c r="H613" s="30"/>
      <c r="I613" s="4"/>
      <c r="J613" s="30"/>
      <c r="K613" s="20"/>
      <c r="L613" s="14"/>
      <c r="M613" s="9"/>
    </row>
    <row r="614" spans="3:23" ht="12.75">
      <c r="C614" s="2"/>
      <c r="D614" s="14"/>
      <c r="E614" s="47"/>
      <c r="F614" s="30"/>
      <c r="G614" s="47"/>
      <c r="H614" s="30"/>
      <c r="I614" s="4"/>
      <c r="J614" s="30"/>
      <c r="K614" s="20"/>
      <c r="L614" s="14"/>
      <c r="M614" s="9"/>
      <c r="N614" s="14"/>
      <c r="O614" s="12"/>
      <c r="P614" s="14"/>
      <c r="Q614" s="14"/>
      <c r="R614" s="12"/>
      <c r="S614" s="14"/>
      <c r="T614" s="51"/>
      <c r="U614" s="52"/>
      <c r="V614" s="51"/>
      <c r="W614" s="12"/>
    </row>
    <row r="615" spans="2:23" ht="12.75">
      <c r="B615" s="2"/>
      <c r="C615" s="2"/>
      <c r="D615" s="14"/>
      <c r="E615" s="47"/>
      <c r="F615" s="30"/>
      <c r="G615" s="47"/>
      <c r="H615" s="30"/>
      <c r="I615" s="4"/>
      <c r="J615" s="30"/>
      <c r="N615" s="14"/>
      <c r="O615" s="12"/>
      <c r="P615" s="14"/>
      <c r="Q615" s="14"/>
      <c r="R615" s="12"/>
      <c r="S615" s="14"/>
      <c r="T615" s="51"/>
      <c r="U615" s="52"/>
      <c r="V615" s="51"/>
      <c r="W615" s="12"/>
    </row>
    <row r="616" spans="2:23" ht="12.75">
      <c r="B616" s="2"/>
      <c r="C616" s="5"/>
      <c r="D616" s="15"/>
      <c r="E616" s="13"/>
      <c r="F616" s="29"/>
      <c r="G616" s="13"/>
      <c r="H616" s="29"/>
      <c r="I616" s="5"/>
      <c r="J616" s="29"/>
      <c r="K616" s="29"/>
      <c r="L616" s="15"/>
      <c r="M616" s="10"/>
      <c r="N616" s="15"/>
      <c r="O616" s="13"/>
      <c r="P616" s="15"/>
      <c r="Q616" s="15"/>
      <c r="R616" s="13"/>
      <c r="S616" s="15"/>
      <c r="T616" s="53"/>
      <c r="U616" s="54"/>
      <c r="V616" s="53"/>
      <c r="W616" s="13"/>
    </row>
    <row r="617" spans="3:14" ht="12.75">
      <c r="C617" s="16"/>
      <c r="I617" s="7"/>
      <c r="K617" s="18"/>
      <c r="L617" s="32"/>
      <c r="M617" s="18"/>
      <c r="N617"/>
    </row>
    <row r="618" spans="3:14" ht="12.75">
      <c r="C618" s="16"/>
      <c r="I618" s="7"/>
      <c r="K618" s="18"/>
      <c r="L618" s="32"/>
      <c r="M618" s="18"/>
      <c r="N618"/>
    </row>
    <row r="619" spans="3:14" ht="12.75">
      <c r="C619" s="16"/>
      <c r="I619" s="7"/>
      <c r="K619" s="18"/>
      <c r="L619" s="32"/>
      <c r="M619" s="18"/>
      <c r="N619"/>
    </row>
    <row r="620" spans="3:14" ht="12.75">
      <c r="C620" s="16"/>
      <c r="I620" s="7"/>
      <c r="K620" s="18"/>
      <c r="L620" s="32"/>
      <c r="M620" s="18"/>
      <c r="N620"/>
    </row>
    <row r="621" spans="3:14" ht="12.75">
      <c r="C621" s="16"/>
      <c r="I621" s="7"/>
      <c r="K621" s="18"/>
      <c r="L621" s="32"/>
      <c r="M621" s="18"/>
      <c r="N621"/>
    </row>
    <row r="622" spans="3:14" ht="12.75">
      <c r="C622" s="16"/>
      <c r="I622" s="7"/>
      <c r="K622" s="18"/>
      <c r="L622" s="32"/>
      <c r="M622" s="18"/>
      <c r="N622"/>
    </row>
    <row r="623" spans="3:14" ht="12.75">
      <c r="C623" s="16"/>
      <c r="I623" s="7"/>
      <c r="K623" s="18"/>
      <c r="L623" s="32"/>
      <c r="M623" s="18"/>
      <c r="N623"/>
    </row>
    <row r="624" spans="3:14" ht="12.75">
      <c r="C624" s="16"/>
      <c r="I624" s="7"/>
      <c r="K624" s="18"/>
      <c r="L624" s="32"/>
      <c r="M624" s="18"/>
      <c r="N624"/>
    </row>
    <row r="625" spans="3:14" ht="12.75">
      <c r="C625" s="16"/>
      <c r="I625" s="7"/>
      <c r="K625" s="18"/>
      <c r="L625" s="32"/>
      <c r="M625" s="18"/>
      <c r="N625"/>
    </row>
    <row r="626" spans="3:14" ht="12.75">
      <c r="C626" s="16"/>
      <c r="I626" s="7"/>
      <c r="K626" s="18"/>
      <c r="L626" s="32"/>
      <c r="M626" s="18"/>
      <c r="N626"/>
    </row>
    <row r="627" spans="3:14" ht="12.75">
      <c r="C627" s="16"/>
      <c r="I627" s="7"/>
      <c r="K627" s="18"/>
      <c r="L627" s="32"/>
      <c r="M627" s="18"/>
      <c r="N627"/>
    </row>
    <row r="628" spans="3:14" ht="12.75">
      <c r="C628" s="16"/>
      <c r="I628" s="7"/>
      <c r="K628" s="18"/>
      <c r="L628" s="32"/>
      <c r="M628" s="18"/>
      <c r="N628"/>
    </row>
    <row r="629" spans="3:14" ht="12.75">
      <c r="C629" s="16"/>
      <c r="I629" s="7"/>
      <c r="K629" s="18"/>
      <c r="L629" s="32"/>
      <c r="M629" s="18"/>
      <c r="N629"/>
    </row>
    <row r="630" spans="3:14" ht="12.75">
      <c r="C630" s="16"/>
      <c r="I630" s="7"/>
      <c r="K630" s="18"/>
      <c r="L630" s="32"/>
      <c r="M630" s="18"/>
      <c r="N630"/>
    </row>
    <row r="631" spans="3:14" ht="12.75">
      <c r="C631" s="16"/>
      <c r="I631" s="7"/>
      <c r="K631" s="18"/>
      <c r="L631" s="32"/>
      <c r="M631" s="18"/>
      <c r="N631"/>
    </row>
    <row r="632" spans="3:14" ht="12.75">
      <c r="C632" s="16"/>
      <c r="I632" s="7"/>
      <c r="K632" s="18"/>
      <c r="L632" s="32"/>
      <c r="M632" s="18"/>
      <c r="N632"/>
    </row>
    <row r="633" spans="3:14" ht="12.75">
      <c r="C633" s="16"/>
      <c r="I633" s="7"/>
      <c r="K633" s="18"/>
      <c r="L633" s="32"/>
      <c r="M633" s="18"/>
      <c r="N633"/>
    </row>
    <row r="634" spans="3:14" ht="12.75">
      <c r="C634" s="16"/>
      <c r="I634" s="7"/>
      <c r="K634" s="18"/>
      <c r="L634" s="32"/>
      <c r="M634" s="18"/>
      <c r="N634"/>
    </row>
    <row r="635" spans="3:14" ht="12.75">
      <c r="C635" s="16"/>
      <c r="I635" s="7"/>
      <c r="K635" s="18"/>
      <c r="L635" s="32"/>
      <c r="M635" s="18"/>
      <c r="N635"/>
    </row>
    <row r="636" spans="3:14" ht="12.75">
      <c r="C636" s="16"/>
      <c r="I636" s="7"/>
      <c r="K636" s="18"/>
      <c r="L636" s="32"/>
      <c r="M636" s="18"/>
      <c r="N636"/>
    </row>
    <row r="637" spans="3:14" ht="12.75">
      <c r="C637" s="16"/>
      <c r="I637" s="7"/>
      <c r="K637" s="18"/>
      <c r="L637" s="32"/>
      <c r="M637" s="18"/>
      <c r="N637"/>
    </row>
    <row r="638" spans="3:14" ht="12.75">
      <c r="C638" s="16"/>
      <c r="I638" s="7"/>
      <c r="K638" s="18"/>
      <c r="L638" s="32"/>
      <c r="M638" s="18"/>
      <c r="N638"/>
    </row>
    <row r="639" spans="3:14" ht="12.75">
      <c r="C639" s="16"/>
      <c r="I639" s="7"/>
      <c r="K639" s="18"/>
      <c r="L639" s="32"/>
      <c r="M639" s="18"/>
      <c r="N639"/>
    </row>
    <row r="640" spans="3:14" ht="12.75">
      <c r="C640" s="16"/>
      <c r="I640" s="7"/>
      <c r="K640" s="18"/>
      <c r="L640" s="32"/>
      <c r="M640" s="18"/>
      <c r="N640"/>
    </row>
    <row r="644" spans="4:14" ht="12.75">
      <c r="D644" s="36"/>
      <c r="H644" s="37"/>
      <c r="K644" s="18"/>
      <c r="L644" s="32"/>
      <c r="M644"/>
      <c r="N644" s="7"/>
    </row>
    <row r="645" spans="4:14" ht="12.75">
      <c r="D645" s="36"/>
      <c r="H645" s="37"/>
      <c r="K645" s="18"/>
      <c r="L645" s="32"/>
      <c r="M645"/>
      <c r="N645" s="7"/>
    </row>
    <row r="646" spans="8:14" ht="12.75">
      <c r="H646" s="37"/>
      <c r="K646" s="18"/>
      <c r="L646" s="32"/>
      <c r="M646"/>
      <c r="N646" s="7"/>
    </row>
    <row r="647" spans="3:13" ht="12.75">
      <c r="C647" s="2"/>
      <c r="D647" s="31"/>
      <c r="E647" s="47"/>
      <c r="F647" s="30"/>
      <c r="G647" s="47"/>
      <c r="H647" s="30"/>
      <c r="I647" s="4"/>
      <c r="J647" s="30"/>
      <c r="K647" s="20"/>
      <c r="L647" s="14"/>
      <c r="M647" s="9"/>
    </row>
    <row r="648" spans="3:23" ht="12.75">
      <c r="C648" s="2"/>
      <c r="D648" s="14"/>
      <c r="E648" s="47"/>
      <c r="F648" s="30"/>
      <c r="G648" s="47"/>
      <c r="H648" s="30"/>
      <c r="I648" s="4"/>
      <c r="J648" s="30"/>
      <c r="K648" s="20"/>
      <c r="L648" s="14"/>
      <c r="M648" s="9"/>
      <c r="N648" s="14"/>
      <c r="O648" s="12"/>
      <c r="P648" s="14"/>
      <c r="Q648" s="14"/>
      <c r="R648" s="12"/>
      <c r="S648" s="14"/>
      <c r="T648" s="51"/>
      <c r="U648" s="52"/>
      <c r="V648" s="51"/>
      <c r="W648" s="12"/>
    </row>
    <row r="649" spans="2:23" ht="12.75">
      <c r="B649" s="2"/>
      <c r="C649" s="2"/>
      <c r="D649" s="14"/>
      <c r="E649" s="47"/>
      <c r="F649" s="30"/>
      <c r="G649" s="47"/>
      <c r="H649" s="30"/>
      <c r="I649" s="4"/>
      <c r="J649" s="30"/>
      <c r="N649" s="14"/>
      <c r="O649" s="12"/>
      <c r="P649" s="14"/>
      <c r="Q649" s="14"/>
      <c r="R649" s="12"/>
      <c r="S649" s="14"/>
      <c r="T649" s="51"/>
      <c r="U649" s="52"/>
      <c r="V649" s="51"/>
      <c r="W649" s="12"/>
    </row>
    <row r="650" spans="2:23" ht="12.75">
      <c r="B650" s="2"/>
      <c r="C650" s="5"/>
      <c r="D650" s="15"/>
      <c r="E650" s="13"/>
      <c r="F650" s="29"/>
      <c r="G650" s="13"/>
      <c r="H650" s="29"/>
      <c r="I650" s="5"/>
      <c r="J650" s="29"/>
      <c r="K650" s="29"/>
      <c r="L650" s="15"/>
      <c r="M650" s="10"/>
      <c r="N650" s="15"/>
      <c r="O650" s="13"/>
      <c r="P650" s="15"/>
      <c r="Q650" s="15"/>
      <c r="R650" s="13"/>
      <c r="S650" s="15"/>
      <c r="T650" s="53"/>
      <c r="U650" s="54"/>
      <c r="V650" s="53"/>
      <c r="W650" s="13"/>
    </row>
    <row r="651" spans="3:13" ht="12.75">
      <c r="C651" s="16"/>
      <c r="K651" s="18"/>
      <c r="L651" s="32"/>
      <c r="M651" s="18"/>
    </row>
    <row r="652" spans="3:13" ht="12.75">
      <c r="C652" s="16"/>
      <c r="K652" s="18"/>
      <c r="L652" s="32"/>
      <c r="M652" s="18"/>
    </row>
    <row r="653" spans="3:13" ht="12.75">
      <c r="C653" s="16"/>
      <c r="K653" s="18"/>
      <c r="L653" s="32"/>
      <c r="M653" s="18"/>
    </row>
    <row r="654" spans="3:13" ht="12.75">
      <c r="C654" s="16"/>
      <c r="K654" s="18"/>
      <c r="L654" s="32"/>
      <c r="M654" s="18"/>
    </row>
    <row r="655" spans="3:13" ht="12.75">
      <c r="C655" s="16"/>
      <c r="K655" s="18"/>
      <c r="L655" s="32"/>
      <c r="M655" s="18"/>
    </row>
    <row r="656" spans="3:13" ht="12.75">
      <c r="C656" s="16"/>
      <c r="K656" s="18"/>
      <c r="L656" s="32"/>
      <c r="M656" s="18"/>
    </row>
    <row r="657" spans="3:13" ht="12.75">
      <c r="C657" s="16"/>
      <c r="K657" s="18"/>
      <c r="L657" s="32"/>
      <c r="M657" s="18"/>
    </row>
    <row r="658" spans="3:13" ht="12.75">
      <c r="C658" s="16"/>
      <c r="K658" s="18"/>
      <c r="L658" s="32"/>
      <c r="M658" s="18"/>
    </row>
    <row r="659" spans="3:13" ht="12.75">
      <c r="C659" s="16"/>
      <c r="K659" s="18"/>
      <c r="L659" s="32"/>
      <c r="M659" s="18"/>
    </row>
    <row r="660" spans="3:13" ht="12.75">
      <c r="C660" s="16"/>
      <c r="K660" s="18"/>
      <c r="L660" s="32"/>
      <c r="M660" s="18"/>
    </row>
    <row r="661" spans="3:13" ht="12.75">
      <c r="C661" s="16"/>
      <c r="K661" s="18"/>
      <c r="L661" s="32"/>
      <c r="M661" s="18"/>
    </row>
    <row r="662" spans="3:13" ht="12.75">
      <c r="C662" s="16"/>
      <c r="K662" s="18"/>
      <c r="L662" s="32"/>
      <c r="M662" s="18"/>
    </row>
    <row r="663" spans="3:13" ht="12.75">
      <c r="C663" s="16"/>
      <c r="K663" s="18"/>
      <c r="L663" s="32"/>
      <c r="M663" s="18"/>
    </row>
    <row r="664" spans="3:13" ht="12.75">
      <c r="C664" s="16"/>
      <c r="K664" s="18"/>
      <c r="L664" s="32"/>
      <c r="M664" s="18"/>
    </row>
    <row r="665" spans="3:13" ht="12.75">
      <c r="C665" s="16"/>
      <c r="K665" s="18"/>
      <c r="L665" s="32"/>
      <c r="M665" s="18"/>
    </row>
    <row r="666" spans="3:13" ht="12.75">
      <c r="C666" s="16"/>
      <c r="K666" s="18"/>
      <c r="L666" s="32"/>
      <c r="M666" s="18"/>
    </row>
    <row r="667" spans="3:13" ht="12.75">
      <c r="C667" s="16"/>
      <c r="K667" s="18"/>
      <c r="L667" s="32"/>
      <c r="M667" s="18"/>
    </row>
    <row r="668" spans="3:13" ht="12.75">
      <c r="C668" s="16"/>
      <c r="K668" s="18"/>
      <c r="L668" s="32"/>
      <c r="M668" s="18"/>
    </row>
    <row r="669" spans="3:13" ht="12.75">
      <c r="C669" s="16"/>
      <c r="K669" s="18"/>
      <c r="L669" s="32"/>
      <c r="M669" s="18"/>
    </row>
    <row r="670" spans="3:13" ht="12.75">
      <c r="C670" s="16"/>
      <c r="K670" s="18"/>
      <c r="L670" s="32"/>
      <c r="M670" s="18"/>
    </row>
    <row r="671" spans="3:13" ht="12.75">
      <c r="C671" s="16"/>
      <c r="K671" s="18"/>
      <c r="L671" s="32"/>
      <c r="M671" s="18"/>
    </row>
    <row r="672" spans="3:13" ht="12.75">
      <c r="C672" s="16"/>
      <c r="K672" s="18"/>
      <c r="L672" s="32"/>
      <c r="M672" s="18"/>
    </row>
    <row r="673" spans="3:13" ht="12.75">
      <c r="C673" s="16"/>
      <c r="K673" s="18"/>
      <c r="L673" s="32"/>
      <c r="M673" s="18"/>
    </row>
    <row r="674" spans="3:13" ht="12.75">
      <c r="C674" s="16"/>
      <c r="K674" s="18"/>
      <c r="L674" s="32"/>
      <c r="M674" s="18"/>
    </row>
    <row r="678" spans="4:14" ht="12.75">
      <c r="D678" s="36"/>
      <c r="H678" s="37"/>
      <c r="K678" s="18"/>
      <c r="L678" s="32"/>
      <c r="M678"/>
      <c r="N678" s="7"/>
    </row>
    <row r="679" spans="4:14" ht="12.75">
      <c r="D679" s="36"/>
      <c r="H679" s="37"/>
      <c r="K679" s="18"/>
      <c r="L679" s="32"/>
      <c r="M679"/>
      <c r="N679" s="7"/>
    </row>
    <row r="680" spans="8:14" ht="12.75">
      <c r="H680" s="37"/>
      <c r="K680" s="18"/>
      <c r="L680" s="32"/>
      <c r="M680"/>
      <c r="N680" s="7"/>
    </row>
    <row r="681" spans="3:13" ht="12.75">
      <c r="C681" s="2"/>
      <c r="D681" s="31"/>
      <c r="E681" s="47"/>
      <c r="F681" s="30"/>
      <c r="G681" s="47"/>
      <c r="H681" s="30"/>
      <c r="I681" s="4"/>
      <c r="J681" s="30"/>
      <c r="K681" s="20"/>
      <c r="L681" s="14"/>
      <c r="M681" s="9"/>
    </row>
    <row r="682" spans="3:23" ht="12.75">
      <c r="C682" s="2"/>
      <c r="D682" s="14"/>
      <c r="E682" s="47"/>
      <c r="F682" s="30"/>
      <c r="G682" s="47"/>
      <c r="H682" s="30"/>
      <c r="I682" s="4"/>
      <c r="J682" s="30"/>
      <c r="K682" s="20"/>
      <c r="L682" s="14"/>
      <c r="M682" s="9"/>
      <c r="N682" s="14"/>
      <c r="O682" s="12"/>
      <c r="P682" s="14"/>
      <c r="Q682" s="14"/>
      <c r="R682" s="12"/>
      <c r="S682" s="14"/>
      <c r="T682" s="51"/>
      <c r="U682" s="52"/>
      <c r="V682" s="51"/>
      <c r="W682" s="12"/>
    </row>
    <row r="683" spans="2:23" ht="12.75">
      <c r="B683" s="2"/>
      <c r="C683" s="2"/>
      <c r="D683" s="14"/>
      <c r="E683" s="47"/>
      <c r="F683" s="30"/>
      <c r="G683" s="47"/>
      <c r="H683" s="30"/>
      <c r="I683" s="4"/>
      <c r="J683" s="30"/>
      <c r="N683" s="14"/>
      <c r="O683" s="12"/>
      <c r="P683" s="14"/>
      <c r="Q683" s="14"/>
      <c r="R683" s="12"/>
      <c r="S683" s="14"/>
      <c r="T683" s="51"/>
      <c r="U683" s="52"/>
      <c r="V683" s="51"/>
      <c r="W683" s="12"/>
    </row>
    <row r="684" spans="2:23" ht="12.75">
      <c r="B684" s="2"/>
      <c r="C684" s="5"/>
      <c r="D684" s="15"/>
      <c r="E684" s="13"/>
      <c r="F684" s="29"/>
      <c r="G684" s="13"/>
      <c r="H684" s="29"/>
      <c r="I684" s="5"/>
      <c r="J684" s="29"/>
      <c r="K684" s="29"/>
      <c r="L684" s="15"/>
      <c r="M684" s="10"/>
      <c r="N684" s="15"/>
      <c r="O684" s="13"/>
      <c r="P684" s="15"/>
      <c r="Q684" s="15"/>
      <c r="R684" s="13"/>
      <c r="S684" s="15"/>
      <c r="T684" s="53"/>
      <c r="U684" s="54"/>
      <c r="V684" s="53"/>
      <c r="W684" s="13"/>
    </row>
    <row r="685" spans="11:13" ht="12.75">
      <c r="K685" s="18"/>
      <c r="L685" s="32"/>
      <c r="M685" s="18"/>
    </row>
    <row r="686" spans="11:13" ht="12.75">
      <c r="K686" s="18"/>
      <c r="L686" s="32"/>
      <c r="M686" s="18"/>
    </row>
    <row r="687" spans="11:13" ht="12.75">
      <c r="K687" s="18"/>
      <c r="L687" s="32"/>
      <c r="M687" s="18"/>
    </row>
    <row r="688" spans="11:13" ht="12.75">
      <c r="K688" s="18"/>
      <c r="L688" s="32"/>
      <c r="M688" s="18"/>
    </row>
    <row r="689" spans="11:13" ht="12.75">
      <c r="K689" s="18"/>
      <c r="L689" s="32"/>
      <c r="M689" s="18"/>
    </row>
    <row r="690" spans="11:13" ht="12.75">
      <c r="K690" s="18"/>
      <c r="L690" s="32"/>
      <c r="M690" s="18"/>
    </row>
    <row r="691" spans="11:13" ht="12.75">
      <c r="K691" s="18"/>
      <c r="L691" s="32"/>
      <c r="M691" s="18"/>
    </row>
    <row r="692" spans="11:13" ht="12.75">
      <c r="K692" s="18"/>
      <c r="L692" s="32"/>
      <c r="M692" s="18"/>
    </row>
    <row r="693" spans="11:13" ht="12.75">
      <c r="K693" s="18"/>
      <c r="L693" s="32"/>
      <c r="M693" s="18"/>
    </row>
    <row r="694" spans="11:13" ht="12.75">
      <c r="K694" s="18"/>
      <c r="L694" s="32"/>
      <c r="M694" s="18"/>
    </row>
    <row r="695" spans="11:13" ht="12.75">
      <c r="K695" s="18"/>
      <c r="L695" s="32"/>
      <c r="M695" s="18"/>
    </row>
    <row r="696" spans="11:13" ht="12.75">
      <c r="K696" s="18"/>
      <c r="L696" s="32"/>
      <c r="M696" s="18"/>
    </row>
    <row r="697" spans="11:13" ht="12.75">
      <c r="K697" s="18"/>
      <c r="L697" s="32"/>
      <c r="M697" s="18"/>
    </row>
    <row r="698" spans="11:13" ht="12.75">
      <c r="K698" s="18"/>
      <c r="L698" s="32"/>
      <c r="M698" s="18"/>
    </row>
    <row r="699" spans="11:13" ht="12.75">
      <c r="K699" s="18"/>
      <c r="L699" s="32"/>
      <c r="M699" s="18"/>
    </row>
    <row r="700" spans="11:13" ht="12.75">
      <c r="K700" s="18"/>
      <c r="L700" s="32"/>
      <c r="M700" s="18"/>
    </row>
    <row r="701" spans="11:13" ht="12.75">
      <c r="K701" s="18"/>
      <c r="L701" s="32"/>
      <c r="M701" s="18"/>
    </row>
    <row r="702" spans="11:13" ht="12.75">
      <c r="K702" s="18"/>
      <c r="L702" s="32"/>
      <c r="M702" s="18"/>
    </row>
    <row r="703" spans="11:13" ht="12.75">
      <c r="K703" s="18"/>
      <c r="L703" s="32"/>
      <c r="M703" s="18"/>
    </row>
    <row r="704" spans="11:13" ht="12.75">
      <c r="K704" s="18"/>
      <c r="L704" s="32"/>
      <c r="M704" s="18"/>
    </row>
    <row r="705" spans="11:13" ht="12.75">
      <c r="K705" s="18"/>
      <c r="L705" s="32"/>
      <c r="M705" s="18"/>
    </row>
    <row r="706" spans="11:13" ht="12.75">
      <c r="K706" s="18"/>
      <c r="L706" s="32"/>
      <c r="M706" s="18"/>
    </row>
    <row r="707" spans="11:13" ht="12.75">
      <c r="K707" s="18"/>
      <c r="L707" s="32"/>
      <c r="M707" s="18"/>
    </row>
    <row r="708" spans="11:13" ht="12.75">
      <c r="K708" s="18"/>
      <c r="L708" s="32"/>
      <c r="M708" s="18"/>
    </row>
    <row r="712" spans="4:14" ht="12.75">
      <c r="D712" s="36"/>
      <c r="H712" s="37"/>
      <c r="K712" s="18"/>
      <c r="L712" s="32"/>
      <c r="M712"/>
      <c r="N712" s="7"/>
    </row>
    <row r="713" spans="4:14" ht="12.75">
      <c r="D713" s="36"/>
      <c r="H713" s="37"/>
      <c r="K713" s="18"/>
      <c r="L713" s="32"/>
      <c r="M713"/>
      <c r="N713" s="7"/>
    </row>
    <row r="714" spans="8:14" ht="12.75">
      <c r="H714" s="37"/>
      <c r="K714" s="18"/>
      <c r="L714" s="32"/>
      <c r="M714"/>
      <c r="N714" s="7"/>
    </row>
    <row r="715" spans="3:13" ht="12.75">
      <c r="C715" s="2"/>
      <c r="D715" s="31"/>
      <c r="E715" s="47"/>
      <c r="F715" s="30"/>
      <c r="G715" s="47"/>
      <c r="H715" s="30"/>
      <c r="I715" s="4"/>
      <c r="J715" s="30"/>
      <c r="K715" s="20"/>
      <c r="L715" s="14"/>
      <c r="M715" s="9"/>
    </row>
    <row r="716" spans="3:23" ht="12.75">
      <c r="C716" s="2"/>
      <c r="D716" s="14"/>
      <c r="E716" s="47"/>
      <c r="F716" s="30"/>
      <c r="G716" s="47"/>
      <c r="H716" s="30"/>
      <c r="I716" s="4"/>
      <c r="J716" s="30"/>
      <c r="K716" s="20"/>
      <c r="L716" s="14"/>
      <c r="M716" s="9"/>
      <c r="N716" s="14"/>
      <c r="O716" s="12"/>
      <c r="P716" s="14"/>
      <c r="Q716" s="14"/>
      <c r="R716" s="12"/>
      <c r="S716" s="14"/>
      <c r="T716" s="51"/>
      <c r="U716" s="52"/>
      <c r="V716" s="51"/>
      <c r="W716" s="12"/>
    </row>
    <row r="717" spans="2:23" ht="12.75">
      <c r="B717" s="2"/>
      <c r="C717" s="2"/>
      <c r="D717" s="14"/>
      <c r="E717" s="47"/>
      <c r="F717" s="30"/>
      <c r="G717" s="47"/>
      <c r="H717" s="30"/>
      <c r="I717" s="4"/>
      <c r="J717" s="30"/>
      <c r="N717" s="14"/>
      <c r="O717" s="12"/>
      <c r="P717" s="14"/>
      <c r="Q717" s="14"/>
      <c r="R717" s="12"/>
      <c r="S717" s="14"/>
      <c r="T717" s="51"/>
      <c r="U717" s="52"/>
      <c r="V717" s="51"/>
      <c r="W717" s="12"/>
    </row>
    <row r="718" spans="2:23" ht="12.75">
      <c r="B718" s="2"/>
      <c r="C718" s="5"/>
      <c r="D718" s="15"/>
      <c r="E718" s="13"/>
      <c r="F718" s="29"/>
      <c r="G718" s="13"/>
      <c r="H718" s="29"/>
      <c r="I718" s="5"/>
      <c r="J718" s="29"/>
      <c r="K718" s="29"/>
      <c r="L718" s="15"/>
      <c r="M718" s="10"/>
      <c r="N718" s="15"/>
      <c r="O718" s="13"/>
      <c r="P718" s="15"/>
      <c r="Q718" s="15"/>
      <c r="R718" s="13"/>
      <c r="S718" s="15"/>
      <c r="T718" s="53"/>
      <c r="U718" s="54"/>
      <c r="V718" s="53"/>
      <c r="W718" s="13"/>
    </row>
  </sheetData>
  <printOptions/>
  <pageMargins left="0.75" right="0.75" top="1.75" bottom="1" header="0.5" footer="0.5"/>
  <pageSetup horizontalDpi="300" verticalDpi="300" orientation="portrait" scale="75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</dc:creator>
  <cp:keywords/>
  <dc:description/>
  <cp:lastModifiedBy>Fisheries &amp; Oceans Canada</cp:lastModifiedBy>
  <cp:lastPrinted>1999-09-28T20:54:36Z</cp:lastPrinted>
  <dcterms:created xsi:type="dcterms:W3CDTF">1998-02-21T17:00:12Z</dcterms:created>
  <dcterms:modified xsi:type="dcterms:W3CDTF">2004-06-01T17:49:06Z</dcterms:modified>
  <cp:category/>
  <cp:version/>
  <cp:contentType/>
  <cp:contentStatus/>
</cp:coreProperties>
</file>