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190" windowHeight="5745" activeTab="0"/>
  </bookViews>
  <sheets>
    <sheet name="total" sheetId="1" r:id="rId1"/>
    <sheet name="IVD" sheetId="2" r:id="rId2"/>
    <sheet name="income" sheetId="3" r:id="rId3"/>
    <sheet name="income%" sheetId="4" r:id="rId4"/>
    <sheet name="povchart" sheetId="5" r:id="rId5"/>
    <sheet name="povrat" sheetId="6" r:id="rId6"/>
    <sheet name="povrat%" sheetId="7" r:id="rId7"/>
    <sheet name="gender" sheetId="8" r:id="rId8"/>
    <sheet name="marital" sheetId="9" r:id="rId9"/>
    <sheet name="resid" sheetId="10" r:id="rId10"/>
    <sheet name="award" sheetId="11" r:id="rId11"/>
    <sheet name="race#" sheetId="12" r:id="rId12"/>
    <sheet name="race%" sheetId="13" r:id="rId13"/>
    <sheet name="under100#" sheetId="14" r:id="rId14"/>
    <sheet name="under100%" sheetId="15" r:id="rId15"/>
    <sheet name="under200#" sheetId="16" r:id="rId16"/>
    <sheet name="under200%" sheetId="17" r:id="rId17"/>
  </sheets>
  <definedNames/>
  <calcPr fullCalcOnLoad="1"/>
</workbook>
</file>

<file path=xl/sharedStrings.xml><?xml version="1.0" encoding="utf-8"?>
<sst xmlns="http://schemas.openxmlformats.org/spreadsheetml/2006/main" count="710" uniqueCount="113">
  <si>
    <t/>
  </si>
  <si>
    <t>Number</t>
  </si>
  <si>
    <t>Percentage</t>
  </si>
  <si>
    <t>Total CSE Eligible Population</t>
  </si>
  <si>
    <t>IV-D Participation</t>
  </si>
  <si>
    <t>IV-D</t>
  </si>
  <si>
    <t>Non IV-D</t>
  </si>
  <si>
    <t>Public Assistance</t>
  </si>
  <si>
    <t>No Public Assistance</t>
  </si>
  <si>
    <t>Type of Assistance Received</t>
  </si>
  <si>
    <t>Medicaid</t>
  </si>
  <si>
    <t>Food Stamps</t>
  </si>
  <si>
    <t>Housing Subsidy</t>
  </si>
  <si>
    <t>SSI</t>
  </si>
  <si>
    <t>Family Income</t>
  </si>
  <si>
    <t>$1 to $5000</t>
  </si>
  <si>
    <t>$5001 to $10,000</t>
  </si>
  <si>
    <t>$10,001 to $15,000</t>
  </si>
  <si>
    <t>$15,001 to $20,000</t>
  </si>
  <si>
    <t>$20,001 to $25,000</t>
  </si>
  <si>
    <t>$25,001 to $30,000</t>
  </si>
  <si>
    <t>above $30,000</t>
  </si>
  <si>
    <t>Income/Poverty Ratio</t>
  </si>
  <si>
    <t>&lt;50% of poverty level</t>
  </si>
  <si>
    <t>50 to 99%</t>
  </si>
  <si>
    <t>100 to 149%</t>
  </si>
  <si>
    <t>150 to 199%</t>
  </si>
  <si>
    <t>200 to 249%</t>
  </si>
  <si>
    <t>250 to 299%</t>
  </si>
  <si>
    <t>&gt;300%</t>
  </si>
  <si>
    <t>Gender of CP</t>
  </si>
  <si>
    <t>Mothers</t>
  </si>
  <si>
    <t>Fathers</t>
  </si>
  <si>
    <t>Marital Status of CP</t>
  </si>
  <si>
    <t>Married</t>
  </si>
  <si>
    <t>Widowed</t>
  </si>
  <si>
    <t>Divorced</t>
  </si>
  <si>
    <t>Separated</t>
  </si>
  <si>
    <t>Never Married</t>
  </si>
  <si>
    <t>Agreement/Receipt Status</t>
  </si>
  <si>
    <t>Legal/Informal Agreement in Place</t>
  </si>
  <si>
    <t>Pending Legal Agreement</t>
  </si>
  <si>
    <t>Total w/ Receipt</t>
  </si>
  <si>
    <t>Receipt with support due</t>
  </si>
  <si>
    <t>Residence of NCP</t>
  </si>
  <si>
    <t>NCP In-state</t>
  </si>
  <si>
    <t>NCP Out-of-State</t>
  </si>
  <si>
    <t>IV-D Yes</t>
  </si>
  <si>
    <t>IV-D No</t>
  </si>
  <si>
    <t>Income</t>
  </si>
  <si>
    <t>All CSE Eligible Families</t>
  </si>
  <si>
    <t>TOTAL</t>
  </si>
  <si>
    <t>N/A</t>
  </si>
  <si>
    <t>Inc/Pov Ratio</t>
  </si>
  <si>
    <t>Two Persons</t>
  </si>
  <si>
    <t>Three Persons</t>
  </si>
  <si>
    <t>Four Persons</t>
  </si>
  <si>
    <t>Five Persons</t>
  </si>
  <si>
    <t>Six Persons</t>
  </si>
  <si>
    <t>Seven Persons</t>
  </si>
  <si>
    <t xml:space="preserve">TABLE 4B: RATIO OF FAMILY INCOME TO POVERTY LEVEL &amp; RECEIPT OF PUBLIC </t>
  </si>
  <si>
    <t>&lt;50%</t>
  </si>
  <si>
    <t xml:space="preserve">TABLE 4C: RATIO OF FAMILY INCOME TO POVERTY LEVEL &amp; RECEIPT OF PUBLIC </t>
  </si>
  <si>
    <t xml:space="preserve">TABLE 5: GENDER OF CUSTODIAL PARENT &amp; RECEIPT OF PUBLIC ASSISTANCE OF CSE </t>
  </si>
  <si>
    <t>NUMBER</t>
  </si>
  <si>
    <t>CP Gender</t>
  </si>
  <si>
    <t>PERCENTAGE</t>
  </si>
  <si>
    <t>All CSE Eligible Parents</t>
  </si>
  <si>
    <t>CP Marital Status</t>
  </si>
  <si>
    <t>NCP Residence</t>
  </si>
  <si>
    <t>In-state</t>
  </si>
  <si>
    <t>Out-of-state</t>
  </si>
  <si>
    <t>In-State</t>
  </si>
  <si>
    <t xml:space="preserve">TABLE 8: AGREEMENT/RECEIPT STATUS &amp; RECEIPT OF PUBLIC ASSISTANCE OF CSE </t>
  </si>
  <si>
    <t>Agreement/Receipt</t>
  </si>
  <si>
    <t>No Agreement/Receipt</t>
  </si>
  <si>
    <t>No Agreement/No Receipt</t>
  </si>
  <si>
    <t>Agreement/No Receipt</t>
  </si>
  <si>
    <t>TABLE 1: THE POPULATION OF CSE ELIGIBLE FAMILIES: 1997</t>
  </si>
  <si>
    <t>TABLE 2: RECEIPT OF PUBLIC ASSISTANCE OF IV-D FAMILIES: 1997</t>
  </si>
  <si>
    <t>TABLE 4A: POVERTY THRESHOLDS, BY FAMILY SIZE: 1997</t>
  </si>
  <si>
    <t>SOURCES: U.S. Census Bureau, Current Population Survey.</t>
  </si>
  <si>
    <t>ASSISTANCE OF CSE ELIGIBLE FAMILIES (NUMBER): 1997</t>
  </si>
  <si>
    <t>ELIGIBLE FAMILIES: 1997</t>
  </si>
  <si>
    <t>ASSISTANCE OF CSE ELIGIBLE FAMILIES (PERCENTAGE): 1997</t>
  </si>
  <si>
    <t>ELIGIBLE FAMILIES (NUMBER): 1997</t>
  </si>
  <si>
    <t>TABLE 3A: FAMILY INCOME LEVEL &amp; RECEIPT OF PUBLIC ASSISTANCE OF CSE</t>
  </si>
  <si>
    <t>ELIGIBLE FAMILIES (PERCENTAGE): 1997</t>
  </si>
  <si>
    <t>TABLE 3B: FAMILY INCOME LEVEL &amp; RECEIPT OF PUBLIC ASSISTANCE OF CSE</t>
  </si>
  <si>
    <t>OF CSE ELIGIBLE FAMILIES: 1997</t>
  </si>
  <si>
    <t>TABLE 7: RESIDENCE OF NON-CUSTODIAL PARENT &amp; RECEIPT OF PUBLIC ASSISTANCE</t>
  </si>
  <si>
    <t xml:space="preserve">TABLE 6: MARITAL STATUS OF CUSTODIAL PARENT &amp; RECEIPT OF PUBLIC ASSISTANCE </t>
  </si>
  <si>
    <t>SOURCE:  CPS/CSS Match File, March/April 1998 (revised).</t>
  </si>
  <si>
    <t>SOURCE: CPS/CSS Match File, March/April 1998 (revised).</t>
  </si>
  <si>
    <t>Total w/ Agreement</t>
  </si>
  <si>
    <t>Non-cash Assistance Only</t>
  </si>
  <si>
    <t>TANF</t>
  </si>
  <si>
    <t>Cash Assistance (TANF)</t>
  </si>
  <si>
    <t xml:space="preserve">TANF </t>
  </si>
  <si>
    <t>All CSE Elig Parents</t>
  </si>
  <si>
    <t>TABLE 9A: THE POPULATION OF CSE ELIGIBLE FAMILIES, BY RACE (#): 1997</t>
  </si>
  <si>
    <t>Total</t>
  </si>
  <si>
    <t>Non-Hispanic White</t>
  </si>
  <si>
    <t>Non-Hispanic Black</t>
  </si>
  <si>
    <t>Hispanic Origin</t>
  </si>
  <si>
    <t>Total w/ Award</t>
  </si>
  <si>
    <t>TABLE 9B: THE POPULATION OF CSE ELIGIBLE FAMILIES, BY RACE (%): 1997</t>
  </si>
  <si>
    <t>TABLE 10A: THE POPULATION OF CSE ELIGIBLE FAMILIES BELOW FPL, BY RACE (#): 1997</t>
  </si>
  <si>
    <t>TABLE 10B: THE POPULATION OF CSE ELIGIBLE FAMILIES BELOW FPL, BY RACE (%): 1997</t>
  </si>
  <si>
    <t>TABLE 11A: THE POPULATION OF CSE ELIGIBLE FAMILIES BELOW 200% OF FPL,</t>
  </si>
  <si>
    <t>BY RACE (#): 1997</t>
  </si>
  <si>
    <t>TABLE 11B:THE POPULATION OF CSE ELIGIBLE FAMILIES BELOW 200% OF FPL,</t>
  </si>
  <si>
    <t>BY RACE (%): 1997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</si>
</sst>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2"/>
      <name val="Times New Roman"/>
      <family val="0"/>
    </font>
    <font>
      <b/>
      <sz val="10"/>
      <name val="Arial"/>
      <family val="0"/>
    </font>
    <font>
      <sz val="12"/>
      <name val="Arial"/>
      <family val="0"/>
    </font>
    <font>
      <i/>
      <sz val="8"/>
      <name val="Times New Roman"/>
      <family val="0"/>
    </font>
    <font>
      <sz val="8"/>
      <name val="Times New Roman"/>
      <family val="0"/>
    </font>
    <font>
      <sz val="8"/>
      <name val="Arial"/>
      <family val="0"/>
    </font>
    <font>
      <u val="single"/>
      <sz val="10"/>
      <name val="Times New Roman"/>
      <family val="0"/>
    </font>
    <font>
      <b/>
      <i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2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0" fillId="0" borderId="0">
      <alignment/>
      <protection/>
    </xf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Border="1" applyAlignment="1">
      <alignment/>
    </xf>
    <xf numFmtId="0" fontId="14" fillId="2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5" fontId="5" fillId="0" borderId="0" xfId="0" applyNumberFormat="1" applyFont="1" applyBorder="1" applyAlignment="1">
      <alignment horizontal="right"/>
    </xf>
    <xf numFmtId="0" fontId="14" fillId="3" borderId="0" xfId="0" applyFont="1" applyBorder="1" applyAlignment="1">
      <alignment horizontal="right"/>
    </xf>
    <xf numFmtId="0" fontId="6" fillId="0" borderId="0" xfId="0" applyBorder="1" applyAlignment="1">
      <alignment/>
    </xf>
    <xf numFmtId="0" fontId="5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3" fontId="14" fillId="2" borderId="0" xfId="0" applyNumberFormat="1" applyBorder="1" applyAlignment="1">
      <alignment/>
    </xf>
    <xf numFmtId="3" fontId="5" fillId="0" borderId="0" xfId="0" applyNumberFormat="1" applyBorder="1" applyAlignment="1">
      <alignment/>
    </xf>
    <xf numFmtId="3" fontId="14" fillId="3" borderId="0" xfId="0" applyNumberFormat="1" applyBorder="1" applyAlignment="1">
      <alignment/>
    </xf>
    <xf numFmtId="0" fontId="4" fillId="0" borderId="0" xfId="0" applyFont="1" applyBorder="1" applyAlignment="1">
      <alignment horizontal="right"/>
    </xf>
    <xf numFmtId="164" fontId="14" fillId="2" borderId="0" xfId="0" applyNumberFormat="1" applyBorder="1" applyAlignment="1">
      <alignment/>
    </xf>
    <xf numFmtId="164" fontId="5" fillId="0" borderId="0" xfId="0" applyNumberFormat="1" applyBorder="1" applyAlignment="1">
      <alignment/>
    </xf>
    <xf numFmtId="164" fontId="14" fillId="3" borderId="0" xfId="0" applyNumberFormat="1" applyBorder="1" applyAlignment="1">
      <alignment/>
    </xf>
    <xf numFmtId="0" fontId="0" fillId="0" borderId="0" xfId="0" applyAlignment="1">
      <alignment/>
    </xf>
    <xf numFmtId="0" fontId="7" fillId="0" borderId="0" xfId="0" applyBorder="1" applyAlignment="1">
      <alignment/>
    </xf>
    <xf numFmtId="0" fontId="8" fillId="0" borderId="0" xfId="0" applyBorder="1" applyAlignment="1">
      <alignment/>
    </xf>
    <xf numFmtId="0" fontId="3" fillId="0" borderId="0" xfId="0" applyBorder="1" applyAlignment="1">
      <alignment/>
    </xf>
    <xf numFmtId="3" fontId="14" fillId="2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64" fontId="14" fillId="2" borderId="0" xfId="0" applyNumberFormat="1" applyBorder="1" applyAlignment="1">
      <alignment/>
    </xf>
    <xf numFmtId="164" fontId="5" fillId="4" borderId="0" xfId="0" applyNumberFormat="1" applyBorder="1" applyAlignment="1">
      <alignment/>
    </xf>
    <xf numFmtId="164" fontId="5" fillId="0" borderId="0" xfId="0" applyNumberFormat="1" applyBorder="1" applyAlignment="1">
      <alignment/>
    </xf>
    <xf numFmtId="164" fontId="14" fillId="3" borderId="0" xfId="0" applyNumberFormat="1" applyBorder="1" applyAlignment="1">
      <alignment/>
    </xf>
    <xf numFmtId="164" fontId="14" fillId="3" borderId="0" xfId="0" applyNumberFormat="1" applyFont="1" applyBorder="1" applyAlignment="1">
      <alignment horizontal="right"/>
    </xf>
    <xf numFmtId="164" fontId="5" fillId="4" borderId="0" xfId="0" applyNumberFormat="1" applyFont="1" applyBorder="1" applyAlignment="1">
      <alignment horizontal="right"/>
    </xf>
    <xf numFmtId="0" fontId="2" fillId="0" borderId="0" xfId="0" applyBorder="1" applyAlignment="1">
      <alignment/>
    </xf>
    <xf numFmtId="164" fontId="14" fillId="4" borderId="0" xfId="0" applyNumberFormat="1" applyBorder="1" applyAlignment="1">
      <alignment/>
    </xf>
    <xf numFmtId="164" fontId="5" fillId="0" borderId="0" xfId="0" applyNumberFormat="1" applyFont="1" applyBorder="1" applyAlignment="1">
      <alignment horizontal="right"/>
    </xf>
    <xf numFmtId="3" fontId="14" fillId="0" borderId="0" xfId="0" applyNumberFormat="1" applyBorder="1" applyAlignment="1">
      <alignment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0" fontId="10" fillId="0" borderId="0" xfId="0" applyBorder="1" applyAlignment="1">
      <alignment/>
    </xf>
    <xf numFmtId="0" fontId="11" fillId="0" borderId="0" xfId="0" applyBorder="1" applyAlignment="1">
      <alignment/>
    </xf>
    <xf numFmtId="0" fontId="5" fillId="4" borderId="0" xfId="0" applyFont="1" applyBorder="1" applyAlignment="1">
      <alignment horizontal="right"/>
    </xf>
    <xf numFmtId="3" fontId="10" fillId="0" borderId="0" xfId="0" applyNumberFormat="1" applyBorder="1" applyAlignment="1">
      <alignment/>
    </xf>
    <xf numFmtId="164" fontId="10" fillId="0" borderId="0" xfId="0" applyNumberFormat="1" applyBorder="1" applyAlignment="1">
      <alignment/>
    </xf>
    <xf numFmtId="3" fontId="5" fillId="4" borderId="0" xfId="0" applyNumberFormat="1" applyFont="1" applyBorder="1" applyAlignment="1">
      <alignment horizontal="right"/>
    </xf>
    <xf numFmtId="9" fontId="14" fillId="2" borderId="0" xfId="0" applyNumberFormat="1" applyFont="1" applyBorder="1" applyAlignment="1">
      <alignment horizontal="right"/>
    </xf>
    <xf numFmtId="5" fontId="5" fillId="0" borderId="0" xfId="0" applyNumberFormat="1" applyBorder="1" applyAlignment="1">
      <alignment/>
    </xf>
    <xf numFmtId="5" fontId="14" fillId="2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3" fontId="4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14" fillId="2" borderId="0" xfId="0" applyNumberFormat="1" applyFont="1" applyBorder="1" applyAlignment="1">
      <alignment horizontal="left"/>
    </xf>
    <xf numFmtId="5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4" fillId="3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0" xfId="25" applyFont="1" applyBorder="1">
      <alignment/>
      <protection/>
    </xf>
    <xf numFmtId="0" fontId="5" fillId="0" borderId="0" xfId="25" applyFont="1">
      <alignment/>
      <protection/>
    </xf>
    <xf numFmtId="0" fontId="5" fillId="0" borderId="0" xfId="25" applyFont="1" applyBorder="1">
      <alignment/>
      <protection/>
    </xf>
    <xf numFmtId="0" fontId="0" fillId="0" borderId="0" xfId="25">
      <alignment/>
      <protection/>
    </xf>
    <xf numFmtId="0" fontId="5" fillId="0" borderId="0" xfId="25" applyFont="1" applyBorder="1" applyAlignment="1">
      <alignment horizontal="right"/>
      <protection/>
    </xf>
    <xf numFmtId="0" fontId="4" fillId="0" borderId="0" xfId="25" applyFont="1" applyAlignment="1">
      <alignment horizontal="right"/>
      <protection/>
    </xf>
    <xf numFmtId="0" fontId="4" fillId="0" borderId="0" xfId="25" applyFont="1" applyBorder="1" applyAlignment="1">
      <alignment horizontal="right"/>
      <protection/>
    </xf>
    <xf numFmtId="0" fontId="14" fillId="5" borderId="0" xfId="25" applyFont="1" applyFill="1" applyBorder="1" applyAlignment="1">
      <alignment horizontal="left"/>
      <protection/>
    </xf>
    <xf numFmtId="3" fontId="14" fillId="5" borderId="0" xfId="25" applyNumberFormat="1" applyFont="1" applyFill="1">
      <alignment/>
      <protection/>
    </xf>
    <xf numFmtId="3" fontId="14" fillId="5" borderId="0" xfId="25" applyNumberFormat="1" applyFont="1" applyFill="1" applyBorder="1" applyAlignment="1">
      <alignment/>
      <protection/>
    </xf>
    <xf numFmtId="0" fontId="12" fillId="0" borderId="0" xfId="25" applyFont="1" applyBorder="1">
      <alignment/>
      <protection/>
    </xf>
    <xf numFmtId="3" fontId="5" fillId="0" borderId="0" xfId="25" applyNumberFormat="1" applyFont="1">
      <alignment/>
      <protection/>
    </xf>
    <xf numFmtId="3" fontId="5" fillId="0" borderId="0" xfId="25" applyNumberFormat="1" applyFont="1" applyBorder="1">
      <alignment/>
      <protection/>
    </xf>
    <xf numFmtId="0" fontId="9" fillId="0" borderId="0" xfId="25" applyFont="1" applyBorder="1">
      <alignment/>
      <protection/>
    </xf>
    <xf numFmtId="0" fontId="10" fillId="0" borderId="0" xfId="25" applyFont="1" applyBorder="1">
      <alignment/>
      <protection/>
    </xf>
    <xf numFmtId="3" fontId="10" fillId="0" borderId="0" xfId="25" applyNumberFormat="1" applyFont="1" applyBorder="1">
      <alignment/>
      <protection/>
    </xf>
    <xf numFmtId="5" fontId="5" fillId="0" borderId="0" xfId="25" applyNumberFormat="1" applyFont="1" applyBorder="1" applyAlignment="1">
      <alignment horizontal="left"/>
      <protection/>
    </xf>
    <xf numFmtId="5" fontId="5" fillId="0" borderId="0" xfId="25" applyNumberFormat="1" applyFont="1" applyBorder="1">
      <alignment/>
      <protection/>
    </xf>
    <xf numFmtId="164" fontId="14" fillId="5" borderId="0" xfId="25" applyNumberFormat="1" applyFont="1" applyFill="1">
      <alignment/>
      <protection/>
    </xf>
    <xf numFmtId="164" fontId="5" fillId="0" borderId="0" xfId="25" applyNumberFormat="1" applyFont="1" applyBorder="1">
      <alignment/>
      <protection/>
    </xf>
    <xf numFmtId="164" fontId="15" fillId="0" borderId="0" xfId="25" applyNumberFormat="1" applyFont="1" applyFill="1">
      <alignment/>
      <protection/>
    </xf>
    <xf numFmtId="164" fontId="5" fillId="0" borderId="0" xfId="25" applyNumberFormat="1" applyFont="1" applyFill="1">
      <alignment/>
      <protection/>
    </xf>
  </cellXfs>
  <cellStyles count="14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Normal_racerev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3" width="34.7109375" style="0" customWidth="1"/>
  </cols>
  <sheetData>
    <row r="1" spans="1:254" ht="15" customHeight="1">
      <c r="A1" s="1" t="s">
        <v>78</v>
      </c>
      <c r="B1" s="7"/>
      <c r="C1" s="7"/>
      <c r="D1" s="7"/>
      <c r="E1" s="7"/>
      <c r="F1" s="7"/>
      <c r="G1" s="7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</row>
    <row r="2" spans="1:7" ht="12" customHeight="1">
      <c r="A2" s="2" t="s">
        <v>0</v>
      </c>
      <c r="B2" s="8"/>
      <c r="C2" s="8"/>
      <c r="D2" s="8"/>
      <c r="E2" s="8"/>
      <c r="F2" s="8"/>
      <c r="G2" s="8"/>
    </row>
    <row r="3" spans="1:254" ht="12" customHeight="1">
      <c r="A3" s="2"/>
      <c r="B3" s="9" t="s">
        <v>1</v>
      </c>
      <c r="C3" s="13" t="s">
        <v>2</v>
      </c>
      <c r="D3" s="2"/>
      <c r="E3" s="2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</row>
    <row r="4" spans="1:5" ht="12" customHeight="1">
      <c r="A4" s="3" t="s">
        <v>3</v>
      </c>
      <c r="B4" s="10">
        <v>13949218</v>
      </c>
      <c r="C4" s="14">
        <f>B4/$B$4</f>
        <v>1</v>
      </c>
      <c r="D4" s="8"/>
      <c r="E4" s="8"/>
    </row>
    <row r="5" spans="1:5" ht="12" customHeight="1">
      <c r="A5" s="49" t="s">
        <v>4</v>
      </c>
      <c r="B5" s="11"/>
      <c r="C5" s="15"/>
      <c r="D5" s="8"/>
      <c r="E5" s="8"/>
    </row>
    <row r="6" spans="1:5" ht="12" customHeight="1">
      <c r="A6" s="4" t="s">
        <v>5</v>
      </c>
      <c r="B6" s="11">
        <v>8354282</v>
      </c>
      <c r="C6" s="15">
        <f>B6/$B$4</f>
        <v>0.5989068347774047</v>
      </c>
      <c r="D6" s="8"/>
      <c r="E6" s="8"/>
    </row>
    <row r="7" spans="1:5" ht="12" customHeight="1">
      <c r="A7" s="4" t="s">
        <v>6</v>
      </c>
      <c r="B7" s="11">
        <v>5594936</v>
      </c>
      <c r="C7" s="15">
        <f>B7/$B$4</f>
        <v>0.40109316522259525</v>
      </c>
      <c r="D7" s="8"/>
      <c r="E7" s="8"/>
    </row>
    <row r="8" spans="1:5" ht="12" customHeight="1">
      <c r="A8" s="4"/>
      <c r="B8" s="11"/>
      <c r="C8" s="15"/>
      <c r="D8" s="8"/>
      <c r="E8" s="8"/>
    </row>
    <row r="9" spans="1:5" ht="12" customHeight="1">
      <c r="A9" s="49" t="s">
        <v>7</v>
      </c>
      <c r="B9" s="11"/>
      <c r="C9" s="15"/>
      <c r="D9" s="8"/>
      <c r="E9" s="8"/>
    </row>
    <row r="10" spans="1:5" ht="12" customHeight="1">
      <c r="A10" s="4" t="s">
        <v>97</v>
      </c>
      <c r="B10" s="11">
        <v>2375720</v>
      </c>
      <c r="C10" s="15">
        <f>B10/$B$4</f>
        <v>0.17031205620272047</v>
      </c>
      <c r="D10" s="8"/>
      <c r="E10" s="8"/>
    </row>
    <row r="11" spans="1:5" ht="12" customHeight="1">
      <c r="A11" s="4" t="s">
        <v>95</v>
      </c>
      <c r="B11" s="11">
        <f>B4-(B10+B12)</f>
        <v>3242713</v>
      </c>
      <c r="C11" s="15">
        <f>B11/$B$4</f>
        <v>0.23246557620649416</v>
      </c>
      <c r="D11" s="8"/>
      <c r="E11" s="8"/>
    </row>
    <row r="12" spans="1:5" ht="12" customHeight="1">
      <c r="A12" s="4" t="s">
        <v>8</v>
      </c>
      <c r="B12" s="11">
        <v>8330785</v>
      </c>
      <c r="C12" s="15">
        <f>B12/$B$4</f>
        <v>0.5972223675907854</v>
      </c>
      <c r="D12" s="8"/>
      <c r="E12" s="8"/>
    </row>
    <row r="13" spans="1:5" ht="12" customHeight="1">
      <c r="A13" s="4"/>
      <c r="B13" s="11"/>
      <c r="C13" s="15"/>
      <c r="D13" s="8"/>
      <c r="E13" s="8"/>
    </row>
    <row r="14" spans="1:5" ht="12" customHeight="1">
      <c r="A14" s="54" t="s">
        <v>9</v>
      </c>
      <c r="B14" s="11"/>
      <c r="C14" s="15"/>
      <c r="D14" s="8"/>
      <c r="E14" s="8"/>
    </row>
    <row r="15" spans="1:256" ht="12" customHeight="1">
      <c r="A15" s="37" t="s">
        <v>96</v>
      </c>
      <c r="B15" s="42">
        <v>2375720</v>
      </c>
      <c r="C15" s="43">
        <f>B15/$B$4</f>
        <v>0.17031205620272047</v>
      </c>
      <c r="D15" s="39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ht="12" customHeight="1">
      <c r="A16" s="37" t="s">
        <v>10</v>
      </c>
      <c r="B16" s="42">
        <v>4705399</v>
      </c>
      <c r="C16" s="43">
        <f>B16/$B$4</f>
        <v>0.3373234972741841</v>
      </c>
      <c r="D16" s="39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ht="12" customHeight="1">
      <c r="A17" s="37" t="s">
        <v>11</v>
      </c>
      <c r="B17" s="42">
        <v>3525008</v>
      </c>
      <c r="C17" s="43">
        <f>B17/$B$4</f>
        <v>0.2527029113746735</v>
      </c>
      <c r="D17" s="39"/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</row>
    <row r="18" spans="1:256" ht="12" customHeight="1">
      <c r="A18" s="37" t="s">
        <v>12</v>
      </c>
      <c r="B18" s="42">
        <v>1773236</v>
      </c>
      <c r="C18" s="43">
        <f>B18/$B$4</f>
        <v>0.12712081781215262</v>
      </c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pans="1:256" ht="12" customHeight="1">
      <c r="A19" s="37" t="s">
        <v>13</v>
      </c>
      <c r="B19" s="42">
        <v>849182</v>
      </c>
      <c r="C19" s="43">
        <f>B19/$B$4</f>
        <v>0.060876674233638045</v>
      </c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5" ht="12" customHeight="1">
      <c r="A20" s="4"/>
      <c r="B20" s="11"/>
      <c r="C20" s="15"/>
      <c r="D20" s="8"/>
      <c r="E20" s="8"/>
    </row>
    <row r="21" spans="1:5" ht="12" customHeight="1">
      <c r="A21" s="49" t="s">
        <v>14</v>
      </c>
      <c r="B21" s="11"/>
      <c r="C21" s="15"/>
      <c r="D21" s="8"/>
      <c r="E21" s="8"/>
    </row>
    <row r="22" spans="1:5" ht="12" customHeight="1">
      <c r="A22" s="5">
        <v>0</v>
      </c>
      <c r="B22" s="11">
        <v>172700</v>
      </c>
      <c r="C22" s="15">
        <f aca="true" t="shared" si="0" ref="C22:C29">B22/$B$4</f>
        <v>0.01238062234026309</v>
      </c>
      <c r="D22" s="8"/>
      <c r="E22" s="8"/>
    </row>
    <row r="23" spans="1:5" ht="12" customHeight="1">
      <c r="A23" s="4" t="s">
        <v>15</v>
      </c>
      <c r="B23" s="11">
        <v>964439</v>
      </c>
      <c r="C23" s="15">
        <f t="shared" si="0"/>
        <v>0.0691392879514823</v>
      </c>
      <c r="D23" s="8"/>
      <c r="E23" s="8"/>
    </row>
    <row r="24" spans="1:5" ht="12" customHeight="1">
      <c r="A24" s="4" t="s">
        <v>16</v>
      </c>
      <c r="B24" s="11">
        <v>1672167</v>
      </c>
      <c r="C24" s="15">
        <f t="shared" si="0"/>
        <v>0.1198753220431425</v>
      </c>
      <c r="D24" s="8"/>
      <c r="E24" s="8"/>
    </row>
    <row r="25" spans="1:5" ht="12" customHeight="1">
      <c r="A25" s="4" t="s">
        <v>17</v>
      </c>
      <c r="B25" s="11">
        <v>1453992</v>
      </c>
      <c r="C25" s="15">
        <f t="shared" si="0"/>
        <v>0.10423466032289408</v>
      </c>
      <c r="D25" s="8"/>
      <c r="E25" s="8"/>
    </row>
    <row r="26" spans="1:5" ht="12" customHeight="1">
      <c r="A26" s="4" t="s">
        <v>18</v>
      </c>
      <c r="B26" s="11">
        <v>1342502</v>
      </c>
      <c r="C26" s="15">
        <f t="shared" si="0"/>
        <v>0.09624209758568544</v>
      </c>
      <c r="D26" s="8"/>
      <c r="E26" s="8"/>
    </row>
    <row r="27" spans="1:5" ht="12" customHeight="1">
      <c r="A27" s="4" t="s">
        <v>19</v>
      </c>
      <c r="B27" s="11">
        <v>1264728</v>
      </c>
      <c r="C27" s="15">
        <f t="shared" si="0"/>
        <v>0.09066658790478434</v>
      </c>
      <c r="D27" s="8"/>
      <c r="E27" s="8"/>
    </row>
    <row r="28" spans="1:5" ht="12" customHeight="1">
      <c r="A28" s="5" t="s">
        <v>20</v>
      </c>
      <c r="B28" s="11">
        <v>1001845</v>
      </c>
      <c r="C28" s="15">
        <f t="shared" si="0"/>
        <v>0.07182087196572597</v>
      </c>
      <c r="D28" s="8"/>
      <c r="E28" s="8"/>
    </row>
    <row r="29" spans="1:5" ht="12" customHeight="1">
      <c r="A29" s="4" t="s">
        <v>21</v>
      </c>
      <c r="B29" s="11">
        <v>6076844</v>
      </c>
      <c r="C29" s="15">
        <f t="shared" si="0"/>
        <v>0.4356404781974158</v>
      </c>
      <c r="D29" s="8"/>
      <c r="E29" s="8"/>
    </row>
    <row r="30" spans="1:5" ht="12" customHeight="1">
      <c r="A30" s="4"/>
      <c r="B30" s="11"/>
      <c r="C30" s="15"/>
      <c r="D30" s="8"/>
      <c r="E30" s="8"/>
    </row>
    <row r="31" spans="1:5" ht="12" customHeight="1">
      <c r="A31" s="49" t="s">
        <v>22</v>
      </c>
      <c r="B31" s="11"/>
      <c r="C31" s="15"/>
      <c r="D31" s="8"/>
      <c r="E31" s="8"/>
    </row>
    <row r="32" spans="1:5" ht="12" customHeight="1">
      <c r="A32" s="4" t="s">
        <v>23</v>
      </c>
      <c r="B32" s="11">
        <v>1911112</v>
      </c>
      <c r="C32" s="15">
        <f aca="true" t="shared" si="1" ref="C32:C38">B32/$B$4</f>
        <v>0.13700495612012087</v>
      </c>
      <c r="D32" s="8"/>
      <c r="E32" s="8"/>
    </row>
    <row r="33" spans="1:5" ht="12" customHeight="1">
      <c r="A33" s="4" t="s">
        <v>24</v>
      </c>
      <c r="B33" s="11">
        <v>2116022</v>
      </c>
      <c r="C33" s="15">
        <f t="shared" si="1"/>
        <v>0.15169466847532243</v>
      </c>
      <c r="D33" s="8"/>
      <c r="E33" s="8"/>
    </row>
    <row r="34" spans="1:5" ht="12" customHeight="1">
      <c r="A34" s="4" t="s">
        <v>25</v>
      </c>
      <c r="B34" s="11">
        <v>1848466</v>
      </c>
      <c r="C34" s="15">
        <f t="shared" si="1"/>
        <v>0.13251395167815141</v>
      </c>
      <c r="D34" s="8"/>
      <c r="E34" s="8"/>
    </row>
    <row r="35" spans="1:5" ht="12" customHeight="1">
      <c r="A35" s="4" t="s">
        <v>26</v>
      </c>
      <c r="B35" s="11">
        <v>1583287</v>
      </c>
      <c r="C35" s="15">
        <f t="shared" si="1"/>
        <v>0.11350363869859945</v>
      </c>
      <c r="D35" s="8"/>
      <c r="E35" s="8"/>
    </row>
    <row r="36" spans="1:5" ht="12" customHeight="1">
      <c r="A36" s="4" t="s">
        <v>27</v>
      </c>
      <c r="B36" s="11">
        <v>1409734</v>
      </c>
      <c r="C36" s="15">
        <f t="shared" si="1"/>
        <v>0.10106186597700316</v>
      </c>
      <c r="D36" s="8"/>
      <c r="E36" s="8"/>
    </row>
    <row r="37" spans="1:5" ht="12" customHeight="1">
      <c r="A37" s="4" t="s">
        <v>28</v>
      </c>
      <c r="B37" s="11">
        <v>1204076</v>
      </c>
      <c r="C37" s="15">
        <f t="shared" si="1"/>
        <v>0.0863185305441495</v>
      </c>
      <c r="D37" s="8"/>
      <c r="E37" s="8"/>
    </row>
    <row r="38" spans="1:5" ht="12" customHeight="1">
      <c r="A38" s="4" t="s">
        <v>29</v>
      </c>
      <c r="B38" s="11">
        <v>3876521</v>
      </c>
      <c r="C38" s="15">
        <f t="shared" si="1"/>
        <v>0.2779023885066532</v>
      </c>
      <c r="D38" s="8"/>
      <c r="E38" s="8"/>
    </row>
    <row r="39" spans="1:5" ht="12" customHeight="1">
      <c r="A39" s="4"/>
      <c r="B39" s="11"/>
      <c r="C39" s="15"/>
      <c r="D39" s="8"/>
      <c r="E39" s="8"/>
    </row>
    <row r="40" spans="1:5" ht="12" customHeight="1">
      <c r="A40" s="34" t="s">
        <v>30</v>
      </c>
      <c r="B40" s="11"/>
      <c r="C40" s="15"/>
      <c r="D40" s="8"/>
      <c r="E40" s="8"/>
    </row>
    <row r="41" spans="1:5" ht="12" customHeight="1">
      <c r="A41" s="4" t="s">
        <v>31</v>
      </c>
      <c r="B41" s="11">
        <v>11872310</v>
      </c>
      <c r="C41" s="15">
        <f>B41/$B$4</f>
        <v>0.8511093596788006</v>
      </c>
      <c r="D41" s="8"/>
      <c r="E41" s="8"/>
    </row>
    <row r="42" spans="1:5" ht="12" customHeight="1">
      <c r="A42" s="4" t="s">
        <v>32</v>
      </c>
      <c r="B42" s="11">
        <v>2076908</v>
      </c>
      <c r="C42" s="15">
        <f>B42/$B$4</f>
        <v>0.14889064032119936</v>
      </c>
      <c r="D42" s="8"/>
      <c r="E42" s="8"/>
    </row>
    <row r="43" spans="1:5" ht="12" customHeight="1">
      <c r="A43" s="4"/>
      <c r="B43" s="11"/>
      <c r="C43" s="15"/>
      <c r="D43" s="8"/>
      <c r="E43" s="8"/>
    </row>
    <row r="44" spans="1:5" ht="12" customHeight="1">
      <c r="A44" s="34" t="s">
        <v>33</v>
      </c>
      <c r="B44" s="11"/>
      <c r="C44" s="15"/>
      <c r="D44" s="8"/>
      <c r="E44" s="8"/>
    </row>
    <row r="45" spans="1:5" ht="12" customHeight="1">
      <c r="A45" s="4" t="s">
        <v>34</v>
      </c>
      <c r="B45" s="11">
        <v>3128568</v>
      </c>
      <c r="C45" s="15">
        <f>B45/$B$4</f>
        <v>0.22428268021906317</v>
      </c>
      <c r="D45" s="8"/>
      <c r="E45" s="8"/>
    </row>
    <row r="46" spans="1:5" ht="12" customHeight="1">
      <c r="A46" s="4" t="s">
        <v>35</v>
      </c>
      <c r="B46" s="11">
        <v>272262</v>
      </c>
      <c r="C46" s="15">
        <f>B46/$B$4</f>
        <v>0.01951808337929768</v>
      </c>
      <c r="D46" s="8"/>
      <c r="E46" s="8"/>
    </row>
    <row r="47" spans="1:5" ht="12" customHeight="1">
      <c r="A47" s="4" t="s">
        <v>36</v>
      </c>
      <c r="B47" s="11">
        <v>4614195</v>
      </c>
      <c r="C47" s="15">
        <f>B47/$B$4</f>
        <v>0.3307852096081659</v>
      </c>
      <c r="D47" s="8"/>
      <c r="E47" s="8"/>
    </row>
    <row r="48" spans="1:5" ht="12" customHeight="1">
      <c r="A48" s="4" t="s">
        <v>37</v>
      </c>
      <c r="B48" s="11">
        <v>1754797</v>
      </c>
      <c r="C48" s="15">
        <f>B48/$B$4</f>
        <v>0.1257989515971433</v>
      </c>
      <c r="D48" s="8"/>
      <c r="E48" s="8"/>
    </row>
    <row r="49" spans="1:5" ht="12" customHeight="1">
      <c r="A49" s="4" t="s">
        <v>38</v>
      </c>
      <c r="B49" s="11">
        <v>4179396</v>
      </c>
      <c r="C49" s="15">
        <f>B49/$B$4</f>
        <v>0.29961507519633</v>
      </c>
      <c r="D49" s="8"/>
      <c r="E49" s="8"/>
    </row>
    <row r="50" spans="1:5" ht="12" customHeight="1">
      <c r="A50" s="4"/>
      <c r="B50" s="11"/>
      <c r="C50" s="15"/>
      <c r="D50" s="8"/>
      <c r="E50" s="8"/>
    </row>
    <row r="51" spans="1:5" ht="12" customHeight="1">
      <c r="A51" s="49" t="s">
        <v>44</v>
      </c>
      <c r="B51" s="11"/>
      <c r="C51" s="15"/>
      <c r="D51" s="8"/>
      <c r="E51" s="8"/>
    </row>
    <row r="52" spans="1:5" ht="12" customHeight="1">
      <c r="A52" s="4" t="s">
        <v>45</v>
      </c>
      <c r="B52" s="11">
        <v>10351033</v>
      </c>
      <c r="C52" s="15">
        <f>B52/$B$4</f>
        <v>0.742051131468445</v>
      </c>
      <c r="D52" s="8"/>
      <c r="E52" s="8"/>
    </row>
    <row r="53" spans="1:5" ht="12" customHeight="1">
      <c r="A53" s="4" t="s">
        <v>46</v>
      </c>
      <c r="B53" s="11">
        <v>3598185</v>
      </c>
      <c r="C53" s="15">
        <f>B53/$B$4</f>
        <v>0.25794886853155496</v>
      </c>
      <c r="D53" s="8"/>
      <c r="E53" s="8"/>
    </row>
    <row r="54" spans="1:5" ht="12" customHeight="1">
      <c r="A54" s="4"/>
      <c r="B54" s="11"/>
      <c r="C54" s="15"/>
      <c r="D54" s="8"/>
      <c r="E54" s="8"/>
    </row>
    <row r="55" spans="1:5" ht="12" customHeight="1">
      <c r="A55" s="49" t="s">
        <v>39</v>
      </c>
      <c r="B55" s="11"/>
      <c r="C55" s="15"/>
      <c r="D55" s="8"/>
      <c r="E55" s="8"/>
    </row>
    <row r="56" spans="1:5" ht="12" customHeight="1">
      <c r="A56" s="4" t="s">
        <v>94</v>
      </c>
      <c r="B56" s="11">
        <v>8054460</v>
      </c>
      <c r="C56" s="15">
        <f>B56/$B$4</f>
        <v>0.577413013403332</v>
      </c>
      <c r="D56" s="8"/>
      <c r="E56" s="8"/>
    </row>
    <row r="57" spans="1:5" ht="12" customHeight="1">
      <c r="A57" s="37" t="s">
        <v>40</v>
      </c>
      <c r="B57" s="42">
        <f>7240571+635138</f>
        <v>7875709</v>
      </c>
      <c r="C57" s="43">
        <f>B57/$B$4</f>
        <v>0.5645986033052175</v>
      </c>
      <c r="D57" s="8"/>
      <c r="E57" s="8"/>
    </row>
    <row r="58" spans="1:5" ht="12" customHeight="1">
      <c r="A58" s="37" t="s">
        <v>41</v>
      </c>
      <c r="B58" s="42">
        <v>178751</v>
      </c>
      <c r="C58" s="43">
        <f>B58/$B$4</f>
        <v>0.012814410098114461</v>
      </c>
      <c r="D58" s="8"/>
      <c r="E58" s="8"/>
    </row>
    <row r="59" spans="1:5" ht="12" customHeight="1">
      <c r="A59" s="4" t="s">
        <v>42</v>
      </c>
      <c r="B59" s="11">
        <v>5890601</v>
      </c>
      <c r="C59" s="15">
        <f>B59/$B$4</f>
        <v>0.4222889770595025</v>
      </c>
      <c r="D59" s="8"/>
      <c r="E59" s="8"/>
    </row>
    <row r="60" spans="1:3" ht="12" customHeight="1">
      <c r="A60" s="37" t="s">
        <v>43</v>
      </c>
      <c r="B60" s="42">
        <v>5281640</v>
      </c>
      <c r="C60" s="43">
        <f>B60/$B$4</f>
        <v>0.37863341156471997</v>
      </c>
    </row>
    <row r="61" ht="12" customHeight="1"/>
    <row r="62" ht="12" customHeight="1"/>
    <row r="63" ht="12" customHeight="1">
      <c r="A63" s="22" t="s">
        <v>93</v>
      </c>
    </row>
    <row r="64" ht="12" customHeight="1"/>
    <row r="65" ht="12" customHeight="1"/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</sheetData>
  <printOptions/>
  <pageMargins left="0.5" right="0.5" top="0.5" bottom="0.2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22.00390625" style="0" customWidth="1"/>
    <col min="3" max="3" width="20.421875" style="0" customWidth="1"/>
    <col min="4" max="4" width="21.421875" style="0" customWidth="1"/>
    <col min="5" max="5" width="20.421875" style="8" customWidth="1"/>
  </cols>
  <sheetData>
    <row r="1" spans="1:256" ht="15.75">
      <c r="A1" s="48" t="s">
        <v>90</v>
      </c>
      <c r="B1" s="20"/>
      <c r="C1" s="20"/>
      <c r="D1" s="20"/>
      <c r="E1" s="7"/>
      <c r="F1" s="20"/>
      <c r="G1" s="20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256" ht="15.75">
      <c r="A2" s="48" t="s">
        <v>89</v>
      </c>
      <c r="B2" s="20"/>
      <c r="C2" s="20"/>
      <c r="D2" s="20"/>
      <c r="E2" s="7"/>
      <c r="F2" s="20"/>
      <c r="G2" s="20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15.75">
      <c r="A3" s="20"/>
      <c r="B3" s="20"/>
      <c r="C3" s="20"/>
      <c r="D3" s="20"/>
      <c r="E3" s="7"/>
      <c r="F3" s="20"/>
      <c r="G3" s="20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3" ht="13.5">
      <c r="A4" s="35" t="s">
        <v>64</v>
      </c>
      <c r="B4" s="2"/>
      <c r="C4" s="2"/>
      <c r="D4" s="2"/>
      <c r="E4" s="2"/>
      <c r="F4" s="2"/>
      <c r="G4" s="2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</row>
    <row r="5" spans="1:252" ht="12.75">
      <c r="A5" s="9" t="s">
        <v>69</v>
      </c>
      <c r="B5" s="9" t="s">
        <v>67</v>
      </c>
      <c r="C5" s="9" t="s">
        <v>97</v>
      </c>
      <c r="D5" s="9" t="s">
        <v>95</v>
      </c>
      <c r="E5" s="9" t="s">
        <v>8</v>
      </c>
      <c r="F5" s="9"/>
      <c r="G5" s="9"/>
      <c r="H5" s="9"/>
      <c r="I5" s="9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</row>
    <row r="6" spans="1:9" ht="12.75">
      <c r="A6" s="21" t="s">
        <v>51</v>
      </c>
      <c r="B6" s="10">
        <v>13949218</v>
      </c>
      <c r="C6" s="10">
        <v>2375720</v>
      </c>
      <c r="D6" s="10">
        <v>3242713</v>
      </c>
      <c r="E6" s="10">
        <v>8330785</v>
      </c>
      <c r="F6" s="2"/>
      <c r="G6" s="2"/>
      <c r="H6" s="2"/>
      <c r="I6" s="2"/>
    </row>
    <row r="7" spans="1:9" ht="12.75">
      <c r="A7" s="5" t="s">
        <v>70</v>
      </c>
      <c r="B7" s="11">
        <v>10351033</v>
      </c>
      <c r="C7" s="11">
        <v>1698832</v>
      </c>
      <c r="D7" s="11">
        <f>B7-(C7+E7)</f>
        <v>2344972</v>
      </c>
      <c r="E7" s="11">
        <v>6307229</v>
      </c>
      <c r="F7" s="2"/>
      <c r="G7" s="2"/>
      <c r="H7" s="2"/>
      <c r="I7" s="2"/>
    </row>
    <row r="8" spans="1:9" ht="12.75">
      <c r="A8" s="4" t="s">
        <v>71</v>
      </c>
      <c r="B8" s="11">
        <v>3598185</v>
      </c>
      <c r="C8" s="11">
        <v>676888</v>
      </c>
      <c r="D8" s="11">
        <f>B8-(C8+E8)</f>
        <v>897741</v>
      </c>
      <c r="E8" s="11">
        <v>2023556</v>
      </c>
      <c r="F8" s="2"/>
      <c r="G8" s="2"/>
      <c r="H8" s="2"/>
      <c r="I8" s="2"/>
    </row>
    <row r="9" spans="1:9" ht="12.75">
      <c r="A9" s="4"/>
      <c r="B9" s="11"/>
      <c r="C9" s="11"/>
      <c r="D9" s="11"/>
      <c r="E9" s="11"/>
      <c r="F9" s="2"/>
      <c r="G9" s="2"/>
      <c r="H9" s="2"/>
      <c r="I9" s="2"/>
    </row>
    <row r="10" spans="1:9" ht="12.75">
      <c r="A10" s="4"/>
      <c r="B10" s="33"/>
      <c r="C10" s="33"/>
      <c r="D10" s="11"/>
      <c r="E10" s="33"/>
      <c r="F10" s="2"/>
      <c r="G10" s="2"/>
      <c r="H10" s="2"/>
      <c r="I10" s="2"/>
    </row>
    <row r="11" spans="1:9" ht="12.75">
      <c r="A11" s="6" t="s">
        <v>47</v>
      </c>
      <c r="B11" s="12">
        <v>8354282</v>
      </c>
      <c r="C11" s="12">
        <v>2375720</v>
      </c>
      <c r="D11" s="12">
        <v>2819875</v>
      </c>
      <c r="E11" s="12">
        <v>3158687</v>
      </c>
      <c r="F11" s="2"/>
      <c r="G11" s="2"/>
      <c r="H11" s="2"/>
      <c r="I11" s="2"/>
    </row>
    <row r="12" spans="1:7" ht="12.75">
      <c r="A12" s="5" t="s">
        <v>70</v>
      </c>
      <c r="B12" s="11">
        <v>6087683</v>
      </c>
      <c r="C12" s="11">
        <v>1698832</v>
      </c>
      <c r="D12" s="11">
        <f>B12-(C12+E12)</f>
        <v>2056596</v>
      </c>
      <c r="E12" s="11">
        <v>2332255</v>
      </c>
      <c r="F12" s="8"/>
      <c r="G12" s="8"/>
    </row>
    <row r="13" spans="1:7" ht="12.75">
      <c r="A13" s="4" t="s">
        <v>71</v>
      </c>
      <c r="B13" s="11">
        <v>2266599</v>
      </c>
      <c r="C13" s="11">
        <v>676888</v>
      </c>
      <c r="D13" s="11">
        <f>B13-(C13+E13)</f>
        <v>763279</v>
      </c>
      <c r="E13" s="11">
        <v>826432</v>
      </c>
      <c r="F13" s="8"/>
      <c r="G13" s="8"/>
    </row>
    <row r="14" spans="1:7" ht="12.75">
      <c r="A14" s="4"/>
      <c r="B14" s="11"/>
      <c r="C14" s="11"/>
      <c r="D14" s="11"/>
      <c r="E14" s="11"/>
      <c r="F14" s="8"/>
      <c r="G14" s="8"/>
    </row>
    <row r="15" spans="1:7" ht="12.75">
      <c r="A15" s="6" t="s">
        <v>48</v>
      </c>
      <c r="B15" s="12">
        <v>5594936</v>
      </c>
      <c r="C15" s="12">
        <v>0</v>
      </c>
      <c r="D15" s="12">
        <v>422838</v>
      </c>
      <c r="E15" s="12">
        <v>5172098</v>
      </c>
      <c r="F15" s="8"/>
      <c r="G15" s="8"/>
    </row>
    <row r="16" spans="1:7" ht="12.75">
      <c r="A16" s="5" t="s">
        <v>70</v>
      </c>
      <c r="B16" s="11">
        <v>4263350</v>
      </c>
      <c r="C16" s="11">
        <v>0</v>
      </c>
      <c r="D16" s="11">
        <f>B16-(C16+E16)</f>
        <v>288376</v>
      </c>
      <c r="E16" s="11">
        <v>3974974</v>
      </c>
      <c r="F16" s="8"/>
      <c r="G16" s="8"/>
    </row>
    <row r="17" spans="1:7" ht="12.75">
      <c r="A17" s="4" t="s">
        <v>71</v>
      </c>
      <c r="B17" s="11">
        <v>1331586</v>
      </c>
      <c r="C17" s="11">
        <v>0</v>
      </c>
      <c r="D17" s="11">
        <f>B17-(C17+E17)</f>
        <v>134462</v>
      </c>
      <c r="E17" s="11">
        <v>1197124</v>
      </c>
      <c r="F17" s="8"/>
      <c r="G17" s="8"/>
    </row>
    <row r="18" spans="3:7" ht="12.75">
      <c r="C18" s="11"/>
      <c r="D18" s="11"/>
      <c r="E18" s="11"/>
      <c r="F18" s="8"/>
      <c r="G18" s="8"/>
    </row>
    <row r="19" spans="5:7" ht="12.75">
      <c r="E19" s="11"/>
      <c r="F19" s="8"/>
      <c r="G19" s="8"/>
    </row>
    <row r="20" spans="1:7" ht="12.75">
      <c r="A20" s="22"/>
      <c r="F20" s="8"/>
      <c r="G20" s="8"/>
    </row>
    <row r="22" spans="1:7" ht="13.5">
      <c r="A22" s="52" t="s">
        <v>66</v>
      </c>
      <c r="B22" s="8"/>
      <c r="C22" s="8"/>
      <c r="D22" s="8"/>
      <c r="F22" s="8"/>
      <c r="G22" s="8"/>
    </row>
    <row r="23" spans="1:252" ht="12.75">
      <c r="A23" s="9" t="s">
        <v>69</v>
      </c>
      <c r="B23" s="9" t="s">
        <v>67</v>
      </c>
      <c r="C23" s="9" t="s">
        <v>97</v>
      </c>
      <c r="D23" s="9" t="s">
        <v>95</v>
      </c>
      <c r="E23" s="9" t="s">
        <v>8</v>
      </c>
      <c r="F23" s="9"/>
      <c r="G23" s="9"/>
      <c r="H23" s="9"/>
      <c r="I23" s="9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</row>
    <row r="24" spans="1:9" ht="12.75">
      <c r="A24" s="21" t="s">
        <v>51</v>
      </c>
      <c r="B24" s="24">
        <v>1</v>
      </c>
      <c r="C24" s="24">
        <v>1</v>
      </c>
      <c r="D24" s="24">
        <v>1</v>
      </c>
      <c r="E24" s="24">
        <v>1</v>
      </c>
      <c r="F24" s="2"/>
      <c r="G24" s="2"/>
      <c r="H24" s="2"/>
      <c r="I24" s="2"/>
    </row>
    <row r="25" spans="1:9" ht="12.75">
      <c r="A25" s="5" t="s">
        <v>72</v>
      </c>
      <c r="B25" s="26">
        <f aca="true" t="shared" si="0" ref="B25:E26">B7/B$6</f>
        <v>0.742051131468445</v>
      </c>
      <c r="C25" s="26">
        <f t="shared" si="0"/>
        <v>0.7150809017897732</v>
      </c>
      <c r="D25" s="26">
        <f t="shared" si="0"/>
        <v>0.7231512625384978</v>
      </c>
      <c r="E25" s="26">
        <f t="shared" si="0"/>
        <v>0.7570990008744675</v>
      </c>
      <c r="F25" s="2"/>
      <c r="G25" s="2"/>
      <c r="H25" s="2"/>
      <c r="I25" s="2"/>
    </row>
    <row r="26" spans="1:9" ht="12.75">
      <c r="A26" s="4" t="s">
        <v>71</v>
      </c>
      <c r="B26" s="26">
        <f t="shared" si="0"/>
        <v>0.25794886853155496</v>
      </c>
      <c r="C26" s="26">
        <f t="shared" si="0"/>
        <v>0.2849190982102268</v>
      </c>
      <c r="D26" s="26">
        <f t="shared" si="0"/>
        <v>0.2768487374615021</v>
      </c>
      <c r="E26" s="26">
        <f t="shared" si="0"/>
        <v>0.2429009991255326</v>
      </c>
      <c r="F26" s="2"/>
      <c r="G26" s="2"/>
      <c r="H26" s="2"/>
      <c r="I26" s="2"/>
    </row>
    <row r="27" spans="1:9" ht="12.75">
      <c r="A27" s="4"/>
      <c r="B27" s="26"/>
      <c r="C27" s="26"/>
      <c r="D27" s="26"/>
      <c r="E27" s="26"/>
      <c r="F27" s="2"/>
      <c r="G27" s="2"/>
      <c r="H27" s="2"/>
      <c r="I27" s="2"/>
    </row>
    <row r="28" spans="1:9" ht="12.75">
      <c r="A28" s="4"/>
      <c r="B28" s="26"/>
      <c r="C28" s="26"/>
      <c r="D28" s="26"/>
      <c r="E28" s="26"/>
      <c r="F28" s="2"/>
      <c r="G28" s="2"/>
      <c r="H28" s="2"/>
      <c r="I28" s="2"/>
    </row>
    <row r="29" spans="1:9" ht="12.75">
      <c r="A29" s="6" t="s">
        <v>47</v>
      </c>
      <c r="B29" s="27">
        <v>1</v>
      </c>
      <c r="C29" s="27">
        <v>1</v>
      </c>
      <c r="D29" s="27">
        <v>1</v>
      </c>
      <c r="E29" s="27">
        <v>1</v>
      </c>
      <c r="F29" s="2"/>
      <c r="G29" s="2"/>
      <c r="H29" s="2"/>
      <c r="I29" s="2"/>
    </row>
    <row r="30" spans="1:7" ht="12.75">
      <c r="A30" s="5" t="s">
        <v>70</v>
      </c>
      <c r="B30" s="26">
        <f>B$12/B$11</f>
        <v>0.7286901495544441</v>
      </c>
      <c r="C30" s="26">
        <f>C$12/C$11</f>
        <v>0.7150809017897732</v>
      </c>
      <c r="D30" s="26">
        <f>D$12/D$11</f>
        <v>0.7293216897912141</v>
      </c>
      <c r="E30" s="26">
        <f>E$12/E$11</f>
        <v>0.7383621739032705</v>
      </c>
      <c r="F30" s="8"/>
      <c r="G30" s="8"/>
    </row>
    <row r="31" spans="1:7" ht="12.75">
      <c r="A31" s="4" t="s">
        <v>71</v>
      </c>
      <c r="B31" s="26">
        <f>B$13/B$11</f>
        <v>0.27130985044555594</v>
      </c>
      <c r="C31" s="26">
        <f>C$13/C$11</f>
        <v>0.2849190982102268</v>
      </c>
      <c r="D31" s="26">
        <f>D$13/D$11</f>
        <v>0.27067831020878586</v>
      </c>
      <c r="E31" s="26">
        <f>E$13/E$11</f>
        <v>0.2616378260967294</v>
      </c>
      <c r="F31" s="8"/>
      <c r="G31" s="8"/>
    </row>
    <row r="32" spans="1:7" ht="12.75">
      <c r="A32" s="4"/>
      <c r="B32" s="26"/>
      <c r="C32" s="26"/>
      <c r="D32" s="26"/>
      <c r="E32" s="26"/>
      <c r="F32" s="8"/>
      <c r="G32" s="8"/>
    </row>
    <row r="33" spans="1:7" ht="12.75">
      <c r="A33" s="6" t="s">
        <v>48</v>
      </c>
      <c r="B33" s="27">
        <v>1</v>
      </c>
      <c r="C33" s="28" t="s">
        <v>52</v>
      </c>
      <c r="D33" s="27">
        <v>1</v>
      </c>
      <c r="E33" s="27">
        <v>1</v>
      </c>
      <c r="F33" s="8"/>
      <c r="G33" s="8"/>
    </row>
    <row r="34" spans="1:7" ht="12.75">
      <c r="A34" s="5" t="s">
        <v>70</v>
      </c>
      <c r="B34" s="26">
        <f>B16/B15</f>
        <v>0.7620015671314203</v>
      </c>
      <c r="C34" s="32" t="s">
        <v>52</v>
      </c>
      <c r="D34" s="26">
        <f>D16/D15</f>
        <v>0.682001144646413</v>
      </c>
      <c r="E34" s="26">
        <f>E16/E15</f>
        <v>0.7685418953778524</v>
      </c>
      <c r="F34" s="8"/>
      <c r="G34" s="8"/>
    </row>
    <row r="35" spans="1:7" ht="12.75">
      <c r="A35" s="4" t="s">
        <v>71</v>
      </c>
      <c r="B35" s="26">
        <f>B17/B15</f>
        <v>0.23799843286857972</v>
      </c>
      <c r="C35" s="32" t="s">
        <v>52</v>
      </c>
      <c r="D35" s="26">
        <f>D17/D15</f>
        <v>0.31799885535358696</v>
      </c>
      <c r="E35" s="26">
        <f>E17/E15</f>
        <v>0.23145810462214753</v>
      </c>
      <c r="F35" s="8"/>
      <c r="G35" s="8"/>
    </row>
    <row r="36" spans="5:7" ht="12.75">
      <c r="E36"/>
      <c r="F36" s="8"/>
      <c r="G36" s="8"/>
    </row>
    <row r="37" spans="5:7" ht="12.75">
      <c r="E37" s="11"/>
      <c r="F37" s="8"/>
      <c r="G37" s="8"/>
    </row>
    <row r="38" spans="1:7" ht="12.75">
      <c r="A38" s="22" t="s">
        <v>92</v>
      </c>
      <c r="F38" s="8"/>
      <c r="G38" s="8"/>
    </row>
  </sheetData>
  <printOptions/>
  <pageMargins left="0.5" right="0.5" top="0.5" bottom="0.2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50"/>
  <sheetViews>
    <sheetView workbookViewId="0" topLeftCell="A1">
      <selection activeCell="A1" sqref="A1"/>
    </sheetView>
  </sheetViews>
  <sheetFormatPr defaultColWidth="9.140625" defaultRowHeight="12.75"/>
  <cols>
    <col min="1" max="1" width="21.00390625" style="67" customWidth="1"/>
    <col min="2" max="2" width="17.57421875" style="0" customWidth="1"/>
    <col min="3" max="3" width="20.00390625" style="0" customWidth="1"/>
    <col min="4" max="4" width="21.421875" style="0" customWidth="1"/>
    <col min="5" max="5" width="17.57421875" style="8" customWidth="1"/>
    <col min="6" max="6" width="9.8515625" style="0" bestFit="1" customWidth="1"/>
  </cols>
  <sheetData>
    <row r="1" spans="1:256" ht="15.75">
      <c r="A1" s="59" t="s">
        <v>73</v>
      </c>
      <c r="B1" s="20"/>
      <c r="C1" s="20"/>
      <c r="D1" s="20"/>
      <c r="E1" s="7"/>
      <c r="F1" s="20"/>
      <c r="G1" s="20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256" ht="15.75">
      <c r="A2" s="60" t="s">
        <v>83</v>
      </c>
      <c r="B2" s="20"/>
      <c r="C2" s="20"/>
      <c r="D2" s="20"/>
      <c r="E2" s="20"/>
      <c r="F2" s="20"/>
      <c r="G2" s="2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19"/>
      <c r="IU2" s="19"/>
      <c r="IV2" s="19"/>
    </row>
    <row r="3" spans="1:253" ht="15.75">
      <c r="A3" s="60"/>
      <c r="B3" s="20"/>
      <c r="C3" s="20"/>
      <c r="D3" s="20"/>
      <c r="E3" s="20"/>
      <c r="F3" s="20"/>
      <c r="G3" s="2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</row>
    <row r="4" spans="1:253" ht="13.5">
      <c r="A4" s="61" t="s">
        <v>64</v>
      </c>
      <c r="B4" s="2"/>
      <c r="C4" s="2"/>
      <c r="D4" s="2"/>
      <c r="E4" s="2"/>
      <c r="F4" s="2"/>
      <c r="G4" s="2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</row>
    <row r="5" spans="1:252" ht="12.75">
      <c r="A5" s="62" t="s">
        <v>74</v>
      </c>
      <c r="B5" s="9" t="s">
        <v>99</v>
      </c>
      <c r="C5" s="9" t="s">
        <v>97</v>
      </c>
      <c r="D5" s="9" t="s">
        <v>95</v>
      </c>
      <c r="E5" s="9" t="s">
        <v>8</v>
      </c>
      <c r="F5" s="9"/>
      <c r="G5" s="9"/>
      <c r="H5" s="9"/>
      <c r="I5" s="9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</row>
    <row r="6" spans="1:9" ht="12.75">
      <c r="A6" s="63" t="s">
        <v>51</v>
      </c>
      <c r="B6" s="10">
        <v>13949218</v>
      </c>
      <c r="C6" s="10">
        <v>2375720</v>
      </c>
      <c r="D6" s="10">
        <v>3242713</v>
      </c>
      <c r="E6" s="10">
        <v>8330785</v>
      </c>
      <c r="F6" s="2"/>
      <c r="G6" s="2"/>
      <c r="H6" s="2"/>
      <c r="I6" s="2"/>
    </row>
    <row r="7" spans="1:9" ht="12.75">
      <c r="A7" s="64" t="s">
        <v>74</v>
      </c>
      <c r="B7" s="11">
        <v>5406588</v>
      </c>
      <c r="C7" s="11">
        <v>679702</v>
      </c>
      <c r="D7" s="11">
        <f>B7-(C7+E7)</f>
        <v>1227099</v>
      </c>
      <c r="E7" s="11">
        <v>3499787</v>
      </c>
      <c r="F7" s="57"/>
      <c r="G7" s="2"/>
      <c r="H7" s="2"/>
      <c r="I7" s="2"/>
    </row>
    <row r="8" spans="1:9" ht="12.75">
      <c r="A8" s="65" t="s">
        <v>77</v>
      </c>
      <c r="B8" s="11">
        <v>2647871</v>
      </c>
      <c r="C8" s="11">
        <v>575913</v>
      </c>
      <c r="D8" s="11">
        <f>B8-(C8+E8)</f>
        <v>613788</v>
      </c>
      <c r="E8" s="11">
        <v>1458170</v>
      </c>
      <c r="F8" s="57"/>
      <c r="G8" s="2"/>
      <c r="H8" s="2"/>
      <c r="I8" s="2"/>
    </row>
    <row r="9" spans="1:9" ht="12.75">
      <c r="A9" s="65" t="s">
        <v>75</v>
      </c>
      <c r="B9" s="11">
        <v>484013</v>
      </c>
      <c r="C9" s="11">
        <v>120331</v>
      </c>
      <c r="D9" s="11">
        <f>B9-(C9+E9)</f>
        <v>151715</v>
      </c>
      <c r="E9" s="11">
        <v>211967</v>
      </c>
      <c r="F9" s="57"/>
      <c r="G9" s="2"/>
      <c r="H9" s="2"/>
      <c r="I9" s="2"/>
    </row>
    <row r="10" spans="1:9" ht="12.75">
      <c r="A10" s="65" t="s">
        <v>76</v>
      </c>
      <c r="B10" s="11">
        <v>5410745</v>
      </c>
      <c r="C10" s="11">
        <v>999775</v>
      </c>
      <c r="D10" s="11">
        <f>B10-(C10+E10)</f>
        <v>1250109</v>
      </c>
      <c r="E10" s="11">
        <v>3160861</v>
      </c>
      <c r="F10" s="57"/>
      <c r="G10" s="2"/>
      <c r="H10" s="2"/>
      <c r="I10" s="2"/>
    </row>
    <row r="11" spans="1:9" ht="12.75">
      <c r="A11" s="65"/>
      <c r="B11" s="11"/>
      <c r="C11" s="11"/>
      <c r="D11" s="11"/>
      <c r="E11" s="11"/>
      <c r="F11" s="2"/>
      <c r="G11" s="2"/>
      <c r="H11" s="2"/>
      <c r="I11" s="2"/>
    </row>
    <row r="12" spans="1:9" ht="12.75">
      <c r="A12" s="65"/>
      <c r="B12" s="11"/>
      <c r="C12" s="11"/>
      <c r="D12" s="11"/>
      <c r="E12" s="11"/>
      <c r="F12" s="2"/>
      <c r="G12" s="2"/>
      <c r="H12" s="2"/>
      <c r="I12" s="2"/>
    </row>
    <row r="13" spans="1:9" ht="12.75">
      <c r="A13" s="66" t="s">
        <v>47</v>
      </c>
      <c r="B13" s="12">
        <v>8354282</v>
      </c>
      <c r="C13" s="12">
        <v>2375720</v>
      </c>
      <c r="D13" s="12">
        <v>2819875</v>
      </c>
      <c r="E13" s="12">
        <v>3158687</v>
      </c>
      <c r="F13" s="2"/>
      <c r="G13" s="2"/>
      <c r="H13" s="2"/>
      <c r="I13" s="2"/>
    </row>
    <row r="14" spans="1:7" ht="12.75">
      <c r="A14" s="64" t="s">
        <v>74</v>
      </c>
      <c r="B14" s="11">
        <v>3495725</v>
      </c>
      <c r="C14" s="11">
        <v>679702</v>
      </c>
      <c r="D14" s="11">
        <f>B14-(C14+E14)</f>
        <v>1125939</v>
      </c>
      <c r="E14" s="11">
        <v>1690084</v>
      </c>
      <c r="F14" s="8"/>
      <c r="G14" s="8"/>
    </row>
    <row r="15" spans="1:7" ht="12.75">
      <c r="A15" s="65" t="s">
        <v>77</v>
      </c>
      <c r="B15" s="11">
        <v>1781403</v>
      </c>
      <c r="C15" s="11">
        <v>575913</v>
      </c>
      <c r="D15" s="11">
        <f>B15-(C15+E15)</f>
        <v>560165</v>
      </c>
      <c r="E15" s="11">
        <v>645325</v>
      </c>
      <c r="F15" s="8"/>
      <c r="G15" s="8"/>
    </row>
    <row r="16" spans="1:7" ht="12.75">
      <c r="A16" s="65" t="s">
        <v>75</v>
      </c>
      <c r="B16" s="11">
        <v>298841</v>
      </c>
      <c r="C16" s="11">
        <v>120331</v>
      </c>
      <c r="D16" s="11">
        <f>B16-(C16+E16)</f>
        <v>113909</v>
      </c>
      <c r="E16" s="11">
        <v>64601</v>
      </c>
      <c r="F16" s="8"/>
      <c r="G16" s="8"/>
    </row>
    <row r="17" spans="1:7" ht="12.75">
      <c r="A17" s="65" t="s">
        <v>76</v>
      </c>
      <c r="B17" s="11">
        <v>2778312</v>
      </c>
      <c r="C17" s="11">
        <v>999775</v>
      </c>
      <c r="D17" s="11">
        <f>B17-(C17+E17)</f>
        <v>1019859</v>
      </c>
      <c r="E17" s="11">
        <v>758678</v>
      </c>
      <c r="F17" s="8"/>
      <c r="G17" s="8"/>
    </row>
    <row r="18" spans="1:7" ht="12.75">
      <c r="A18" s="65"/>
      <c r="B18" s="11"/>
      <c r="C18" s="11"/>
      <c r="D18" s="11"/>
      <c r="E18" s="11"/>
      <c r="F18" s="8"/>
      <c r="G18" s="8"/>
    </row>
    <row r="19" spans="1:7" ht="12.75">
      <c r="A19" s="66" t="s">
        <v>48</v>
      </c>
      <c r="B19" s="12">
        <v>5594936</v>
      </c>
      <c r="C19" s="12">
        <v>0</v>
      </c>
      <c r="D19" s="12">
        <v>422838</v>
      </c>
      <c r="E19" s="12">
        <v>5172098</v>
      </c>
      <c r="F19" s="8"/>
      <c r="G19" s="8"/>
    </row>
    <row r="20" spans="1:7" ht="12.75">
      <c r="A20" s="64" t="s">
        <v>74</v>
      </c>
      <c r="B20" s="11">
        <v>1910863</v>
      </c>
      <c r="C20" s="11">
        <v>0</v>
      </c>
      <c r="D20" s="11">
        <f>B20-(C20+E20)</f>
        <v>101160</v>
      </c>
      <c r="E20" s="11">
        <v>1809703</v>
      </c>
      <c r="F20" s="8"/>
      <c r="G20" s="8"/>
    </row>
    <row r="21" spans="1:7" ht="12.75">
      <c r="A21" s="65" t="s">
        <v>77</v>
      </c>
      <c r="B21" s="11">
        <v>866468</v>
      </c>
      <c r="C21" s="11">
        <v>0</v>
      </c>
      <c r="D21" s="11">
        <f>B21-(C21+E21)</f>
        <v>53624</v>
      </c>
      <c r="E21" s="11">
        <v>812844</v>
      </c>
      <c r="F21" s="8"/>
      <c r="G21" s="8"/>
    </row>
    <row r="22" spans="1:7" ht="12.75">
      <c r="A22" s="65" t="s">
        <v>75</v>
      </c>
      <c r="B22" s="11">
        <v>185171</v>
      </c>
      <c r="C22" s="11">
        <v>0</v>
      </c>
      <c r="D22" s="11">
        <f>B22-(C22+E22)</f>
        <v>37804</v>
      </c>
      <c r="E22" s="11">
        <v>147367</v>
      </c>
      <c r="F22" s="8"/>
      <c r="G22" s="8"/>
    </row>
    <row r="23" spans="1:7" ht="12.75">
      <c r="A23" s="65" t="s">
        <v>76</v>
      </c>
      <c r="B23" s="11">
        <v>2632433</v>
      </c>
      <c r="C23" s="11">
        <v>0</v>
      </c>
      <c r="D23" s="11">
        <f>B23-(C23+E23)</f>
        <v>230249</v>
      </c>
      <c r="E23" s="11">
        <v>2402184</v>
      </c>
      <c r="F23" s="8"/>
      <c r="G23" s="8"/>
    </row>
    <row r="24" spans="2:7" ht="12.75">
      <c r="B24" s="58"/>
      <c r="C24" s="58"/>
      <c r="D24" s="58"/>
      <c r="E24" s="58"/>
      <c r="F24" s="8"/>
      <c r="G24" s="8"/>
    </row>
    <row r="25" spans="5:7" ht="12.75">
      <c r="E25" s="11"/>
      <c r="F25" s="8"/>
      <c r="G25" s="8"/>
    </row>
    <row r="26" spans="1:7" ht="12.75">
      <c r="A26" s="65"/>
      <c r="F26" s="8"/>
      <c r="G26" s="8"/>
    </row>
    <row r="28" spans="1:7" ht="13.5">
      <c r="A28" s="68" t="s">
        <v>66</v>
      </c>
      <c r="B28" s="8"/>
      <c r="C28" s="8"/>
      <c r="D28" s="8"/>
      <c r="F28" s="8"/>
      <c r="G28" s="8"/>
    </row>
    <row r="29" spans="1:252" ht="12.75">
      <c r="A29" s="62" t="s">
        <v>74</v>
      </c>
      <c r="B29" s="9" t="s">
        <v>67</v>
      </c>
      <c r="C29" s="9" t="s">
        <v>97</v>
      </c>
      <c r="D29" s="9" t="s">
        <v>95</v>
      </c>
      <c r="E29" s="9" t="s">
        <v>8</v>
      </c>
      <c r="F29" s="9"/>
      <c r="G29" s="9"/>
      <c r="H29" s="9"/>
      <c r="I29" s="9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</row>
    <row r="30" spans="1:9" ht="12.75">
      <c r="A30" s="63" t="s">
        <v>51</v>
      </c>
      <c r="B30" s="24">
        <v>1</v>
      </c>
      <c r="C30" s="24">
        <v>1</v>
      </c>
      <c r="D30" s="24">
        <v>1</v>
      </c>
      <c r="E30" s="24">
        <v>1</v>
      </c>
      <c r="F30" s="2"/>
      <c r="G30" s="2"/>
      <c r="H30" s="2"/>
      <c r="I30" s="2"/>
    </row>
    <row r="31" spans="1:9" ht="12.75">
      <c r="A31" s="64" t="s">
        <v>74</v>
      </c>
      <c r="B31" s="26">
        <f>B7/B6</f>
        <v>0.3875907595680274</v>
      </c>
      <c r="C31" s="26">
        <f aca="true" t="shared" si="0" ref="C31:E34">C7/C$6</f>
        <v>0.2861035812301113</v>
      </c>
      <c r="D31" s="26">
        <f t="shared" si="0"/>
        <v>0.378417393090292</v>
      </c>
      <c r="E31" s="26">
        <f t="shared" si="0"/>
        <v>0.42010290746910406</v>
      </c>
      <c r="F31" s="2"/>
      <c r="G31" s="2"/>
      <c r="H31" s="2"/>
      <c r="I31" s="2"/>
    </row>
    <row r="32" spans="1:9" ht="12.75">
      <c r="A32" s="65" t="s">
        <v>77</v>
      </c>
      <c r="B32" s="26">
        <f>B8/B$6</f>
        <v>0.1898221821466981</v>
      </c>
      <c r="C32" s="26">
        <f t="shared" si="0"/>
        <v>0.24241619382755544</v>
      </c>
      <c r="D32" s="26">
        <f t="shared" si="0"/>
        <v>0.18928224606988037</v>
      </c>
      <c r="E32" s="26">
        <f t="shared" si="0"/>
        <v>0.17503392537437948</v>
      </c>
      <c r="F32" s="2"/>
      <c r="G32" s="2"/>
      <c r="H32" s="2"/>
      <c r="I32" s="2"/>
    </row>
    <row r="33" spans="1:9" ht="12.75">
      <c r="A33" s="65" t="s">
        <v>75</v>
      </c>
      <c r="B33" s="26">
        <f>B9/B$6</f>
        <v>0.03469821749147515</v>
      </c>
      <c r="C33" s="26">
        <f t="shared" si="0"/>
        <v>0.05065032916336942</v>
      </c>
      <c r="D33" s="26">
        <f t="shared" si="0"/>
        <v>0.046786440859860244</v>
      </c>
      <c r="E33" s="26">
        <f t="shared" si="0"/>
        <v>0.025443820720376292</v>
      </c>
      <c r="F33" s="2"/>
      <c r="G33" s="2"/>
      <c r="H33" s="2"/>
      <c r="I33" s="2"/>
    </row>
    <row r="34" spans="1:9" ht="12.75">
      <c r="A34" s="65" t="s">
        <v>76</v>
      </c>
      <c r="B34" s="26">
        <f>B10/B$6</f>
        <v>0.3878887691051929</v>
      </c>
      <c r="C34" s="26">
        <f t="shared" si="0"/>
        <v>0.4208303167039887</v>
      </c>
      <c r="D34" s="26">
        <f t="shared" si="0"/>
        <v>0.38551330321246435</v>
      </c>
      <c r="E34" s="26">
        <f t="shared" si="0"/>
        <v>0.37941934643614017</v>
      </c>
      <c r="F34" s="2"/>
      <c r="G34" s="2"/>
      <c r="H34" s="2"/>
      <c r="I34" s="2"/>
    </row>
    <row r="35" spans="1:9" ht="12.75">
      <c r="A35" s="65"/>
      <c r="B35" s="26"/>
      <c r="C35" s="26"/>
      <c r="D35" s="26"/>
      <c r="E35" s="26"/>
      <c r="F35" s="2"/>
      <c r="G35" s="2"/>
      <c r="H35" s="2"/>
      <c r="I35" s="2"/>
    </row>
    <row r="36" spans="1:9" ht="12.75">
      <c r="A36" s="65"/>
      <c r="B36" s="26"/>
      <c r="C36" s="26"/>
      <c r="D36" s="26"/>
      <c r="E36" s="26"/>
      <c r="F36" s="2"/>
      <c r="G36" s="2"/>
      <c r="H36" s="2"/>
      <c r="I36" s="2"/>
    </row>
    <row r="37" spans="1:9" ht="12.75">
      <c r="A37" s="66" t="s">
        <v>47</v>
      </c>
      <c r="B37" s="27">
        <v>1</v>
      </c>
      <c r="C37" s="27">
        <v>1</v>
      </c>
      <c r="D37" s="27">
        <v>1</v>
      </c>
      <c r="E37" s="27">
        <v>1</v>
      </c>
      <c r="F37" s="2"/>
      <c r="G37" s="2"/>
      <c r="H37" s="2"/>
      <c r="I37" s="2"/>
    </row>
    <row r="38" spans="1:7" ht="12.75">
      <c r="A38" s="64" t="s">
        <v>74</v>
      </c>
      <c r="B38" s="26">
        <f aca="true" t="shared" si="1" ref="B38:E41">B14/B$13</f>
        <v>0.41843512105528635</v>
      </c>
      <c r="C38" s="26">
        <f t="shared" si="1"/>
        <v>0.2861035812301113</v>
      </c>
      <c r="D38" s="26">
        <f t="shared" si="1"/>
        <v>0.39928684782126866</v>
      </c>
      <c r="E38" s="26">
        <f t="shared" si="1"/>
        <v>0.5350590292738724</v>
      </c>
      <c r="F38" s="8"/>
      <c r="G38" s="8"/>
    </row>
    <row r="39" spans="1:7" ht="12.75">
      <c r="A39" s="65" t="s">
        <v>77</v>
      </c>
      <c r="B39" s="26">
        <f t="shared" si="1"/>
        <v>0.2132323280444687</v>
      </c>
      <c r="C39" s="26">
        <f t="shared" si="1"/>
        <v>0.24241619382755544</v>
      </c>
      <c r="D39" s="26">
        <f t="shared" si="1"/>
        <v>0.19864887627997696</v>
      </c>
      <c r="E39" s="26">
        <f t="shared" si="1"/>
        <v>0.2043016607850034</v>
      </c>
      <c r="F39" s="8"/>
      <c r="G39" s="8"/>
    </row>
    <row r="40" spans="1:7" ht="12.75">
      <c r="A40" s="65" t="s">
        <v>75</v>
      </c>
      <c r="B40" s="26">
        <f t="shared" si="1"/>
        <v>0.03577099743580597</v>
      </c>
      <c r="C40" s="26">
        <f t="shared" si="1"/>
        <v>0.05065032916336942</v>
      </c>
      <c r="D40" s="26">
        <f t="shared" si="1"/>
        <v>0.04039505297220621</v>
      </c>
      <c r="E40" s="26">
        <f t="shared" si="1"/>
        <v>0.02045185230445435</v>
      </c>
      <c r="F40" s="8"/>
      <c r="G40" s="8"/>
    </row>
    <row r="41" spans="1:7" ht="12.75">
      <c r="A41" s="65" t="s">
        <v>76</v>
      </c>
      <c r="B41" s="26">
        <f t="shared" si="1"/>
        <v>0.3325614337653433</v>
      </c>
      <c r="C41" s="26">
        <f t="shared" si="1"/>
        <v>0.4208303167039887</v>
      </c>
      <c r="D41" s="26">
        <f t="shared" si="1"/>
        <v>0.36166815904960326</v>
      </c>
      <c r="E41" s="26">
        <f t="shared" si="1"/>
        <v>0.24018777422391013</v>
      </c>
      <c r="F41" s="8"/>
      <c r="G41" s="8"/>
    </row>
    <row r="42" spans="1:7" ht="12.75">
      <c r="A42" s="65"/>
      <c r="B42" s="26"/>
      <c r="C42" s="26"/>
      <c r="D42" s="26"/>
      <c r="E42" s="26"/>
      <c r="F42" s="8"/>
      <c r="G42" s="8"/>
    </row>
    <row r="43" spans="1:7" ht="12.75">
      <c r="A43" s="66" t="s">
        <v>48</v>
      </c>
      <c r="B43" s="27">
        <v>1</v>
      </c>
      <c r="C43" s="28" t="s">
        <v>52</v>
      </c>
      <c r="D43" s="27">
        <v>1</v>
      </c>
      <c r="E43" s="27">
        <v>1</v>
      </c>
      <c r="F43" s="8"/>
      <c r="G43" s="8"/>
    </row>
    <row r="44" spans="1:7" ht="12.75">
      <c r="A44" s="64" t="s">
        <v>74</v>
      </c>
      <c r="B44" s="26">
        <f>B20/B$19</f>
        <v>0.34153438037539663</v>
      </c>
      <c r="C44" s="53" t="s">
        <v>52</v>
      </c>
      <c r="D44" s="26">
        <f aca="true" t="shared" si="2" ref="D44:E47">D20/D$19</f>
        <v>0.23924056021455026</v>
      </c>
      <c r="E44" s="26">
        <f t="shared" si="2"/>
        <v>0.3498972757283408</v>
      </c>
      <c r="F44" s="8"/>
      <c r="G44" s="8"/>
    </row>
    <row r="45" spans="1:7" ht="12.75">
      <c r="A45" s="65" t="s">
        <v>77</v>
      </c>
      <c r="B45" s="26">
        <f>B21/B$19</f>
        <v>0.15486647210977927</v>
      </c>
      <c r="C45" s="53" t="s">
        <v>52</v>
      </c>
      <c r="D45" s="26">
        <f t="shared" si="2"/>
        <v>0.12681925465544724</v>
      </c>
      <c r="E45" s="26">
        <f t="shared" si="2"/>
        <v>0.1571594351073781</v>
      </c>
      <c r="F45" s="8"/>
      <c r="G45" s="8"/>
    </row>
    <row r="46" spans="1:7" ht="12.75">
      <c r="A46" s="65" t="s">
        <v>75</v>
      </c>
      <c r="B46" s="26">
        <f>B22/B$19</f>
        <v>0.03309617840132577</v>
      </c>
      <c r="C46" s="53" t="s">
        <v>52</v>
      </c>
      <c r="D46" s="26">
        <f t="shared" si="2"/>
        <v>0.08940539875791674</v>
      </c>
      <c r="E46" s="26">
        <f t="shared" si="2"/>
        <v>0.028492692907210963</v>
      </c>
      <c r="F46" s="8"/>
      <c r="G46" s="8"/>
    </row>
    <row r="47" spans="1:7" ht="12.75">
      <c r="A47" s="65" t="s">
        <v>76</v>
      </c>
      <c r="B47" s="26">
        <f>B23/B$19</f>
        <v>0.470502790380444</v>
      </c>
      <c r="C47" s="53" t="s">
        <v>52</v>
      </c>
      <c r="D47" s="26">
        <f t="shared" si="2"/>
        <v>0.544532421400158</v>
      </c>
      <c r="E47" s="26">
        <f t="shared" si="2"/>
        <v>0.46445059625707014</v>
      </c>
      <c r="F47" s="8"/>
      <c r="G47" s="8"/>
    </row>
    <row r="48" spans="5:7" ht="12.75">
      <c r="E48"/>
      <c r="F48" s="8"/>
      <c r="G48" s="8"/>
    </row>
    <row r="49" spans="5:7" ht="12.75">
      <c r="E49" s="11"/>
      <c r="F49" s="8"/>
      <c r="G49" s="8"/>
    </row>
    <row r="50" spans="1:7" ht="12.75">
      <c r="A50" s="65" t="s">
        <v>92</v>
      </c>
      <c r="F50" s="8"/>
      <c r="G50" s="8"/>
    </row>
  </sheetData>
  <printOptions/>
  <pageMargins left="0.5" right="0.5" top="0.5" bottom="0.25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72" customWidth="1"/>
    <col min="2" max="2" width="17.7109375" style="70" customWidth="1"/>
    <col min="3" max="5" width="17.7109375" style="72" customWidth="1"/>
    <col min="6" max="16384" width="9.140625" style="72" customWidth="1"/>
  </cols>
  <sheetData>
    <row r="1" spans="1:5" ht="15.75">
      <c r="A1" s="69" t="s">
        <v>100</v>
      </c>
      <c r="C1" s="71"/>
      <c r="D1" s="71"/>
      <c r="E1" s="71"/>
    </row>
    <row r="2" spans="1:5" ht="12" customHeight="1">
      <c r="A2" s="71" t="s">
        <v>0</v>
      </c>
      <c r="C2" s="71"/>
      <c r="D2" s="71"/>
      <c r="E2" s="71"/>
    </row>
    <row r="3" spans="1:5" ht="12" customHeight="1">
      <c r="A3" s="73"/>
      <c r="B3" s="74" t="s">
        <v>101</v>
      </c>
      <c r="C3" s="75" t="s">
        <v>102</v>
      </c>
      <c r="D3" s="75" t="s">
        <v>103</v>
      </c>
      <c r="E3" s="75" t="s">
        <v>104</v>
      </c>
    </row>
    <row r="4" spans="1:5" ht="12" customHeight="1">
      <c r="A4" s="76" t="s">
        <v>3</v>
      </c>
      <c r="B4" s="77">
        <f>SUM(C4:E4)</f>
        <v>13611635</v>
      </c>
      <c r="C4" s="78">
        <v>8153272</v>
      </c>
      <c r="D4" s="78">
        <v>3495495</v>
      </c>
      <c r="E4" s="78">
        <v>1962868</v>
      </c>
    </row>
    <row r="5" spans="1:5" ht="12" customHeight="1">
      <c r="A5" s="79" t="s">
        <v>4</v>
      </c>
      <c r="B5" s="80"/>
      <c r="C5" s="81"/>
      <c r="D5" s="81"/>
      <c r="E5" s="81"/>
    </row>
    <row r="6" spans="1:5" ht="12" customHeight="1">
      <c r="A6" s="71" t="s">
        <v>5</v>
      </c>
      <c r="B6" s="80">
        <f>SUM(C6:E6)</f>
        <v>8165003</v>
      </c>
      <c r="C6" s="81">
        <v>4359373</v>
      </c>
      <c r="D6" s="81">
        <v>2516787</v>
      </c>
      <c r="E6" s="81">
        <v>1288843</v>
      </c>
    </row>
    <row r="7" spans="1:5" ht="12" customHeight="1">
      <c r="A7" s="71" t="s">
        <v>6</v>
      </c>
      <c r="B7" s="80">
        <f>SUM(C7:E7)</f>
        <v>5446632</v>
      </c>
      <c r="C7" s="81">
        <v>3793899</v>
      </c>
      <c r="D7" s="81">
        <v>978708</v>
      </c>
      <c r="E7" s="81">
        <v>674025</v>
      </c>
    </row>
    <row r="8" spans="1:5" ht="12" customHeight="1">
      <c r="A8" s="71"/>
      <c r="B8" s="80"/>
      <c r="C8" s="81"/>
      <c r="D8" s="81"/>
      <c r="E8" s="81"/>
    </row>
    <row r="9" spans="1:5" ht="12" customHeight="1">
      <c r="A9" s="79" t="s">
        <v>7</v>
      </c>
      <c r="B9" s="80"/>
      <c r="C9" s="81"/>
      <c r="D9" s="81"/>
      <c r="E9" s="81"/>
    </row>
    <row r="10" spans="1:5" ht="12" customHeight="1">
      <c r="A10" s="71" t="s">
        <v>97</v>
      </c>
      <c r="B10" s="80">
        <f>SUM(C10:E10)</f>
        <v>2317891</v>
      </c>
      <c r="C10" s="81">
        <v>849284</v>
      </c>
      <c r="D10" s="81">
        <v>878998</v>
      </c>
      <c r="E10" s="81">
        <v>589609</v>
      </c>
    </row>
    <row r="11" spans="1:5" ht="12" customHeight="1">
      <c r="A11" s="71" t="s">
        <v>95</v>
      </c>
      <c r="B11" s="80">
        <f>SUM(C11:E11)</f>
        <v>3183394</v>
      </c>
      <c r="C11" s="81">
        <f>C4-(C10+C12)</f>
        <v>1546283</v>
      </c>
      <c r="D11" s="81">
        <f>D4-(D10+D12)</f>
        <v>1143062</v>
      </c>
      <c r="E11" s="81">
        <f>E4-(E10+E12)</f>
        <v>494049</v>
      </c>
    </row>
    <row r="12" spans="1:5" ht="12" customHeight="1">
      <c r="A12" s="71" t="s">
        <v>8</v>
      </c>
      <c r="B12" s="80">
        <f>SUM(C12:E12)</f>
        <v>8110350</v>
      </c>
      <c r="C12" s="81">
        <v>5757705</v>
      </c>
      <c r="D12" s="81">
        <v>1473435</v>
      </c>
      <c r="E12" s="81">
        <v>879210</v>
      </c>
    </row>
    <row r="13" spans="1:5" ht="12" customHeight="1">
      <c r="A13" s="71"/>
      <c r="B13" s="80"/>
      <c r="C13" s="81"/>
      <c r="D13" s="81"/>
      <c r="E13" s="81"/>
    </row>
    <row r="14" spans="1:5" ht="12" customHeight="1">
      <c r="A14" s="82" t="s">
        <v>9</v>
      </c>
      <c r="B14" s="80"/>
      <c r="C14" s="81"/>
      <c r="D14" s="81"/>
      <c r="E14" s="81"/>
    </row>
    <row r="15" spans="1:5" ht="12" customHeight="1">
      <c r="A15" s="83" t="s">
        <v>96</v>
      </c>
      <c r="B15" s="80">
        <f>SUM(C15:E15)</f>
        <v>2317891</v>
      </c>
      <c r="C15" s="84">
        <v>849284</v>
      </c>
      <c r="D15" s="84">
        <v>878998</v>
      </c>
      <c r="E15" s="84">
        <v>589609</v>
      </c>
    </row>
    <row r="16" spans="1:5" ht="12" customHeight="1">
      <c r="A16" s="83" t="s">
        <v>10</v>
      </c>
      <c r="B16" s="80">
        <f>SUM(C16:E16)</f>
        <v>4604375</v>
      </c>
      <c r="C16" s="84">
        <v>2097484</v>
      </c>
      <c r="D16" s="84">
        <v>1579773</v>
      </c>
      <c r="E16" s="84">
        <v>927118</v>
      </c>
    </row>
    <row r="17" spans="1:5" ht="12" customHeight="1">
      <c r="A17" s="83" t="s">
        <v>11</v>
      </c>
      <c r="B17" s="80">
        <f>SUM(C17:E17)</f>
        <v>3446898</v>
      </c>
      <c r="C17" s="84">
        <v>1294916</v>
      </c>
      <c r="D17" s="84">
        <v>1376873</v>
      </c>
      <c r="E17" s="84">
        <v>775109</v>
      </c>
    </row>
    <row r="18" spans="1:5" ht="12" customHeight="1">
      <c r="A18" s="83" t="s">
        <v>12</v>
      </c>
      <c r="B18" s="80">
        <f>SUM(C18:E18)</f>
        <v>1736374</v>
      </c>
      <c r="C18" s="84">
        <v>511765</v>
      </c>
      <c r="D18" s="84">
        <v>851771</v>
      </c>
      <c r="E18" s="84">
        <v>372838</v>
      </c>
    </row>
    <row r="19" spans="1:5" ht="12" customHeight="1">
      <c r="A19" s="83" t="s">
        <v>13</v>
      </c>
      <c r="B19" s="80">
        <f>SUM(C19:E19)</f>
        <v>819564</v>
      </c>
      <c r="C19" s="84">
        <v>358489</v>
      </c>
      <c r="D19" s="84">
        <v>308934</v>
      </c>
      <c r="E19" s="84">
        <v>152141</v>
      </c>
    </row>
    <row r="20" spans="1:5" ht="12" customHeight="1">
      <c r="A20" s="71"/>
      <c r="B20" s="80"/>
      <c r="C20" s="81"/>
      <c r="D20" s="81"/>
      <c r="E20" s="81"/>
    </row>
    <row r="21" spans="1:5" ht="12" customHeight="1">
      <c r="A21" s="79" t="s">
        <v>14</v>
      </c>
      <c r="B21" s="80"/>
      <c r="C21" s="81"/>
      <c r="D21" s="81"/>
      <c r="E21" s="81"/>
    </row>
    <row r="22" spans="1:5" ht="12" customHeight="1">
      <c r="A22" s="85">
        <v>0</v>
      </c>
      <c r="B22" s="80">
        <f aca="true" t="shared" si="0" ref="B22:B29">SUM(C22:E22)</f>
        <v>164959</v>
      </c>
      <c r="C22" s="81">
        <v>67394</v>
      </c>
      <c r="D22" s="81">
        <v>60901</v>
      </c>
      <c r="E22" s="81">
        <v>36664</v>
      </c>
    </row>
    <row r="23" spans="1:5" ht="12" customHeight="1">
      <c r="A23" s="71" t="s">
        <v>15</v>
      </c>
      <c r="B23" s="80">
        <f t="shared" si="0"/>
        <v>938253</v>
      </c>
      <c r="C23" s="81">
        <v>394170</v>
      </c>
      <c r="D23" s="81">
        <v>408666</v>
      </c>
      <c r="E23" s="81">
        <v>135417</v>
      </c>
    </row>
    <row r="24" spans="1:5" ht="12" customHeight="1">
      <c r="A24" s="71" t="s">
        <v>16</v>
      </c>
      <c r="B24" s="80">
        <f t="shared" si="0"/>
        <v>1635345</v>
      </c>
      <c r="C24" s="81">
        <v>665950</v>
      </c>
      <c r="D24" s="81">
        <v>578600</v>
      </c>
      <c r="E24" s="81">
        <v>390795</v>
      </c>
    </row>
    <row r="25" spans="1:5" ht="12" customHeight="1">
      <c r="A25" s="71" t="s">
        <v>17</v>
      </c>
      <c r="B25" s="80">
        <f t="shared" si="0"/>
        <v>1428421</v>
      </c>
      <c r="C25" s="81">
        <v>683187</v>
      </c>
      <c r="D25" s="81">
        <v>483300</v>
      </c>
      <c r="E25" s="81">
        <v>261934</v>
      </c>
    </row>
    <row r="26" spans="1:5" ht="12" customHeight="1">
      <c r="A26" s="71" t="s">
        <v>18</v>
      </c>
      <c r="B26" s="80">
        <f t="shared" si="0"/>
        <v>1314211</v>
      </c>
      <c r="C26" s="81">
        <v>696934</v>
      </c>
      <c r="D26" s="81">
        <v>406432</v>
      </c>
      <c r="E26" s="81">
        <v>210845</v>
      </c>
    </row>
    <row r="27" spans="1:5" ht="12" customHeight="1">
      <c r="A27" s="71" t="s">
        <v>19</v>
      </c>
      <c r="B27" s="80">
        <f t="shared" si="0"/>
        <v>1257445</v>
      </c>
      <c r="C27" s="81">
        <v>680246</v>
      </c>
      <c r="D27" s="81">
        <v>361071</v>
      </c>
      <c r="E27" s="81">
        <v>216128</v>
      </c>
    </row>
    <row r="28" spans="1:5" ht="12" customHeight="1">
      <c r="A28" s="86" t="s">
        <v>20</v>
      </c>
      <c r="B28" s="80">
        <f t="shared" si="0"/>
        <v>968215</v>
      </c>
      <c r="C28" s="81">
        <v>632984</v>
      </c>
      <c r="D28" s="81">
        <v>222731</v>
      </c>
      <c r="E28" s="81">
        <v>112500</v>
      </c>
    </row>
    <row r="29" spans="1:5" ht="12" customHeight="1">
      <c r="A29" s="71" t="s">
        <v>21</v>
      </c>
      <c r="B29" s="80">
        <f t="shared" si="0"/>
        <v>5904789</v>
      </c>
      <c r="C29" s="81">
        <v>4332408</v>
      </c>
      <c r="D29" s="81">
        <v>973796</v>
      </c>
      <c r="E29" s="81">
        <v>598585</v>
      </c>
    </row>
    <row r="30" spans="1:5" ht="12" customHeight="1">
      <c r="A30" s="71"/>
      <c r="B30" s="80"/>
      <c r="C30" s="81"/>
      <c r="D30" s="81"/>
      <c r="E30" s="81"/>
    </row>
    <row r="31" spans="1:5" ht="12" customHeight="1">
      <c r="A31" s="79" t="s">
        <v>22</v>
      </c>
      <c r="B31" s="80"/>
      <c r="C31" s="81"/>
      <c r="D31" s="81"/>
      <c r="E31" s="81"/>
    </row>
    <row r="32" spans="1:5" ht="12" customHeight="1">
      <c r="A32" s="71" t="s">
        <v>23</v>
      </c>
      <c r="B32" s="80">
        <f aca="true" t="shared" si="1" ref="B32:B38">SUM(C32:E32)</f>
        <v>1858078</v>
      </c>
      <c r="C32" s="81">
        <v>653236</v>
      </c>
      <c r="D32" s="81">
        <v>784028</v>
      </c>
      <c r="E32" s="81">
        <v>420814</v>
      </c>
    </row>
    <row r="33" spans="1:5" ht="12" customHeight="1">
      <c r="A33" s="71" t="s">
        <v>24</v>
      </c>
      <c r="B33" s="80">
        <f t="shared" si="1"/>
        <v>2072686</v>
      </c>
      <c r="C33" s="81">
        <v>975936</v>
      </c>
      <c r="D33" s="81">
        <v>657478</v>
      </c>
      <c r="E33" s="81">
        <v>439272</v>
      </c>
    </row>
    <row r="34" spans="1:5" ht="12" customHeight="1">
      <c r="A34" s="71" t="s">
        <v>25</v>
      </c>
      <c r="B34" s="80">
        <f t="shared" si="1"/>
        <v>1818272</v>
      </c>
      <c r="C34" s="81">
        <v>911192</v>
      </c>
      <c r="D34" s="81">
        <v>593338</v>
      </c>
      <c r="E34" s="81">
        <v>313742</v>
      </c>
    </row>
    <row r="35" spans="1:5" ht="12" customHeight="1">
      <c r="A35" s="71" t="s">
        <v>26</v>
      </c>
      <c r="B35" s="80">
        <f t="shared" si="1"/>
        <v>1563973</v>
      </c>
      <c r="C35" s="81">
        <v>925872</v>
      </c>
      <c r="D35" s="81">
        <v>450228</v>
      </c>
      <c r="E35" s="81">
        <v>187873</v>
      </c>
    </row>
    <row r="36" spans="1:5" ht="12" customHeight="1">
      <c r="A36" s="71" t="s">
        <v>27</v>
      </c>
      <c r="B36" s="80">
        <f t="shared" si="1"/>
        <v>1378452</v>
      </c>
      <c r="C36" s="81">
        <v>883953</v>
      </c>
      <c r="D36" s="81">
        <v>334625</v>
      </c>
      <c r="E36" s="81">
        <v>159874</v>
      </c>
    </row>
    <row r="37" spans="1:5" ht="12" customHeight="1">
      <c r="A37" s="71" t="s">
        <v>28</v>
      </c>
      <c r="B37" s="80">
        <f t="shared" si="1"/>
        <v>1148689</v>
      </c>
      <c r="C37" s="81">
        <v>797498</v>
      </c>
      <c r="D37" s="81">
        <v>198335</v>
      </c>
      <c r="E37" s="81">
        <v>152856</v>
      </c>
    </row>
    <row r="38" spans="1:5" ht="12" customHeight="1">
      <c r="A38" s="71" t="s">
        <v>29</v>
      </c>
      <c r="B38" s="80">
        <f t="shared" si="1"/>
        <v>3771487</v>
      </c>
      <c r="C38" s="81">
        <v>3005586</v>
      </c>
      <c r="D38" s="81">
        <v>477464</v>
      </c>
      <c r="E38" s="81">
        <v>288437</v>
      </c>
    </row>
    <row r="39" spans="1:5" ht="12" customHeight="1">
      <c r="A39" s="71"/>
      <c r="B39" s="80"/>
      <c r="C39" s="81"/>
      <c r="D39" s="81"/>
      <c r="E39" s="81"/>
    </row>
    <row r="40" spans="1:5" ht="12" customHeight="1">
      <c r="A40" s="79" t="s">
        <v>30</v>
      </c>
      <c r="B40" s="80"/>
      <c r="C40" s="81"/>
      <c r="D40" s="81"/>
      <c r="E40" s="81"/>
    </row>
    <row r="41" spans="1:5" ht="12" customHeight="1">
      <c r="A41" s="71" t="s">
        <v>31</v>
      </c>
      <c r="B41" s="80">
        <f>SUM(C41:E41)</f>
        <v>11602396</v>
      </c>
      <c r="C41" s="81">
        <v>6586091</v>
      </c>
      <c r="D41" s="81">
        <v>3291550</v>
      </c>
      <c r="E41" s="81">
        <v>1724755</v>
      </c>
    </row>
    <row r="42" spans="1:5" ht="12" customHeight="1">
      <c r="A42" s="71" t="s">
        <v>32</v>
      </c>
      <c r="B42" s="80">
        <f>SUM(C42:E42)</f>
        <v>2009239</v>
      </c>
      <c r="C42" s="81">
        <v>1567181</v>
      </c>
      <c r="D42" s="81">
        <v>203945</v>
      </c>
      <c r="E42" s="81">
        <v>238113</v>
      </c>
    </row>
    <row r="43" spans="1:5" ht="12" customHeight="1">
      <c r="A43" s="71"/>
      <c r="B43" s="80"/>
      <c r="C43" s="81"/>
      <c r="D43" s="81"/>
      <c r="E43" s="81"/>
    </row>
    <row r="44" spans="1:5" ht="12" customHeight="1">
      <c r="A44" s="79" t="s">
        <v>33</v>
      </c>
      <c r="B44" s="80"/>
      <c r="C44" s="81"/>
      <c r="D44" s="81"/>
      <c r="E44" s="81"/>
    </row>
    <row r="45" spans="1:5" ht="12" customHeight="1">
      <c r="A45" s="71" t="s">
        <v>34</v>
      </c>
      <c r="B45" s="80">
        <f>SUM(C45:E45)</f>
        <v>3046573</v>
      </c>
      <c r="C45" s="81">
        <v>2240353</v>
      </c>
      <c r="D45" s="81">
        <v>416293</v>
      </c>
      <c r="E45" s="81">
        <v>389927</v>
      </c>
    </row>
    <row r="46" spans="1:5" ht="12" customHeight="1">
      <c r="A46" s="71" t="s">
        <v>35</v>
      </c>
      <c r="B46" s="80">
        <f>SUM(C46:E46)</f>
        <v>258728</v>
      </c>
      <c r="C46" s="81">
        <v>165935</v>
      </c>
      <c r="D46" s="81">
        <v>46824</v>
      </c>
      <c r="E46" s="81">
        <v>45969</v>
      </c>
    </row>
    <row r="47" spans="1:5" ht="12" customHeight="1">
      <c r="A47" s="71" t="s">
        <v>36</v>
      </c>
      <c r="B47" s="80">
        <f>SUM(C47:E47)</f>
        <v>4514826</v>
      </c>
      <c r="C47" s="81">
        <v>3383214</v>
      </c>
      <c r="D47" s="81">
        <v>683588</v>
      </c>
      <c r="E47" s="81">
        <v>448024</v>
      </c>
    </row>
    <row r="48" spans="1:5" ht="12" customHeight="1">
      <c r="A48" s="71" t="s">
        <v>37</v>
      </c>
      <c r="B48" s="80">
        <f>SUM(C48:E48)</f>
        <v>1690479</v>
      </c>
      <c r="C48" s="81">
        <v>969425</v>
      </c>
      <c r="D48" s="81">
        <v>383275</v>
      </c>
      <c r="E48" s="81">
        <v>337779</v>
      </c>
    </row>
    <row r="49" spans="1:5" ht="12" customHeight="1">
      <c r="A49" s="71" t="s">
        <v>38</v>
      </c>
      <c r="B49" s="80">
        <f>SUM(C49:E49)</f>
        <v>4101029</v>
      </c>
      <c r="C49" s="81">
        <v>1394345</v>
      </c>
      <c r="D49" s="81">
        <v>1965514</v>
      </c>
      <c r="E49" s="81">
        <v>741170</v>
      </c>
    </row>
    <row r="50" spans="1:5" ht="12" customHeight="1">
      <c r="A50" s="71"/>
      <c r="B50" s="80"/>
      <c r="C50" s="81"/>
      <c r="D50" s="81"/>
      <c r="E50" s="81"/>
    </row>
    <row r="51" spans="1:5" ht="12" customHeight="1">
      <c r="A51" s="79" t="s">
        <v>44</v>
      </c>
      <c r="B51" s="80"/>
      <c r="C51" s="81"/>
      <c r="D51" s="81"/>
      <c r="E51" s="81"/>
    </row>
    <row r="52" spans="1:5" ht="12" customHeight="1">
      <c r="A52" s="71" t="s">
        <v>45</v>
      </c>
      <c r="B52" s="80">
        <f>SUM(C52:E52)</f>
        <v>10134385</v>
      </c>
      <c r="C52" s="81">
        <v>6165100</v>
      </c>
      <c r="D52" s="81">
        <v>2728287</v>
      </c>
      <c r="E52" s="81">
        <v>1240998</v>
      </c>
    </row>
    <row r="53" spans="1:5" ht="12" customHeight="1">
      <c r="A53" s="71" t="s">
        <v>46</v>
      </c>
      <c r="B53" s="80">
        <f>SUM(C53:E53)</f>
        <v>3477251</v>
      </c>
      <c r="C53" s="81">
        <v>1988172</v>
      </c>
      <c r="D53" s="81">
        <v>767209</v>
      </c>
      <c r="E53" s="81">
        <v>721870</v>
      </c>
    </row>
    <row r="54" spans="1:5" ht="12" customHeight="1">
      <c r="A54" s="71"/>
      <c r="B54" s="80"/>
      <c r="C54" s="81"/>
      <c r="D54" s="81"/>
      <c r="E54" s="81"/>
    </row>
    <row r="55" spans="1:5" ht="12" customHeight="1">
      <c r="A55" s="79" t="s">
        <v>39</v>
      </c>
      <c r="B55" s="80"/>
      <c r="C55" s="81"/>
      <c r="D55" s="81"/>
      <c r="E55" s="81"/>
    </row>
    <row r="56" spans="1:5" ht="12" customHeight="1">
      <c r="A56" s="71" t="s">
        <v>105</v>
      </c>
      <c r="B56" s="80">
        <f>SUM(C56:E56)</f>
        <v>7889692</v>
      </c>
      <c r="C56" s="81">
        <v>5208225</v>
      </c>
      <c r="D56" s="81">
        <v>1757230</v>
      </c>
      <c r="E56" s="81">
        <v>924237</v>
      </c>
    </row>
    <row r="57" spans="1:5" ht="12" customHeight="1">
      <c r="A57" s="83" t="s">
        <v>40</v>
      </c>
      <c r="B57" s="80">
        <f>SUM(C57:E57)</f>
        <v>7715493</v>
      </c>
      <c r="C57" s="84">
        <v>5099765</v>
      </c>
      <c r="D57" s="84">
        <v>1700324</v>
      </c>
      <c r="E57" s="84">
        <v>915404</v>
      </c>
    </row>
    <row r="58" spans="1:5" ht="12" customHeight="1">
      <c r="A58" s="83" t="s">
        <v>41</v>
      </c>
      <c r="B58" s="80">
        <f>SUM(C58:E58)</f>
        <v>174200</v>
      </c>
      <c r="C58" s="84">
        <v>108460</v>
      </c>
      <c r="D58" s="84">
        <v>56906</v>
      </c>
      <c r="E58" s="84">
        <v>8834</v>
      </c>
    </row>
    <row r="59" spans="1:5" ht="12" customHeight="1">
      <c r="A59" s="71" t="s">
        <v>42</v>
      </c>
      <c r="B59" s="80">
        <f>SUM(C59:E59)</f>
        <v>5759234</v>
      </c>
      <c r="C59" s="81">
        <v>3949674</v>
      </c>
      <c r="D59" s="81">
        <v>1093089</v>
      </c>
      <c r="E59" s="81">
        <v>716471</v>
      </c>
    </row>
    <row r="60" spans="1:5" ht="12" customHeight="1">
      <c r="A60" s="83" t="s">
        <v>43</v>
      </c>
      <c r="B60" s="80">
        <f>SUM(C60:E60)</f>
        <v>5165450</v>
      </c>
      <c r="C60" s="84">
        <v>3633763</v>
      </c>
      <c r="D60" s="84">
        <v>925440</v>
      </c>
      <c r="E60" s="84">
        <v>606247</v>
      </c>
    </row>
    <row r="61" spans="1:5" ht="12" customHeight="1">
      <c r="A61" s="71"/>
      <c r="C61" s="81"/>
      <c r="D61" s="81"/>
      <c r="E61" s="81"/>
    </row>
    <row r="62" spans="1:5" ht="12" customHeight="1">
      <c r="A62" s="70"/>
      <c r="C62" s="70"/>
      <c r="D62" s="70"/>
      <c r="E62" s="70"/>
    </row>
    <row r="63" spans="1:5" ht="12" customHeight="1">
      <c r="A63" s="71" t="s">
        <v>93</v>
      </c>
      <c r="C63" s="70"/>
      <c r="D63" s="70"/>
      <c r="E63" s="70"/>
    </row>
  </sheetData>
  <printOptions/>
  <pageMargins left="0.5" right="0.5" top="0.5" bottom="0.25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72" customWidth="1"/>
    <col min="2" max="2" width="17.7109375" style="70" customWidth="1"/>
    <col min="3" max="5" width="17.7109375" style="72" customWidth="1"/>
    <col min="6" max="16384" width="9.140625" style="72" customWidth="1"/>
  </cols>
  <sheetData>
    <row r="1" spans="1:5" ht="15.75">
      <c r="A1" s="69" t="s">
        <v>106</v>
      </c>
      <c r="C1" s="71"/>
      <c r="D1" s="71"/>
      <c r="E1" s="71"/>
    </row>
    <row r="2" spans="1:5" ht="12" customHeight="1">
      <c r="A2" s="71" t="s">
        <v>0</v>
      </c>
      <c r="C2" s="71"/>
      <c r="D2" s="71"/>
      <c r="E2" s="71"/>
    </row>
    <row r="3" spans="1:5" ht="12" customHeight="1">
      <c r="A3" s="73"/>
      <c r="B3" s="74" t="s">
        <v>101</v>
      </c>
      <c r="C3" s="75" t="s">
        <v>102</v>
      </c>
      <c r="D3" s="75" t="s">
        <v>103</v>
      </c>
      <c r="E3" s="75" t="s">
        <v>104</v>
      </c>
    </row>
    <row r="4" spans="1:5" ht="12" customHeight="1">
      <c r="A4" s="76" t="s">
        <v>3</v>
      </c>
      <c r="B4" s="77">
        <v>13611635</v>
      </c>
      <c r="C4" s="87">
        <f>'race#'!C4/'race#'!B4</f>
        <v>0.5989928469283815</v>
      </c>
      <c r="D4" s="87">
        <f>'race#'!D4/'race#'!B4</f>
        <v>0.25680199329470704</v>
      </c>
      <c r="E4" s="87">
        <f>'race#'!E4/'race#'!B4</f>
        <v>0.14420515977691145</v>
      </c>
    </row>
    <row r="5" spans="1:5" ht="12" customHeight="1">
      <c r="A5" s="79" t="s">
        <v>4</v>
      </c>
      <c r="B5" s="80"/>
      <c r="C5" s="88"/>
      <c r="D5" s="88"/>
      <c r="E5" s="88"/>
    </row>
    <row r="6" spans="1:5" ht="12" customHeight="1">
      <c r="A6" s="71" t="s">
        <v>5</v>
      </c>
      <c r="B6" s="80">
        <v>8165003</v>
      </c>
      <c r="C6" s="89">
        <f>'race#'!C6/'race#'!$B6</f>
        <v>0.5339095405108853</v>
      </c>
      <c r="D6" s="89">
        <f>'race#'!D6/'race#'!$B6</f>
        <v>0.3082407930529848</v>
      </c>
      <c r="E6" s="89">
        <f>'race#'!E6/'race#'!$B6</f>
        <v>0.1578496664361299</v>
      </c>
    </row>
    <row r="7" spans="1:5" ht="12" customHeight="1">
      <c r="A7" s="71" t="s">
        <v>6</v>
      </c>
      <c r="B7" s="80">
        <v>5446632</v>
      </c>
      <c r="C7" s="89">
        <f>'race#'!C7/'race#'!$B7</f>
        <v>0.6965587173871853</v>
      </c>
      <c r="D7" s="89">
        <f>'race#'!D7/'race#'!$B7</f>
        <v>0.17969049497010262</v>
      </c>
      <c r="E7" s="89">
        <f>'race#'!E7/'race#'!$B7</f>
        <v>0.12375078764271205</v>
      </c>
    </row>
    <row r="8" spans="1:5" ht="12" customHeight="1">
      <c r="A8" s="71"/>
      <c r="B8" s="80"/>
      <c r="C8" s="88"/>
      <c r="D8" s="88"/>
      <c r="E8" s="88"/>
    </row>
    <row r="9" spans="1:5" ht="12" customHeight="1">
      <c r="A9" s="79" t="s">
        <v>7</v>
      </c>
      <c r="B9" s="80"/>
      <c r="C9" s="88"/>
      <c r="D9" s="88"/>
      <c r="E9" s="88"/>
    </row>
    <row r="10" spans="1:5" ht="12" customHeight="1">
      <c r="A10" s="71" t="s">
        <v>97</v>
      </c>
      <c r="B10" s="80">
        <v>2317891</v>
      </c>
      <c r="C10" s="89">
        <f>'race#'!C10/'race#'!$B10</f>
        <v>0.36640376963368854</v>
      </c>
      <c r="D10" s="89">
        <f>'race#'!D10/'race#'!$B10</f>
        <v>0.37922318176307684</v>
      </c>
      <c r="E10" s="89">
        <f>'race#'!E10/'race#'!$B10</f>
        <v>0.25437304860323456</v>
      </c>
    </row>
    <row r="11" spans="1:5" ht="12" customHeight="1">
      <c r="A11" s="71" t="s">
        <v>95</v>
      </c>
      <c r="B11" s="80">
        <v>3183394</v>
      </c>
      <c r="C11" s="89">
        <f>'race#'!C11/'race#'!$B11</f>
        <v>0.4857340938633421</v>
      </c>
      <c r="D11" s="89">
        <f>'race#'!D11/'race#'!$B11</f>
        <v>0.35907022504911423</v>
      </c>
      <c r="E11" s="89">
        <f>'race#'!E11/'race#'!$B11</f>
        <v>0.15519568108754367</v>
      </c>
    </row>
    <row r="12" spans="1:5" ht="12" customHeight="1">
      <c r="A12" s="71" t="s">
        <v>8</v>
      </c>
      <c r="B12" s="80">
        <v>8110350</v>
      </c>
      <c r="C12" s="89">
        <f>'race#'!C12/'race#'!$B12</f>
        <v>0.7099206569383566</v>
      </c>
      <c r="D12" s="89">
        <f>'race#'!D12/'race#'!$B12</f>
        <v>0.18167341730011652</v>
      </c>
      <c r="E12" s="89">
        <f>'race#'!E12/'race#'!$B12</f>
        <v>0.10840592576152694</v>
      </c>
    </row>
    <row r="13" spans="1:5" ht="12" customHeight="1">
      <c r="A13" s="71"/>
      <c r="B13" s="80"/>
      <c r="C13" s="88"/>
      <c r="D13" s="88"/>
      <c r="E13" s="88"/>
    </row>
    <row r="14" spans="1:5" ht="12" customHeight="1">
      <c r="A14" s="82" t="s">
        <v>9</v>
      </c>
      <c r="B14" s="80"/>
      <c r="C14" s="88"/>
      <c r="D14" s="88"/>
      <c r="E14" s="88"/>
    </row>
    <row r="15" spans="1:5" ht="12" customHeight="1">
      <c r="A15" s="83" t="s">
        <v>96</v>
      </c>
      <c r="B15" s="80">
        <v>2317891</v>
      </c>
      <c r="C15" s="89">
        <f>'race#'!C15/'race#'!$B15</f>
        <v>0.36640376963368854</v>
      </c>
      <c r="D15" s="89">
        <f>'race#'!D15/'race#'!$B15</f>
        <v>0.37922318176307684</v>
      </c>
      <c r="E15" s="89">
        <f>'race#'!E15/'race#'!$B15</f>
        <v>0.25437304860323456</v>
      </c>
    </row>
    <row r="16" spans="1:5" ht="12" customHeight="1">
      <c r="A16" s="83" t="s">
        <v>10</v>
      </c>
      <c r="B16" s="80">
        <v>4604375</v>
      </c>
      <c r="C16" s="89">
        <f>'race#'!C16/'race#'!$B16</f>
        <v>0.4555415230080087</v>
      </c>
      <c r="D16" s="89">
        <f>'race#'!D16/'race#'!$B16</f>
        <v>0.34310259264286685</v>
      </c>
      <c r="E16" s="89">
        <f>'race#'!E16/'race#'!$B16</f>
        <v>0.20135588434912446</v>
      </c>
    </row>
    <row r="17" spans="1:5" ht="12" customHeight="1">
      <c r="A17" s="83" t="s">
        <v>11</v>
      </c>
      <c r="B17" s="80">
        <v>3446898</v>
      </c>
      <c r="C17" s="89">
        <f>'race#'!C17/'race#'!$B17</f>
        <v>0.3756757525171908</v>
      </c>
      <c r="D17" s="89">
        <f>'race#'!D17/'race#'!$B17</f>
        <v>0.39945278334316825</v>
      </c>
      <c r="E17" s="89">
        <f>'race#'!E17/'race#'!$B17</f>
        <v>0.22487146413964093</v>
      </c>
    </row>
    <row r="18" spans="1:5" ht="12" customHeight="1">
      <c r="A18" s="83" t="s">
        <v>12</v>
      </c>
      <c r="B18" s="80">
        <v>1736374</v>
      </c>
      <c r="C18" s="89">
        <f>'race#'!C18/'race#'!$B18</f>
        <v>0.29473201050004205</v>
      </c>
      <c r="D18" s="89">
        <f>'race#'!D18/'race#'!$B18</f>
        <v>0.49054581559042004</v>
      </c>
      <c r="E18" s="89">
        <f>'race#'!E18/'race#'!$B18</f>
        <v>0.21472217390953793</v>
      </c>
    </row>
    <row r="19" spans="1:5" ht="12" customHeight="1">
      <c r="A19" s="83" t="s">
        <v>13</v>
      </c>
      <c r="B19" s="80">
        <v>819564</v>
      </c>
      <c r="C19" s="89">
        <f>'race#'!C19/'race#'!$B19</f>
        <v>0.4374142836923047</v>
      </c>
      <c r="D19" s="89">
        <f>'race#'!D19/'race#'!$B19</f>
        <v>0.37694920713940583</v>
      </c>
      <c r="E19" s="89">
        <f>'race#'!E19/'race#'!$B19</f>
        <v>0.18563650916828947</v>
      </c>
    </row>
    <row r="20" spans="1:5" ht="12" customHeight="1">
      <c r="A20" s="71"/>
      <c r="B20" s="80"/>
      <c r="C20" s="88"/>
      <c r="D20" s="88"/>
      <c r="E20" s="88"/>
    </row>
    <row r="21" spans="1:5" ht="12" customHeight="1">
      <c r="A21" s="79" t="s">
        <v>14</v>
      </c>
      <c r="B21" s="80"/>
      <c r="C21" s="88"/>
      <c r="D21" s="88"/>
      <c r="E21" s="88"/>
    </row>
    <row r="22" spans="1:5" ht="12" customHeight="1">
      <c r="A22" s="85">
        <v>0</v>
      </c>
      <c r="B22" s="80">
        <v>164959</v>
      </c>
      <c r="C22" s="89">
        <f>'race#'!C22/'race#'!$B22</f>
        <v>0.4085500033341618</v>
      </c>
      <c r="D22" s="89">
        <f>'race#'!D22/'race#'!$B22</f>
        <v>0.36918870749701443</v>
      </c>
      <c r="E22" s="89">
        <f>'race#'!E22/'race#'!$B22</f>
        <v>0.22226128916882376</v>
      </c>
    </row>
    <row r="23" spans="1:5" ht="12" customHeight="1">
      <c r="A23" s="71" t="s">
        <v>15</v>
      </c>
      <c r="B23" s="80">
        <v>938253</v>
      </c>
      <c r="C23" s="89">
        <f>'race#'!C23/'race#'!$B23</f>
        <v>0.42011056719243106</v>
      </c>
      <c r="D23" s="89">
        <f>'race#'!D23/'race#'!$B23</f>
        <v>0.4355605577600072</v>
      </c>
      <c r="E23" s="89">
        <f>'race#'!E23/'race#'!$B23</f>
        <v>0.1443288750475618</v>
      </c>
    </row>
    <row r="24" spans="1:5" ht="12" customHeight="1">
      <c r="A24" s="71" t="s">
        <v>16</v>
      </c>
      <c r="B24" s="80">
        <v>1635345</v>
      </c>
      <c r="C24" s="89">
        <f>'race#'!C24/'race#'!$B24</f>
        <v>0.4072229407250458</v>
      </c>
      <c r="D24" s="89">
        <f>'race#'!D24/'race#'!$B24</f>
        <v>0.35380913507547335</v>
      </c>
      <c r="E24" s="89">
        <f>'race#'!E24/'race#'!$B24</f>
        <v>0.23896792419948085</v>
      </c>
    </row>
    <row r="25" spans="1:5" ht="12" customHeight="1">
      <c r="A25" s="71" t="s">
        <v>17</v>
      </c>
      <c r="B25" s="80">
        <v>1428421</v>
      </c>
      <c r="C25" s="89">
        <f>'race#'!C25/'race#'!$B25</f>
        <v>0.4782812630169957</v>
      </c>
      <c r="D25" s="89">
        <f>'race#'!D25/'race#'!$B25</f>
        <v>0.33834562779460675</v>
      </c>
      <c r="E25" s="89">
        <f>'race#'!E25/'race#'!$B25</f>
        <v>0.18337310918839753</v>
      </c>
    </row>
    <row r="26" spans="1:5" ht="12" customHeight="1">
      <c r="A26" s="71" t="s">
        <v>18</v>
      </c>
      <c r="B26" s="80">
        <v>1314211</v>
      </c>
      <c r="C26" s="89">
        <f>'race#'!C26/'race#'!$B26</f>
        <v>0.5303060163094054</v>
      </c>
      <c r="D26" s="89">
        <f>'race#'!D26/'race#'!$B26</f>
        <v>0.3092593198504654</v>
      </c>
      <c r="E26" s="89">
        <f>'race#'!E26/'race#'!$B26</f>
        <v>0.16043466384012917</v>
      </c>
    </row>
    <row r="27" spans="1:5" ht="12" customHeight="1">
      <c r="A27" s="71" t="s">
        <v>19</v>
      </c>
      <c r="B27" s="80">
        <v>1257445</v>
      </c>
      <c r="C27" s="89">
        <f>'race#'!C27/'race#'!$B27</f>
        <v>0.5409747543630139</v>
      </c>
      <c r="D27" s="89">
        <f>'race#'!D27/'race#'!$B27</f>
        <v>0.28714655511771886</v>
      </c>
      <c r="E27" s="89">
        <f>'race#'!E27/'race#'!$B27</f>
        <v>0.17187869051926724</v>
      </c>
    </row>
    <row r="28" spans="1:5" ht="12" customHeight="1">
      <c r="A28" s="86" t="s">
        <v>20</v>
      </c>
      <c r="B28" s="80">
        <v>968215</v>
      </c>
      <c r="C28" s="89">
        <f>'race#'!C28/'race#'!$B28</f>
        <v>0.6537638850875064</v>
      </c>
      <c r="D28" s="89">
        <f>'race#'!D28/'race#'!$B28</f>
        <v>0.23004291402219548</v>
      </c>
      <c r="E28" s="89">
        <f>'race#'!E28/'race#'!$B28</f>
        <v>0.11619320089029812</v>
      </c>
    </row>
    <row r="29" spans="1:5" ht="12" customHeight="1">
      <c r="A29" s="71" t="s">
        <v>21</v>
      </c>
      <c r="B29" s="80">
        <v>5904789</v>
      </c>
      <c r="C29" s="89">
        <f>'race#'!C29/'race#'!$B29</f>
        <v>0.7337108912782488</v>
      </c>
      <c r="D29" s="89">
        <f>'race#'!D29/'race#'!$B29</f>
        <v>0.16491630776307165</v>
      </c>
      <c r="E29" s="89">
        <f>'race#'!E29/'race#'!$B29</f>
        <v>0.10137280095867947</v>
      </c>
    </row>
    <row r="30" spans="1:5" ht="12" customHeight="1">
      <c r="A30" s="71"/>
      <c r="B30" s="80"/>
      <c r="C30" s="88"/>
      <c r="D30" s="88"/>
      <c r="E30" s="88"/>
    </row>
    <row r="31" spans="1:5" ht="12" customHeight="1">
      <c r="A31" s="79" t="s">
        <v>22</v>
      </c>
      <c r="B31" s="80"/>
      <c r="C31" s="88"/>
      <c r="D31" s="88"/>
      <c r="E31" s="88"/>
    </row>
    <row r="32" spans="1:5" ht="12" customHeight="1">
      <c r="A32" s="71" t="s">
        <v>23</v>
      </c>
      <c r="B32" s="80">
        <v>1858078</v>
      </c>
      <c r="C32" s="89">
        <f>'race#'!C32/'race#'!$B32</f>
        <v>0.351565434820282</v>
      </c>
      <c r="D32" s="89">
        <f>'race#'!D32/'race#'!$B32</f>
        <v>0.42195645177436036</v>
      </c>
      <c r="E32" s="89">
        <f>'race#'!E32/'race#'!$B32</f>
        <v>0.2264781134053576</v>
      </c>
    </row>
    <row r="33" spans="1:5" ht="12" customHeight="1">
      <c r="A33" s="71" t="s">
        <v>24</v>
      </c>
      <c r="B33" s="80">
        <v>2072686</v>
      </c>
      <c r="C33" s="89">
        <f>'race#'!C33/'race#'!$B33</f>
        <v>0.4708556916001748</v>
      </c>
      <c r="D33" s="89">
        <f>'race#'!D33/'race#'!$B33</f>
        <v>0.3172106146324142</v>
      </c>
      <c r="E33" s="89">
        <f>'race#'!E33/'race#'!$B33</f>
        <v>0.21193369376741097</v>
      </c>
    </row>
    <row r="34" spans="1:5" ht="12" customHeight="1">
      <c r="A34" s="71" t="s">
        <v>25</v>
      </c>
      <c r="B34" s="80">
        <v>1818272</v>
      </c>
      <c r="C34" s="89">
        <f>'race#'!C34/'race#'!$B34</f>
        <v>0.5011307439151018</v>
      </c>
      <c r="D34" s="89">
        <f>'race#'!D34/'race#'!$B34</f>
        <v>0.3263197145421587</v>
      </c>
      <c r="E34" s="89">
        <f>'race#'!E34/'race#'!$B34</f>
        <v>0.1725495415427395</v>
      </c>
    </row>
    <row r="35" spans="1:5" ht="12" customHeight="1">
      <c r="A35" s="71" t="s">
        <v>26</v>
      </c>
      <c r="B35" s="80">
        <v>1563973</v>
      </c>
      <c r="C35" s="89">
        <f>'race#'!C35/'race#'!$B35</f>
        <v>0.5919999897696444</v>
      </c>
      <c r="D35" s="89">
        <f>'race#'!D35/'race#'!$B35</f>
        <v>0.28787453491844167</v>
      </c>
      <c r="E35" s="89">
        <f>'race#'!E35/'race#'!$B35</f>
        <v>0.12012547531191395</v>
      </c>
    </row>
    <row r="36" spans="1:5" ht="12" customHeight="1">
      <c r="A36" s="71" t="s">
        <v>27</v>
      </c>
      <c r="B36" s="80">
        <v>1378452</v>
      </c>
      <c r="C36" s="89">
        <f>'race#'!C36/'race#'!$B36</f>
        <v>0.6412649841996675</v>
      </c>
      <c r="D36" s="89">
        <f>'race#'!D36/'race#'!$B36</f>
        <v>0.24275419093301762</v>
      </c>
      <c r="E36" s="89">
        <f>'race#'!E36/'race#'!$B36</f>
        <v>0.11598082486731492</v>
      </c>
    </row>
    <row r="37" spans="1:5" ht="12" customHeight="1">
      <c r="A37" s="71" t="s">
        <v>28</v>
      </c>
      <c r="B37" s="80">
        <v>1148689</v>
      </c>
      <c r="C37" s="89">
        <f>'race#'!C37/'race#'!$B37</f>
        <v>0.6942679872445893</v>
      </c>
      <c r="D37" s="89">
        <f>'race#'!D37/'race#'!$B37</f>
        <v>0.17266205213073338</v>
      </c>
      <c r="E37" s="89">
        <f>'race#'!E37/'race#'!$B37</f>
        <v>0.13306996062467735</v>
      </c>
    </row>
    <row r="38" spans="1:5" ht="12" customHeight="1">
      <c r="A38" s="71" t="s">
        <v>29</v>
      </c>
      <c r="B38" s="80">
        <v>3771487</v>
      </c>
      <c r="C38" s="89">
        <f>'race#'!C38/'race#'!$B38</f>
        <v>0.7969233355437789</v>
      </c>
      <c r="D38" s="89">
        <f>'race#'!D38/'race#'!$B38</f>
        <v>0.1265983417150848</v>
      </c>
      <c r="E38" s="89">
        <f>'race#'!E38/'race#'!$B38</f>
        <v>0.07647832274113632</v>
      </c>
    </row>
    <row r="39" spans="1:5" ht="12" customHeight="1">
      <c r="A39" s="71"/>
      <c r="B39" s="80"/>
      <c r="C39" s="88"/>
      <c r="D39" s="88"/>
      <c r="E39" s="88"/>
    </row>
    <row r="40" spans="1:5" ht="12" customHeight="1">
      <c r="A40" s="79" t="s">
        <v>30</v>
      </c>
      <c r="B40" s="80"/>
      <c r="C40" s="88"/>
      <c r="D40" s="88"/>
      <c r="E40" s="88"/>
    </row>
    <row r="41" spans="1:5" ht="12" customHeight="1">
      <c r="A41" s="71" t="s">
        <v>31</v>
      </c>
      <c r="B41" s="80">
        <v>11602396</v>
      </c>
      <c r="C41" s="89">
        <f>'race#'!C41/'race#'!$B41</f>
        <v>0.5676492165928486</v>
      </c>
      <c r="D41" s="89">
        <f>'race#'!D41/'race#'!$B41</f>
        <v>0.2836957125062789</v>
      </c>
      <c r="E41" s="89">
        <f>'race#'!E41/'race#'!$B41</f>
        <v>0.14865507090087254</v>
      </c>
    </row>
    <row r="42" spans="1:5" ht="12" customHeight="1">
      <c r="A42" s="71" t="s">
        <v>32</v>
      </c>
      <c r="B42" s="80">
        <v>2009239</v>
      </c>
      <c r="C42" s="89">
        <f>'race#'!C42/'race#'!$B42</f>
        <v>0.7799873484438635</v>
      </c>
      <c r="D42" s="89">
        <f>'race#'!D42/'race#'!$B42</f>
        <v>0.1015036041008561</v>
      </c>
      <c r="E42" s="89">
        <f>'race#'!E42/'race#'!$B42</f>
        <v>0.11850904745528033</v>
      </c>
    </row>
    <row r="43" spans="1:5" ht="12" customHeight="1">
      <c r="A43" s="71"/>
      <c r="B43" s="80"/>
      <c r="C43" s="88"/>
      <c r="D43" s="88"/>
      <c r="E43" s="88"/>
    </row>
    <row r="44" spans="1:5" ht="12" customHeight="1">
      <c r="A44" s="79" t="s">
        <v>33</v>
      </c>
      <c r="B44" s="80"/>
      <c r="C44" s="88"/>
      <c r="D44" s="88"/>
      <c r="E44" s="88"/>
    </row>
    <row r="45" spans="1:5" ht="12" customHeight="1">
      <c r="A45" s="71" t="s">
        <v>34</v>
      </c>
      <c r="B45" s="80">
        <v>3046573</v>
      </c>
      <c r="C45" s="89">
        <f>'race#'!C45/'race#'!$B45</f>
        <v>0.73536823178043</v>
      </c>
      <c r="D45" s="89">
        <f>'race#'!D45/'race#'!$B45</f>
        <v>0.13664304121384913</v>
      </c>
      <c r="E45" s="89">
        <f>'race#'!E45/'race#'!$B45</f>
        <v>0.12798872700572086</v>
      </c>
    </row>
    <row r="46" spans="1:5" ht="12" customHeight="1">
      <c r="A46" s="71" t="s">
        <v>35</v>
      </c>
      <c r="B46" s="80">
        <v>258728</v>
      </c>
      <c r="C46" s="89">
        <f>'race#'!C46/'race#'!$B46</f>
        <v>0.6413492161652392</v>
      </c>
      <c r="D46" s="89">
        <f>'race#'!D46/'race#'!$B46</f>
        <v>0.18097770631705884</v>
      </c>
      <c r="E46" s="89">
        <f>'race#'!E46/'race#'!$B46</f>
        <v>0.17767307751770198</v>
      </c>
    </row>
    <row r="47" spans="1:5" ht="12" customHeight="1">
      <c r="A47" s="71" t="s">
        <v>36</v>
      </c>
      <c r="B47" s="80">
        <v>4514826</v>
      </c>
      <c r="C47" s="89">
        <f>'race#'!C47/'race#'!$B47</f>
        <v>0.749356453604192</v>
      </c>
      <c r="D47" s="89">
        <f>'race#'!D47/'race#'!$B47</f>
        <v>0.15140960028138403</v>
      </c>
      <c r="E47" s="89">
        <f>'race#'!E47/'race#'!$B47</f>
        <v>0.0992339461144239</v>
      </c>
    </row>
    <row r="48" spans="1:5" ht="12" customHeight="1">
      <c r="A48" s="71" t="s">
        <v>37</v>
      </c>
      <c r="B48" s="80">
        <v>1690479</v>
      </c>
      <c r="C48" s="89">
        <f>'race#'!C48/'race#'!$B48</f>
        <v>0.5734617229791082</v>
      </c>
      <c r="D48" s="89">
        <f>'race#'!D48/'race#'!$B48</f>
        <v>0.22672567952633543</v>
      </c>
      <c r="E48" s="89">
        <f>'race#'!E48/'race#'!$B48</f>
        <v>0.19981259749455627</v>
      </c>
    </row>
    <row r="49" spans="1:5" ht="12" customHeight="1">
      <c r="A49" s="71" t="s">
        <v>38</v>
      </c>
      <c r="B49" s="80">
        <v>4101029</v>
      </c>
      <c r="C49" s="89">
        <f>'race#'!C49/'race#'!$B49</f>
        <v>0.33999881493156964</v>
      </c>
      <c r="D49" s="89">
        <f>'race#'!D49/'race#'!$B49</f>
        <v>0.4792733726096548</v>
      </c>
      <c r="E49" s="89">
        <f>'race#'!E49/'race#'!$B49</f>
        <v>0.1807278124587756</v>
      </c>
    </row>
    <row r="50" spans="1:5" ht="12" customHeight="1">
      <c r="A50" s="71"/>
      <c r="B50" s="80"/>
      <c r="C50" s="88"/>
      <c r="D50" s="88"/>
      <c r="E50" s="88"/>
    </row>
    <row r="51" spans="1:5" ht="12" customHeight="1">
      <c r="A51" s="79" t="s">
        <v>44</v>
      </c>
      <c r="B51" s="80"/>
      <c r="C51" s="88"/>
      <c r="D51" s="88"/>
      <c r="E51" s="88"/>
    </row>
    <row r="52" spans="1:5" ht="12" customHeight="1">
      <c r="A52" s="71" t="s">
        <v>45</v>
      </c>
      <c r="B52" s="80">
        <v>10134385</v>
      </c>
      <c r="C52" s="89">
        <f>'race#'!C52/'race#'!$B52</f>
        <v>0.6083348915597739</v>
      </c>
      <c r="D52" s="89">
        <f>'race#'!D52/'race#'!$B52</f>
        <v>0.26921090919675933</v>
      </c>
      <c r="E52" s="89">
        <f>'race#'!E52/'race#'!$B52</f>
        <v>0.12245419924346668</v>
      </c>
    </row>
    <row r="53" spans="1:5" ht="12" customHeight="1">
      <c r="A53" s="71" t="s">
        <v>46</v>
      </c>
      <c r="B53" s="80">
        <v>3477251</v>
      </c>
      <c r="C53" s="89">
        <f>'race#'!C53/'race#'!$B53</f>
        <v>0.5717654549527773</v>
      </c>
      <c r="D53" s="89">
        <f>'race#'!D53/'race#'!$B53</f>
        <v>0.22063664659238003</v>
      </c>
      <c r="E53" s="89">
        <f>'race#'!E53/'race#'!$B53</f>
        <v>0.20759789845484264</v>
      </c>
    </row>
    <row r="54" spans="1:5" ht="12" customHeight="1">
      <c r="A54" s="71"/>
      <c r="B54" s="80"/>
      <c r="C54" s="88"/>
      <c r="D54" s="88"/>
      <c r="E54" s="88"/>
    </row>
    <row r="55" spans="1:5" ht="12" customHeight="1">
      <c r="A55" s="79" t="s">
        <v>39</v>
      </c>
      <c r="B55" s="80"/>
      <c r="C55" s="88"/>
      <c r="D55" s="88"/>
      <c r="E55" s="88"/>
    </row>
    <row r="56" spans="1:5" ht="12" customHeight="1">
      <c r="A56" s="71" t="s">
        <v>105</v>
      </c>
      <c r="B56" s="80">
        <v>7889692</v>
      </c>
      <c r="C56" s="89">
        <f>'race#'!C56/'race#'!$B56</f>
        <v>0.6601303320839395</v>
      </c>
      <c r="D56" s="89">
        <f>'race#'!D56/'race#'!$B56</f>
        <v>0.22272479077763746</v>
      </c>
      <c r="E56" s="89">
        <f>'race#'!E56/'race#'!$B56</f>
        <v>0.11714487713842314</v>
      </c>
    </row>
    <row r="57" spans="1:5" ht="12" customHeight="1">
      <c r="A57" s="83" t="s">
        <v>40</v>
      </c>
      <c r="B57" s="80">
        <v>7715493</v>
      </c>
      <c r="C57" s="89">
        <f>'race#'!C57/'race#'!$B57</f>
        <v>0.6609772052155319</v>
      </c>
      <c r="D57" s="89">
        <f>'race#'!D57/'race#'!$B57</f>
        <v>0.22037788123195756</v>
      </c>
      <c r="E57" s="89">
        <f>'race#'!E57/'race#'!$B57</f>
        <v>0.11864491355251051</v>
      </c>
    </row>
    <row r="58" spans="1:5" ht="12" customHeight="1">
      <c r="A58" s="83" t="s">
        <v>41</v>
      </c>
      <c r="B58" s="80">
        <v>174200</v>
      </c>
      <c r="C58" s="89">
        <f>'race#'!C58/'race#'!$B58</f>
        <v>0.622617680826636</v>
      </c>
      <c r="D58" s="89">
        <f>'race#'!D58/'race#'!$B58</f>
        <v>0.32667049368541906</v>
      </c>
      <c r="E58" s="89">
        <f>'race#'!E58/'race#'!$B58</f>
        <v>0.05071182548794489</v>
      </c>
    </row>
    <row r="59" spans="1:5" ht="12" customHeight="1">
      <c r="A59" s="71" t="s">
        <v>42</v>
      </c>
      <c r="B59" s="80">
        <v>5759234</v>
      </c>
      <c r="C59" s="89">
        <f>'race#'!C59/'race#'!$B59</f>
        <v>0.6857984933413019</v>
      </c>
      <c r="D59" s="89">
        <f>'race#'!D59/'race#'!$B59</f>
        <v>0.18979763628288068</v>
      </c>
      <c r="E59" s="89">
        <f>'race#'!E59/'race#'!$B59</f>
        <v>0.12440387037581734</v>
      </c>
    </row>
    <row r="60" spans="1:5" ht="12" customHeight="1">
      <c r="A60" s="83" t="s">
        <v>43</v>
      </c>
      <c r="B60" s="80">
        <v>5165450</v>
      </c>
      <c r="C60" s="89">
        <f>'race#'!C60/'race#'!$B60</f>
        <v>0.7034746246696802</v>
      </c>
      <c r="D60" s="89">
        <f>'race#'!D60/'race#'!$B60</f>
        <v>0.17915960855298182</v>
      </c>
      <c r="E60" s="89">
        <f>'race#'!E60/'race#'!$B60</f>
        <v>0.11736576677733788</v>
      </c>
    </row>
    <row r="61" spans="1:5" ht="12" customHeight="1">
      <c r="A61" s="71"/>
      <c r="C61" s="81"/>
      <c r="D61" s="81"/>
      <c r="E61" s="81"/>
    </row>
    <row r="62" spans="1:5" ht="12" customHeight="1">
      <c r="A62" s="70"/>
      <c r="C62" s="70"/>
      <c r="D62" s="70"/>
      <c r="E62" s="70"/>
    </row>
    <row r="63" spans="1:5" ht="12" customHeight="1">
      <c r="A63" s="71" t="s">
        <v>93</v>
      </c>
      <c r="C63" s="70"/>
      <c r="D63" s="70"/>
      <c r="E63" s="70"/>
    </row>
  </sheetData>
  <printOptions/>
  <pageMargins left="0.5" right="0.5" top="0.5" bottom="0.25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72" customWidth="1"/>
    <col min="2" max="2" width="17.7109375" style="70" customWidth="1"/>
    <col min="3" max="5" width="17.7109375" style="72" customWidth="1"/>
    <col min="6" max="16384" width="9.140625" style="72" customWidth="1"/>
  </cols>
  <sheetData>
    <row r="1" spans="1:5" ht="15.75">
      <c r="A1" s="69" t="s">
        <v>107</v>
      </c>
      <c r="C1" s="71"/>
      <c r="D1" s="71"/>
      <c r="E1" s="71"/>
    </row>
    <row r="2" spans="1:5" ht="12" customHeight="1">
      <c r="A2" s="71" t="s">
        <v>0</v>
      </c>
      <c r="C2" s="71"/>
      <c r="D2" s="71"/>
      <c r="E2" s="71"/>
    </row>
    <row r="3" spans="1:5" ht="12" customHeight="1">
      <c r="A3" s="73"/>
      <c r="B3" s="74" t="s">
        <v>101</v>
      </c>
      <c r="C3" s="75" t="s">
        <v>102</v>
      </c>
      <c r="D3" s="75" t="s">
        <v>103</v>
      </c>
      <c r="E3" s="75" t="s">
        <v>104</v>
      </c>
    </row>
    <row r="4" spans="1:5" ht="12" customHeight="1">
      <c r="A4" s="76" t="s">
        <v>3</v>
      </c>
      <c r="B4" s="77">
        <f>SUM(C4:E4)</f>
        <v>3930765</v>
      </c>
      <c r="C4" s="78">
        <v>1629172</v>
      </c>
      <c r="D4" s="78">
        <v>1441506</v>
      </c>
      <c r="E4" s="78">
        <v>860087</v>
      </c>
    </row>
    <row r="5" spans="1:5" ht="12" customHeight="1">
      <c r="A5" s="79" t="s">
        <v>4</v>
      </c>
      <c r="B5" s="80"/>
      <c r="C5" s="81"/>
      <c r="D5" s="81"/>
      <c r="E5" s="81"/>
    </row>
    <row r="6" spans="1:5" ht="12" customHeight="1">
      <c r="A6" s="71" t="s">
        <v>5</v>
      </c>
      <c r="B6" s="80">
        <f>SUM(C6:E6)</f>
        <v>3262240</v>
      </c>
      <c r="C6" s="81">
        <v>1287444</v>
      </c>
      <c r="D6" s="81">
        <v>1246428</v>
      </c>
      <c r="E6" s="81">
        <v>728368</v>
      </c>
    </row>
    <row r="7" spans="1:5" ht="12" customHeight="1">
      <c r="A7" s="71" t="s">
        <v>6</v>
      </c>
      <c r="B7" s="80">
        <f>SUM(C7:E7)</f>
        <v>668526</v>
      </c>
      <c r="C7" s="81">
        <v>341729</v>
      </c>
      <c r="D7" s="81">
        <v>195078</v>
      </c>
      <c r="E7" s="81">
        <v>131719</v>
      </c>
    </row>
    <row r="8" spans="1:5" ht="12" customHeight="1">
      <c r="A8" s="71"/>
      <c r="B8" s="80"/>
      <c r="C8" s="81"/>
      <c r="D8" s="81"/>
      <c r="E8" s="81"/>
    </row>
    <row r="9" spans="1:5" ht="12" customHeight="1">
      <c r="A9" s="79" t="s">
        <v>7</v>
      </c>
      <c r="B9" s="80"/>
      <c r="C9" s="81"/>
      <c r="D9" s="81"/>
      <c r="E9" s="81"/>
    </row>
    <row r="10" spans="1:5" ht="12" customHeight="1">
      <c r="A10" s="71" t="s">
        <v>97</v>
      </c>
      <c r="B10" s="80">
        <f>SUM(C10:E10)</f>
        <v>1710755</v>
      </c>
      <c r="C10" s="81">
        <v>596635</v>
      </c>
      <c r="D10" s="81">
        <v>642821</v>
      </c>
      <c r="E10" s="81">
        <v>471299</v>
      </c>
    </row>
    <row r="11" spans="1:5" ht="12" customHeight="1">
      <c r="A11" s="71" t="s">
        <v>95</v>
      </c>
      <c r="B11" s="80">
        <f>SUM(C11:E11)</f>
        <v>1407174</v>
      </c>
      <c r="C11" s="81">
        <f>C4-(C10+C12)</f>
        <v>570185</v>
      </c>
      <c r="D11" s="81">
        <f>D4-(D10+D12)</f>
        <v>584454</v>
      </c>
      <c r="E11" s="81">
        <f>E4-(E10+E12)</f>
        <v>252535</v>
      </c>
    </row>
    <row r="12" spans="1:5" ht="12" customHeight="1">
      <c r="A12" s="71" t="s">
        <v>8</v>
      </c>
      <c r="B12" s="80">
        <f>SUM(C12:E12)</f>
        <v>812836</v>
      </c>
      <c r="C12" s="81">
        <v>462352</v>
      </c>
      <c r="D12" s="81">
        <v>214231</v>
      </c>
      <c r="E12" s="81">
        <v>136253</v>
      </c>
    </row>
    <row r="13" spans="1:5" ht="12" customHeight="1">
      <c r="A13" s="71"/>
      <c r="B13" s="80"/>
      <c r="C13" s="81"/>
      <c r="D13" s="81"/>
      <c r="E13" s="81"/>
    </row>
    <row r="14" spans="1:5" ht="12" customHeight="1">
      <c r="A14" s="82" t="s">
        <v>9</v>
      </c>
      <c r="B14" s="80"/>
      <c r="C14" s="81"/>
      <c r="D14" s="81"/>
      <c r="E14" s="81"/>
    </row>
    <row r="15" spans="1:5" ht="12" customHeight="1">
      <c r="A15" s="83" t="s">
        <v>96</v>
      </c>
      <c r="B15" s="80">
        <f>SUM(C15:E15)</f>
        <v>1710755</v>
      </c>
      <c r="C15" s="84">
        <v>596635</v>
      </c>
      <c r="D15" s="84">
        <v>642821</v>
      </c>
      <c r="E15" s="84">
        <v>471299</v>
      </c>
    </row>
    <row r="16" spans="1:5" ht="12" customHeight="1">
      <c r="A16" s="83" t="s">
        <v>10</v>
      </c>
      <c r="B16" s="80">
        <f>SUM(C16:E16)</f>
        <v>2717986</v>
      </c>
      <c r="C16" s="84">
        <v>1021024</v>
      </c>
      <c r="D16" s="84">
        <v>1044246</v>
      </c>
      <c r="E16" s="84">
        <v>652716</v>
      </c>
    </row>
    <row r="17" spans="1:5" ht="12" customHeight="1">
      <c r="A17" s="83" t="s">
        <v>11</v>
      </c>
      <c r="B17" s="80">
        <f>SUM(C17:E17)</f>
        <v>2504485</v>
      </c>
      <c r="C17" s="84">
        <v>892684</v>
      </c>
      <c r="D17" s="84">
        <v>1007219</v>
      </c>
      <c r="E17" s="84">
        <v>604582</v>
      </c>
    </row>
    <row r="18" spans="1:5" ht="12" customHeight="1">
      <c r="A18" s="83" t="s">
        <v>12</v>
      </c>
      <c r="B18" s="80">
        <f>SUM(C18:E18)</f>
        <v>1269917</v>
      </c>
      <c r="C18" s="84">
        <v>353560</v>
      </c>
      <c r="D18" s="84">
        <v>611789</v>
      </c>
      <c r="E18" s="84">
        <v>304568</v>
      </c>
    </row>
    <row r="19" spans="1:5" ht="12" customHeight="1">
      <c r="A19" s="83" t="s">
        <v>13</v>
      </c>
      <c r="B19" s="80">
        <f>SUM(C19:E19)</f>
        <v>404323</v>
      </c>
      <c r="C19" s="84">
        <v>140420</v>
      </c>
      <c r="D19" s="84">
        <v>175824</v>
      </c>
      <c r="E19" s="84">
        <v>88079</v>
      </c>
    </row>
    <row r="20" spans="1:5" ht="12" customHeight="1">
      <c r="A20" s="71"/>
      <c r="B20" s="80"/>
      <c r="C20" s="81"/>
      <c r="D20" s="81"/>
      <c r="E20" s="81"/>
    </row>
    <row r="21" spans="1:5" ht="12" customHeight="1">
      <c r="A21" s="79" t="s">
        <v>14</v>
      </c>
      <c r="B21" s="80"/>
      <c r="C21" s="81"/>
      <c r="D21" s="81"/>
      <c r="E21" s="81"/>
    </row>
    <row r="22" spans="1:5" ht="12" customHeight="1">
      <c r="A22" s="85">
        <v>0</v>
      </c>
      <c r="B22" s="80">
        <f aca="true" t="shared" si="0" ref="B22:B29">SUM(C22:E22)</f>
        <v>164959</v>
      </c>
      <c r="C22" s="81">
        <v>67394</v>
      </c>
      <c r="D22" s="81">
        <v>60901</v>
      </c>
      <c r="E22" s="81">
        <v>36664</v>
      </c>
    </row>
    <row r="23" spans="1:5" ht="12" customHeight="1">
      <c r="A23" s="71" t="s">
        <v>15</v>
      </c>
      <c r="B23" s="80">
        <f t="shared" si="0"/>
        <v>938254</v>
      </c>
      <c r="C23" s="81">
        <v>394170</v>
      </c>
      <c r="D23" s="81">
        <v>408667</v>
      </c>
      <c r="E23" s="81">
        <v>135417</v>
      </c>
    </row>
    <row r="24" spans="1:5" ht="12" customHeight="1">
      <c r="A24" s="71" t="s">
        <v>16</v>
      </c>
      <c r="B24" s="80">
        <f t="shared" si="0"/>
        <v>1631816</v>
      </c>
      <c r="C24" s="81">
        <v>662422</v>
      </c>
      <c r="D24" s="81">
        <v>578600</v>
      </c>
      <c r="E24" s="81">
        <v>390794</v>
      </c>
    </row>
    <row r="25" spans="1:5" ht="12" customHeight="1">
      <c r="A25" s="71" t="s">
        <v>17</v>
      </c>
      <c r="B25" s="80">
        <f t="shared" si="0"/>
        <v>863763</v>
      </c>
      <c r="C25" s="81">
        <v>382235</v>
      </c>
      <c r="D25" s="81">
        <v>285284</v>
      </c>
      <c r="E25" s="81">
        <v>196244</v>
      </c>
    </row>
    <row r="26" spans="1:5" ht="12" customHeight="1">
      <c r="A26" s="71" t="s">
        <v>18</v>
      </c>
      <c r="B26" s="80">
        <f t="shared" si="0"/>
        <v>276134</v>
      </c>
      <c r="C26" s="81">
        <v>112600</v>
      </c>
      <c r="D26" s="81">
        <v>76875</v>
      </c>
      <c r="E26" s="81">
        <v>86659</v>
      </c>
    </row>
    <row r="27" spans="1:5" ht="12" customHeight="1">
      <c r="A27" s="71" t="s">
        <v>19</v>
      </c>
      <c r="B27" s="80">
        <f t="shared" si="0"/>
        <v>42190</v>
      </c>
      <c r="C27" s="81">
        <v>7392</v>
      </c>
      <c r="D27" s="81">
        <v>26989</v>
      </c>
      <c r="E27" s="81">
        <v>7809</v>
      </c>
    </row>
    <row r="28" spans="1:5" ht="12" customHeight="1">
      <c r="A28" s="86" t="s">
        <v>20</v>
      </c>
      <c r="B28" s="80">
        <f t="shared" si="0"/>
        <v>5422</v>
      </c>
      <c r="C28" s="81">
        <v>2960</v>
      </c>
      <c r="D28" s="81">
        <v>0</v>
      </c>
      <c r="E28" s="81">
        <v>2462</v>
      </c>
    </row>
    <row r="29" spans="1:5" ht="12" customHeight="1">
      <c r="A29" s="71" t="s">
        <v>21</v>
      </c>
      <c r="B29" s="80">
        <f t="shared" si="0"/>
        <v>8230</v>
      </c>
      <c r="C29" s="81">
        <v>0</v>
      </c>
      <c r="D29" s="81">
        <v>4192</v>
      </c>
      <c r="E29" s="81">
        <v>4038</v>
      </c>
    </row>
    <row r="30" spans="1:5" ht="12" customHeight="1">
      <c r="A30" s="71"/>
      <c r="B30" s="80"/>
      <c r="C30" s="81"/>
      <c r="D30" s="81"/>
      <c r="E30" s="81"/>
    </row>
    <row r="31" spans="1:5" ht="12" customHeight="1">
      <c r="A31" s="79" t="s">
        <v>30</v>
      </c>
      <c r="B31" s="80"/>
      <c r="C31" s="81"/>
      <c r="D31" s="81"/>
      <c r="E31" s="81"/>
    </row>
    <row r="32" spans="1:5" ht="12" customHeight="1">
      <c r="A32" s="71" t="s">
        <v>31</v>
      </c>
      <c r="B32" s="80">
        <f>SUM(C32:E32)</f>
        <v>3717228</v>
      </c>
      <c r="C32" s="81">
        <v>1496790</v>
      </c>
      <c r="D32" s="81">
        <v>1409498</v>
      </c>
      <c r="E32" s="81">
        <v>810940</v>
      </c>
    </row>
    <row r="33" spans="1:5" ht="12" customHeight="1">
      <c r="A33" s="71" t="s">
        <v>32</v>
      </c>
      <c r="B33" s="80">
        <f>SUM(C33:E33)</f>
        <v>213537</v>
      </c>
      <c r="C33" s="81">
        <v>132382</v>
      </c>
      <c r="D33" s="81">
        <v>32008</v>
      </c>
      <c r="E33" s="81">
        <v>49147</v>
      </c>
    </row>
    <row r="34" spans="1:5" ht="12" customHeight="1">
      <c r="A34" s="71"/>
      <c r="B34" s="80"/>
      <c r="C34" s="81"/>
      <c r="D34" s="81"/>
      <c r="E34" s="81"/>
    </row>
    <row r="35" spans="1:5" ht="12" customHeight="1">
      <c r="A35" s="79" t="s">
        <v>33</v>
      </c>
      <c r="B35" s="80"/>
      <c r="C35" s="81"/>
      <c r="D35" s="81"/>
      <c r="E35" s="81"/>
    </row>
    <row r="36" spans="1:5" ht="12" customHeight="1">
      <c r="A36" s="71" t="s">
        <v>34</v>
      </c>
      <c r="B36" s="80">
        <f>SUM(C36:E36)</f>
        <v>268367</v>
      </c>
      <c r="C36" s="81">
        <v>126825</v>
      </c>
      <c r="D36" s="81">
        <v>59647</v>
      </c>
      <c r="E36" s="81">
        <v>81895</v>
      </c>
    </row>
    <row r="37" spans="1:5" ht="12" customHeight="1">
      <c r="A37" s="71" t="s">
        <v>35</v>
      </c>
      <c r="B37" s="80">
        <f>SUM(C37:E37)</f>
        <v>55822</v>
      </c>
      <c r="C37" s="81">
        <v>17254</v>
      </c>
      <c r="D37" s="81">
        <v>19153</v>
      </c>
      <c r="E37" s="81">
        <v>19415</v>
      </c>
    </row>
    <row r="38" spans="1:5" ht="12" customHeight="1">
      <c r="A38" s="71" t="s">
        <v>36</v>
      </c>
      <c r="B38" s="80">
        <f>SUM(C38:E38)</f>
        <v>1035877</v>
      </c>
      <c r="C38" s="81">
        <v>676782</v>
      </c>
      <c r="D38" s="81">
        <v>200651</v>
      </c>
      <c r="E38" s="81">
        <v>158444</v>
      </c>
    </row>
    <row r="39" spans="1:5" ht="12" customHeight="1">
      <c r="A39" s="71" t="s">
        <v>37</v>
      </c>
      <c r="B39" s="80">
        <f>SUM(C39:E39)</f>
        <v>652778</v>
      </c>
      <c r="C39" s="81">
        <v>317473</v>
      </c>
      <c r="D39" s="81">
        <v>184417</v>
      </c>
      <c r="E39" s="81">
        <v>150888</v>
      </c>
    </row>
    <row r="40" spans="1:5" ht="12" customHeight="1">
      <c r="A40" s="71" t="s">
        <v>38</v>
      </c>
      <c r="B40" s="80">
        <f>SUM(C40:E40)</f>
        <v>1917919</v>
      </c>
      <c r="C40" s="81">
        <v>490838</v>
      </c>
      <c r="D40" s="81">
        <v>977637</v>
      </c>
      <c r="E40" s="81">
        <v>449444</v>
      </c>
    </row>
    <row r="41" spans="1:5" ht="12" customHeight="1">
      <c r="A41" s="71"/>
      <c r="B41" s="80"/>
      <c r="C41" s="81"/>
      <c r="D41" s="81"/>
      <c r="E41" s="81"/>
    </row>
    <row r="42" spans="1:5" ht="12" customHeight="1">
      <c r="A42" s="79" t="s">
        <v>44</v>
      </c>
      <c r="B42" s="80"/>
      <c r="C42" s="81"/>
      <c r="D42" s="81"/>
      <c r="E42" s="81"/>
    </row>
    <row r="43" spans="1:5" ht="12" customHeight="1">
      <c r="A43" s="71" t="s">
        <v>45</v>
      </c>
      <c r="B43" s="80">
        <f>SUM(C43:E43)</f>
        <v>2923438</v>
      </c>
      <c r="C43" s="81">
        <v>1236402</v>
      </c>
      <c r="D43" s="81">
        <v>1171826</v>
      </c>
      <c r="E43" s="81">
        <v>515210</v>
      </c>
    </row>
    <row r="44" spans="1:5" ht="12" customHeight="1">
      <c r="A44" s="71" t="s">
        <v>46</v>
      </c>
      <c r="B44" s="80">
        <f>SUM(C44:E44)</f>
        <v>1007325</v>
      </c>
      <c r="C44" s="81">
        <v>392770</v>
      </c>
      <c r="D44" s="81">
        <v>269679</v>
      </c>
      <c r="E44" s="81">
        <v>344876</v>
      </c>
    </row>
    <row r="45" spans="1:5" ht="12" customHeight="1">
      <c r="A45" s="71"/>
      <c r="B45" s="80"/>
      <c r="C45" s="81"/>
      <c r="D45" s="81"/>
      <c r="E45" s="81"/>
    </row>
    <row r="46" spans="1:5" ht="12" customHeight="1">
      <c r="A46" s="79" t="s">
        <v>39</v>
      </c>
      <c r="B46" s="80"/>
      <c r="C46" s="81"/>
      <c r="D46" s="81"/>
      <c r="E46" s="81"/>
    </row>
    <row r="47" spans="1:5" ht="12" customHeight="1">
      <c r="A47" s="71" t="s">
        <v>105</v>
      </c>
      <c r="B47" s="80">
        <f>SUM(C47:E47)</f>
        <v>2108370</v>
      </c>
      <c r="C47" s="81">
        <v>1036391</v>
      </c>
      <c r="D47" s="81">
        <v>688290</v>
      </c>
      <c r="E47" s="81">
        <v>383689</v>
      </c>
    </row>
    <row r="48" spans="1:5" ht="12" customHeight="1">
      <c r="A48" s="83" t="s">
        <v>40</v>
      </c>
      <c r="B48" s="80">
        <f>SUM(C48:E48)</f>
        <v>2063490</v>
      </c>
      <c r="C48" s="84">
        <v>1007568</v>
      </c>
      <c r="D48" s="84">
        <v>675584</v>
      </c>
      <c r="E48" s="84">
        <v>380338</v>
      </c>
    </row>
    <row r="49" spans="1:5" ht="12" customHeight="1">
      <c r="A49" s="83" t="s">
        <v>41</v>
      </c>
      <c r="B49" s="80">
        <f>SUM(C49:E49)</f>
        <v>44880</v>
      </c>
      <c r="C49" s="84">
        <v>28823</v>
      </c>
      <c r="D49" s="84">
        <v>12706</v>
      </c>
      <c r="E49" s="84">
        <v>3351</v>
      </c>
    </row>
    <row r="50" spans="1:5" ht="12" customHeight="1">
      <c r="A50" s="71" t="s">
        <v>42</v>
      </c>
      <c r="B50" s="80">
        <f>SUM(C50:E50)</f>
        <v>1325414</v>
      </c>
      <c r="C50" s="81">
        <v>688160</v>
      </c>
      <c r="D50" s="81">
        <v>370141</v>
      </c>
      <c r="E50" s="81">
        <v>267113</v>
      </c>
    </row>
    <row r="51" spans="1:5" ht="12" customHeight="1">
      <c r="A51" s="83" t="s">
        <v>43</v>
      </c>
      <c r="B51" s="80">
        <f>SUM(C51:E51)</f>
        <v>1123357</v>
      </c>
      <c r="C51" s="84">
        <v>612832</v>
      </c>
      <c r="D51" s="84">
        <v>308877</v>
      </c>
      <c r="E51" s="84">
        <v>201648</v>
      </c>
    </row>
    <row r="52" spans="1:5" ht="12" customHeight="1">
      <c r="A52" s="71"/>
      <c r="C52" s="81"/>
      <c r="D52" s="81"/>
      <c r="E52" s="81"/>
    </row>
    <row r="53" spans="1:5" ht="12" customHeight="1">
      <c r="A53" s="70"/>
      <c r="C53" s="70"/>
      <c r="D53" s="70"/>
      <c r="E53" s="70"/>
    </row>
    <row r="54" spans="1:5" ht="12" customHeight="1">
      <c r="A54" s="71" t="s">
        <v>93</v>
      </c>
      <c r="C54" s="70"/>
      <c r="D54" s="70"/>
      <c r="E54" s="70"/>
    </row>
  </sheetData>
  <printOptions/>
  <pageMargins left="0.5" right="0.5" top="0.5" bottom="0.25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72" customWidth="1"/>
    <col min="2" max="2" width="17.7109375" style="70" customWidth="1"/>
    <col min="3" max="5" width="17.7109375" style="72" customWidth="1"/>
    <col min="6" max="16384" width="9.140625" style="72" customWidth="1"/>
  </cols>
  <sheetData>
    <row r="1" spans="1:5" ht="15.75">
      <c r="A1" s="69" t="s">
        <v>108</v>
      </c>
      <c r="C1" s="71"/>
      <c r="D1" s="71"/>
      <c r="E1" s="71"/>
    </row>
    <row r="2" spans="1:5" ht="12" customHeight="1">
      <c r="A2" s="71" t="s">
        <v>0</v>
      </c>
      <c r="C2" s="71"/>
      <c r="D2" s="71"/>
      <c r="E2" s="71"/>
    </row>
    <row r="3" spans="1:5" ht="12" customHeight="1">
      <c r="A3" s="73"/>
      <c r="B3" s="74" t="s">
        <v>101</v>
      </c>
      <c r="C3" s="75" t="s">
        <v>102</v>
      </c>
      <c r="D3" s="75" t="s">
        <v>103</v>
      </c>
      <c r="E3" s="75" t="s">
        <v>104</v>
      </c>
    </row>
    <row r="4" spans="1:5" ht="12" customHeight="1">
      <c r="A4" s="76" t="s">
        <v>3</v>
      </c>
      <c r="B4" s="77">
        <v>3930765</v>
      </c>
      <c r="C4" s="87">
        <f>'under100#'!C4/'under100%'!B4</f>
        <v>0.4144669040250435</v>
      </c>
      <c r="D4" s="87">
        <f>'under100#'!D4/'under100%'!B4</f>
        <v>0.36672403463447956</v>
      </c>
      <c r="E4" s="87">
        <f>'under100#'!E4/'under100%'!B4</f>
        <v>0.21880906134047698</v>
      </c>
    </row>
    <row r="5" spans="1:5" ht="12" customHeight="1">
      <c r="A5" s="79" t="s">
        <v>4</v>
      </c>
      <c r="B5" s="80"/>
      <c r="C5" s="90"/>
      <c r="D5" s="90"/>
      <c r="E5" s="90"/>
    </row>
    <row r="6" spans="1:5" ht="12" customHeight="1">
      <c r="A6" s="71" t="s">
        <v>5</v>
      </c>
      <c r="B6" s="80">
        <v>3262240</v>
      </c>
      <c r="C6" s="90">
        <f>'under100#'!C6/'under100%'!B6</f>
        <v>0.3946503016332336</v>
      </c>
      <c r="D6" s="90">
        <f>'under100#'!D6/'under100%'!B6</f>
        <v>0.38207734562754425</v>
      </c>
      <c r="E6" s="90">
        <f>'under100#'!E6/'under100%'!B6</f>
        <v>0.22327235273922214</v>
      </c>
    </row>
    <row r="7" spans="1:5" ht="12" customHeight="1">
      <c r="A7" s="71" t="s">
        <v>6</v>
      </c>
      <c r="B7" s="80">
        <v>668526</v>
      </c>
      <c r="C7" s="90">
        <f>'under100#'!C7/'under100%'!B7</f>
        <v>0.511167852858378</v>
      </c>
      <c r="D7" s="90">
        <f>'under100#'!D7/'under100%'!B7</f>
        <v>0.2918031609840156</v>
      </c>
      <c r="E7" s="90">
        <f>'under100#'!E7/'under100%'!B7</f>
        <v>0.19702898615760644</v>
      </c>
    </row>
    <row r="8" spans="1:5" ht="12" customHeight="1">
      <c r="A8" s="71"/>
      <c r="B8" s="80"/>
      <c r="C8" s="90"/>
      <c r="D8" s="90"/>
      <c r="E8" s="90"/>
    </row>
    <row r="9" spans="1:5" ht="12" customHeight="1">
      <c r="A9" s="79" t="s">
        <v>7</v>
      </c>
      <c r="B9" s="80"/>
      <c r="C9" s="90"/>
      <c r="D9" s="90"/>
      <c r="E9" s="90"/>
    </row>
    <row r="10" spans="1:5" ht="12" customHeight="1">
      <c r="A10" s="71" t="s">
        <v>97</v>
      </c>
      <c r="B10" s="80">
        <v>1710755</v>
      </c>
      <c r="C10" s="90">
        <f>'under100#'!C10/'under100%'!B10</f>
        <v>0.3487553740892179</v>
      </c>
      <c r="D10" s="90">
        <f>'under100#'!D10/'under100%'!B10</f>
        <v>0.37575281089343593</v>
      </c>
      <c r="E10" s="90">
        <f>'under100#'!E10/'under100%'!B10</f>
        <v>0.27549181501734615</v>
      </c>
    </row>
    <row r="11" spans="1:5" ht="12" customHeight="1">
      <c r="A11" s="71" t="s">
        <v>95</v>
      </c>
      <c r="B11" s="80">
        <v>1407174</v>
      </c>
      <c r="C11" s="90">
        <f>'under100#'!C11/'under100%'!B11</f>
        <v>0.405198646364984</v>
      </c>
      <c r="D11" s="90">
        <f>'under100#'!D11/'under100%'!B11</f>
        <v>0.41533882803405975</v>
      </c>
      <c r="E11" s="90">
        <f>'under100#'!E11/'under100%'!B11</f>
        <v>0.17946252560095624</v>
      </c>
    </row>
    <row r="12" spans="1:5" ht="12" customHeight="1">
      <c r="A12" s="71" t="s">
        <v>8</v>
      </c>
      <c r="B12" s="80">
        <v>812836</v>
      </c>
      <c r="C12" s="90">
        <f>'under100#'!C12/'under100%'!B12</f>
        <v>0.5688133891707552</v>
      </c>
      <c r="D12" s="90">
        <f>'under100#'!D12/'under100%'!B12</f>
        <v>0.26355993090857194</v>
      </c>
      <c r="E12" s="90">
        <f>'under100#'!E12/'under100%'!B12</f>
        <v>0.16762667992067282</v>
      </c>
    </row>
    <row r="13" spans="1:5" ht="12" customHeight="1">
      <c r="A13" s="71"/>
      <c r="B13" s="80"/>
      <c r="C13" s="90"/>
      <c r="D13" s="90"/>
      <c r="E13" s="90"/>
    </row>
    <row r="14" spans="1:5" ht="12" customHeight="1">
      <c r="A14" s="82" t="s">
        <v>9</v>
      </c>
      <c r="B14" s="80"/>
      <c r="C14" s="90"/>
      <c r="D14" s="90"/>
      <c r="E14" s="90"/>
    </row>
    <row r="15" spans="1:5" ht="12" customHeight="1">
      <c r="A15" s="83" t="s">
        <v>96</v>
      </c>
      <c r="B15" s="80">
        <v>1710755</v>
      </c>
      <c r="C15" s="90">
        <f>'under100#'!C15/'under100%'!B15</f>
        <v>0.3487553740892179</v>
      </c>
      <c r="D15" s="90">
        <f>'under100#'!D15/'under100%'!B15</f>
        <v>0.37575281089343593</v>
      </c>
      <c r="E15" s="90">
        <f>'under100#'!E15/'under100%'!B15</f>
        <v>0.27549181501734615</v>
      </c>
    </row>
    <row r="16" spans="1:5" ht="12" customHeight="1">
      <c r="A16" s="83" t="s">
        <v>10</v>
      </c>
      <c r="B16" s="80">
        <v>2717986</v>
      </c>
      <c r="C16" s="90">
        <f>'under100#'!C16/'under100%'!B16</f>
        <v>0.37565462073756084</v>
      </c>
      <c r="D16" s="90">
        <f>'under100#'!D16/'under100%'!B16</f>
        <v>0.3841984469382845</v>
      </c>
      <c r="E16" s="90">
        <f>'under100#'!E16/'under100%'!B16</f>
        <v>0.2401469323241547</v>
      </c>
    </row>
    <row r="17" spans="1:5" ht="12" customHeight="1">
      <c r="A17" s="83" t="s">
        <v>11</v>
      </c>
      <c r="B17" s="80">
        <v>2504485</v>
      </c>
      <c r="C17" s="90">
        <f>'under100#'!C17/'under100%'!B17</f>
        <v>0.3564341571221229</v>
      </c>
      <c r="D17" s="90">
        <f>'under100#'!D17/'under100%'!B17</f>
        <v>0.40216611399149926</v>
      </c>
      <c r="E17" s="90">
        <f>'under100#'!E17/'under100%'!B17</f>
        <v>0.24139972888637784</v>
      </c>
    </row>
    <row r="18" spans="1:5" ht="12" customHeight="1">
      <c r="A18" s="83" t="s">
        <v>12</v>
      </c>
      <c r="B18" s="80">
        <v>1269917</v>
      </c>
      <c r="C18" s="90">
        <f>'under100#'!C18/'under100%'!B18</f>
        <v>0.27841189621053974</v>
      </c>
      <c r="D18" s="90">
        <f>'under100#'!D18/'under100%'!B18</f>
        <v>0.4817551068298164</v>
      </c>
      <c r="E18" s="90">
        <f>'under100#'!E18/'under100%'!B18</f>
        <v>0.23983299695964383</v>
      </c>
    </row>
    <row r="19" spans="1:5" ht="12" customHeight="1">
      <c r="A19" s="83" t="s">
        <v>13</v>
      </c>
      <c r="B19" s="80">
        <v>404323</v>
      </c>
      <c r="C19" s="90">
        <f>'under100#'!C19/'under100%'!B19</f>
        <v>0.3472965920810837</v>
      </c>
      <c r="D19" s="90">
        <f>'under100#'!D19/'under100%'!B19</f>
        <v>0.43486024787113275</v>
      </c>
      <c r="E19" s="90">
        <f>'under100#'!E19/'under100%'!B19</f>
        <v>0.2178431600477836</v>
      </c>
    </row>
    <row r="20" spans="1:5" ht="12" customHeight="1">
      <c r="A20" s="71"/>
      <c r="B20" s="80"/>
      <c r="C20" s="90"/>
      <c r="D20" s="90"/>
      <c r="E20" s="90"/>
    </row>
    <row r="21" spans="1:5" ht="12" customHeight="1">
      <c r="A21" s="79" t="s">
        <v>14</v>
      </c>
      <c r="B21" s="80"/>
      <c r="C21" s="90"/>
      <c r="D21" s="90"/>
      <c r="E21" s="90"/>
    </row>
    <row r="22" spans="1:5" ht="12" customHeight="1">
      <c r="A22" s="85">
        <v>0</v>
      </c>
      <c r="B22" s="80">
        <v>164959</v>
      </c>
      <c r="C22" s="90">
        <f>'under100#'!C22/'under100%'!B22</f>
        <v>0.4085500033341618</v>
      </c>
      <c r="D22" s="90">
        <f>'under100#'!D22/'under100%'!B22</f>
        <v>0.36918870749701443</v>
      </c>
      <c r="E22" s="90">
        <f>'under100#'!E22/'under100%'!B22</f>
        <v>0.22226128916882376</v>
      </c>
    </row>
    <row r="23" spans="1:5" ht="12" customHeight="1">
      <c r="A23" s="71" t="s">
        <v>15</v>
      </c>
      <c r="B23" s="80">
        <v>938254</v>
      </c>
      <c r="C23" s="90">
        <f>'under100#'!C23/'under100%'!B23</f>
        <v>0.4201101194346094</v>
      </c>
      <c r="D23" s="90">
        <f>'under100#'!D23/'under100%'!B23</f>
        <v>0.43556115934491085</v>
      </c>
      <c r="E23" s="90">
        <f>'under100#'!E23/'under100%'!B23</f>
        <v>0.14432872122047974</v>
      </c>
    </row>
    <row r="24" spans="1:5" ht="12" customHeight="1">
      <c r="A24" s="71" t="s">
        <v>16</v>
      </c>
      <c r="B24" s="80">
        <v>1631816</v>
      </c>
      <c r="C24" s="90">
        <f>'under100#'!C24/'under100%'!B24</f>
        <v>0.40594160125896545</v>
      </c>
      <c r="D24" s="90">
        <f>'under100#'!D24/'under100%'!B24</f>
        <v>0.3545742902386053</v>
      </c>
      <c r="E24" s="90">
        <f>'under100#'!E24/'under100%'!B24</f>
        <v>0.23948410850242918</v>
      </c>
    </row>
    <row r="25" spans="1:5" ht="12" customHeight="1">
      <c r="A25" s="71" t="s">
        <v>17</v>
      </c>
      <c r="B25" s="80">
        <v>863763</v>
      </c>
      <c r="C25" s="90">
        <f>'under100#'!C25/'under100%'!B25</f>
        <v>0.4425230068896213</v>
      </c>
      <c r="D25" s="90">
        <f>'under100#'!D25/'under100%'!B25</f>
        <v>0.33028041256687307</v>
      </c>
      <c r="E25" s="90">
        <f>'under100#'!E25/'under100%'!B25</f>
        <v>0.22719658054350556</v>
      </c>
    </row>
    <row r="26" spans="1:5" ht="12" customHeight="1">
      <c r="A26" s="71" t="s">
        <v>18</v>
      </c>
      <c r="B26" s="80">
        <v>276134</v>
      </c>
      <c r="C26" s="90">
        <f>'under100#'!C26/'under100%'!B26</f>
        <v>0.40777303772805956</v>
      </c>
      <c r="D26" s="90">
        <f>'under100#'!D26/'under100%'!B26</f>
        <v>0.2783974447188684</v>
      </c>
      <c r="E26" s="90">
        <f>'under100#'!E26/'under100%'!B26</f>
        <v>0.31382951755307203</v>
      </c>
    </row>
    <row r="27" spans="1:5" ht="12" customHeight="1">
      <c r="A27" s="71" t="s">
        <v>19</v>
      </c>
      <c r="B27" s="80">
        <v>42190</v>
      </c>
      <c r="C27" s="90">
        <f>'under100#'!C27/'under100%'!B27</f>
        <v>0.1752073951173264</v>
      </c>
      <c r="D27" s="90">
        <f>'under100#'!D27/'under100%'!B27</f>
        <v>0.63970135103105</v>
      </c>
      <c r="E27" s="90">
        <f>'under100#'!E27/'under100%'!B27</f>
        <v>0.18509125385162362</v>
      </c>
    </row>
    <row r="28" spans="1:5" ht="12" customHeight="1">
      <c r="A28" s="86" t="s">
        <v>20</v>
      </c>
      <c r="B28" s="80">
        <v>5422</v>
      </c>
      <c r="C28" s="90">
        <f>'under100#'!C28/'under100%'!B28</f>
        <v>0.5459240132792328</v>
      </c>
      <c r="D28" s="90">
        <f>'under100#'!D28/'under100%'!B28</f>
        <v>0</v>
      </c>
      <c r="E28" s="90">
        <f>'under100#'!E28/'under100%'!B28</f>
        <v>0.45407598672076727</v>
      </c>
    </row>
    <row r="29" spans="1:5" ht="12" customHeight="1">
      <c r="A29" s="71" t="s">
        <v>21</v>
      </c>
      <c r="B29" s="80">
        <v>8230</v>
      </c>
      <c r="C29" s="90">
        <f>'under100#'!C29/'under100%'!B29</f>
        <v>0</v>
      </c>
      <c r="D29" s="90">
        <f>'under100#'!D29/'under100%'!B29</f>
        <v>0.5093560145808019</v>
      </c>
      <c r="E29" s="90">
        <f>'under100#'!E29/'under100%'!B29</f>
        <v>0.49064398541919807</v>
      </c>
    </row>
    <row r="30" spans="1:5" ht="12" customHeight="1">
      <c r="A30" s="71"/>
      <c r="B30" s="80"/>
      <c r="C30" s="90"/>
      <c r="D30" s="90"/>
      <c r="E30" s="90"/>
    </row>
    <row r="31" spans="1:5" ht="12" customHeight="1">
      <c r="A31" s="79" t="s">
        <v>30</v>
      </c>
      <c r="B31" s="80"/>
      <c r="C31" s="90"/>
      <c r="D31" s="90"/>
      <c r="E31" s="90"/>
    </row>
    <row r="32" spans="1:5" ht="12" customHeight="1">
      <c r="A32" s="71" t="s">
        <v>31</v>
      </c>
      <c r="B32" s="80">
        <v>3717228</v>
      </c>
      <c r="C32" s="90">
        <f>'under100#'!C32/'under100%'!B32</f>
        <v>0.4026629520707366</v>
      </c>
      <c r="D32" s="90">
        <f>'under100#'!D32/'under100%'!B32</f>
        <v>0.3791798619831767</v>
      </c>
      <c r="E32" s="90">
        <f>'under100#'!E32/'under100%'!B32</f>
        <v>0.2181571859460867</v>
      </c>
    </row>
    <row r="33" spans="1:5" ht="12" customHeight="1">
      <c r="A33" s="71" t="s">
        <v>32</v>
      </c>
      <c r="B33" s="80">
        <v>213537</v>
      </c>
      <c r="C33" s="90">
        <f>'under100#'!C33/'under100%'!B33</f>
        <v>0.6199487676608738</v>
      </c>
      <c r="D33" s="90">
        <f>'under100#'!D33/'under100%'!B33</f>
        <v>0.14989439769220322</v>
      </c>
      <c r="E33" s="90">
        <f>'under100#'!E33/'under100%'!B33</f>
        <v>0.23015683464692302</v>
      </c>
    </row>
    <row r="34" spans="1:5" ht="12" customHeight="1">
      <c r="A34" s="71"/>
      <c r="B34" s="80"/>
      <c r="C34" s="90"/>
      <c r="D34" s="90"/>
      <c r="E34" s="90"/>
    </row>
    <row r="35" spans="1:5" ht="12" customHeight="1">
      <c r="A35" s="79" t="s">
        <v>33</v>
      </c>
      <c r="B35" s="80"/>
      <c r="C35" s="90"/>
      <c r="D35" s="90"/>
      <c r="E35" s="90"/>
    </row>
    <row r="36" spans="1:5" ht="12" customHeight="1">
      <c r="A36" s="71" t="s">
        <v>34</v>
      </c>
      <c r="B36" s="80">
        <v>268367</v>
      </c>
      <c r="C36" s="90">
        <f>'under100#'!C36/'under100%'!B36</f>
        <v>0.47258045884926236</v>
      </c>
      <c r="D36" s="90">
        <f>'under100#'!D36/'under100%'!B36</f>
        <v>0.22225907060107986</v>
      </c>
      <c r="E36" s="90">
        <f>'under100#'!E36/'under100%'!B36</f>
        <v>0.3051604705496577</v>
      </c>
    </row>
    <row r="37" spans="1:5" ht="12" customHeight="1">
      <c r="A37" s="71" t="s">
        <v>35</v>
      </c>
      <c r="B37" s="80">
        <v>55822</v>
      </c>
      <c r="C37" s="90">
        <f>'under100#'!C37/'under100%'!B37</f>
        <v>0.3090896062484325</v>
      </c>
      <c r="D37" s="90">
        <f>'under100#'!D37/'under100%'!B37</f>
        <v>0.34310845186485617</v>
      </c>
      <c r="E37" s="90">
        <f>'under100#'!E37/'under100%'!B37</f>
        <v>0.3478019418867113</v>
      </c>
    </row>
    <row r="38" spans="1:5" ht="12" customHeight="1">
      <c r="A38" s="71" t="s">
        <v>36</v>
      </c>
      <c r="B38" s="80">
        <v>1035877</v>
      </c>
      <c r="C38" s="90">
        <f>'under100#'!C38/'under100%'!B38</f>
        <v>0.6533420473666275</v>
      </c>
      <c r="D38" s="90">
        <f>'under100#'!D38/'under100%'!B38</f>
        <v>0.19370156881560263</v>
      </c>
      <c r="E38" s="90">
        <f>'under100#'!E38/'under100%'!B38</f>
        <v>0.15295638381776988</v>
      </c>
    </row>
    <row r="39" spans="1:5" ht="12" customHeight="1">
      <c r="A39" s="71" t="s">
        <v>37</v>
      </c>
      <c r="B39" s="80">
        <v>652778</v>
      </c>
      <c r="C39" s="90">
        <f>'under100#'!C39/'under100%'!B39</f>
        <v>0.48634145145822927</v>
      </c>
      <c r="D39" s="90">
        <f>'under100#'!D39/'under100%'!B39</f>
        <v>0.2825110527621948</v>
      </c>
      <c r="E39" s="90">
        <f>'under100#'!E39/'under100%'!B39</f>
        <v>0.2311474957795759</v>
      </c>
    </row>
    <row r="40" spans="1:5" ht="12" customHeight="1">
      <c r="A40" s="71" t="s">
        <v>38</v>
      </c>
      <c r="B40" s="80">
        <v>1917919</v>
      </c>
      <c r="C40" s="90">
        <f>'under100#'!C40/'under100%'!B40</f>
        <v>0.25592217398127864</v>
      </c>
      <c r="D40" s="90">
        <f>'under100#'!D40/'under100%'!B40</f>
        <v>0.5097384196100044</v>
      </c>
      <c r="E40" s="90">
        <f>'under100#'!E40/'under100%'!B40</f>
        <v>0.23433940640871695</v>
      </c>
    </row>
    <row r="41" spans="1:5" ht="12" customHeight="1">
      <c r="A41" s="71"/>
      <c r="B41" s="80"/>
      <c r="C41" s="90"/>
      <c r="D41" s="90"/>
      <c r="E41" s="90"/>
    </row>
    <row r="42" spans="1:5" ht="12" customHeight="1">
      <c r="A42" s="79" t="s">
        <v>44</v>
      </c>
      <c r="B42" s="80"/>
      <c r="C42" s="90"/>
      <c r="D42" s="90"/>
      <c r="E42" s="90"/>
    </row>
    <row r="43" spans="1:5" ht="12" customHeight="1">
      <c r="A43" s="71" t="s">
        <v>45</v>
      </c>
      <c r="B43" s="80">
        <v>2923438</v>
      </c>
      <c r="C43" s="90">
        <f>'under100#'!C43/'under100%'!B43</f>
        <v>0.422927388916748</v>
      </c>
      <c r="D43" s="90">
        <f>'under100#'!D43/'under100%'!B43</f>
        <v>0.4008383280233752</v>
      </c>
      <c r="E43" s="90">
        <f>'under100#'!E43/'under100%'!B43</f>
        <v>0.17623428305987676</v>
      </c>
    </row>
    <row r="44" spans="1:5" ht="12" customHeight="1">
      <c r="A44" s="71" t="s">
        <v>46</v>
      </c>
      <c r="B44" s="80">
        <v>1007325</v>
      </c>
      <c r="C44" s="90">
        <f>'under100#'!C44/'under100%'!B44</f>
        <v>0.38991388082297174</v>
      </c>
      <c r="D44" s="90">
        <f>'under100#'!D44/'under100%'!B44</f>
        <v>0.2677179658997841</v>
      </c>
      <c r="E44" s="90">
        <f>'under100#'!E44/'under100%'!B44</f>
        <v>0.3423681532772442</v>
      </c>
    </row>
    <row r="45" spans="1:5" ht="12" customHeight="1">
      <c r="A45" s="71"/>
      <c r="B45" s="80"/>
      <c r="C45" s="90"/>
      <c r="D45" s="90"/>
      <c r="E45" s="90"/>
    </row>
    <row r="46" spans="1:5" ht="12" customHeight="1">
      <c r="A46" s="79" t="s">
        <v>39</v>
      </c>
      <c r="B46" s="80"/>
      <c r="C46" s="90"/>
      <c r="D46" s="90"/>
      <c r="E46" s="90"/>
    </row>
    <row r="47" spans="1:5" ht="12" customHeight="1">
      <c r="A47" s="71" t="s">
        <v>105</v>
      </c>
      <c r="B47" s="80">
        <v>2108370</v>
      </c>
      <c r="C47" s="90">
        <f>'under100#'!C47/'under100%'!B47</f>
        <v>0.49156030488007324</v>
      </c>
      <c r="D47" s="90">
        <f>'under100#'!D47/'under100%'!B47</f>
        <v>0.3264559825837021</v>
      </c>
      <c r="E47" s="90">
        <f>'under100#'!E47/'under100%'!B47</f>
        <v>0.18198371253622467</v>
      </c>
    </row>
    <row r="48" spans="1:5" ht="12" customHeight="1">
      <c r="A48" s="83" t="s">
        <v>40</v>
      </c>
      <c r="B48" s="80">
        <v>2063490</v>
      </c>
      <c r="C48" s="90">
        <f>'under100#'!C48/'under100%'!B48</f>
        <v>0.48828344212959596</v>
      </c>
      <c r="D48" s="90">
        <f>'under100#'!D48/'under100%'!B48</f>
        <v>0.3273987273987274</v>
      </c>
      <c r="E48" s="90">
        <f>'under100#'!E48/'under100%'!B48</f>
        <v>0.18431783047167663</v>
      </c>
    </row>
    <row r="49" spans="1:5" ht="12" customHeight="1">
      <c r="A49" s="83" t="s">
        <v>41</v>
      </c>
      <c r="B49" s="80">
        <v>44880</v>
      </c>
      <c r="C49" s="90">
        <f>'under100#'!C49/'under100%'!B49</f>
        <v>0.6422237076648841</v>
      </c>
      <c r="D49" s="90">
        <f>'under100#'!D49/'under100%'!B49</f>
        <v>0.2831105169340463</v>
      </c>
      <c r="E49" s="90">
        <f>'under100#'!E49/'under100%'!B49</f>
        <v>0.07466577540106951</v>
      </c>
    </row>
    <row r="50" spans="1:5" ht="12" customHeight="1">
      <c r="A50" s="71" t="s">
        <v>42</v>
      </c>
      <c r="B50" s="80">
        <v>1325414</v>
      </c>
      <c r="C50" s="90">
        <f>'under100#'!C50/'under100%'!B50</f>
        <v>0.5192038110356462</v>
      </c>
      <c r="D50" s="90">
        <f>'under100#'!D50/'under100%'!B50</f>
        <v>0.2792644411481997</v>
      </c>
      <c r="E50" s="90">
        <f>'under100#'!E50/'under100%'!B50</f>
        <v>0.20153174781615404</v>
      </c>
    </row>
    <row r="51" spans="1:5" ht="12" customHeight="1">
      <c r="A51" s="83" t="s">
        <v>43</v>
      </c>
      <c r="B51" s="80">
        <v>1123357</v>
      </c>
      <c r="C51" s="90">
        <f>'under100#'!C51/'under100%'!B51</f>
        <v>0.545536280986365</v>
      </c>
      <c r="D51" s="90">
        <f>'under100#'!D51/'under100%'!B51</f>
        <v>0.27495889552475306</v>
      </c>
      <c r="E51" s="90">
        <f>'under100#'!E51/'under100%'!B51</f>
        <v>0.179504823488882</v>
      </c>
    </row>
    <row r="52" spans="1:5" ht="12" customHeight="1">
      <c r="A52" s="71"/>
      <c r="B52" s="80"/>
      <c r="C52" s="81"/>
      <c r="D52" s="81"/>
      <c r="E52" s="81"/>
    </row>
    <row r="53" spans="1:5" ht="12" customHeight="1">
      <c r="A53" s="70"/>
      <c r="B53" s="80"/>
      <c r="C53" s="70"/>
      <c r="D53" s="70"/>
      <c r="E53" s="70"/>
    </row>
    <row r="54" spans="1:5" ht="12" customHeight="1">
      <c r="A54" s="71" t="s">
        <v>93</v>
      </c>
      <c r="B54" s="80"/>
      <c r="C54" s="70"/>
      <c r="D54" s="70"/>
      <c r="E54" s="70"/>
    </row>
    <row r="55" ht="12.75">
      <c r="B55" s="80"/>
    </row>
    <row r="56" ht="12.75">
      <c r="B56" s="80"/>
    </row>
    <row r="57" ht="12.75">
      <c r="B57" s="80"/>
    </row>
    <row r="58" ht="12.75">
      <c r="B58" s="80"/>
    </row>
    <row r="59" ht="12.75">
      <c r="B59" s="80"/>
    </row>
    <row r="60" ht="12.75">
      <c r="B60" s="80"/>
    </row>
  </sheetData>
  <printOptions/>
  <pageMargins left="0.5" right="0.5" top="0.5" bottom="0.25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72" customWidth="1"/>
    <col min="2" max="2" width="17.7109375" style="70" customWidth="1"/>
    <col min="3" max="5" width="17.7109375" style="72" customWidth="1"/>
    <col min="6" max="16384" width="9.140625" style="72" customWidth="1"/>
  </cols>
  <sheetData>
    <row r="1" spans="1:5" ht="15.75">
      <c r="A1" s="69" t="s">
        <v>109</v>
      </c>
      <c r="C1" s="71"/>
      <c r="D1" s="71"/>
      <c r="E1" s="71"/>
    </row>
    <row r="2" spans="1:5" ht="15.75">
      <c r="A2" s="69" t="s">
        <v>110</v>
      </c>
      <c r="C2" s="71"/>
      <c r="D2" s="71"/>
      <c r="E2" s="71"/>
    </row>
    <row r="3" spans="1:5" ht="12" customHeight="1">
      <c r="A3" s="71" t="s">
        <v>0</v>
      </c>
      <c r="C3" s="71"/>
      <c r="D3" s="71"/>
      <c r="E3" s="71"/>
    </row>
    <row r="4" spans="1:5" ht="12" customHeight="1">
      <c r="A4" s="73"/>
      <c r="B4" s="74" t="s">
        <v>101</v>
      </c>
      <c r="C4" s="75" t="s">
        <v>102</v>
      </c>
      <c r="D4" s="75" t="s">
        <v>103</v>
      </c>
      <c r="E4" s="75" t="s">
        <v>104</v>
      </c>
    </row>
    <row r="5" spans="1:5" ht="12" customHeight="1">
      <c r="A5" s="76" t="s">
        <v>3</v>
      </c>
      <c r="B5" s="77">
        <f>SUM(C5:E5)</f>
        <v>7313009</v>
      </c>
      <c r="C5" s="78">
        <v>3466236</v>
      </c>
      <c r="D5" s="78">
        <v>2485071</v>
      </c>
      <c r="E5" s="78">
        <v>1361702</v>
      </c>
    </row>
    <row r="6" spans="1:5" ht="12" customHeight="1">
      <c r="A6" s="79" t="s">
        <v>4</v>
      </c>
      <c r="B6" s="80"/>
      <c r="C6" s="81"/>
      <c r="D6" s="81"/>
      <c r="E6" s="81"/>
    </row>
    <row r="7" spans="1:5" ht="12" customHeight="1">
      <c r="A7" s="71" t="s">
        <v>5</v>
      </c>
      <c r="B7" s="80">
        <f>SUM(C7:E7)</f>
        <v>5522366</v>
      </c>
      <c r="C7" s="81">
        <v>2505308</v>
      </c>
      <c r="D7" s="81">
        <v>1975822</v>
      </c>
      <c r="E7" s="81">
        <v>1041236</v>
      </c>
    </row>
    <row r="8" spans="1:5" ht="12" customHeight="1">
      <c r="A8" s="71" t="s">
        <v>6</v>
      </c>
      <c r="B8" s="80">
        <f>SUM(C8:E8)</f>
        <v>1790643</v>
      </c>
      <c r="C8" s="81">
        <v>960928</v>
      </c>
      <c r="D8" s="81">
        <v>509249</v>
      </c>
      <c r="E8" s="81">
        <v>320466</v>
      </c>
    </row>
    <row r="9" spans="1:5" ht="12" customHeight="1">
      <c r="A9" s="71"/>
      <c r="B9" s="80"/>
      <c r="C9" s="81"/>
      <c r="D9" s="81"/>
      <c r="E9" s="81"/>
    </row>
    <row r="10" spans="1:2" ht="12" customHeight="1">
      <c r="A10" s="79" t="s">
        <v>7</v>
      </c>
      <c r="B10" s="80"/>
    </row>
    <row r="11" spans="1:5" ht="12" customHeight="1">
      <c r="A11" s="71" t="s">
        <v>97</v>
      </c>
      <c r="B11" s="80">
        <f>SUM(C11:E11)</f>
        <v>2168263</v>
      </c>
      <c r="C11" s="81">
        <v>780425</v>
      </c>
      <c r="D11" s="81">
        <v>823187</v>
      </c>
      <c r="E11" s="81">
        <v>564651</v>
      </c>
    </row>
    <row r="12" spans="1:5" ht="12" customHeight="1">
      <c r="A12" s="71" t="s">
        <v>95</v>
      </c>
      <c r="B12" s="80">
        <f>SUM(C12:E12)</f>
        <v>2460466</v>
      </c>
      <c r="C12" s="81">
        <f>C5-(C11+C13)</f>
        <v>1134533</v>
      </c>
      <c r="D12" s="81">
        <f>D5-(D11+D13)</f>
        <v>944313</v>
      </c>
      <c r="E12" s="81">
        <f>E5-(E11+E13)</f>
        <v>381620</v>
      </c>
    </row>
    <row r="13" spans="1:5" ht="12" customHeight="1">
      <c r="A13" s="71" t="s">
        <v>8</v>
      </c>
      <c r="B13" s="80">
        <f>SUM(C13:E13)</f>
        <v>2684280</v>
      </c>
      <c r="C13" s="81">
        <v>1551278</v>
      </c>
      <c r="D13" s="81">
        <v>717571</v>
      </c>
      <c r="E13" s="81">
        <v>415431</v>
      </c>
    </row>
    <row r="14" spans="1:5" ht="12" customHeight="1">
      <c r="A14" s="71"/>
      <c r="B14" s="80"/>
      <c r="C14" s="81"/>
      <c r="D14" s="81"/>
      <c r="E14" s="81"/>
    </row>
    <row r="15" spans="1:5" ht="12" customHeight="1">
      <c r="A15" s="82" t="s">
        <v>9</v>
      </c>
      <c r="B15" s="80"/>
      <c r="C15" s="81"/>
      <c r="D15" s="81"/>
      <c r="E15" s="81"/>
    </row>
    <row r="16" spans="1:5" ht="12" customHeight="1">
      <c r="A16" s="83" t="s">
        <v>96</v>
      </c>
      <c r="B16" s="80">
        <f>SUM(C16:E16)</f>
        <v>2168263</v>
      </c>
      <c r="C16" s="84">
        <v>780425</v>
      </c>
      <c r="D16" s="84">
        <v>823187</v>
      </c>
      <c r="E16" s="84">
        <v>564651</v>
      </c>
    </row>
    <row r="17" spans="1:5" ht="12" customHeight="1">
      <c r="A17" s="83" t="s">
        <v>10</v>
      </c>
      <c r="B17" s="80">
        <f>SUM(C17:E17)</f>
        <v>3879203</v>
      </c>
      <c r="C17" s="84">
        <v>1659108</v>
      </c>
      <c r="D17" s="84">
        <v>1398351</v>
      </c>
      <c r="E17" s="84">
        <v>821744</v>
      </c>
    </row>
    <row r="18" spans="1:5" ht="12" customHeight="1">
      <c r="A18" s="83" t="s">
        <v>11</v>
      </c>
      <c r="B18" s="80">
        <f>SUM(C18:E18)</f>
        <v>3249901</v>
      </c>
      <c r="C18" s="84">
        <v>1223325</v>
      </c>
      <c r="D18" s="84">
        <v>1300491</v>
      </c>
      <c r="E18" s="84">
        <v>726085</v>
      </c>
    </row>
    <row r="19" spans="1:5" ht="12" customHeight="1">
      <c r="A19" s="83" t="s">
        <v>12</v>
      </c>
      <c r="B19" s="80">
        <f>SUM(C19:E19)</f>
        <v>1645935</v>
      </c>
      <c r="C19" s="84">
        <v>494654</v>
      </c>
      <c r="D19" s="84">
        <v>793971</v>
      </c>
      <c r="E19" s="84">
        <v>357310</v>
      </c>
    </row>
    <row r="20" spans="1:5" ht="12" customHeight="1">
      <c r="A20" s="83" t="s">
        <v>13</v>
      </c>
      <c r="B20" s="80">
        <f>SUM(C20:E20)</f>
        <v>669926</v>
      </c>
      <c r="C20" s="84">
        <v>268668</v>
      </c>
      <c r="D20" s="84">
        <v>280813</v>
      </c>
      <c r="E20" s="84">
        <v>120445</v>
      </c>
    </row>
    <row r="21" spans="1:5" ht="12" customHeight="1">
      <c r="A21" s="71"/>
      <c r="B21" s="80"/>
      <c r="C21" s="81"/>
      <c r="D21" s="81"/>
      <c r="E21" s="81"/>
    </row>
    <row r="22" spans="1:5" ht="12" customHeight="1">
      <c r="A22" s="79" t="s">
        <v>14</v>
      </c>
      <c r="B22" s="80"/>
      <c r="C22" s="81"/>
      <c r="D22" s="81"/>
      <c r="E22" s="81"/>
    </row>
    <row r="23" spans="1:5" ht="12" customHeight="1">
      <c r="A23" s="85">
        <v>0</v>
      </c>
      <c r="B23" s="80">
        <f aca="true" t="shared" si="0" ref="B23:B30">SUM(C23:E23)</f>
        <v>164959</v>
      </c>
      <c r="C23" s="81">
        <v>67394</v>
      </c>
      <c r="D23" s="81">
        <v>60901</v>
      </c>
      <c r="E23" s="81">
        <v>36664</v>
      </c>
    </row>
    <row r="24" spans="1:5" ht="12" customHeight="1">
      <c r="A24" s="71" t="s">
        <v>15</v>
      </c>
      <c r="B24" s="80">
        <f t="shared" si="0"/>
        <v>938253</v>
      </c>
      <c r="C24" s="81">
        <v>394170</v>
      </c>
      <c r="D24" s="81">
        <v>408666</v>
      </c>
      <c r="E24" s="81">
        <v>135417</v>
      </c>
    </row>
    <row r="25" spans="1:5" ht="12" customHeight="1">
      <c r="A25" s="71" t="s">
        <v>16</v>
      </c>
      <c r="B25" s="80">
        <f t="shared" si="0"/>
        <v>1635344</v>
      </c>
      <c r="C25" s="81">
        <v>665950</v>
      </c>
      <c r="D25" s="81">
        <v>578600</v>
      </c>
      <c r="E25" s="81">
        <v>390794</v>
      </c>
    </row>
    <row r="26" spans="1:5" ht="12" customHeight="1">
      <c r="A26" s="71" t="s">
        <v>17</v>
      </c>
      <c r="B26" s="80">
        <f t="shared" si="0"/>
        <v>1428421</v>
      </c>
      <c r="C26" s="81">
        <v>683187</v>
      </c>
      <c r="D26" s="81">
        <v>483300</v>
      </c>
      <c r="E26" s="81">
        <v>261934</v>
      </c>
    </row>
    <row r="27" spans="1:5" ht="12" customHeight="1">
      <c r="A27" s="71" t="s">
        <v>18</v>
      </c>
      <c r="B27" s="80">
        <f t="shared" si="0"/>
        <v>1314211</v>
      </c>
      <c r="C27" s="81">
        <v>696934</v>
      </c>
      <c r="D27" s="81">
        <v>406432</v>
      </c>
      <c r="E27" s="81">
        <v>210845</v>
      </c>
    </row>
    <row r="28" spans="1:5" ht="12" customHeight="1">
      <c r="A28" s="71" t="s">
        <v>19</v>
      </c>
      <c r="B28" s="80">
        <f t="shared" si="0"/>
        <v>987244</v>
      </c>
      <c r="C28" s="81">
        <v>500186</v>
      </c>
      <c r="D28" s="81">
        <v>307724</v>
      </c>
      <c r="E28" s="81">
        <v>179334</v>
      </c>
    </row>
    <row r="29" spans="1:5" ht="12" customHeight="1">
      <c r="A29" s="86" t="s">
        <v>20</v>
      </c>
      <c r="B29" s="80">
        <f t="shared" si="0"/>
        <v>379219</v>
      </c>
      <c r="C29" s="81">
        <v>237813</v>
      </c>
      <c r="D29" s="81">
        <v>99147</v>
      </c>
      <c r="E29" s="81">
        <v>42259</v>
      </c>
    </row>
    <row r="30" spans="1:5" ht="12" customHeight="1">
      <c r="A30" s="71" t="s">
        <v>21</v>
      </c>
      <c r="B30" s="80">
        <f t="shared" si="0"/>
        <v>465359</v>
      </c>
      <c r="C30" s="81">
        <v>220602</v>
      </c>
      <c r="D30" s="81">
        <v>140303</v>
      </c>
      <c r="E30" s="81">
        <v>104454</v>
      </c>
    </row>
    <row r="31" spans="1:5" ht="12" customHeight="1">
      <c r="A31" s="71"/>
      <c r="B31" s="80"/>
      <c r="C31" s="81"/>
      <c r="D31" s="81"/>
      <c r="E31" s="81"/>
    </row>
    <row r="32" spans="1:5" ht="12" customHeight="1">
      <c r="A32" s="79" t="s">
        <v>30</v>
      </c>
      <c r="B32" s="80"/>
      <c r="C32" s="81"/>
      <c r="D32" s="81"/>
      <c r="E32" s="81"/>
    </row>
    <row r="33" spans="1:5" ht="12" customHeight="1">
      <c r="A33" s="71" t="s">
        <v>31</v>
      </c>
      <c r="B33" s="80">
        <f>SUM(C33:E33)</f>
        <v>6631904</v>
      </c>
      <c r="C33" s="81">
        <v>2990448</v>
      </c>
      <c r="D33" s="81">
        <v>2389906</v>
      </c>
      <c r="E33" s="81">
        <v>1251550</v>
      </c>
    </row>
    <row r="34" spans="1:5" ht="12" customHeight="1">
      <c r="A34" s="71" t="s">
        <v>32</v>
      </c>
      <c r="B34" s="80">
        <f>SUM(C34:E34)</f>
        <v>681105</v>
      </c>
      <c r="C34" s="81">
        <v>475788</v>
      </c>
      <c r="D34" s="81">
        <v>95165</v>
      </c>
      <c r="E34" s="81">
        <v>110152</v>
      </c>
    </row>
    <row r="35" spans="1:5" ht="12" customHeight="1">
      <c r="A35" s="71"/>
      <c r="B35" s="80"/>
      <c r="C35" s="81"/>
      <c r="D35" s="81"/>
      <c r="E35" s="81"/>
    </row>
    <row r="36" spans="1:5" ht="12" customHeight="1">
      <c r="A36" s="79" t="s">
        <v>33</v>
      </c>
      <c r="B36" s="80"/>
      <c r="C36" s="81"/>
      <c r="D36" s="81"/>
      <c r="E36" s="81"/>
    </row>
    <row r="37" spans="1:5" ht="12" customHeight="1">
      <c r="A37" s="71" t="s">
        <v>34</v>
      </c>
      <c r="B37" s="80">
        <f>SUM(C37:E37)</f>
        <v>879212</v>
      </c>
      <c r="C37" s="81">
        <v>480875</v>
      </c>
      <c r="D37" s="81">
        <v>183980</v>
      </c>
      <c r="E37" s="81">
        <v>214357</v>
      </c>
    </row>
    <row r="38" spans="1:5" ht="12" customHeight="1">
      <c r="A38" s="71" t="s">
        <v>35</v>
      </c>
      <c r="B38" s="80">
        <f>SUM(C38:E38)</f>
        <v>128768</v>
      </c>
      <c r="C38" s="81">
        <v>71096</v>
      </c>
      <c r="D38" s="81">
        <v>38257</v>
      </c>
      <c r="E38" s="81">
        <v>19415</v>
      </c>
    </row>
    <row r="39" spans="1:5" ht="12" customHeight="1">
      <c r="A39" s="71" t="s">
        <v>36</v>
      </c>
      <c r="B39" s="80">
        <f>SUM(C39:E39)</f>
        <v>2167204</v>
      </c>
      <c r="C39" s="81">
        <v>1498113</v>
      </c>
      <c r="D39" s="81">
        <v>414400</v>
      </c>
      <c r="E39" s="81">
        <v>254691</v>
      </c>
    </row>
    <row r="40" spans="1:5" ht="12" customHeight="1">
      <c r="A40" s="71" t="s">
        <v>37</v>
      </c>
      <c r="B40" s="80">
        <f>SUM(C40:E40)</f>
        <v>1124849</v>
      </c>
      <c r="C40" s="81">
        <v>553873</v>
      </c>
      <c r="D40" s="81">
        <v>299147</v>
      </c>
      <c r="E40" s="81">
        <v>271829</v>
      </c>
    </row>
    <row r="41" spans="1:5" ht="12" customHeight="1">
      <c r="A41" s="71" t="s">
        <v>38</v>
      </c>
      <c r="B41" s="80">
        <f>SUM(C41:E41)</f>
        <v>3012977</v>
      </c>
      <c r="C41" s="81">
        <v>862279</v>
      </c>
      <c r="D41" s="81">
        <v>1549288</v>
      </c>
      <c r="E41" s="81">
        <v>601410</v>
      </c>
    </row>
    <row r="42" spans="1:5" ht="12" customHeight="1">
      <c r="A42" s="71"/>
      <c r="B42" s="80"/>
      <c r="C42" s="81"/>
      <c r="D42" s="81"/>
      <c r="E42" s="81"/>
    </row>
    <row r="43" spans="1:5" ht="12" customHeight="1">
      <c r="A43" s="79" t="s">
        <v>44</v>
      </c>
      <c r="B43" s="80"/>
      <c r="C43" s="81"/>
      <c r="D43" s="81"/>
      <c r="E43" s="81"/>
    </row>
    <row r="44" spans="1:5" ht="12" customHeight="1">
      <c r="A44" s="71" t="s">
        <v>45</v>
      </c>
      <c r="B44" s="80">
        <f>SUM(C44:E44)</f>
        <v>5380616</v>
      </c>
      <c r="C44" s="81">
        <v>2569567</v>
      </c>
      <c r="D44" s="81">
        <v>1977050</v>
      </c>
      <c r="E44" s="81">
        <v>833999</v>
      </c>
    </row>
    <row r="45" spans="1:5" ht="12" customHeight="1">
      <c r="A45" s="71" t="s">
        <v>46</v>
      </c>
      <c r="B45" s="80">
        <f>SUM(C45:E45)</f>
        <v>1932393</v>
      </c>
      <c r="C45" s="81">
        <v>896669</v>
      </c>
      <c r="D45" s="81">
        <v>508021</v>
      </c>
      <c r="E45" s="81">
        <v>527703</v>
      </c>
    </row>
    <row r="46" spans="1:5" ht="12" customHeight="1">
      <c r="A46" s="71"/>
      <c r="B46" s="80"/>
      <c r="C46" s="81"/>
      <c r="D46" s="81"/>
      <c r="E46" s="81"/>
    </row>
    <row r="47" spans="1:5" ht="12" customHeight="1">
      <c r="A47" s="79" t="s">
        <v>39</v>
      </c>
      <c r="B47" s="80"/>
      <c r="C47" s="81"/>
      <c r="D47" s="81"/>
      <c r="E47" s="81"/>
    </row>
    <row r="48" spans="1:5" ht="12" customHeight="1">
      <c r="A48" s="71" t="s">
        <v>105</v>
      </c>
      <c r="B48" s="80">
        <f>SUM(C48:E48)</f>
        <v>3953728</v>
      </c>
      <c r="C48" s="81">
        <v>2143540</v>
      </c>
      <c r="D48" s="81">
        <v>1211930</v>
      </c>
      <c r="E48" s="81">
        <v>598258</v>
      </c>
    </row>
    <row r="49" spans="1:5" ht="12" customHeight="1">
      <c r="A49" s="83" t="s">
        <v>40</v>
      </c>
      <c r="B49" s="80">
        <f>SUM(C49:E49)</f>
        <v>3866328</v>
      </c>
      <c r="C49" s="84">
        <v>2102496</v>
      </c>
      <c r="D49" s="84">
        <v>1174407</v>
      </c>
      <c r="E49" s="84">
        <v>589425</v>
      </c>
    </row>
    <row r="50" spans="1:5" ht="12" customHeight="1">
      <c r="A50" s="83" t="s">
        <v>41</v>
      </c>
      <c r="B50" s="80">
        <f>SUM(C50:E50)</f>
        <v>87402</v>
      </c>
      <c r="C50" s="84">
        <v>41045</v>
      </c>
      <c r="D50" s="84">
        <v>37523</v>
      </c>
      <c r="E50" s="84">
        <v>8834</v>
      </c>
    </row>
    <row r="51" spans="1:5" ht="12" customHeight="1">
      <c r="A51" s="71" t="s">
        <v>42</v>
      </c>
      <c r="B51" s="80">
        <f>SUM(C51:E51)</f>
        <v>2706655</v>
      </c>
      <c r="C51" s="81">
        <v>1547319</v>
      </c>
      <c r="D51" s="81">
        <v>716974</v>
      </c>
      <c r="E51" s="81">
        <v>442362</v>
      </c>
    </row>
    <row r="52" spans="1:5" ht="12" customHeight="1">
      <c r="A52" s="83" t="s">
        <v>43</v>
      </c>
      <c r="B52" s="80">
        <f>SUM(C52:E52)</f>
        <v>2330934</v>
      </c>
      <c r="C52" s="84">
        <v>1382894</v>
      </c>
      <c r="D52" s="84">
        <v>597753</v>
      </c>
      <c r="E52" s="84">
        <v>350287</v>
      </c>
    </row>
    <row r="53" spans="1:5" ht="12" customHeight="1">
      <c r="A53" s="71"/>
      <c r="C53" s="81"/>
      <c r="D53" s="81"/>
      <c r="E53" s="81"/>
    </row>
    <row r="54" spans="1:5" ht="12" customHeight="1">
      <c r="A54" s="70"/>
      <c r="C54" s="70"/>
      <c r="D54" s="70"/>
      <c r="E54" s="70"/>
    </row>
    <row r="55" spans="1:5" ht="12" customHeight="1">
      <c r="A55" s="71" t="s">
        <v>93</v>
      </c>
      <c r="C55" s="70"/>
      <c r="D55" s="70"/>
      <c r="E55" s="70"/>
    </row>
  </sheetData>
  <printOptions/>
  <pageMargins left="0.5" right="0.5" top="0.5" bottom="0.25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72" customWidth="1"/>
    <col min="2" max="2" width="17.7109375" style="70" customWidth="1"/>
    <col min="3" max="5" width="17.7109375" style="72" customWidth="1"/>
    <col min="6" max="16384" width="9.140625" style="72" customWidth="1"/>
  </cols>
  <sheetData>
    <row r="1" spans="1:5" ht="15.75">
      <c r="A1" s="69" t="s">
        <v>111</v>
      </c>
      <c r="C1" s="71"/>
      <c r="D1" s="71"/>
      <c r="E1" s="71"/>
    </row>
    <row r="2" spans="1:5" ht="15.75">
      <c r="A2" s="69" t="s">
        <v>112</v>
      </c>
      <c r="C2" s="71"/>
      <c r="D2" s="71"/>
      <c r="E2" s="71"/>
    </row>
    <row r="3" spans="1:5" ht="12" customHeight="1">
      <c r="A3" s="71" t="s">
        <v>0</v>
      </c>
      <c r="C3" s="71"/>
      <c r="D3" s="71"/>
      <c r="E3" s="71"/>
    </row>
    <row r="4" spans="1:5" ht="12" customHeight="1">
      <c r="A4" s="73"/>
      <c r="B4" s="74" t="s">
        <v>101</v>
      </c>
      <c r="C4" s="75" t="s">
        <v>102</v>
      </c>
      <c r="D4" s="75" t="s">
        <v>103</v>
      </c>
      <c r="E4" s="75" t="s">
        <v>104</v>
      </c>
    </row>
    <row r="5" spans="1:5" ht="12" customHeight="1">
      <c r="A5" s="76" t="s">
        <v>3</v>
      </c>
      <c r="B5" s="77">
        <v>7313009</v>
      </c>
      <c r="C5" s="87">
        <f>'under200#'!C5/'under200%'!B5</f>
        <v>0.47398218708605444</v>
      </c>
      <c r="D5" s="87">
        <f>'under200#'!D5/'under200%'!B5</f>
        <v>0.33981511577518914</v>
      </c>
      <c r="E5" s="87">
        <f>'under200#'!E5/'under200%'!B5</f>
        <v>0.18620269713875642</v>
      </c>
    </row>
    <row r="6" spans="1:5" ht="12" customHeight="1">
      <c r="A6" s="79" t="s">
        <v>4</v>
      </c>
      <c r="B6" s="80"/>
      <c r="C6" s="89"/>
      <c r="D6" s="89"/>
      <c r="E6" s="89"/>
    </row>
    <row r="7" spans="1:5" ht="12" customHeight="1">
      <c r="A7" s="71" t="s">
        <v>5</v>
      </c>
      <c r="B7" s="80">
        <v>5522366</v>
      </c>
      <c r="C7" s="89">
        <f>'under200#'!C7/'under200%'!B7</f>
        <v>0.4536656932916073</v>
      </c>
      <c r="D7" s="89">
        <f>'under200#'!D7/'under200%'!B7</f>
        <v>0.35778541299146055</v>
      </c>
      <c r="E7" s="89">
        <f>'under200#'!E7/'under200%'!B7</f>
        <v>0.1885488937169322</v>
      </c>
    </row>
    <row r="8" spans="1:5" ht="12" customHeight="1">
      <c r="A8" s="71" t="s">
        <v>6</v>
      </c>
      <c r="B8" s="80">
        <v>1790643</v>
      </c>
      <c r="C8" s="89">
        <f>'under200#'!C8/'under200%'!B8</f>
        <v>0.5366385147681587</v>
      </c>
      <c r="D8" s="89">
        <f>'under200#'!D8/'under200%'!B8</f>
        <v>0.28439448846029053</v>
      </c>
      <c r="E8" s="89">
        <f>'under200#'!E8/'under200%'!B8</f>
        <v>0.17896699677155078</v>
      </c>
    </row>
    <row r="9" spans="1:5" ht="12" customHeight="1">
      <c r="A9" s="71"/>
      <c r="B9" s="80"/>
      <c r="C9" s="89"/>
      <c r="D9" s="89"/>
      <c r="E9" s="89"/>
    </row>
    <row r="10" spans="1:5" ht="12" customHeight="1">
      <c r="A10" s="79" t="s">
        <v>7</v>
      </c>
      <c r="B10" s="80"/>
      <c r="C10" s="89"/>
      <c r="D10" s="89"/>
      <c r="E10" s="89"/>
    </row>
    <row r="11" spans="1:5" ht="12" customHeight="1">
      <c r="A11" s="71" t="s">
        <v>97</v>
      </c>
      <c r="B11" s="80">
        <v>2168263</v>
      </c>
      <c r="C11" s="89">
        <f>'under200#'!C11/'under200%'!B11</f>
        <v>0.35993096778388967</v>
      </c>
      <c r="D11" s="89">
        <f>'under200#'!D11/'under200%'!B11</f>
        <v>0.37965274507751134</v>
      </c>
      <c r="E11" s="89">
        <f>'under200#'!E11/'under200%'!B11</f>
        <v>0.26041628713859893</v>
      </c>
    </row>
    <row r="12" spans="1:5" ht="12" customHeight="1">
      <c r="A12" s="71" t="s">
        <v>95</v>
      </c>
      <c r="B12" s="80">
        <v>2460466</v>
      </c>
      <c r="C12" s="89">
        <f>'under200#'!C12/'under200%'!B12</f>
        <v>0.46110492890371174</v>
      </c>
      <c r="D12" s="89">
        <f>'under200#'!D12/'under200%'!B12</f>
        <v>0.3837943706598669</v>
      </c>
      <c r="E12" s="89">
        <f>'under200#'!E12/'under200%'!B12</f>
        <v>0.1551007004364214</v>
      </c>
    </row>
    <row r="13" spans="1:5" ht="12" customHeight="1">
      <c r="A13" s="71" t="s">
        <v>8</v>
      </c>
      <c r="B13" s="80">
        <v>2684280</v>
      </c>
      <c r="C13" s="89">
        <f>'under200#'!C13/'under200%'!B13</f>
        <v>0.5779121403132311</v>
      </c>
      <c r="D13" s="89">
        <f>'under200#'!D13/'under200%'!B13</f>
        <v>0.26732345358904436</v>
      </c>
      <c r="E13" s="89">
        <f>'under200#'!E13/'under200%'!B13</f>
        <v>0.15476440609772452</v>
      </c>
    </row>
    <row r="14" spans="1:5" ht="12" customHeight="1">
      <c r="A14" s="71"/>
      <c r="B14" s="80"/>
      <c r="C14" s="89"/>
      <c r="D14" s="89"/>
      <c r="E14" s="89"/>
    </row>
    <row r="15" spans="1:5" ht="12" customHeight="1">
      <c r="A15" s="82" t="s">
        <v>9</v>
      </c>
      <c r="B15" s="80"/>
      <c r="C15" s="89"/>
      <c r="D15" s="89"/>
      <c r="E15" s="89"/>
    </row>
    <row r="16" spans="1:5" ht="12" customHeight="1">
      <c r="A16" s="83" t="s">
        <v>96</v>
      </c>
      <c r="B16" s="80">
        <v>2168263</v>
      </c>
      <c r="C16" s="89">
        <f>'under200#'!C16/'under200%'!B16</f>
        <v>0.35993096778388967</v>
      </c>
      <c r="D16" s="89">
        <f>'under200#'!D16/'under200%'!B16</f>
        <v>0.37965274507751134</v>
      </c>
      <c r="E16" s="89">
        <f>'under200#'!E16/'under200%'!B16</f>
        <v>0.26041628713859893</v>
      </c>
    </row>
    <row r="17" spans="1:5" ht="12" customHeight="1">
      <c r="A17" s="83" t="s">
        <v>10</v>
      </c>
      <c r="B17" s="80">
        <v>3879203</v>
      </c>
      <c r="C17" s="89">
        <f>'under200#'!C17/'under200%'!B17</f>
        <v>0.42769300807408117</v>
      </c>
      <c r="D17" s="89">
        <f>'under200#'!D17/'under200%'!B17</f>
        <v>0.36047378804357494</v>
      </c>
      <c r="E17" s="89">
        <f>'under200#'!E17/'under200%'!B17</f>
        <v>0.21183320388234386</v>
      </c>
    </row>
    <row r="18" spans="1:5" ht="12" customHeight="1">
      <c r="A18" s="83" t="s">
        <v>11</v>
      </c>
      <c r="B18" s="80">
        <v>3249901</v>
      </c>
      <c r="C18" s="89">
        <f>'under200#'!C18/'under200%'!B18</f>
        <v>0.3764191586143701</v>
      </c>
      <c r="D18" s="89">
        <f>'under200#'!D18/'under200%'!B18</f>
        <v>0.40016326651181067</v>
      </c>
      <c r="E18" s="89">
        <f>'under200#'!E18/'under200%'!B18</f>
        <v>0.22341757487381925</v>
      </c>
    </row>
    <row r="19" spans="1:5" ht="12" customHeight="1">
      <c r="A19" s="83" t="s">
        <v>12</v>
      </c>
      <c r="B19" s="80">
        <v>1645935</v>
      </c>
      <c r="C19" s="89">
        <f>'under200#'!C19/'under200%'!B19</f>
        <v>0.30053070139464805</v>
      </c>
      <c r="D19" s="89">
        <f>'under200#'!D19/'under200%'!B19</f>
        <v>0.48238296166008987</v>
      </c>
      <c r="E19" s="89">
        <f>'under200#'!E19/'under200%'!B19</f>
        <v>0.2170863369452621</v>
      </c>
    </row>
    <row r="20" spans="1:5" ht="12" customHeight="1">
      <c r="A20" s="83" t="s">
        <v>13</v>
      </c>
      <c r="B20" s="80">
        <v>669926</v>
      </c>
      <c r="C20" s="89">
        <f>'under200#'!C20/'under200%'!B20</f>
        <v>0.40104130904010293</v>
      </c>
      <c r="D20" s="89">
        <f>'under200#'!D20/'under200%'!B20</f>
        <v>0.4191701770046244</v>
      </c>
      <c r="E20" s="89">
        <f>'under200#'!E20/'under200%'!B20</f>
        <v>0.17978851395527268</v>
      </c>
    </row>
    <row r="21" spans="1:5" ht="12" customHeight="1">
      <c r="A21" s="71"/>
      <c r="B21" s="80"/>
      <c r="C21" s="89"/>
      <c r="D21" s="89"/>
      <c r="E21" s="89"/>
    </row>
    <row r="22" spans="1:5" ht="12" customHeight="1">
      <c r="A22" s="79" t="s">
        <v>14</v>
      </c>
      <c r="B22" s="80"/>
      <c r="C22" s="89"/>
      <c r="D22" s="89"/>
      <c r="E22" s="89"/>
    </row>
    <row r="23" spans="1:5" ht="12" customHeight="1">
      <c r="A23" s="85">
        <v>0</v>
      </c>
      <c r="B23" s="80">
        <v>164959</v>
      </c>
      <c r="C23" s="89">
        <f>'under200#'!C23/'under200%'!B23</f>
        <v>0.4085500033341618</v>
      </c>
      <c r="D23" s="89">
        <f>'under200#'!D23/'under200%'!B23</f>
        <v>0.36918870749701443</v>
      </c>
      <c r="E23" s="89">
        <f>'under200#'!E23/'under200%'!B23</f>
        <v>0.22226128916882376</v>
      </c>
    </row>
    <row r="24" spans="1:5" ht="12" customHeight="1">
      <c r="A24" s="71" t="s">
        <v>15</v>
      </c>
      <c r="B24" s="80">
        <v>938253</v>
      </c>
      <c r="C24" s="89">
        <f>'under200#'!C24/'under200%'!B24</f>
        <v>0.42011056719243106</v>
      </c>
      <c r="D24" s="89">
        <f>'under200#'!D24/'under200%'!B24</f>
        <v>0.4355605577600072</v>
      </c>
      <c r="E24" s="89">
        <f>'under200#'!E24/'under200%'!B24</f>
        <v>0.1443288750475618</v>
      </c>
    </row>
    <row r="25" spans="1:5" ht="12" customHeight="1">
      <c r="A25" s="71" t="s">
        <v>16</v>
      </c>
      <c r="B25" s="80">
        <v>1635344</v>
      </c>
      <c r="C25" s="89">
        <f>'under200#'!C25/'under200%'!B25</f>
        <v>0.4072231897386727</v>
      </c>
      <c r="D25" s="89">
        <f>'under200#'!D25/'under200%'!B25</f>
        <v>0.35380935142697806</v>
      </c>
      <c r="E25" s="89">
        <f>'under200#'!E25/'under200%'!B25</f>
        <v>0.23896745883434922</v>
      </c>
    </row>
    <row r="26" spans="1:5" ht="12" customHeight="1">
      <c r="A26" s="71" t="s">
        <v>17</v>
      </c>
      <c r="B26" s="80">
        <v>1428421</v>
      </c>
      <c r="C26" s="89">
        <f>'under200#'!C26/'under200%'!B26</f>
        <v>0.4782812630169957</v>
      </c>
      <c r="D26" s="89">
        <f>'under200#'!D26/'under200%'!B26</f>
        <v>0.33834562779460675</v>
      </c>
      <c r="E26" s="89">
        <f>'under200#'!E26/'under200%'!B26</f>
        <v>0.18337310918839753</v>
      </c>
    </row>
    <row r="27" spans="1:5" ht="12" customHeight="1">
      <c r="A27" s="71" t="s">
        <v>18</v>
      </c>
      <c r="B27" s="80">
        <v>1314211</v>
      </c>
      <c r="C27" s="89">
        <f>'under200#'!C27/'under200%'!B27</f>
        <v>0.5303060163094054</v>
      </c>
      <c r="D27" s="89">
        <f>'under200#'!D27/'under200%'!B27</f>
        <v>0.3092593198504654</v>
      </c>
      <c r="E27" s="89">
        <f>'under200#'!E27/'under200%'!B27</f>
        <v>0.16043466384012917</v>
      </c>
    </row>
    <row r="28" spans="1:5" ht="12" customHeight="1">
      <c r="A28" s="71" t="s">
        <v>19</v>
      </c>
      <c r="B28" s="80">
        <v>987244</v>
      </c>
      <c r="C28" s="89">
        <f>'under200#'!C28/'under200%'!B28</f>
        <v>0.5066488122490489</v>
      </c>
      <c r="D28" s="89">
        <f>'under200#'!D28/'under200%'!B28</f>
        <v>0.311700045784021</v>
      </c>
      <c r="E28" s="89">
        <f>'under200#'!E28/'under200%'!B28</f>
        <v>0.18165114196693016</v>
      </c>
    </row>
    <row r="29" spans="1:5" ht="12" customHeight="1">
      <c r="A29" s="86" t="s">
        <v>20</v>
      </c>
      <c r="B29" s="80">
        <v>379219</v>
      </c>
      <c r="C29" s="89">
        <f>'under200#'!C29/'under200%'!B29</f>
        <v>0.6271125655623795</v>
      </c>
      <c r="D29" s="89">
        <f>'under200#'!D29/'under200%'!B29</f>
        <v>0.2614505074903947</v>
      </c>
      <c r="E29" s="89">
        <f>'under200#'!E29/'under200%'!B29</f>
        <v>0.11143692694722575</v>
      </c>
    </row>
    <row r="30" spans="1:5" ht="12" customHeight="1">
      <c r="A30" s="71" t="s">
        <v>21</v>
      </c>
      <c r="B30" s="80">
        <v>465359</v>
      </c>
      <c r="C30" s="89">
        <f>'under200#'!C30/'under200%'!B30</f>
        <v>0.4740469186155205</v>
      </c>
      <c r="D30" s="89">
        <f>'under200#'!D30/'under200%'!B30</f>
        <v>0.30149411529593284</v>
      </c>
      <c r="E30" s="89">
        <f>'under200#'!E30/'under200%'!B30</f>
        <v>0.22445896608854668</v>
      </c>
    </row>
    <row r="31" spans="1:5" ht="12" customHeight="1">
      <c r="A31" s="71"/>
      <c r="B31" s="80"/>
      <c r="C31" s="89"/>
      <c r="D31" s="89"/>
      <c r="E31" s="89"/>
    </row>
    <row r="32" spans="1:5" ht="12" customHeight="1">
      <c r="A32" s="79" t="s">
        <v>30</v>
      </c>
      <c r="B32" s="80"/>
      <c r="C32" s="89"/>
      <c r="D32" s="89"/>
      <c r="E32" s="89"/>
    </row>
    <row r="33" spans="1:5" ht="12" customHeight="1">
      <c r="A33" s="71" t="s">
        <v>31</v>
      </c>
      <c r="B33" s="80">
        <v>6631904</v>
      </c>
      <c r="C33" s="89">
        <f>'under200#'!C33/'under200%'!B33</f>
        <v>0.4509184692661414</v>
      </c>
      <c r="D33" s="89">
        <f>'under200#'!D33/'under200%'!B33</f>
        <v>0.36036498718919935</v>
      </c>
      <c r="E33" s="89">
        <f>'under200#'!E33/'under200%'!B33</f>
        <v>0.18871654354465928</v>
      </c>
    </row>
    <row r="34" spans="1:5" ht="12" customHeight="1">
      <c r="A34" s="71" t="s">
        <v>32</v>
      </c>
      <c r="B34" s="80">
        <v>681105</v>
      </c>
      <c r="C34" s="89">
        <f>'under200#'!C34/'under200%'!B34</f>
        <v>0.6985530865285088</v>
      </c>
      <c r="D34" s="89">
        <f>'under200#'!D34/'under200%'!B34</f>
        <v>0.139721482003509</v>
      </c>
      <c r="E34" s="89">
        <f>'under200#'!E34/'under200%'!B34</f>
        <v>0.16172543146798218</v>
      </c>
    </row>
    <row r="35" spans="1:5" ht="12" customHeight="1">
      <c r="A35" s="71"/>
      <c r="B35" s="80"/>
      <c r="C35" s="89"/>
      <c r="D35" s="89"/>
      <c r="E35" s="89"/>
    </row>
    <row r="36" spans="1:5" ht="12" customHeight="1">
      <c r="A36" s="79" t="s">
        <v>33</v>
      </c>
      <c r="B36" s="80"/>
      <c r="C36" s="89"/>
      <c r="D36" s="89"/>
      <c r="E36" s="89"/>
    </row>
    <row r="37" spans="1:5" ht="12" customHeight="1">
      <c r="A37" s="71" t="s">
        <v>34</v>
      </c>
      <c r="B37" s="80">
        <v>879212</v>
      </c>
      <c r="C37" s="89">
        <f>'under200#'!C37/'under200%'!B37</f>
        <v>0.5469386223117974</v>
      </c>
      <c r="D37" s="89">
        <f>'under200#'!D37/'under200%'!B37</f>
        <v>0.20925556066113749</v>
      </c>
      <c r="E37" s="89">
        <f>'under200#'!E37/'under200%'!B37</f>
        <v>0.24380581702706514</v>
      </c>
    </row>
    <row r="38" spans="1:5" ht="12" customHeight="1">
      <c r="A38" s="71" t="s">
        <v>35</v>
      </c>
      <c r="B38" s="80">
        <v>128768</v>
      </c>
      <c r="C38" s="89">
        <f>'under200#'!C38/'under200%'!B38</f>
        <v>0.5521247514910537</v>
      </c>
      <c r="D38" s="89">
        <f>'under200#'!D38/'under200%'!B38</f>
        <v>0.2971002112326044</v>
      </c>
      <c r="E38" s="89">
        <f>'under200#'!E38/'under200%'!B38</f>
        <v>0.15077503727634195</v>
      </c>
    </row>
    <row r="39" spans="1:5" ht="12" customHeight="1">
      <c r="A39" s="71" t="s">
        <v>36</v>
      </c>
      <c r="B39" s="80">
        <v>2167204</v>
      </c>
      <c r="C39" s="89">
        <f>'under200#'!C39/'under200%'!B39</f>
        <v>0.6912653354275832</v>
      </c>
      <c r="D39" s="89">
        <f>'under200#'!D39/'under200%'!B39</f>
        <v>0.19121411736043306</v>
      </c>
      <c r="E39" s="89">
        <f>'under200#'!E39/'under200%'!B39</f>
        <v>0.11752054721198374</v>
      </c>
    </row>
    <row r="40" spans="1:5" ht="12" customHeight="1">
      <c r="A40" s="71" t="s">
        <v>37</v>
      </c>
      <c r="B40" s="80">
        <v>1124849</v>
      </c>
      <c r="C40" s="89">
        <f>'under200#'!C40/'under200%'!B40</f>
        <v>0.49239764626185384</v>
      </c>
      <c r="D40" s="89">
        <f>'under200#'!D40/'under200%'!B40</f>
        <v>0.26594414005791</v>
      </c>
      <c r="E40" s="89">
        <f>'under200#'!E40/'under200%'!B40</f>
        <v>0.24165821368023618</v>
      </c>
    </row>
    <row r="41" spans="1:5" ht="12" customHeight="1">
      <c r="A41" s="71" t="s">
        <v>38</v>
      </c>
      <c r="B41" s="80">
        <v>3012977</v>
      </c>
      <c r="C41" s="89">
        <f>'under200#'!C41/'under200%'!B41</f>
        <v>0.2861883778070659</v>
      </c>
      <c r="D41" s="89">
        <f>'under200#'!D41/'under200%'!B41</f>
        <v>0.5142050536728292</v>
      </c>
      <c r="E41" s="89">
        <f>'under200#'!E41/'under200%'!B41</f>
        <v>0.19960656852010486</v>
      </c>
    </row>
    <row r="42" spans="1:5" ht="12" customHeight="1">
      <c r="A42" s="71"/>
      <c r="B42" s="80"/>
      <c r="C42" s="89"/>
      <c r="D42" s="89"/>
      <c r="E42" s="89"/>
    </row>
    <row r="43" spans="1:5" ht="12" customHeight="1">
      <c r="A43" s="79" t="s">
        <v>44</v>
      </c>
      <c r="B43" s="80"/>
      <c r="C43" s="89"/>
      <c r="D43" s="89"/>
      <c r="E43" s="89"/>
    </row>
    <row r="44" spans="1:5" ht="12" customHeight="1">
      <c r="A44" s="71" t="s">
        <v>45</v>
      </c>
      <c r="B44" s="80">
        <v>5380616</v>
      </c>
      <c r="C44" s="89">
        <f>'under200#'!C44/'under200%'!B44</f>
        <v>0.4775600042820376</v>
      </c>
      <c r="D44" s="89">
        <f>'under200#'!D44/'under200%'!B44</f>
        <v>0.3674393415177742</v>
      </c>
      <c r="E44" s="89">
        <f>'under200#'!E44/'under200%'!B44</f>
        <v>0.15500065420018824</v>
      </c>
    </row>
    <row r="45" spans="1:5" ht="12" customHeight="1">
      <c r="A45" s="71" t="s">
        <v>46</v>
      </c>
      <c r="B45" s="80">
        <v>1932393</v>
      </c>
      <c r="C45" s="89">
        <f>'under200#'!C45/'under200%'!B45</f>
        <v>0.46402000007244903</v>
      </c>
      <c r="D45" s="89">
        <f>'under200#'!D45/'under200%'!B45</f>
        <v>0.26289735059069247</v>
      </c>
      <c r="E45" s="89">
        <f>'under200#'!E45/'under200%'!B45</f>
        <v>0.2730826493368585</v>
      </c>
    </row>
    <row r="46" spans="1:5" ht="12" customHeight="1">
      <c r="A46" s="71"/>
      <c r="B46" s="80"/>
      <c r="C46" s="89"/>
      <c r="D46" s="89"/>
      <c r="E46" s="89"/>
    </row>
    <row r="47" spans="1:5" ht="12" customHeight="1">
      <c r="A47" s="79" t="s">
        <v>39</v>
      </c>
      <c r="B47" s="80"/>
      <c r="C47" s="89"/>
      <c r="D47" s="89"/>
      <c r="E47" s="89"/>
    </row>
    <row r="48" spans="1:5" ht="12" customHeight="1">
      <c r="A48" s="71" t="s">
        <v>105</v>
      </c>
      <c r="B48" s="80">
        <v>3953728</v>
      </c>
      <c r="C48" s="89">
        <f>'under200#'!C48/'under200%'!B48</f>
        <v>0.5421566683393496</v>
      </c>
      <c r="D48" s="89">
        <f>'under200#'!D48/'under200%'!B48</f>
        <v>0.3065284207714845</v>
      </c>
      <c r="E48" s="89">
        <f>'under200#'!E48/'under200%'!B48</f>
        <v>0.15131491088916588</v>
      </c>
    </row>
    <row r="49" spans="1:5" ht="12" customHeight="1">
      <c r="A49" s="83" t="s">
        <v>40</v>
      </c>
      <c r="B49" s="80">
        <v>3866328</v>
      </c>
      <c r="C49" s="89">
        <f>'under200#'!C49/'under200%'!B49</f>
        <v>0.5437965945982856</v>
      </c>
      <c r="D49" s="89">
        <f>'under200#'!D49/'under200%'!B49</f>
        <v>0.30375255280979785</v>
      </c>
      <c r="E49" s="89">
        <f>'under200#'!E49/'under200%'!B49</f>
        <v>0.15245085259191668</v>
      </c>
    </row>
    <row r="50" spans="1:5" ht="12" customHeight="1">
      <c r="A50" s="83" t="s">
        <v>41</v>
      </c>
      <c r="B50" s="80">
        <v>87402</v>
      </c>
      <c r="C50" s="89">
        <f>'under200#'!C50/'under200%'!B50</f>
        <v>0.46961167936660486</v>
      </c>
      <c r="D50" s="89">
        <f>'under200#'!D50/'under200%'!B50</f>
        <v>0.42931511864717053</v>
      </c>
      <c r="E50" s="89">
        <f>'under200#'!E50/'under200%'!B50</f>
        <v>0.10107320198622458</v>
      </c>
    </row>
    <row r="51" spans="1:5" ht="12" customHeight="1">
      <c r="A51" s="71" t="s">
        <v>42</v>
      </c>
      <c r="B51" s="80">
        <v>2706655</v>
      </c>
      <c r="C51" s="89">
        <f>'under200#'!C51/'under200%'!B51</f>
        <v>0.5716720453844321</v>
      </c>
      <c r="D51" s="89">
        <f>'under200#'!D51/'under200%'!B51</f>
        <v>0.2648930137014137</v>
      </c>
      <c r="E51" s="89">
        <f>'under200#'!E51/'under200%'!B51</f>
        <v>0.1634349409141542</v>
      </c>
    </row>
    <row r="52" spans="1:5" ht="12" customHeight="1">
      <c r="A52" s="83" t="s">
        <v>43</v>
      </c>
      <c r="B52" s="80">
        <v>2330934</v>
      </c>
      <c r="C52" s="89">
        <f>'under200#'!C52/'under200%'!B52</f>
        <v>0.5932789173781841</v>
      </c>
      <c r="D52" s="89">
        <f>'under200#'!D52/'under200%'!B52</f>
        <v>0.2564435543863533</v>
      </c>
      <c r="E52" s="89">
        <f>'under200#'!E52/'under200%'!B52</f>
        <v>0.1502775282354627</v>
      </c>
    </row>
    <row r="53" spans="1:5" ht="12" customHeight="1">
      <c r="A53" s="71"/>
      <c r="B53" s="80"/>
      <c r="C53" s="81"/>
      <c r="D53" s="81"/>
      <c r="E53" s="81"/>
    </row>
    <row r="54" spans="1:5" ht="12" customHeight="1">
      <c r="A54" s="70"/>
      <c r="B54" s="80"/>
      <c r="C54" s="70"/>
      <c r="D54" s="70"/>
      <c r="E54" s="70"/>
    </row>
    <row r="55" spans="1:5" ht="12" customHeight="1">
      <c r="A55" s="71" t="s">
        <v>93</v>
      </c>
      <c r="B55" s="80"/>
      <c r="C55" s="70"/>
      <c r="D55" s="70"/>
      <c r="E55" s="70"/>
    </row>
    <row r="56" ht="12.75">
      <c r="B56" s="80"/>
    </row>
    <row r="57" ht="12.75">
      <c r="B57" s="80"/>
    </row>
    <row r="58" ht="12.75">
      <c r="B58" s="80"/>
    </row>
    <row r="59" ht="12.75">
      <c r="B59" s="80"/>
    </row>
    <row r="60" ht="12.75">
      <c r="B60" s="80"/>
    </row>
    <row r="61" ht="12.75">
      <c r="B61" s="80"/>
    </row>
  </sheetData>
  <printOptions/>
  <pageMargins left="0.5" right="0.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3" width="34.7109375" style="0" customWidth="1"/>
  </cols>
  <sheetData>
    <row r="1" spans="1:256" ht="15.75">
      <c r="A1" s="1" t="s">
        <v>79</v>
      </c>
      <c r="B1" s="7"/>
      <c r="C1" s="7"/>
      <c r="D1" s="7"/>
      <c r="E1" s="7"/>
      <c r="F1" s="7"/>
      <c r="G1" s="7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3" spans="1:254" ht="12.75">
      <c r="A3" s="2"/>
      <c r="B3" s="9" t="s">
        <v>1</v>
      </c>
      <c r="C3" s="13" t="s">
        <v>2</v>
      </c>
      <c r="D3" s="2"/>
      <c r="E3" s="2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</row>
    <row r="4" spans="1:5" ht="12.75">
      <c r="A4" s="6" t="s">
        <v>47</v>
      </c>
      <c r="B4" s="12">
        <v>8354282</v>
      </c>
      <c r="C4" s="16">
        <f>B4/$B$4</f>
        <v>1</v>
      </c>
      <c r="D4" s="8"/>
      <c r="E4" s="8"/>
    </row>
    <row r="5" spans="1:5" ht="12.75">
      <c r="A5" s="4" t="s">
        <v>97</v>
      </c>
      <c r="B5" s="11">
        <v>2375720</v>
      </c>
      <c r="C5" s="15">
        <f>B5/$B$4</f>
        <v>0.284371535459301</v>
      </c>
      <c r="D5" s="8"/>
      <c r="E5" s="8"/>
    </row>
    <row r="6" spans="1:5" ht="12.75">
      <c r="A6" s="4" t="s">
        <v>95</v>
      </c>
      <c r="B6" s="11">
        <f>B4-(B5+B7)</f>
        <v>2819875</v>
      </c>
      <c r="C6" s="15">
        <f>B6/$B$4</f>
        <v>0.337536487276824</v>
      </c>
      <c r="D6" s="8"/>
      <c r="E6" s="8"/>
    </row>
    <row r="7" spans="1:5" ht="12.75">
      <c r="A7" s="4" t="s">
        <v>8</v>
      </c>
      <c r="B7" s="11">
        <v>3158687</v>
      </c>
      <c r="C7" s="15">
        <f>B7/$B$4</f>
        <v>0.378091977263875</v>
      </c>
      <c r="D7" s="8"/>
      <c r="E7" s="8"/>
    </row>
    <row r="8" spans="1:5" ht="12.75">
      <c r="A8" s="4"/>
      <c r="B8" s="11"/>
      <c r="C8" s="15"/>
      <c r="D8" s="8"/>
      <c r="E8" s="8"/>
    </row>
    <row r="9" spans="1:5" ht="12.75">
      <c r="A9" s="36" t="s">
        <v>9</v>
      </c>
      <c r="B9" s="11"/>
      <c r="C9" s="15"/>
      <c r="D9" s="8"/>
      <c r="E9" s="8"/>
    </row>
    <row r="10" spans="1:5" ht="12.75">
      <c r="A10" s="37" t="s">
        <v>98</v>
      </c>
      <c r="B10" s="55">
        <v>2375720</v>
      </c>
      <c r="C10" s="43">
        <f>B10/$B$4</f>
        <v>0.284371535459301</v>
      </c>
      <c r="D10" s="8"/>
      <c r="E10" s="8"/>
    </row>
    <row r="11" spans="1:5" ht="12.75">
      <c r="A11" s="37" t="s">
        <v>10</v>
      </c>
      <c r="B11" s="55">
        <v>4705399</v>
      </c>
      <c r="C11" s="43">
        <f>B11/$B$4</f>
        <v>0.5632320048569105</v>
      </c>
      <c r="D11" s="8"/>
      <c r="E11" s="8"/>
    </row>
    <row r="12" spans="1:5" ht="12.75">
      <c r="A12" s="37" t="s">
        <v>11</v>
      </c>
      <c r="B12" s="42">
        <v>3289248</v>
      </c>
      <c r="C12" s="43">
        <f>B12/$B$4</f>
        <v>0.39372001088782976</v>
      </c>
      <c r="D12" s="8"/>
      <c r="E12" s="8"/>
    </row>
    <row r="13" spans="1:5" ht="12.75">
      <c r="A13" s="37" t="s">
        <v>12</v>
      </c>
      <c r="B13" s="42">
        <v>1571716</v>
      </c>
      <c r="C13" s="43">
        <f>B13/$B$4</f>
        <v>0.18813298378005436</v>
      </c>
      <c r="D13" s="8"/>
      <c r="E13" s="8"/>
    </row>
    <row r="14" spans="1:5" ht="12.75">
      <c r="A14" s="37" t="s">
        <v>13</v>
      </c>
      <c r="B14" s="42">
        <v>807679</v>
      </c>
      <c r="C14" s="43">
        <f>B14/$B$4</f>
        <v>0.09667844585567018</v>
      </c>
      <c r="D14" s="8"/>
      <c r="E14" s="8"/>
    </row>
    <row r="15" spans="4:5" ht="12.75">
      <c r="D15" s="8"/>
      <c r="E15" s="8"/>
    </row>
    <row r="16" spans="1:5" ht="12.75">
      <c r="A16" s="4"/>
      <c r="B16" s="11"/>
      <c r="C16" s="15"/>
      <c r="D16" s="8"/>
      <c r="E16" s="8"/>
    </row>
    <row r="17" spans="1:5" ht="12.75">
      <c r="A17" s="6" t="s">
        <v>48</v>
      </c>
      <c r="B17" s="12">
        <v>5594936</v>
      </c>
      <c r="C17" s="16">
        <f>B17/$B$17</f>
        <v>1</v>
      </c>
      <c r="D17" s="8"/>
      <c r="E17" s="8"/>
    </row>
    <row r="18" spans="1:5" ht="12.75">
      <c r="A18" s="4" t="s">
        <v>97</v>
      </c>
      <c r="B18" s="11">
        <v>0</v>
      </c>
      <c r="C18" s="15">
        <f>B18/$B$17</f>
        <v>0</v>
      </c>
      <c r="D18" s="8"/>
      <c r="E18" s="8"/>
    </row>
    <row r="19" spans="1:5" ht="12.75">
      <c r="A19" s="4" t="s">
        <v>95</v>
      </c>
      <c r="B19" s="11">
        <f>B17-B20</f>
        <v>422838</v>
      </c>
      <c r="C19" s="15">
        <f>B19/$B$17</f>
        <v>0.07557512722218807</v>
      </c>
      <c r="D19" s="8"/>
      <c r="E19" s="8"/>
    </row>
    <row r="20" spans="1:5" ht="12.75">
      <c r="A20" s="4" t="s">
        <v>8</v>
      </c>
      <c r="B20" s="11">
        <v>5172098</v>
      </c>
      <c r="C20" s="15">
        <f>B20/$B$17</f>
        <v>0.9244248727778119</v>
      </c>
      <c r="D20" s="8"/>
      <c r="E20" s="8"/>
    </row>
    <row r="21" spans="1:5" ht="12.75">
      <c r="A21" s="4"/>
      <c r="B21" s="11"/>
      <c r="C21" s="15"/>
      <c r="D21" s="8"/>
      <c r="E21" s="8"/>
    </row>
    <row r="22" spans="1:5" ht="12.75">
      <c r="A22" s="36" t="s">
        <v>9</v>
      </c>
      <c r="B22" s="11"/>
      <c r="C22" s="15"/>
      <c r="D22" s="8"/>
      <c r="E22" s="8"/>
    </row>
    <row r="23" spans="1:5" ht="12.75">
      <c r="A23" s="37" t="s">
        <v>98</v>
      </c>
      <c r="B23" s="42">
        <v>0</v>
      </c>
      <c r="C23" s="43">
        <f>B23/$B$17</f>
        <v>0</v>
      </c>
      <c r="D23" s="8"/>
      <c r="E23" s="8"/>
    </row>
    <row r="24" spans="1:5" ht="12.75">
      <c r="A24" s="37" t="s">
        <v>10</v>
      </c>
      <c r="B24" s="42">
        <v>0</v>
      </c>
      <c r="C24" s="43">
        <f>B24/$B$17</f>
        <v>0</v>
      </c>
      <c r="D24" s="8"/>
      <c r="E24" s="8"/>
    </row>
    <row r="25" spans="1:5" ht="12.75">
      <c r="A25" s="37" t="s">
        <v>11</v>
      </c>
      <c r="B25" s="42">
        <v>235761</v>
      </c>
      <c r="C25" s="43">
        <f>B25/$B$17</f>
        <v>0.04213828361933005</v>
      </c>
      <c r="D25" s="8"/>
      <c r="E25" s="8"/>
    </row>
    <row r="26" spans="1:5" ht="12.75">
      <c r="A26" s="37" t="s">
        <v>12</v>
      </c>
      <c r="B26" s="42">
        <v>201519</v>
      </c>
      <c r="C26" s="43">
        <f>B26/$B$17</f>
        <v>0.036018106373334746</v>
      </c>
      <c r="D26" s="8"/>
      <c r="E26" s="8"/>
    </row>
    <row r="27" spans="1:5" ht="12.75">
      <c r="A27" s="37" t="s">
        <v>13</v>
      </c>
      <c r="B27" s="42">
        <v>41503</v>
      </c>
      <c r="C27" s="43">
        <f>B27/$B$17</f>
        <v>0.007417957953406437</v>
      </c>
      <c r="D27" s="8"/>
      <c r="E27" s="8"/>
    </row>
    <row r="30" ht="12.75">
      <c r="A30" s="22" t="s">
        <v>92</v>
      </c>
    </row>
  </sheetData>
  <printOptions/>
  <pageMargins left="0.5" right="0.5" top="0.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20.7109375" style="0" customWidth="1"/>
    <col min="3" max="3" width="20.421875" style="0" customWidth="1"/>
    <col min="4" max="4" width="21.421875" style="0" customWidth="1"/>
    <col min="5" max="5" width="20.421875" style="8" customWidth="1"/>
  </cols>
  <sheetData>
    <row r="1" spans="1:256" ht="15.75">
      <c r="A1" s="48" t="s">
        <v>86</v>
      </c>
      <c r="B1" s="20"/>
      <c r="C1" s="20"/>
      <c r="D1" s="20"/>
      <c r="E1" s="7"/>
      <c r="F1" s="20"/>
      <c r="G1" s="20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256" ht="15.75">
      <c r="A2" s="48" t="s">
        <v>85</v>
      </c>
      <c r="B2" s="20"/>
      <c r="C2" s="20"/>
      <c r="D2" s="20"/>
      <c r="E2" s="7"/>
      <c r="F2" s="20"/>
      <c r="G2" s="20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7" ht="12.75">
      <c r="A3" s="4"/>
      <c r="B3" s="8"/>
      <c r="C3" s="8"/>
      <c r="D3" s="8"/>
      <c r="F3" s="8"/>
      <c r="G3" s="8"/>
    </row>
    <row r="4" spans="1:252" ht="12.75">
      <c r="A4" s="9" t="s">
        <v>49</v>
      </c>
      <c r="B4" s="9" t="s">
        <v>50</v>
      </c>
      <c r="C4" s="9" t="s">
        <v>97</v>
      </c>
      <c r="D4" s="9" t="s">
        <v>95</v>
      </c>
      <c r="E4" s="9" t="s">
        <v>8</v>
      </c>
      <c r="F4" s="9"/>
      <c r="G4" s="9"/>
      <c r="H4" s="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</row>
    <row r="5" spans="1:9" ht="12.75">
      <c r="A5" s="21" t="s">
        <v>51</v>
      </c>
      <c r="B5" s="10">
        <v>13949218</v>
      </c>
      <c r="C5" s="10">
        <v>2375720</v>
      </c>
      <c r="D5" s="10">
        <v>3242713</v>
      </c>
      <c r="E5" s="10">
        <v>8330785</v>
      </c>
      <c r="F5" s="2"/>
      <c r="G5" s="2"/>
      <c r="H5" s="2"/>
      <c r="I5" s="2"/>
    </row>
    <row r="6" spans="1:9" ht="12.75">
      <c r="A6" s="5">
        <v>0</v>
      </c>
      <c r="B6" s="11">
        <v>172700</v>
      </c>
      <c r="C6" s="11">
        <v>0</v>
      </c>
      <c r="D6" s="11">
        <f>B6-(C6+E6)</f>
        <v>89753</v>
      </c>
      <c r="E6" s="11">
        <v>82947</v>
      </c>
      <c r="F6" s="2"/>
      <c r="G6" s="2"/>
      <c r="H6" s="2"/>
      <c r="I6" s="2"/>
    </row>
    <row r="7" spans="1:9" ht="12.75">
      <c r="A7" s="4" t="s">
        <v>15</v>
      </c>
      <c r="B7" s="11">
        <v>964439</v>
      </c>
      <c r="C7" s="11">
        <v>479549</v>
      </c>
      <c r="D7" s="11">
        <f aca="true" t="shared" si="0" ref="D7:D13">B7-(C7+E7)</f>
        <v>325801</v>
      </c>
      <c r="E7" s="11">
        <v>159089</v>
      </c>
      <c r="F7" s="2"/>
      <c r="G7" s="2"/>
      <c r="H7" s="2"/>
      <c r="I7" s="2"/>
    </row>
    <row r="8" spans="1:9" ht="12.75">
      <c r="A8" s="4" t="s">
        <v>16</v>
      </c>
      <c r="B8" s="11">
        <v>1672167</v>
      </c>
      <c r="C8" s="11">
        <v>800578</v>
      </c>
      <c r="D8" s="11">
        <f t="shared" si="0"/>
        <v>574973</v>
      </c>
      <c r="E8" s="11">
        <v>296616</v>
      </c>
      <c r="F8" s="2"/>
      <c r="G8" s="2"/>
      <c r="H8" s="2"/>
      <c r="I8" s="2"/>
    </row>
    <row r="9" spans="1:9" ht="12.75">
      <c r="A9" s="4" t="s">
        <v>17</v>
      </c>
      <c r="B9" s="11">
        <v>1453992</v>
      </c>
      <c r="C9" s="11">
        <v>444139</v>
      </c>
      <c r="D9" s="11">
        <f t="shared" si="0"/>
        <v>576408</v>
      </c>
      <c r="E9" s="11">
        <v>433445</v>
      </c>
      <c r="F9" s="2"/>
      <c r="G9" s="2"/>
      <c r="H9" s="2"/>
      <c r="I9" s="2"/>
    </row>
    <row r="10" spans="1:9" ht="12.75">
      <c r="A10" s="4" t="s">
        <v>18</v>
      </c>
      <c r="B10" s="11">
        <v>1342502</v>
      </c>
      <c r="C10" s="11">
        <v>225200</v>
      </c>
      <c r="D10" s="11">
        <f t="shared" si="0"/>
        <v>387270</v>
      </c>
      <c r="E10" s="11">
        <v>730032</v>
      </c>
      <c r="F10" s="2"/>
      <c r="G10" s="2"/>
      <c r="H10" s="2"/>
      <c r="I10" s="2"/>
    </row>
    <row r="11" spans="1:9" ht="12.75">
      <c r="A11" s="4" t="s">
        <v>19</v>
      </c>
      <c r="B11" s="11">
        <v>1264728</v>
      </c>
      <c r="C11" s="11">
        <v>140984</v>
      </c>
      <c r="D11" s="11">
        <f t="shared" si="0"/>
        <v>344796</v>
      </c>
      <c r="E11" s="11">
        <v>778948</v>
      </c>
      <c r="F11" s="2"/>
      <c r="G11" s="2"/>
      <c r="H11" s="2"/>
      <c r="I11" s="2"/>
    </row>
    <row r="12" spans="1:9" ht="12.75">
      <c r="A12" s="5" t="s">
        <v>20</v>
      </c>
      <c r="B12" s="11">
        <v>1001845</v>
      </c>
      <c r="C12" s="11">
        <v>59237</v>
      </c>
      <c r="D12" s="11">
        <f t="shared" si="0"/>
        <v>199824</v>
      </c>
      <c r="E12" s="11">
        <v>742784</v>
      </c>
      <c r="F12" s="2"/>
      <c r="G12" s="2"/>
      <c r="H12" s="2"/>
      <c r="I12" s="2"/>
    </row>
    <row r="13" spans="1:9" ht="12.75">
      <c r="A13" s="4" t="s">
        <v>21</v>
      </c>
      <c r="B13" s="11">
        <v>6076844</v>
      </c>
      <c r="C13" s="11">
        <v>226033</v>
      </c>
      <c r="D13" s="11">
        <f t="shared" si="0"/>
        <v>743887</v>
      </c>
      <c r="E13" s="11">
        <v>5106924</v>
      </c>
      <c r="F13" s="2"/>
      <c r="G13" s="2"/>
      <c r="H13" s="2"/>
      <c r="I13" s="2"/>
    </row>
    <row r="14" spans="1:9" ht="12.75">
      <c r="A14" s="4"/>
      <c r="B14" s="11"/>
      <c r="C14" s="11"/>
      <c r="D14" s="11"/>
      <c r="E14" s="11"/>
      <c r="F14" s="2"/>
      <c r="G14" s="2"/>
      <c r="H14" s="2"/>
      <c r="I14" s="2"/>
    </row>
    <row r="15" spans="1:9" ht="12.75">
      <c r="A15" s="4"/>
      <c r="B15" s="11"/>
      <c r="C15" s="11"/>
      <c r="D15" s="11"/>
      <c r="E15" s="11"/>
      <c r="F15" s="2"/>
      <c r="G15" s="2"/>
      <c r="H15" s="2"/>
      <c r="I15" s="2"/>
    </row>
    <row r="16" spans="1:9" ht="12.75">
      <c r="A16" s="6" t="s">
        <v>47</v>
      </c>
      <c r="B16" s="12">
        <v>8354282</v>
      </c>
      <c r="C16" s="12">
        <v>2375720</v>
      </c>
      <c r="D16" s="12">
        <v>2819875</v>
      </c>
      <c r="E16" s="12">
        <v>3158687</v>
      </c>
      <c r="F16" s="2"/>
      <c r="G16" s="2"/>
      <c r="H16" s="2"/>
      <c r="I16" s="2"/>
    </row>
    <row r="17" spans="1:7" ht="12.75">
      <c r="A17" s="5">
        <v>0</v>
      </c>
      <c r="B17" s="11">
        <v>108786</v>
      </c>
      <c r="C17" s="11">
        <v>0</v>
      </c>
      <c r="D17" s="11">
        <f>B17-(C17+E17)</f>
        <v>77770</v>
      </c>
      <c r="E17" s="11">
        <v>31016</v>
      </c>
      <c r="F17" s="8"/>
      <c r="G17" s="8"/>
    </row>
    <row r="18" spans="1:7" ht="12.75">
      <c r="A18" s="4" t="s">
        <v>15</v>
      </c>
      <c r="B18" s="11">
        <v>834819</v>
      </c>
      <c r="C18" s="11">
        <v>479549</v>
      </c>
      <c r="D18" s="11">
        <f aca="true" t="shared" si="1" ref="D18:D24">B18-(C18+E18)</f>
        <v>279633</v>
      </c>
      <c r="E18" s="11">
        <v>75637</v>
      </c>
      <c r="F18" s="8"/>
      <c r="G18" s="8"/>
    </row>
    <row r="19" spans="1:7" ht="12.75">
      <c r="A19" s="4" t="s">
        <v>16</v>
      </c>
      <c r="B19" s="11">
        <v>1404706</v>
      </c>
      <c r="C19" s="11">
        <v>800578</v>
      </c>
      <c r="D19" s="11">
        <f t="shared" si="1"/>
        <v>498392</v>
      </c>
      <c r="E19" s="11">
        <v>105736</v>
      </c>
      <c r="F19" s="8"/>
      <c r="G19" s="8"/>
    </row>
    <row r="20" spans="1:7" ht="12.75">
      <c r="A20" s="4" t="s">
        <v>17</v>
      </c>
      <c r="B20" s="11">
        <v>1135789</v>
      </c>
      <c r="C20" s="11">
        <v>444139</v>
      </c>
      <c r="D20" s="11">
        <f t="shared" si="1"/>
        <v>507515</v>
      </c>
      <c r="E20" s="11">
        <v>184135</v>
      </c>
      <c r="F20" s="8"/>
      <c r="G20" s="8"/>
    </row>
    <row r="21" spans="1:7" ht="12.75">
      <c r="A21" s="4" t="s">
        <v>18</v>
      </c>
      <c r="B21" s="11">
        <v>889527</v>
      </c>
      <c r="C21" s="11">
        <v>225200</v>
      </c>
      <c r="D21" s="11">
        <f t="shared" si="1"/>
        <v>342096</v>
      </c>
      <c r="E21" s="11">
        <v>322231</v>
      </c>
      <c r="F21" s="8"/>
      <c r="G21" s="8"/>
    </row>
    <row r="22" spans="1:7" ht="12.75">
      <c r="A22" s="4" t="s">
        <v>19</v>
      </c>
      <c r="B22" s="11">
        <v>784003</v>
      </c>
      <c r="C22" s="11">
        <v>140984</v>
      </c>
      <c r="D22" s="11">
        <f t="shared" si="1"/>
        <v>270706</v>
      </c>
      <c r="E22" s="11">
        <v>372313</v>
      </c>
      <c r="F22" s="8"/>
      <c r="G22" s="8"/>
    </row>
    <row r="23" spans="1:7" ht="12.75">
      <c r="A23" s="5" t="s">
        <v>20</v>
      </c>
      <c r="B23" s="11">
        <v>523860</v>
      </c>
      <c r="C23" s="11">
        <v>59237</v>
      </c>
      <c r="D23" s="11">
        <f t="shared" si="1"/>
        <v>168100</v>
      </c>
      <c r="E23" s="11">
        <v>296523</v>
      </c>
      <c r="F23" s="8"/>
      <c r="G23" s="8"/>
    </row>
    <row r="24" spans="1:7" ht="12.75">
      <c r="A24" s="4" t="s">
        <v>21</v>
      </c>
      <c r="B24" s="11">
        <v>2672791</v>
      </c>
      <c r="C24" s="11">
        <v>226033</v>
      </c>
      <c r="D24" s="11">
        <f t="shared" si="1"/>
        <v>675662</v>
      </c>
      <c r="E24" s="11">
        <v>1771096</v>
      </c>
      <c r="F24" s="8"/>
      <c r="G24" s="8"/>
    </row>
    <row r="25" spans="1:7" ht="12.75">
      <c r="A25" s="4"/>
      <c r="B25" s="11"/>
      <c r="C25" s="11"/>
      <c r="D25" s="11"/>
      <c r="E25" s="11"/>
      <c r="F25" s="8"/>
      <c r="G25" s="8"/>
    </row>
    <row r="26" spans="1:7" ht="12.75">
      <c r="A26" s="6" t="s">
        <v>48</v>
      </c>
      <c r="B26" s="12">
        <v>5594936</v>
      </c>
      <c r="C26" s="12">
        <v>0</v>
      </c>
      <c r="D26" s="12">
        <v>422838</v>
      </c>
      <c r="E26" s="12">
        <v>5172098</v>
      </c>
      <c r="F26" s="8"/>
      <c r="G26" s="8"/>
    </row>
    <row r="27" spans="1:7" ht="12.75">
      <c r="A27" s="5">
        <v>0</v>
      </c>
      <c r="B27" s="11">
        <v>63914</v>
      </c>
      <c r="C27" s="11">
        <v>0</v>
      </c>
      <c r="D27" s="11">
        <f>B27-(C27+E27)</f>
        <v>11983</v>
      </c>
      <c r="E27" s="11">
        <v>51931</v>
      </c>
      <c r="F27" s="8"/>
      <c r="G27" s="8"/>
    </row>
    <row r="28" spans="1:7" ht="12.75">
      <c r="A28" s="4" t="s">
        <v>15</v>
      </c>
      <c r="B28" s="11">
        <v>129621</v>
      </c>
      <c r="C28" s="11">
        <v>0</v>
      </c>
      <c r="D28" s="11">
        <f aca="true" t="shared" si="2" ref="D28:D34">B28-(C28+E28)</f>
        <v>46169</v>
      </c>
      <c r="E28" s="11">
        <v>83452</v>
      </c>
      <c r="F28" s="8"/>
      <c r="G28" s="8"/>
    </row>
    <row r="29" spans="1:7" ht="12.75">
      <c r="A29" s="4" t="s">
        <v>16</v>
      </c>
      <c r="B29" s="11">
        <v>267461</v>
      </c>
      <c r="C29" s="11">
        <v>0</v>
      </c>
      <c r="D29" s="11">
        <f t="shared" si="2"/>
        <v>76581</v>
      </c>
      <c r="E29" s="11">
        <v>190880</v>
      </c>
      <c r="F29" s="8"/>
      <c r="G29" s="8"/>
    </row>
    <row r="30" spans="1:7" ht="12.75">
      <c r="A30" s="4" t="s">
        <v>17</v>
      </c>
      <c r="B30" s="11">
        <v>318203</v>
      </c>
      <c r="C30" s="11">
        <v>0</v>
      </c>
      <c r="D30" s="11">
        <f t="shared" si="2"/>
        <v>68893</v>
      </c>
      <c r="E30" s="11">
        <v>249310</v>
      </c>
      <c r="F30" s="8"/>
      <c r="G30" s="8"/>
    </row>
    <row r="31" spans="1:7" ht="12.75">
      <c r="A31" s="4" t="s">
        <v>18</v>
      </c>
      <c r="B31" s="11">
        <v>452975</v>
      </c>
      <c r="C31" s="11">
        <v>0</v>
      </c>
      <c r="D31" s="11">
        <f t="shared" si="2"/>
        <v>45174</v>
      </c>
      <c r="E31" s="11">
        <v>407801</v>
      </c>
      <c r="F31" s="8"/>
      <c r="G31" s="8"/>
    </row>
    <row r="32" spans="1:7" ht="12.75">
      <c r="A32" s="4" t="s">
        <v>19</v>
      </c>
      <c r="B32" s="11">
        <v>480725</v>
      </c>
      <c r="C32" s="11">
        <v>0</v>
      </c>
      <c r="D32" s="11">
        <f t="shared" si="2"/>
        <v>74090</v>
      </c>
      <c r="E32" s="11">
        <v>406635</v>
      </c>
      <c r="F32" s="8"/>
      <c r="G32" s="8"/>
    </row>
    <row r="33" spans="1:7" ht="12.75">
      <c r="A33" s="5" t="s">
        <v>20</v>
      </c>
      <c r="B33" s="11">
        <v>477985</v>
      </c>
      <c r="C33" s="11">
        <v>0</v>
      </c>
      <c r="D33" s="11">
        <f t="shared" si="2"/>
        <v>31724</v>
      </c>
      <c r="E33" s="51">
        <v>446261</v>
      </c>
      <c r="F33" s="8"/>
      <c r="G33" s="8"/>
    </row>
    <row r="34" spans="1:7" ht="12.75">
      <c r="A34" s="4" t="s">
        <v>21</v>
      </c>
      <c r="B34" s="11">
        <v>3404053</v>
      </c>
      <c r="C34" s="11">
        <v>0</v>
      </c>
      <c r="D34" s="11">
        <f t="shared" si="2"/>
        <v>68225</v>
      </c>
      <c r="E34" s="11">
        <v>3335828</v>
      </c>
      <c r="F34" s="8"/>
      <c r="G34" s="8"/>
    </row>
    <row r="35" spans="2:7" ht="12.75">
      <c r="B35" s="11"/>
      <c r="C35" s="11"/>
      <c r="D35" s="11"/>
      <c r="E35" s="11"/>
      <c r="F35" s="8"/>
      <c r="G35" s="8"/>
    </row>
    <row r="36" spans="2:7" ht="12.75">
      <c r="B36" s="11"/>
      <c r="C36" s="11"/>
      <c r="D36" s="11"/>
      <c r="E36" s="11"/>
      <c r="F36" s="8"/>
      <c r="G36" s="8"/>
    </row>
    <row r="37" spans="1:7" ht="12.75">
      <c r="A37" s="22" t="s">
        <v>92</v>
      </c>
      <c r="F37" s="8"/>
      <c r="G37" s="8"/>
    </row>
  </sheetData>
  <printOptions/>
  <pageMargins left="0.5" right="0.5" top="0.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7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20.8515625" style="0" customWidth="1"/>
    <col min="3" max="3" width="20.421875" style="0" customWidth="1"/>
    <col min="4" max="4" width="21.421875" style="0" customWidth="1"/>
    <col min="5" max="5" width="20.421875" style="8" customWidth="1"/>
  </cols>
  <sheetData>
    <row r="1" spans="1:256" ht="15.75">
      <c r="A1" s="48" t="s">
        <v>88</v>
      </c>
      <c r="B1" s="20"/>
      <c r="C1" s="20"/>
      <c r="D1" s="20"/>
      <c r="E1" s="7"/>
      <c r="F1" s="20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256" ht="15.75">
      <c r="A2" s="48" t="s">
        <v>87</v>
      </c>
      <c r="B2" s="20"/>
      <c r="C2" s="20"/>
      <c r="D2" s="20"/>
      <c r="E2" s="7"/>
      <c r="F2" s="20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6" ht="12.75">
      <c r="A3" s="4"/>
      <c r="B3" s="8"/>
      <c r="C3" s="8"/>
      <c r="D3" s="8"/>
      <c r="F3" s="8"/>
    </row>
    <row r="4" spans="1:252" ht="12.75">
      <c r="A4" s="9" t="s">
        <v>49</v>
      </c>
      <c r="B4" s="9" t="s">
        <v>50</v>
      </c>
      <c r="C4" s="9" t="s">
        <v>97</v>
      </c>
      <c r="D4" s="9" t="s">
        <v>95</v>
      </c>
      <c r="E4" s="9" t="s">
        <v>8</v>
      </c>
      <c r="F4" s="9"/>
      <c r="G4" s="9"/>
      <c r="H4" s="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</row>
    <row r="5" spans="1:8" ht="12.75">
      <c r="A5" s="21" t="s">
        <v>51</v>
      </c>
      <c r="B5" s="24">
        <f>income!B5/income!$B$5</f>
        <v>1</v>
      </c>
      <c r="C5" s="24">
        <f>income!C5/income!$C$5</f>
        <v>1</v>
      </c>
      <c r="D5" s="24">
        <f>income!D5/income!$D$5</f>
        <v>1</v>
      </c>
      <c r="E5" s="24">
        <f>income!E5/income!$E$5</f>
        <v>1</v>
      </c>
      <c r="F5" s="2"/>
      <c r="G5" s="2"/>
      <c r="H5" s="2"/>
    </row>
    <row r="6" spans="1:8" ht="12.75">
      <c r="A6" s="5">
        <v>0</v>
      </c>
      <c r="B6" s="25">
        <f>income!B6/income!$B$5</f>
        <v>0.01238062234026309</v>
      </c>
      <c r="C6" s="25">
        <f>income!C6/income!$C$5</f>
        <v>0</v>
      </c>
      <c r="D6" s="26">
        <f>income!D6/income!$D$5</f>
        <v>0.02767836684899342</v>
      </c>
      <c r="E6" s="26">
        <f>income!E6/income!$E$5</f>
        <v>0.009956684754197833</v>
      </c>
      <c r="F6" s="2"/>
      <c r="G6" s="2"/>
      <c r="H6" s="2"/>
    </row>
    <row r="7" spans="1:8" ht="12.75">
      <c r="A7" s="4" t="s">
        <v>15</v>
      </c>
      <c r="B7" s="25">
        <f>income!B7/income!$B$5</f>
        <v>0.0691392879514823</v>
      </c>
      <c r="C7" s="25">
        <f>income!C7/income!$C$5</f>
        <v>0.20185417473439632</v>
      </c>
      <c r="D7" s="26">
        <f>income!D7/income!$D$5</f>
        <v>0.10047173462468001</v>
      </c>
      <c r="E7" s="26">
        <f>income!E7/income!$E$5</f>
        <v>0.01909651971572907</v>
      </c>
      <c r="F7" s="2"/>
      <c r="G7" s="2"/>
      <c r="H7" s="2"/>
    </row>
    <row r="8" spans="1:8" ht="12.75">
      <c r="A8" s="4" t="s">
        <v>16</v>
      </c>
      <c r="B8" s="25">
        <f>income!B8/income!$B$5</f>
        <v>0.1198753220431425</v>
      </c>
      <c r="C8" s="25">
        <f>income!C8/income!$C$5</f>
        <v>0.3369833145320156</v>
      </c>
      <c r="D8" s="26">
        <f>income!D8/income!$D$5</f>
        <v>0.17731233075514238</v>
      </c>
      <c r="E8" s="26">
        <f>income!E8/income!$E$5</f>
        <v>0.03560480795027119</v>
      </c>
      <c r="F8" s="2"/>
      <c r="G8" s="2"/>
      <c r="H8" s="2"/>
    </row>
    <row r="9" spans="1:8" ht="12.75">
      <c r="A9" s="4" t="s">
        <v>17</v>
      </c>
      <c r="B9" s="25">
        <f>income!B9/income!$B$5</f>
        <v>0.10423466032289408</v>
      </c>
      <c r="C9" s="25">
        <f>income!C9/income!$C$5</f>
        <v>0.18694921960500396</v>
      </c>
      <c r="D9" s="26">
        <f>income!D9/income!$D$5</f>
        <v>0.17775486143855468</v>
      </c>
      <c r="E9" s="26">
        <f>income!E9/income!$E$5</f>
        <v>0.052029310563170214</v>
      </c>
      <c r="F9" s="2"/>
      <c r="G9" s="2"/>
      <c r="H9" s="2"/>
    </row>
    <row r="10" spans="1:8" ht="12.75">
      <c r="A10" s="4" t="s">
        <v>18</v>
      </c>
      <c r="B10" s="25">
        <f>income!B10/income!$B$5</f>
        <v>0.09624209758568544</v>
      </c>
      <c r="C10" s="25">
        <f>income!C10/income!$C$5</f>
        <v>0.09479231559274662</v>
      </c>
      <c r="D10" s="26">
        <f>income!D10/income!$D$5</f>
        <v>0.11942777544605397</v>
      </c>
      <c r="E10" s="26">
        <f>income!E10/income!$E$5</f>
        <v>0.08763063744893189</v>
      </c>
      <c r="F10" s="2"/>
      <c r="G10" s="2"/>
      <c r="H10" s="2"/>
    </row>
    <row r="11" spans="1:8" ht="12.75">
      <c r="A11" s="4" t="s">
        <v>19</v>
      </c>
      <c r="B11" s="25">
        <f>income!B11/income!$B$5</f>
        <v>0.09066658790478434</v>
      </c>
      <c r="C11" s="25">
        <f>income!C11/income!$C$5</f>
        <v>0.05934369370127793</v>
      </c>
      <c r="D11" s="26">
        <f>income!D11/income!$D$5</f>
        <v>0.10632948398455244</v>
      </c>
      <c r="E11" s="26">
        <f>income!E11/income!$E$5</f>
        <v>0.09350235301955338</v>
      </c>
      <c r="F11" s="2"/>
      <c r="G11" s="2"/>
      <c r="H11" s="2"/>
    </row>
    <row r="12" spans="1:8" ht="12.75">
      <c r="A12" s="5" t="s">
        <v>20</v>
      </c>
      <c r="B12" s="25">
        <f>income!B12/income!$B$5</f>
        <v>0.07182087196572597</v>
      </c>
      <c r="C12" s="25">
        <f>income!C12/income!$C$5</f>
        <v>0.024934335696125805</v>
      </c>
      <c r="D12" s="26">
        <f>income!D12/income!$D$5</f>
        <v>0.061622474761102816</v>
      </c>
      <c r="E12" s="26">
        <f>income!E12/income!$E$5</f>
        <v>0.08916134553946597</v>
      </c>
      <c r="F12" s="2"/>
      <c r="G12" s="2"/>
      <c r="H12" s="2"/>
    </row>
    <row r="13" spans="1:8" ht="12.75">
      <c r="A13" s="4" t="s">
        <v>21</v>
      </c>
      <c r="B13" s="25">
        <f>income!B13/income!$B$5</f>
        <v>0.4356404781974158</v>
      </c>
      <c r="C13" s="25">
        <f>income!C13/income!$C$5</f>
        <v>0.09514294613843383</v>
      </c>
      <c r="D13" s="26">
        <f>income!D13/income!$D$5</f>
        <v>0.22940266375716878</v>
      </c>
      <c r="E13" s="26">
        <f>income!E13/income!$E$5</f>
        <v>0.6130183410086805</v>
      </c>
      <c r="F13" s="2"/>
      <c r="G13" s="2"/>
      <c r="H13" s="2"/>
    </row>
    <row r="14" spans="1:8" ht="12.75">
      <c r="A14" s="4"/>
      <c r="B14" s="25"/>
      <c r="C14" s="25"/>
      <c r="D14" s="26"/>
      <c r="E14" s="26"/>
      <c r="F14" s="2"/>
      <c r="G14" s="2"/>
      <c r="H14" s="2"/>
    </row>
    <row r="15" spans="1:8" ht="12.75">
      <c r="A15" s="4"/>
      <c r="B15" s="26"/>
      <c r="C15" s="26"/>
      <c r="D15" s="26"/>
      <c r="E15" s="26"/>
      <c r="F15" s="2"/>
      <c r="G15" s="2"/>
      <c r="H15" s="2"/>
    </row>
    <row r="16" spans="1:8" ht="12.75">
      <c r="A16" s="6" t="s">
        <v>47</v>
      </c>
      <c r="B16" s="27">
        <f>income!B16/income!$B$16</f>
        <v>1</v>
      </c>
      <c r="C16" s="27">
        <f>income!C16/income!$C$16</f>
        <v>1</v>
      </c>
      <c r="D16" s="27">
        <f>income!D16/income!$D$16</f>
        <v>1</v>
      </c>
      <c r="E16" s="27">
        <f>income!E16/income!$E$16</f>
        <v>1</v>
      </c>
      <c r="F16" s="2"/>
      <c r="G16" s="2"/>
      <c r="H16" s="2"/>
    </row>
    <row r="17" spans="1:6" ht="12.75">
      <c r="A17" s="5">
        <v>0</v>
      </c>
      <c r="B17" s="25">
        <f>income!B17/income!$B$16</f>
        <v>0.01302158581671052</v>
      </c>
      <c r="C17" s="25">
        <f>income!C17/income!$C$16</f>
        <v>0</v>
      </c>
      <c r="D17" s="26">
        <f>income!D17/income!$D$16</f>
        <v>0.027579236668292033</v>
      </c>
      <c r="E17" s="26">
        <f>income!E17/income!$E$16</f>
        <v>0.009819269842184427</v>
      </c>
      <c r="F17" s="8"/>
    </row>
    <row r="18" spans="1:6" ht="12.75">
      <c r="A18" s="4" t="s">
        <v>15</v>
      </c>
      <c r="B18" s="25">
        <f>income!B18/income!$B$16</f>
        <v>0.09992707931094498</v>
      </c>
      <c r="C18" s="25">
        <f>income!C18/income!$C$16</f>
        <v>0.20185417473439632</v>
      </c>
      <c r="D18" s="26">
        <f>income!D18/income!$D$16</f>
        <v>0.09916503391107762</v>
      </c>
      <c r="E18" s="26">
        <f>income!E18/income!$E$16</f>
        <v>0.023945709087351802</v>
      </c>
      <c r="F18" s="8"/>
    </row>
    <row r="19" spans="1:6" ht="12.75">
      <c r="A19" s="4" t="s">
        <v>16</v>
      </c>
      <c r="B19" s="25">
        <f>income!B19/income!$B$16</f>
        <v>0.16814203781964746</v>
      </c>
      <c r="C19" s="25">
        <f>income!C19/income!$C$16</f>
        <v>0.3369833145320156</v>
      </c>
      <c r="D19" s="26">
        <f>income!D19/income!$D$16</f>
        <v>0.17674258610754023</v>
      </c>
      <c r="E19" s="26">
        <f>income!E19/income!$E$16</f>
        <v>0.03347466843026865</v>
      </c>
      <c r="F19" s="8"/>
    </row>
    <row r="20" spans="1:6" ht="12.75">
      <c r="A20" s="4" t="s">
        <v>17</v>
      </c>
      <c r="B20" s="25">
        <f>income!B20/income!$B$16</f>
        <v>0.13595291612133753</v>
      </c>
      <c r="C20" s="25">
        <f>income!C20/income!$C$16</f>
        <v>0.18694921960500396</v>
      </c>
      <c r="D20" s="26">
        <f>income!D20/income!$D$16</f>
        <v>0.17997783589698124</v>
      </c>
      <c r="E20" s="26">
        <f>income!E20/income!$E$16</f>
        <v>0.05829479147506543</v>
      </c>
      <c r="F20" s="8"/>
    </row>
    <row r="21" spans="1:6" ht="12.75">
      <c r="A21" s="4" t="s">
        <v>18</v>
      </c>
      <c r="B21" s="25">
        <f>income!B21/income!$B$16</f>
        <v>0.10647557743442225</v>
      </c>
      <c r="C21" s="25">
        <f>income!C21/income!$C$16</f>
        <v>0.09479231559274662</v>
      </c>
      <c r="D21" s="26">
        <f>income!D21/income!$D$16</f>
        <v>0.12131601578084135</v>
      </c>
      <c r="E21" s="26">
        <f>income!E21/income!$E$16</f>
        <v>0.10201422299835343</v>
      </c>
      <c r="F21" s="8"/>
    </row>
    <row r="22" spans="1:6" ht="12.75">
      <c r="A22" s="4" t="s">
        <v>19</v>
      </c>
      <c r="B22" s="25">
        <f>income!B22/income!$B$16</f>
        <v>0.09384445006764196</v>
      </c>
      <c r="C22" s="25">
        <f>income!C22/income!$C$16</f>
        <v>0.05934369370127793</v>
      </c>
      <c r="D22" s="26">
        <f>income!D22/income!$D$16</f>
        <v>0.0959992907487034</v>
      </c>
      <c r="E22" s="26">
        <f>income!E22/income!$E$16</f>
        <v>0.11786954516227786</v>
      </c>
      <c r="F22" s="8"/>
    </row>
    <row r="23" spans="1:6" ht="12.75">
      <c r="A23" s="5" t="s">
        <v>20</v>
      </c>
      <c r="B23" s="25">
        <f>income!B23/income!$B$16</f>
        <v>0.06270556823434977</v>
      </c>
      <c r="C23" s="25">
        <f>income!C23/income!$C$16</f>
        <v>0.024934335696125805</v>
      </c>
      <c r="D23" s="26">
        <f>income!D23/income!$D$16</f>
        <v>0.05961257147923223</v>
      </c>
      <c r="E23" s="26">
        <f>income!E23/income!$E$16</f>
        <v>0.09387539822717478</v>
      </c>
      <c r="F23" s="8"/>
    </row>
    <row r="24" spans="1:6" ht="12.75">
      <c r="A24" s="4" t="s">
        <v>21</v>
      </c>
      <c r="B24" s="25">
        <f>income!B24/income!$B$16</f>
        <v>0.3199306654958499</v>
      </c>
      <c r="C24" s="25">
        <f>income!C24/income!$C$16</f>
        <v>0.09514294613843383</v>
      </c>
      <c r="D24" s="26">
        <f>income!D24/income!$D$16</f>
        <v>0.23960707478168358</v>
      </c>
      <c r="E24" s="26">
        <f>income!E24/income!$E$16</f>
        <v>0.5607063947773236</v>
      </c>
      <c r="F24" s="8"/>
    </row>
    <row r="25" spans="1:6" ht="12.75">
      <c r="A25" s="4"/>
      <c r="B25" s="25"/>
      <c r="C25" s="25"/>
      <c r="D25" s="26"/>
      <c r="E25" s="26"/>
      <c r="F25" s="8"/>
    </row>
    <row r="26" spans="1:6" ht="12.75">
      <c r="A26" s="6" t="s">
        <v>48</v>
      </c>
      <c r="B26" s="27">
        <f>income!B26/income!$B$26</f>
        <v>1</v>
      </c>
      <c r="C26" s="28" t="s">
        <v>52</v>
      </c>
      <c r="D26" s="27">
        <f>income!D26/income!$D$26</f>
        <v>1</v>
      </c>
      <c r="E26" s="27">
        <f>income!E26/income!$E$26</f>
        <v>1</v>
      </c>
      <c r="F26" s="8"/>
    </row>
    <row r="27" spans="1:6" ht="12.75">
      <c r="A27" s="5">
        <v>0</v>
      </c>
      <c r="B27" s="25">
        <f>income!B27/income!$B$26</f>
        <v>0.011423544433752236</v>
      </c>
      <c r="C27" s="29" t="s">
        <v>52</v>
      </c>
      <c r="D27" s="26">
        <f>income!D27/income!$D$26</f>
        <v>0.02833945861062629</v>
      </c>
      <c r="E27" s="26">
        <f>income!E27/income!$E$26</f>
        <v>0.010040606345819433</v>
      </c>
      <c r="F27" s="8"/>
    </row>
    <row r="28" spans="1:6" ht="12.75">
      <c r="A28" s="4" t="s">
        <v>15</v>
      </c>
      <c r="B28" s="25">
        <f>income!B28/income!$B$26</f>
        <v>0.023167557233898656</v>
      </c>
      <c r="C28" s="29" t="s">
        <v>52</v>
      </c>
      <c r="D28" s="26">
        <f>income!D28/income!$D$26</f>
        <v>0.10918838893382335</v>
      </c>
      <c r="E28" s="26">
        <f>income!E28/income!$E$26</f>
        <v>0.01613503843121302</v>
      </c>
      <c r="F28" s="8"/>
    </row>
    <row r="29" spans="1:6" ht="12.75">
      <c r="A29" s="4" t="s">
        <v>16</v>
      </c>
      <c r="B29" s="25">
        <f>income!B29/income!$B$26</f>
        <v>0.047804121441246156</v>
      </c>
      <c r="C29" s="29" t="s">
        <v>52</v>
      </c>
      <c r="D29" s="26">
        <f>income!D29/income!$D$26</f>
        <v>0.18111191520156655</v>
      </c>
      <c r="E29" s="26">
        <f>income!E29/income!$E$26</f>
        <v>0.03690571988388464</v>
      </c>
      <c r="F29" s="8"/>
    </row>
    <row r="30" spans="1:6" ht="12.75">
      <c r="A30" s="4" t="s">
        <v>17</v>
      </c>
      <c r="B30" s="25">
        <f>income!B30/income!$B$26</f>
        <v>0.056873394083506945</v>
      </c>
      <c r="C30" s="29" t="s">
        <v>52</v>
      </c>
      <c r="D30" s="26">
        <f>income!D30/income!$D$26</f>
        <v>0.16293001102076918</v>
      </c>
      <c r="E30" s="26">
        <f>income!E30/income!$E$26</f>
        <v>0.048202876279606455</v>
      </c>
      <c r="F30" s="8"/>
    </row>
    <row r="31" spans="1:6" ht="12.75">
      <c r="A31" s="4" t="s">
        <v>18</v>
      </c>
      <c r="B31" s="25">
        <f>income!B31/income!$B$26</f>
        <v>0.08096160528020338</v>
      </c>
      <c r="C31" s="29" t="s">
        <v>52</v>
      </c>
      <c r="D31" s="26">
        <f>income!D31/income!$D$26</f>
        <v>0.10683524186567905</v>
      </c>
      <c r="E31" s="26">
        <f>income!E31/income!$E$26</f>
        <v>0.07884634049857524</v>
      </c>
      <c r="F31" s="8"/>
    </row>
    <row r="32" spans="1:6" ht="12.75">
      <c r="A32" s="4" t="s">
        <v>19</v>
      </c>
      <c r="B32" s="25">
        <f>income!B32/income!$B$26</f>
        <v>0.08592144753755897</v>
      </c>
      <c r="C32" s="29" t="s">
        <v>52</v>
      </c>
      <c r="D32" s="26">
        <f>income!D32/income!$D$26</f>
        <v>0.17522077012945855</v>
      </c>
      <c r="E32" s="26">
        <f>income!E32/income!$E$26</f>
        <v>0.07862090006801882</v>
      </c>
      <c r="F32" s="8"/>
    </row>
    <row r="33" spans="1:6" ht="12.75">
      <c r="A33" s="5" t="s">
        <v>20</v>
      </c>
      <c r="B33" s="25">
        <f>income!B33/income!$B$26</f>
        <v>0.08543171896872458</v>
      </c>
      <c r="C33" s="29" t="s">
        <v>52</v>
      </c>
      <c r="D33" s="26">
        <f>income!D33/income!$D$26</f>
        <v>0.07502636943699478</v>
      </c>
      <c r="E33" s="26">
        <f>income!E33/income!$E$26</f>
        <v>0.08628239449445854</v>
      </c>
      <c r="F33" s="8"/>
    </row>
    <row r="34" spans="1:6" ht="12.75">
      <c r="A34" s="4" t="s">
        <v>21</v>
      </c>
      <c r="B34" s="25">
        <f>income!B34/income!$B$26</f>
        <v>0.6084167897541634</v>
      </c>
      <c r="C34" s="29" t="s">
        <v>52</v>
      </c>
      <c r="D34" s="26">
        <f>income!D34/income!$D$26</f>
        <v>0.16135020977300998</v>
      </c>
      <c r="E34" s="26">
        <f>income!E34/income!$E$26</f>
        <v>0.6449661239984239</v>
      </c>
      <c r="F34" s="8"/>
    </row>
    <row r="35" ht="12.75">
      <c r="B35" s="56"/>
    </row>
    <row r="37" ht="12.75">
      <c r="A37" s="22" t="s">
        <v>93</v>
      </c>
    </row>
  </sheetData>
  <printOptions/>
  <pageMargins left="0.5" right="0.5" top="0.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8" customWidth="1"/>
    <col min="2" max="7" width="13.7109375" style="8" customWidth="1"/>
    <col min="8" max="11" width="8.421875" style="8" customWidth="1"/>
  </cols>
  <sheetData>
    <row r="1" spans="1:256" ht="15.75">
      <c r="A1" s="48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</row>
    <row r="3" spans="1:256" ht="12.75">
      <c r="A3" s="9" t="s">
        <v>53</v>
      </c>
      <c r="B3" s="9" t="s">
        <v>54</v>
      </c>
      <c r="C3" s="9" t="s">
        <v>55</v>
      </c>
      <c r="D3" s="9" t="s">
        <v>56</v>
      </c>
      <c r="E3" s="9" t="s">
        <v>57</v>
      </c>
      <c r="F3" s="9" t="s">
        <v>58</v>
      </c>
      <c r="G3" s="9" t="s">
        <v>59</v>
      </c>
      <c r="H3" s="2"/>
      <c r="I3" s="2"/>
      <c r="J3" s="2"/>
      <c r="K3" s="2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7" ht="12.75">
      <c r="A4" s="38">
        <v>0.5</v>
      </c>
      <c r="B4" s="46">
        <f aca="true" t="shared" si="0" ref="B4:G4">B5*0.5</f>
        <v>5236.5</v>
      </c>
      <c r="C4" s="46">
        <f t="shared" si="0"/>
        <v>6401</v>
      </c>
      <c r="D4" s="46">
        <f t="shared" si="0"/>
        <v>8200</v>
      </c>
      <c r="E4" s="46">
        <f t="shared" si="0"/>
        <v>9690</v>
      </c>
      <c r="F4" s="46">
        <f t="shared" si="0"/>
        <v>10943</v>
      </c>
      <c r="G4" s="46">
        <f t="shared" si="0"/>
        <v>12401</v>
      </c>
    </row>
    <row r="5" spans="1:7" ht="12.75">
      <c r="A5" s="45">
        <v>1</v>
      </c>
      <c r="B5" s="47">
        <v>10473</v>
      </c>
      <c r="C5" s="47">
        <v>12802</v>
      </c>
      <c r="D5" s="47">
        <v>16400</v>
      </c>
      <c r="E5" s="47">
        <v>19380</v>
      </c>
      <c r="F5" s="47">
        <v>21886</v>
      </c>
      <c r="G5" s="47">
        <v>24802</v>
      </c>
    </row>
    <row r="6" spans="1:7" ht="12.75">
      <c r="A6" s="38">
        <v>1.5</v>
      </c>
      <c r="B6" s="46">
        <f aca="true" t="shared" si="1" ref="B6:G6">B5*1.5</f>
        <v>15709.5</v>
      </c>
      <c r="C6" s="46">
        <f t="shared" si="1"/>
        <v>19203</v>
      </c>
      <c r="D6" s="46">
        <f t="shared" si="1"/>
        <v>24600</v>
      </c>
      <c r="E6" s="46">
        <f t="shared" si="1"/>
        <v>29070</v>
      </c>
      <c r="F6" s="46">
        <f t="shared" si="1"/>
        <v>32829</v>
      </c>
      <c r="G6" s="46">
        <f t="shared" si="1"/>
        <v>37203</v>
      </c>
    </row>
    <row r="7" spans="1:7" ht="12.75">
      <c r="A7" s="38">
        <v>2</v>
      </c>
      <c r="B7" s="46">
        <f aca="true" t="shared" si="2" ref="B7:G7">B5*2</f>
        <v>20946</v>
      </c>
      <c r="C7" s="46">
        <f t="shared" si="2"/>
        <v>25604</v>
      </c>
      <c r="D7" s="46">
        <f t="shared" si="2"/>
        <v>32800</v>
      </c>
      <c r="E7" s="46">
        <f t="shared" si="2"/>
        <v>38760</v>
      </c>
      <c r="F7" s="46">
        <f t="shared" si="2"/>
        <v>43772</v>
      </c>
      <c r="G7" s="46">
        <f t="shared" si="2"/>
        <v>49604</v>
      </c>
    </row>
    <row r="8" spans="1:7" ht="12.75">
      <c r="A8" s="38">
        <v>2.5</v>
      </c>
      <c r="B8" s="46">
        <f aca="true" t="shared" si="3" ref="B8:G8">B5*2.5</f>
        <v>26182.5</v>
      </c>
      <c r="C8" s="46">
        <f t="shared" si="3"/>
        <v>32005</v>
      </c>
      <c r="D8" s="46">
        <f t="shared" si="3"/>
        <v>41000</v>
      </c>
      <c r="E8" s="46">
        <f t="shared" si="3"/>
        <v>48450</v>
      </c>
      <c r="F8" s="46">
        <f t="shared" si="3"/>
        <v>54715</v>
      </c>
      <c r="G8" s="46">
        <f t="shared" si="3"/>
        <v>62005</v>
      </c>
    </row>
    <row r="9" spans="1:7" ht="12.75">
      <c r="A9" s="38">
        <v>3</v>
      </c>
      <c r="B9" s="46">
        <f aca="true" t="shared" si="4" ref="B9:G9">B5*3</f>
        <v>31419</v>
      </c>
      <c r="C9" s="46">
        <f t="shared" si="4"/>
        <v>38406</v>
      </c>
      <c r="D9" s="46">
        <f t="shared" si="4"/>
        <v>49200</v>
      </c>
      <c r="E9" s="46">
        <f t="shared" si="4"/>
        <v>58140</v>
      </c>
      <c r="F9" s="46">
        <f t="shared" si="4"/>
        <v>65658</v>
      </c>
      <c r="G9" s="46">
        <f t="shared" si="4"/>
        <v>74406</v>
      </c>
    </row>
    <row r="11" ht="12.75">
      <c r="A11" s="50" t="s">
        <v>81</v>
      </c>
    </row>
  </sheetData>
  <printOptions/>
  <pageMargins left="0.5" right="0.5" top="0.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66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3" width="20.7109375" style="0" customWidth="1"/>
    <col min="4" max="4" width="21.7109375" style="0" customWidth="1"/>
    <col min="5" max="5" width="20.7109375" style="8" customWidth="1"/>
  </cols>
  <sheetData>
    <row r="1" spans="1:253" ht="15.75">
      <c r="A1" s="20" t="s">
        <v>60</v>
      </c>
      <c r="B1" s="20"/>
      <c r="C1" s="20"/>
      <c r="D1" s="20"/>
      <c r="E1" s="20"/>
      <c r="F1" s="20"/>
      <c r="G1" s="2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</row>
    <row r="2" spans="1:253" ht="15.75">
      <c r="A2" s="48" t="s">
        <v>82</v>
      </c>
      <c r="B2" s="20"/>
      <c r="C2" s="20"/>
      <c r="D2" s="20"/>
      <c r="E2" s="20"/>
      <c r="F2" s="20"/>
      <c r="G2" s="2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</row>
    <row r="3" spans="1:7" ht="12.75">
      <c r="A3" s="4"/>
      <c r="B3" s="8"/>
      <c r="C3" s="8"/>
      <c r="D3" s="8"/>
      <c r="F3" s="8"/>
      <c r="G3" s="8"/>
    </row>
    <row r="4" spans="1:252" ht="12.75">
      <c r="A4" s="9" t="s">
        <v>53</v>
      </c>
      <c r="B4" s="9" t="s">
        <v>50</v>
      </c>
      <c r="C4" s="9" t="s">
        <v>97</v>
      </c>
      <c r="D4" s="9" t="s">
        <v>95</v>
      </c>
      <c r="E4" s="9" t="s">
        <v>8</v>
      </c>
      <c r="F4" s="9"/>
      <c r="G4" s="9"/>
      <c r="H4" s="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</row>
    <row r="5" spans="1:9" ht="12.75">
      <c r="A5" s="21" t="s">
        <v>51</v>
      </c>
      <c r="B5" s="10">
        <v>13949218</v>
      </c>
      <c r="C5" s="10">
        <v>2375720</v>
      </c>
      <c r="D5" s="10">
        <v>3242713</v>
      </c>
      <c r="E5" s="10">
        <v>8330785</v>
      </c>
      <c r="F5" s="2"/>
      <c r="G5" s="2"/>
      <c r="H5" s="2"/>
      <c r="I5" s="2"/>
    </row>
    <row r="6" spans="1:9" ht="12.75">
      <c r="A6" s="4" t="s">
        <v>61</v>
      </c>
      <c r="B6" s="11">
        <v>1911112</v>
      </c>
      <c r="C6" s="11">
        <v>936453</v>
      </c>
      <c r="D6" s="11">
        <f>B6-(C6+E6)</f>
        <v>656404</v>
      </c>
      <c r="E6" s="11">
        <v>318255</v>
      </c>
      <c r="F6" s="2"/>
      <c r="G6" s="2"/>
      <c r="H6" s="2"/>
      <c r="I6" s="2"/>
    </row>
    <row r="7" spans="1:9" ht="12.75">
      <c r="A7" s="4" t="s">
        <v>24</v>
      </c>
      <c r="B7" s="11">
        <v>2116022</v>
      </c>
      <c r="C7" s="11">
        <v>816386</v>
      </c>
      <c r="D7" s="11">
        <f aca="true" t="shared" si="0" ref="D7:D12">B7-(C7+E7)</f>
        <v>783224</v>
      </c>
      <c r="E7" s="11">
        <v>516412</v>
      </c>
      <c r="F7" s="2"/>
      <c r="G7" s="2"/>
      <c r="H7" s="2"/>
      <c r="I7" s="2"/>
    </row>
    <row r="8" spans="1:9" ht="12.75">
      <c r="A8" s="4" t="s">
        <v>25</v>
      </c>
      <c r="B8" s="11">
        <v>1848466</v>
      </c>
      <c r="C8" s="11">
        <v>328795</v>
      </c>
      <c r="D8" s="11">
        <f t="shared" si="0"/>
        <v>678649</v>
      </c>
      <c r="E8" s="11">
        <v>841022</v>
      </c>
      <c r="F8" s="2"/>
      <c r="G8" s="2"/>
      <c r="H8" s="2"/>
      <c r="I8" s="2"/>
    </row>
    <row r="9" spans="1:9" ht="12.75">
      <c r="A9" s="4" t="s">
        <v>26</v>
      </c>
      <c r="B9" s="11">
        <v>1583287</v>
      </c>
      <c r="C9" s="11">
        <v>139877</v>
      </c>
      <c r="D9" s="11">
        <f t="shared" si="0"/>
        <v>392955</v>
      </c>
      <c r="E9" s="11">
        <v>1050455</v>
      </c>
      <c r="F9" s="2"/>
      <c r="G9" s="2"/>
      <c r="H9" s="2"/>
      <c r="I9" s="2"/>
    </row>
    <row r="10" spans="1:9" ht="12.75">
      <c r="A10" s="4" t="s">
        <v>27</v>
      </c>
      <c r="B10" s="11">
        <v>1409734</v>
      </c>
      <c r="C10" s="11">
        <v>62263</v>
      </c>
      <c r="D10" s="11">
        <f t="shared" si="0"/>
        <v>242555</v>
      </c>
      <c r="E10" s="11">
        <v>1104916</v>
      </c>
      <c r="F10" s="2"/>
      <c r="G10" s="2"/>
      <c r="H10" s="2"/>
      <c r="I10" s="2"/>
    </row>
    <row r="11" spans="1:9" ht="12.75">
      <c r="A11" s="4" t="s">
        <v>28</v>
      </c>
      <c r="B11" s="11">
        <v>1204076</v>
      </c>
      <c r="C11" s="11">
        <v>39802</v>
      </c>
      <c r="D11" s="11">
        <f t="shared" si="0"/>
        <v>160390</v>
      </c>
      <c r="E11" s="11">
        <v>1003884</v>
      </c>
      <c r="F11" s="2"/>
      <c r="G11" s="2"/>
      <c r="H11" s="2"/>
      <c r="I11" s="2"/>
    </row>
    <row r="12" spans="1:9" ht="12.75">
      <c r="A12" s="4" t="s">
        <v>29</v>
      </c>
      <c r="B12" s="11">
        <v>3876521</v>
      </c>
      <c r="C12" s="11">
        <v>52143</v>
      </c>
      <c r="D12" s="11">
        <f t="shared" si="0"/>
        <v>328537</v>
      </c>
      <c r="E12" s="11">
        <v>3495841</v>
      </c>
      <c r="F12" s="2"/>
      <c r="G12" s="2"/>
      <c r="H12" s="2"/>
      <c r="I12" s="2"/>
    </row>
    <row r="13" spans="1:9" ht="12.75">
      <c r="A13" s="4"/>
      <c r="B13" s="11"/>
      <c r="C13" s="11"/>
      <c r="D13" s="11"/>
      <c r="E13" s="11"/>
      <c r="F13" s="2"/>
      <c r="G13" s="2"/>
      <c r="H13" s="2"/>
      <c r="I13" s="2"/>
    </row>
    <row r="14" spans="1:9" ht="12.75">
      <c r="A14" s="4"/>
      <c r="B14" s="11"/>
      <c r="C14" s="11"/>
      <c r="D14" s="11"/>
      <c r="E14" s="11"/>
      <c r="F14" s="2"/>
      <c r="G14" s="2"/>
      <c r="H14" s="2"/>
      <c r="I14" s="2"/>
    </row>
    <row r="15" spans="1:9" ht="12.75">
      <c r="A15" s="6" t="s">
        <v>47</v>
      </c>
      <c r="B15" s="12">
        <v>8354282</v>
      </c>
      <c r="C15" s="12">
        <v>2375720</v>
      </c>
      <c r="D15" s="12">
        <v>2819875</v>
      </c>
      <c r="E15" s="12">
        <v>3158687</v>
      </c>
      <c r="F15" s="2"/>
      <c r="G15" s="2"/>
      <c r="H15" s="2"/>
      <c r="I15" s="2"/>
    </row>
    <row r="16" spans="1:7" ht="12.75">
      <c r="A16" s="4" t="s">
        <v>61</v>
      </c>
      <c r="B16" s="11">
        <v>1652241</v>
      </c>
      <c r="C16" s="11">
        <v>936453</v>
      </c>
      <c r="D16" s="11">
        <f>B16-(C16+E16)</f>
        <v>568783</v>
      </c>
      <c r="E16" s="11">
        <v>147005</v>
      </c>
      <c r="F16" s="8"/>
      <c r="G16" s="8"/>
    </row>
    <row r="17" spans="1:7" ht="12.75">
      <c r="A17" s="4" t="s">
        <v>24</v>
      </c>
      <c r="B17" s="11">
        <v>1689906</v>
      </c>
      <c r="C17" s="11">
        <v>816386</v>
      </c>
      <c r="D17" s="11">
        <f aca="true" t="shared" si="1" ref="D17:D22">B17-(C17+E17)</f>
        <v>687880</v>
      </c>
      <c r="E17" s="11">
        <v>185640</v>
      </c>
      <c r="F17" s="8"/>
      <c r="G17" s="8"/>
    </row>
    <row r="18" spans="1:7" ht="12.75">
      <c r="A18" s="4" t="s">
        <v>25</v>
      </c>
      <c r="B18" s="11">
        <v>1293005</v>
      </c>
      <c r="C18" s="11">
        <v>328795</v>
      </c>
      <c r="D18" s="11">
        <f t="shared" si="1"/>
        <v>586571</v>
      </c>
      <c r="E18" s="11">
        <v>377639</v>
      </c>
      <c r="F18" s="8"/>
      <c r="G18" s="8"/>
    </row>
    <row r="19" spans="1:7" ht="12.75">
      <c r="A19" s="4" t="s">
        <v>26</v>
      </c>
      <c r="B19" s="11">
        <v>998698</v>
      </c>
      <c r="C19" s="11">
        <v>139877</v>
      </c>
      <c r="D19" s="11">
        <f t="shared" si="1"/>
        <v>348018</v>
      </c>
      <c r="E19" s="11">
        <v>510803</v>
      </c>
      <c r="F19" s="8"/>
      <c r="G19" s="8"/>
    </row>
    <row r="20" spans="1:7" ht="12.75">
      <c r="A20" s="4" t="s">
        <v>27</v>
      </c>
      <c r="B20" s="11">
        <v>678333</v>
      </c>
      <c r="C20" s="11">
        <v>62263</v>
      </c>
      <c r="D20" s="11">
        <f t="shared" si="1"/>
        <v>172666</v>
      </c>
      <c r="E20" s="11">
        <v>443404</v>
      </c>
      <c r="F20" s="8"/>
      <c r="G20" s="8"/>
    </row>
    <row r="21" spans="1:7" ht="12.75">
      <c r="A21" s="4" t="s">
        <v>28</v>
      </c>
      <c r="B21" s="11">
        <v>546214</v>
      </c>
      <c r="C21" s="11">
        <v>39802</v>
      </c>
      <c r="D21" s="11">
        <f t="shared" si="1"/>
        <v>133072</v>
      </c>
      <c r="E21" s="11">
        <v>373340</v>
      </c>
      <c r="F21" s="8"/>
      <c r="G21" s="8"/>
    </row>
    <row r="22" spans="1:7" ht="12.75">
      <c r="A22" s="4" t="s">
        <v>29</v>
      </c>
      <c r="B22" s="11">
        <v>1495885</v>
      </c>
      <c r="C22" s="11">
        <v>52143</v>
      </c>
      <c r="D22" s="11">
        <f t="shared" si="1"/>
        <v>317801</v>
      </c>
      <c r="E22" s="11">
        <v>1125941</v>
      </c>
      <c r="F22" s="8"/>
      <c r="G22" s="8"/>
    </row>
    <row r="23" spans="1:7" ht="12.75">
      <c r="A23" s="4"/>
      <c r="B23" s="11"/>
      <c r="C23" s="11"/>
      <c r="D23" s="11"/>
      <c r="E23" s="11"/>
      <c r="F23" s="8"/>
      <c r="G23" s="8"/>
    </row>
    <row r="24" spans="1:7" ht="12.75">
      <c r="A24" s="6" t="s">
        <v>48</v>
      </c>
      <c r="B24" s="12">
        <v>5594936</v>
      </c>
      <c r="C24" s="12">
        <v>0</v>
      </c>
      <c r="D24" s="12">
        <v>422838</v>
      </c>
      <c r="E24" s="12">
        <v>5172098</v>
      </c>
      <c r="F24" s="8"/>
      <c r="G24" s="8"/>
    </row>
    <row r="25" spans="1:7" ht="12.75">
      <c r="A25" s="4" t="s">
        <v>61</v>
      </c>
      <c r="B25" s="11">
        <v>258871</v>
      </c>
      <c r="C25" s="11">
        <v>0</v>
      </c>
      <c r="D25" s="11">
        <f>B25-(C25+E25)</f>
        <v>87620</v>
      </c>
      <c r="E25" s="11">
        <v>171251</v>
      </c>
      <c r="F25" s="8"/>
      <c r="G25" s="8"/>
    </row>
    <row r="26" spans="1:7" ht="12.75">
      <c r="A26" s="4" t="s">
        <v>24</v>
      </c>
      <c r="B26" s="11">
        <v>426116</v>
      </c>
      <c r="C26" s="11">
        <v>0</v>
      </c>
      <c r="D26" s="11">
        <f aca="true" t="shared" si="2" ref="D26:D31">B26-(C26+E26)</f>
        <v>95344</v>
      </c>
      <c r="E26" s="11">
        <v>330772</v>
      </c>
      <c r="F26" s="8"/>
      <c r="G26" s="8"/>
    </row>
    <row r="27" spans="1:7" ht="12.75">
      <c r="A27" s="4" t="s">
        <v>25</v>
      </c>
      <c r="B27" s="11">
        <v>555461</v>
      </c>
      <c r="C27" s="11">
        <v>0</v>
      </c>
      <c r="D27" s="11">
        <f t="shared" si="2"/>
        <v>92078</v>
      </c>
      <c r="E27" s="11">
        <v>463383</v>
      </c>
      <c r="F27" s="8"/>
      <c r="G27" s="8"/>
    </row>
    <row r="28" spans="1:7" ht="12.75">
      <c r="A28" s="4" t="s">
        <v>26</v>
      </c>
      <c r="B28" s="11">
        <v>584589</v>
      </c>
      <c r="C28" s="11">
        <v>0</v>
      </c>
      <c r="D28" s="11">
        <f t="shared" si="2"/>
        <v>44937</v>
      </c>
      <c r="E28" s="11">
        <v>539652</v>
      </c>
      <c r="F28" s="8"/>
      <c r="G28" s="8"/>
    </row>
    <row r="29" spans="1:7" ht="12.75">
      <c r="A29" s="4" t="s">
        <v>27</v>
      </c>
      <c r="B29" s="11">
        <v>731401</v>
      </c>
      <c r="C29" s="11">
        <v>0</v>
      </c>
      <c r="D29" s="11">
        <f t="shared" si="2"/>
        <v>69889</v>
      </c>
      <c r="E29" s="11">
        <v>661512</v>
      </c>
      <c r="F29" s="8"/>
      <c r="G29" s="8"/>
    </row>
    <row r="30" spans="1:7" ht="12.75">
      <c r="A30" s="4" t="s">
        <v>28</v>
      </c>
      <c r="B30" s="11">
        <v>657862</v>
      </c>
      <c r="C30" s="11">
        <v>0</v>
      </c>
      <c r="D30" s="11">
        <f t="shared" si="2"/>
        <v>22234</v>
      </c>
      <c r="E30" s="11">
        <v>635628</v>
      </c>
      <c r="F30" s="8"/>
      <c r="G30" s="8"/>
    </row>
    <row r="31" spans="1:7" ht="12.75">
      <c r="A31" s="4" t="s">
        <v>29</v>
      </c>
      <c r="B31" s="11">
        <v>2380636</v>
      </c>
      <c r="C31" s="11">
        <v>0</v>
      </c>
      <c r="D31" s="11">
        <f t="shared" si="2"/>
        <v>10737</v>
      </c>
      <c r="E31" s="11">
        <v>2369899</v>
      </c>
      <c r="F31" s="8"/>
      <c r="G31" s="8"/>
    </row>
    <row r="32" spans="2:7" ht="12.75">
      <c r="B32" s="11"/>
      <c r="C32" s="11"/>
      <c r="D32" s="11"/>
      <c r="E32" s="11"/>
      <c r="F32" s="8"/>
      <c r="G32" s="8"/>
    </row>
    <row r="33" spans="5:7" ht="12.75">
      <c r="E33"/>
      <c r="F33" s="8"/>
      <c r="G33" s="8"/>
    </row>
    <row r="34" spans="1:7" ht="12.75">
      <c r="A34" s="22" t="s">
        <v>92</v>
      </c>
      <c r="F34" s="8"/>
      <c r="G34" s="8"/>
    </row>
    <row r="35" spans="1:7" ht="12.75">
      <c r="A35" s="22"/>
      <c r="F35" s="8"/>
      <c r="G35" s="8"/>
    </row>
    <row r="36" spans="1:6" ht="12.75">
      <c r="A36" s="4"/>
      <c r="B36" s="8"/>
      <c r="C36" s="8"/>
      <c r="D36" s="8"/>
      <c r="F36" s="8"/>
    </row>
    <row r="37" spans="1:252" ht="12.75">
      <c r="A37" s="9"/>
      <c r="B37" s="9"/>
      <c r="C37" s="9"/>
      <c r="D37" s="9"/>
      <c r="E37" s="9"/>
      <c r="F37" s="9"/>
      <c r="G37" s="9"/>
      <c r="H37" s="9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</row>
    <row r="38" spans="1:8" ht="12.75">
      <c r="A38" s="44"/>
      <c r="B38" s="25"/>
      <c r="C38" s="25"/>
      <c r="D38" s="25"/>
      <c r="E38" s="25"/>
      <c r="F38" s="2"/>
      <c r="G38" s="2"/>
      <c r="H38" s="2"/>
    </row>
    <row r="39" spans="1:8" ht="12.75">
      <c r="A39" s="4"/>
      <c r="B39" s="25"/>
      <c r="C39" s="25"/>
      <c r="D39" s="25"/>
      <c r="E39" s="26"/>
      <c r="F39" s="2"/>
      <c r="G39" s="2"/>
      <c r="H39" s="2"/>
    </row>
    <row r="40" spans="1:8" ht="12.75">
      <c r="A40" s="4"/>
      <c r="B40" s="25"/>
      <c r="C40" s="25"/>
      <c r="D40" s="25"/>
      <c r="E40" s="26"/>
      <c r="F40" s="2"/>
      <c r="G40" s="2"/>
      <c r="H40" s="2"/>
    </row>
    <row r="41" spans="1:8" ht="12.75">
      <c r="A41" s="4"/>
      <c r="B41" s="25"/>
      <c r="C41" s="25"/>
      <c r="D41" s="25"/>
      <c r="E41" s="26"/>
      <c r="F41" s="2"/>
      <c r="G41" s="2"/>
      <c r="H41" s="2"/>
    </row>
    <row r="42" spans="1:8" ht="12.75">
      <c r="A42" s="4"/>
      <c r="B42" s="25"/>
      <c r="C42" s="25"/>
      <c r="D42" s="25"/>
      <c r="E42" s="26"/>
      <c r="F42" s="2"/>
      <c r="G42" s="2"/>
      <c r="H42" s="2"/>
    </row>
    <row r="43" spans="1:8" ht="12.75">
      <c r="A43" s="4"/>
      <c r="B43" s="25"/>
      <c r="C43" s="25"/>
      <c r="D43" s="25"/>
      <c r="E43" s="26"/>
      <c r="F43" s="2"/>
      <c r="G43" s="2"/>
      <c r="H43" s="2"/>
    </row>
    <row r="44" spans="1:8" ht="12.75">
      <c r="A44" s="4"/>
      <c r="B44" s="25"/>
      <c r="C44" s="25"/>
      <c r="D44" s="25"/>
      <c r="E44" s="26"/>
      <c r="F44" s="2"/>
      <c r="G44" s="2"/>
      <c r="H44" s="2"/>
    </row>
    <row r="45" spans="1:8" ht="12.75">
      <c r="A45" s="4"/>
      <c r="B45" s="25"/>
      <c r="C45" s="25"/>
      <c r="D45" s="25"/>
      <c r="E45" s="26"/>
      <c r="F45" s="2"/>
      <c r="G45" s="2"/>
      <c r="H45" s="2"/>
    </row>
    <row r="46" spans="1:8" ht="12.75">
      <c r="A46" s="4"/>
      <c r="B46" s="25"/>
      <c r="C46" s="25"/>
      <c r="D46" s="25"/>
      <c r="E46" s="26"/>
      <c r="F46" s="2"/>
      <c r="G46" s="2"/>
      <c r="H46" s="2"/>
    </row>
    <row r="47" spans="1:8" ht="12.75">
      <c r="A47" s="4"/>
      <c r="B47" s="26"/>
      <c r="C47" s="26"/>
      <c r="D47" s="25"/>
      <c r="E47" s="26"/>
      <c r="F47" s="2"/>
      <c r="G47" s="2"/>
      <c r="H47" s="2"/>
    </row>
    <row r="48" spans="1:8" ht="12.75">
      <c r="A48" s="41"/>
      <c r="B48" s="25"/>
      <c r="C48" s="25"/>
      <c r="D48" s="25"/>
      <c r="E48" s="25"/>
      <c r="F48" s="2"/>
      <c r="G48" s="2"/>
      <c r="H48" s="2"/>
    </row>
    <row r="49" spans="1:6" ht="12.75">
      <c r="A49" s="4"/>
      <c r="B49" s="25"/>
      <c r="C49" s="25"/>
      <c r="D49" s="25"/>
      <c r="E49" s="26"/>
      <c r="F49" s="8"/>
    </row>
    <row r="50" spans="1:6" ht="12.75">
      <c r="A50" s="4"/>
      <c r="B50" s="25"/>
      <c r="C50" s="25"/>
      <c r="D50" s="25"/>
      <c r="E50" s="26"/>
      <c r="F50" s="8"/>
    </row>
    <row r="51" spans="1:6" ht="12.75">
      <c r="A51" s="4"/>
      <c r="B51" s="25"/>
      <c r="C51" s="25"/>
      <c r="D51" s="25"/>
      <c r="E51" s="26"/>
      <c r="F51" s="8"/>
    </row>
    <row r="52" spans="1:6" ht="12.75">
      <c r="A52" s="4"/>
      <c r="B52" s="25"/>
      <c r="C52" s="25"/>
      <c r="D52" s="25"/>
      <c r="E52" s="26"/>
      <c r="F52" s="8"/>
    </row>
    <row r="53" spans="1:6" ht="12.75">
      <c r="A53" s="4"/>
      <c r="B53" s="25"/>
      <c r="C53" s="25"/>
      <c r="D53" s="25"/>
      <c r="E53" s="26"/>
      <c r="F53" s="8"/>
    </row>
    <row r="54" spans="1:6" ht="12.75">
      <c r="A54" s="4"/>
      <c r="B54" s="25"/>
      <c r="C54" s="25"/>
      <c r="D54" s="25"/>
      <c r="E54" s="26"/>
      <c r="F54" s="8"/>
    </row>
    <row r="55" spans="1:6" ht="12.75">
      <c r="A55" s="4"/>
      <c r="B55" s="25"/>
      <c r="C55" s="25"/>
      <c r="D55" s="25"/>
      <c r="E55" s="26"/>
      <c r="F55" s="8"/>
    </row>
    <row r="56" spans="1:6" ht="12.75">
      <c r="A56" s="4"/>
      <c r="B56" s="25"/>
      <c r="C56" s="25"/>
      <c r="D56" s="25"/>
      <c r="E56" s="26"/>
      <c r="F56" s="8"/>
    </row>
    <row r="57" spans="1:6" ht="12.75">
      <c r="A57" s="41"/>
      <c r="B57" s="25"/>
      <c r="C57" s="29"/>
      <c r="D57" s="25"/>
      <c r="E57" s="25"/>
      <c r="F57" s="8"/>
    </row>
    <row r="58" spans="1:6" ht="12.75">
      <c r="A58" s="4"/>
      <c r="B58" s="25"/>
      <c r="C58" s="29"/>
      <c r="D58" s="25"/>
      <c r="E58" s="26"/>
      <c r="F58" s="8"/>
    </row>
    <row r="59" spans="1:6" ht="12.75">
      <c r="A59" s="4"/>
      <c r="B59" s="25"/>
      <c r="C59" s="29"/>
      <c r="D59" s="25"/>
      <c r="E59" s="26"/>
      <c r="F59" s="8"/>
    </row>
    <row r="60" spans="1:6" ht="12.75">
      <c r="A60" s="4"/>
      <c r="B60" s="25"/>
      <c r="C60" s="29"/>
      <c r="D60" s="25"/>
      <c r="E60" s="26"/>
      <c r="F60" s="8"/>
    </row>
    <row r="61" spans="1:6" ht="12.75">
      <c r="A61" s="4"/>
      <c r="B61" s="25"/>
      <c r="C61" s="29"/>
      <c r="D61" s="25"/>
      <c r="E61" s="26"/>
      <c r="F61" s="8"/>
    </row>
    <row r="62" spans="1:6" ht="12.75">
      <c r="A62" s="4"/>
      <c r="B62" s="25"/>
      <c r="C62" s="29"/>
      <c r="D62" s="25"/>
      <c r="E62" s="26"/>
      <c r="F62" s="8"/>
    </row>
    <row r="63" spans="1:6" ht="12.75">
      <c r="A63" s="4"/>
      <c r="B63" s="25"/>
      <c r="C63" s="29"/>
      <c r="D63" s="25"/>
      <c r="E63" s="26"/>
      <c r="F63" s="8"/>
    </row>
    <row r="64" spans="1:6" ht="12.75">
      <c r="A64" s="4"/>
      <c r="B64" s="25"/>
      <c r="C64" s="29"/>
      <c r="D64" s="25"/>
      <c r="E64" s="26"/>
      <c r="F64" s="8"/>
    </row>
    <row r="66" spans="1:7" ht="12.75">
      <c r="A66" s="22"/>
      <c r="F66" s="8"/>
      <c r="G66" s="8"/>
    </row>
  </sheetData>
  <printOptions/>
  <pageMargins left="0.5" right="0.5" top="0.5" bottom="0.2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34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3" width="20.7109375" style="0" customWidth="1"/>
    <col min="4" max="4" width="21.7109375" style="0" customWidth="1"/>
    <col min="5" max="5" width="20.7109375" style="8" customWidth="1"/>
  </cols>
  <sheetData>
    <row r="1" spans="1:253" ht="15.75">
      <c r="A1" s="20" t="s">
        <v>62</v>
      </c>
      <c r="B1" s="20"/>
      <c r="C1" s="20"/>
      <c r="D1" s="20"/>
      <c r="E1" s="20"/>
      <c r="F1" s="20"/>
      <c r="G1" s="2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</row>
    <row r="2" spans="1:253" ht="15.75">
      <c r="A2" s="48" t="s">
        <v>84</v>
      </c>
      <c r="B2" s="20"/>
      <c r="C2" s="20"/>
      <c r="D2" s="20"/>
      <c r="E2" s="20"/>
      <c r="F2" s="20"/>
      <c r="G2" s="2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</row>
    <row r="3" spans="1:6" ht="12.75">
      <c r="A3" s="4"/>
      <c r="B3" s="8"/>
      <c r="C3" s="8"/>
      <c r="D3" s="8"/>
      <c r="F3" s="8"/>
    </row>
    <row r="4" spans="1:252" ht="12.75">
      <c r="A4" s="9" t="s">
        <v>53</v>
      </c>
      <c r="B4" s="9" t="s">
        <v>50</v>
      </c>
      <c r="C4" s="9" t="s">
        <v>97</v>
      </c>
      <c r="D4" s="9" t="s">
        <v>95</v>
      </c>
      <c r="E4" s="9" t="s">
        <v>8</v>
      </c>
      <c r="F4" s="9"/>
      <c r="G4" s="9"/>
      <c r="H4" s="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</row>
    <row r="5" spans="1:8" ht="12.75">
      <c r="A5" s="21" t="s">
        <v>51</v>
      </c>
      <c r="B5" s="24">
        <f>povrat!B5/povrat!$B$5</f>
        <v>1</v>
      </c>
      <c r="C5" s="24">
        <f>povrat!C5/povrat!$C$5</f>
        <v>1</v>
      </c>
      <c r="D5" s="24">
        <f>povrat!D5/povrat!$D$5</f>
        <v>1</v>
      </c>
      <c r="E5" s="24">
        <f>povrat!E5/povrat!$E$5</f>
        <v>1</v>
      </c>
      <c r="F5" s="2"/>
      <c r="G5" s="2"/>
      <c r="H5" s="2"/>
    </row>
    <row r="6" spans="1:8" ht="12.75">
      <c r="A6" s="4" t="s">
        <v>61</v>
      </c>
      <c r="B6" s="25">
        <f>povrat!B6/povrat!$B$5</f>
        <v>0.13700495612012087</v>
      </c>
      <c r="C6" s="25">
        <f>povrat!C6/povrat!$C$5</f>
        <v>0.39417650228141365</v>
      </c>
      <c r="D6" s="25">
        <f>povrat!D6/povrat!$D$5</f>
        <v>0.20242432802409588</v>
      </c>
      <c r="E6" s="26">
        <f>povrat!E6/povrat!$E$5</f>
        <v>0.03820228225791447</v>
      </c>
      <c r="F6" s="2"/>
      <c r="G6" s="2"/>
      <c r="H6" s="2"/>
    </row>
    <row r="7" spans="1:8" ht="12.75">
      <c r="A7" s="4" t="s">
        <v>24</v>
      </c>
      <c r="B7" s="25">
        <f>povrat!B7/povrat!$B$5</f>
        <v>0.15169466847532243</v>
      </c>
      <c r="C7" s="25">
        <f>povrat!C7/povrat!$C$5</f>
        <v>0.3436372973246005</v>
      </c>
      <c r="D7" s="25">
        <f>povrat!D7/povrat!$D$5</f>
        <v>0.24153355539019333</v>
      </c>
      <c r="E7" s="26">
        <f>povrat!E7/povrat!$E$5</f>
        <v>0.06198839605151255</v>
      </c>
      <c r="F7" s="2"/>
      <c r="G7" s="2"/>
      <c r="H7" s="2"/>
    </row>
    <row r="8" spans="1:8" ht="12.75">
      <c r="A8" s="4" t="s">
        <v>25</v>
      </c>
      <c r="B8" s="25">
        <f>povrat!B8/povrat!$B$5</f>
        <v>0.13251395167815141</v>
      </c>
      <c r="C8" s="25">
        <f>povrat!C8/povrat!$C$5</f>
        <v>0.13839804354048457</v>
      </c>
      <c r="D8" s="25">
        <f>povrat!D8/povrat!$D$5</f>
        <v>0.20928432457636553</v>
      </c>
      <c r="E8" s="26">
        <f>povrat!E8/povrat!$E$5</f>
        <v>0.10095351158384235</v>
      </c>
      <c r="F8" s="2"/>
      <c r="G8" s="2"/>
      <c r="H8" s="2"/>
    </row>
    <row r="9" spans="1:8" ht="12.75">
      <c r="A9" s="4" t="s">
        <v>26</v>
      </c>
      <c r="B9" s="25">
        <f>povrat!B9/povrat!$B$5</f>
        <v>0.11350363869859945</v>
      </c>
      <c r="C9" s="25">
        <f>povrat!C9/povrat!$C$5</f>
        <v>0.058877729698786054</v>
      </c>
      <c r="D9" s="25">
        <f>povrat!D9/povrat!$D$5</f>
        <v>0.12118093707337035</v>
      </c>
      <c r="E9" s="26">
        <f>povrat!E9/povrat!$E$5</f>
        <v>0.1260931592881103</v>
      </c>
      <c r="F9" s="2"/>
      <c r="G9" s="2"/>
      <c r="H9" s="2"/>
    </row>
    <row r="10" spans="1:8" ht="12.75">
      <c r="A10" s="4" t="s">
        <v>27</v>
      </c>
      <c r="B10" s="25">
        <f>povrat!B10/povrat!$B$5</f>
        <v>0.10106186597700316</v>
      </c>
      <c r="C10" s="25">
        <f>povrat!C10/povrat!$C$5</f>
        <v>0.026208054821275233</v>
      </c>
      <c r="D10" s="25">
        <f>povrat!D10/povrat!$D$5</f>
        <v>0.0748000208467416</v>
      </c>
      <c r="E10" s="26">
        <f>povrat!E10/povrat!$E$5</f>
        <v>0.13263047840029482</v>
      </c>
      <c r="F10" s="2"/>
      <c r="G10" s="2"/>
      <c r="H10" s="2"/>
    </row>
    <row r="11" spans="1:8" ht="12.75">
      <c r="A11" s="4" t="s">
        <v>28</v>
      </c>
      <c r="B11" s="25">
        <f>povrat!B11/povrat!$B$5</f>
        <v>0.0863185305441495</v>
      </c>
      <c r="C11" s="25">
        <f>povrat!C11/povrat!$C$5</f>
        <v>0.016753657838465812</v>
      </c>
      <c r="D11" s="25">
        <f>povrat!D11/povrat!$D$5</f>
        <v>0.04946166990418208</v>
      </c>
      <c r="E11" s="26">
        <f>povrat!E11/povrat!$E$5</f>
        <v>0.1205029297959316</v>
      </c>
      <c r="F11" s="2"/>
      <c r="G11" s="2"/>
      <c r="H11" s="2"/>
    </row>
    <row r="12" spans="1:8" ht="12.75">
      <c r="A12" s="4" t="s">
        <v>29</v>
      </c>
      <c r="B12" s="25">
        <f>povrat!B12/povrat!$B$5</f>
        <v>0.2779023885066532</v>
      </c>
      <c r="C12" s="25">
        <f>povrat!C12/povrat!$C$5</f>
        <v>0.02194829356994932</v>
      </c>
      <c r="D12" s="25">
        <f>povrat!D12/povrat!$D$5</f>
        <v>0.10131547256880273</v>
      </c>
      <c r="E12" s="26">
        <f>povrat!E12/povrat!$E$5</f>
        <v>0.4196292426223939</v>
      </c>
      <c r="F12" s="2"/>
      <c r="G12" s="2"/>
      <c r="H12" s="2"/>
    </row>
    <row r="13" spans="1:8" ht="12.75">
      <c r="A13" s="4"/>
      <c r="B13" s="25"/>
      <c r="C13" s="25"/>
      <c r="D13" s="25"/>
      <c r="E13" s="26"/>
      <c r="F13" s="2"/>
      <c r="G13" s="2"/>
      <c r="H13" s="2"/>
    </row>
    <row r="14" spans="1:8" ht="12.75">
      <c r="A14" s="4"/>
      <c r="B14" s="26"/>
      <c r="C14" s="26"/>
      <c r="D14" s="25"/>
      <c r="E14" s="26"/>
      <c r="F14" s="2"/>
      <c r="G14" s="2"/>
      <c r="H14" s="2"/>
    </row>
    <row r="15" spans="1:8" ht="12.75">
      <c r="A15" s="6" t="s">
        <v>47</v>
      </c>
      <c r="B15" s="27">
        <f>povrat!B15/povrat!$B$15</f>
        <v>1</v>
      </c>
      <c r="C15" s="27">
        <f>povrat!C15/povrat!$C$15</f>
        <v>1</v>
      </c>
      <c r="D15" s="27">
        <f>povrat!D15/povrat!$D$15</f>
        <v>1</v>
      </c>
      <c r="E15" s="27">
        <f>povrat!E15/povrat!$E$15</f>
        <v>1</v>
      </c>
      <c r="F15" s="2"/>
      <c r="G15" s="2"/>
      <c r="H15" s="2"/>
    </row>
    <row r="16" spans="1:6" ht="12.75">
      <c r="A16" s="4" t="s">
        <v>61</v>
      </c>
      <c r="B16" s="25">
        <f>povrat!B16/povrat!$B$15</f>
        <v>0.19777175345529394</v>
      </c>
      <c r="C16" s="25">
        <f>povrat!C16/povrat!$C$15</f>
        <v>0.39417650228141365</v>
      </c>
      <c r="D16" s="25">
        <f>povrat!D16/povrat!$D$15</f>
        <v>0.20170504011702647</v>
      </c>
      <c r="E16" s="26">
        <f>povrat!E16/povrat!$E$15</f>
        <v>0.046539907246270364</v>
      </c>
      <c r="F16" s="8"/>
    </row>
    <row r="17" spans="1:6" ht="12.75">
      <c r="A17" s="4" t="s">
        <v>24</v>
      </c>
      <c r="B17" s="25">
        <f>povrat!B17/povrat!$B$15</f>
        <v>0.20228021989202663</v>
      </c>
      <c r="C17" s="25">
        <f>povrat!C17/povrat!$C$15</f>
        <v>0.3436372973246005</v>
      </c>
      <c r="D17" s="25">
        <f>povrat!D17/povrat!$D$15</f>
        <v>0.24393989095261315</v>
      </c>
      <c r="E17" s="26">
        <f>povrat!E17/povrat!$E$15</f>
        <v>0.058771255271573286</v>
      </c>
      <c r="F17" s="8"/>
    </row>
    <row r="18" spans="1:6" ht="12.75">
      <c r="A18" s="4" t="s">
        <v>25</v>
      </c>
      <c r="B18" s="25">
        <f>povrat!B18/povrat!$B$15</f>
        <v>0.15477152913918873</v>
      </c>
      <c r="C18" s="25">
        <f>povrat!C18/povrat!$C$15</f>
        <v>0.13839804354048457</v>
      </c>
      <c r="D18" s="25">
        <f>povrat!D18/povrat!$D$15</f>
        <v>0.2080131211489871</v>
      </c>
      <c r="E18" s="26">
        <f>povrat!E18/povrat!$E$15</f>
        <v>0.11955568880360733</v>
      </c>
      <c r="F18" s="8"/>
    </row>
    <row r="19" spans="1:6" ht="12.75">
      <c r="A19" s="4" t="s">
        <v>26</v>
      </c>
      <c r="B19" s="25">
        <f>povrat!B19/povrat!$B$15</f>
        <v>0.11954324740294857</v>
      </c>
      <c r="C19" s="25">
        <f>povrat!C19/povrat!$C$15</f>
        <v>0.058877729698786054</v>
      </c>
      <c r="D19" s="25">
        <f>povrat!D19/povrat!$D$15</f>
        <v>0.12341610887007402</v>
      </c>
      <c r="E19" s="26">
        <f>povrat!E19/povrat!$E$15</f>
        <v>0.16171371205820648</v>
      </c>
      <c r="F19" s="8"/>
    </row>
    <row r="20" spans="1:6" ht="12.75">
      <c r="A20" s="4" t="s">
        <v>27</v>
      </c>
      <c r="B20" s="25">
        <f>povrat!B20/povrat!$B$15</f>
        <v>0.08119584663290035</v>
      </c>
      <c r="C20" s="25">
        <f>povrat!C20/povrat!$C$15</f>
        <v>0.026208054821275233</v>
      </c>
      <c r="D20" s="25">
        <f>povrat!D20/povrat!$D$15</f>
        <v>0.061231792189370096</v>
      </c>
      <c r="E20" s="26">
        <f>povrat!E20/povrat!$E$15</f>
        <v>0.14037604865565978</v>
      </c>
      <c r="F20" s="8"/>
    </row>
    <row r="21" spans="1:6" ht="12.75">
      <c r="A21" s="4" t="s">
        <v>28</v>
      </c>
      <c r="B21" s="25">
        <f>povrat!B21/povrat!$B$15</f>
        <v>0.06538132181796114</v>
      </c>
      <c r="C21" s="25">
        <f>povrat!C21/povrat!$C$15</f>
        <v>0.016753657838465812</v>
      </c>
      <c r="D21" s="25">
        <f>povrat!D21/povrat!$D$15</f>
        <v>0.04719074427057937</v>
      </c>
      <c r="E21" s="26">
        <f>povrat!E21/povrat!$E$15</f>
        <v>0.11819468025796795</v>
      </c>
      <c r="F21" s="8"/>
    </row>
    <row r="22" spans="1:6" ht="12.75">
      <c r="A22" s="4" t="s">
        <v>29</v>
      </c>
      <c r="B22" s="25">
        <f>povrat!B22/povrat!$B$15</f>
        <v>0.17905608165968062</v>
      </c>
      <c r="C22" s="25">
        <f>povrat!C22/povrat!$C$15</f>
        <v>0.02194829356994932</v>
      </c>
      <c r="D22" s="25">
        <f>povrat!D22/povrat!$D$15</f>
        <v>0.11270038565539253</v>
      </c>
      <c r="E22" s="26">
        <f>povrat!E22/povrat!$E$15</f>
        <v>0.356458553823155</v>
      </c>
      <c r="F22" s="8"/>
    </row>
    <row r="23" spans="1:6" ht="12.75">
      <c r="A23" s="4"/>
      <c r="B23" s="25"/>
      <c r="C23" s="25"/>
      <c r="D23" s="25"/>
      <c r="E23" s="26"/>
      <c r="F23" s="8"/>
    </row>
    <row r="24" spans="1:6" ht="12.75">
      <c r="A24" s="6" t="s">
        <v>48</v>
      </c>
      <c r="B24" s="27">
        <f>povrat!B24/povrat!$B$24</f>
        <v>1</v>
      </c>
      <c r="C24" s="28" t="s">
        <v>52</v>
      </c>
      <c r="D24" s="27">
        <f>povrat!D24/povrat!$D$24</f>
        <v>1</v>
      </c>
      <c r="E24" s="27">
        <f>povrat!E24/povrat!$E$24</f>
        <v>1</v>
      </c>
      <c r="F24" s="8"/>
    </row>
    <row r="25" spans="1:6" ht="12.75">
      <c r="A25" s="4" t="s">
        <v>61</v>
      </c>
      <c r="B25" s="25">
        <f>povrat!B25/povrat!$B$24</f>
        <v>0.04626880450464491</v>
      </c>
      <c r="C25" s="29" t="s">
        <v>52</v>
      </c>
      <c r="D25" s="25">
        <f>povrat!D25/povrat!$D$24</f>
        <v>0.20721884031236548</v>
      </c>
      <c r="E25" s="26">
        <f>povrat!E25/povrat!$E$24</f>
        <v>0.03311054817600131</v>
      </c>
      <c r="F25" s="8"/>
    </row>
    <row r="26" spans="1:6" ht="12.75">
      <c r="A26" s="4" t="s">
        <v>24</v>
      </c>
      <c r="B26" s="25">
        <f>povrat!B26/povrat!$B$24</f>
        <v>0.07616101417424614</v>
      </c>
      <c r="C26" s="29" t="s">
        <v>52</v>
      </c>
      <c r="D26" s="25">
        <f>povrat!D26/povrat!$D$24</f>
        <v>0.22548588348256307</v>
      </c>
      <c r="E26" s="26">
        <f>povrat!E26/povrat!$E$24</f>
        <v>0.06395315788679952</v>
      </c>
      <c r="F26" s="8"/>
    </row>
    <row r="27" spans="1:6" ht="12.75">
      <c r="A27" s="4" t="s">
        <v>25</v>
      </c>
      <c r="B27" s="25">
        <f>povrat!B27/povrat!$B$24</f>
        <v>0.09927924108515272</v>
      </c>
      <c r="C27" s="29" t="s">
        <v>52</v>
      </c>
      <c r="D27" s="25">
        <f>povrat!D27/povrat!$D$24</f>
        <v>0.21776188516642309</v>
      </c>
      <c r="E27" s="26">
        <f>povrat!E27/povrat!$E$24</f>
        <v>0.0895928499421318</v>
      </c>
      <c r="F27" s="8"/>
    </row>
    <row r="28" spans="1:6" ht="12.75">
      <c r="A28" s="4" t="s">
        <v>26</v>
      </c>
      <c r="B28" s="25">
        <f>povrat!B28/povrat!$B$24</f>
        <v>0.10448537749136004</v>
      </c>
      <c r="C28" s="29" t="s">
        <v>52</v>
      </c>
      <c r="D28" s="25">
        <f>povrat!D28/povrat!$D$24</f>
        <v>0.10627474351879443</v>
      </c>
      <c r="E28" s="26">
        <f>povrat!E28/povrat!$E$24</f>
        <v>0.10433909024925668</v>
      </c>
      <c r="F28" s="8"/>
    </row>
    <row r="29" spans="1:6" ht="12.75">
      <c r="A29" s="4" t="s">
        <v>27</v>
      </c>
      <c r="B29" s="25">
        <f>povrat!B29/povrat!$B$24</f>
        <v>0.1307255346620587</v>
      </c>
      <c r="C29" s="29" t="s">
        <v>52</v>
      </c>
      <c r="D29" s="25">
        <f>povrat!D29/povrat!$D$24</f>
        <v>0.16528552306084127</v>
      </c>
      <c r="E29" s="26">
        <f>povrat!E29/povrat!$E$24</f>
        <v>0.12790012872919268</v>
      </c>
      <c r="F29" s="8"/>
    </row>
    <row r="30" spans="1:6" ht="12.75">
      <c r="A30" s="4" t="s">
        <v>28</v>
      </c>
      <c r="B30" s="25">
        <f>povrat!B30/povrat!$B$24</f>
        <v>0.11758168458048493</v>
      </c>
      <c r="C30" s="29" t="s">
        <v>52</v>
      </c>
      <c r="D30" s="25">
        <f>povrat!D30/povrat!$D$24</f>
        <v>0.05258278584233205</v>
      </c>
      <c r="E30" s="26">
        <f>povrat!E30/povrat!$E$24</f>
        <v>0.12289558318500539</v>
      </c>
      <c r="F30" s="8"/>
    </row>
    <row r="31" spans="1:6" ht="12.75">
      <c r="A31" s="4" t="s">
        <v>29</v>
      </c>
      <c r="B31" s="25">
        <f>povrat!B31/povrat!$B$24</f>
        <v>0.42549834350205257</v>
      </c>
      <c r="C31" s="29" t="s">
        <v>52</v>
      </c>
      <c r="D31" s="25">
        <f>povrat!D31/povrat!$D$24</f>
        <v>0.025392703588608404</v>
      </c>
      <c r="E31" s="26">
        <f>povrat!E31/povrat!$E$24</f>
        <v>0.4582084484864749</v>
      </c>
      <c r="F31" s="8"/>
    </row>
    <row r="33" spans="1:7" ht="12.75">
      <c r="A33" s="22"/>
      <c r="F33" s="8"/>
      <c r="G33" s="8"/>
    </row>
    <row r="34" ht="12.75">
      <c r="A34" s="22" t="s">
        <v>92</v>
      </c>
    </row>
  </sheetData>
  <printOptions/>
  <pageMargins left="0.5" right="0.5" top="0.5" bottom="0.2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4" width="21.7109375" style="0" customWidth="1"/>
    <col min="5" max="5" width="21.7109375" style="8" customWidth="1"/>
  </cols>
  <sheetData>
    <row r="1" spans="1:256" ht="15.75">
      <c r="A1" s="20" t="s">
        <v>63</v>
      </c>
      <c r="B1" s="20"/>
      <c r="C1" s="20"/>
      <c r="D1" s="20"/>
      <c r="E1" s="7"/>
      <c r="F1" s="20"/>
      <c r="G1" s="20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256" ht="15.75">
      <c r="A2" s="48" t="s">
        <v>83</v>
      </c>
      <c r="B2" s="19"/>
      <c r="C2" s="20"/>
      <c r="D2" s="20"/>
      <c r="E2" s="7"/>
      <c r="F2" s="20"/>
      <c r="G2" s="20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15.75">
      <c r="A3" s="20"/>
      <c r="C3" s="20"/>
      <c r="D3" s="20"/>
      <c r="E3" s="7"/>
      <c r="F3" s="20"/>
      <c r="G3" s="20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3" ht="13.5">
      <c r="A4" s="35" t="s">
        <v>64</v>
      </c>
      <c r="C4" s="2"/>
      <c r="D4" s="2"/>
      <c r="E4" s="2"/>
      <c r="F4" s="2"/>
      <c r="G4" s="2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</row>
    <row r="5" spans="1:252" ht="12.75">
      <c r="A5" s="9" t="s">
        <v>65</v>
      </c>
      <c r="B5" s="9" t="s">
        <v>50</v>
      </c>
      <c r="C5" s="9" t="s">
        <v>97</v>
      </c>
      <c r="D5" s="9" t="s">
        <v>95</v>
      </c>
      <c r="E5" s="9" t="s">
        <v>8</v>
      </c>
      <c r="F5" s="9"/>
      <c r="G5" s="9"/>
      <c r="H5" s="9"/>
      <c r="I5" s="9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</row>
    <row r="6" spans="1:9" ht="12.75">
      <c r="A6" s="21" t="s">
        <v>51</v>
      </c>
      <c r="B6" s="10">
        <v>13949218</v>
      </c>
      <c r="C6" s="10">
        <v>2375720</v>
      </c>
      <c r="D6" s="10">
        <v>3242713</v>
      </c>
      <c r="E6" s="10">
        <v>8330785</v>
      </c>
      <c r="F6" s="2"/>
      <c r="G6" s="2"/>
      <c r="H6" s="2"/>
      <c r="I6" s="2"/>
    </row>
    <row r="7" spans="1:9" ht="12.75">
      <c r="A7" s="5" t="s">
        <v>31</v>
      </c>
      <c r="B7" s="11">
        <v>11872310</v>
      </c>
      <c r="C7" s="11">
        <v>2297414</v>
      </c>
      <c r="D7" s="11">
        <f>B7-(C7+E7)</f>
        <v>2933254</v>
      </c>
      <c r="E7" s="11">
        <v>6641642</v>
      </c>
      <c r="F7" s="2"/>
      <c r="G7" s="2"/>
      <c r="H7" s="2"/>
      <c r="I7" s="2"/>
    </row>
    <row r="8" spans="1:9" ht="12.75">
      <c r="A8" s="4" t="s">
        <v>32</v>
      </c>
      <c r="B8" s="11">
        <v>2076908</v>
      </c>
      <c r="C8" s="11">
        <v>78306</v>
      </c>
      <c r="D8" s="11">
        <f>B8-(C8+E8)</f>
        <v>309459</v>
      </c>
      <c r="E8" s="11">
        <v>1689143</v>
      </c>
      <c r="F8" s="2"/>
      <c r="G8" s="2"/>
      <c r="H8" s="2"/>
      <c r="I8" s="2"/>
    </row>
    <row r="9" spans="1:9" ht="12.75">
      <c r="A9" s="4"/>
      <c r="B9" s="11"/>
      <c r="C9" s="11"/>
      <c r="D9" s="11"/>
      <c r="E9" s="11"/>
      <c r="F9" s="2"/>
      <c r="G9" s="2"/>
      <c r="H9" s="2"/>
      <c r="I9" s="2"/>
    </row>
    <row r="10" spans="1:9" ht="12.75">
      <c r="A10" s="4"/>
      <c r="B10" s="11"/>
      <c r="C10" s="11"/>
      <c r="D10" s="11"/>
      <c r="E10" s="11"/>
      <c r="F10" s="2"/>
      <c r="G10" s="2"/>
      <c r="H10" s="2"/>
      <c r="I10" s="2"/>
    </row>
    <row r="11" spans="1:9" ht="12.75">
      <c r="A11" s="6" t="s">
        <v>47</v>
      </c>
      <c r="B11" s="12">
        <v>8354282</v>
      </c>
      <c r="C11" s="12">
        <v>2375720</v>
      </c>
      <c r="D11" s="12">
        <v>2819875</v>
      </c>
      <c r="E11" s="12">
        <v>3158687</v>
      </c>
      <c r="F11" s="2"/>
      <c r="G11" s="2"/>
      <c r="H11" s="2"/>
      <c r="I11" s="2"/>
    </row>
    <row r="12" spans="1:7" ht="12.75">
      <c r="A12" s="5" t="s">
        <v>31</v>
      </c>
      <c r="B12" s="11">
        <v>7514946</v>
      </c>
      <c r="C12" s="11">
        <v>2297414</v>
      </c>
      <c r="D12" s="11">
        <f>B12-(C12+E12)</f>
        <v>2547035</v>
      </c>
      <c r="E12" s="11">
        <v>2670497</v>
      </c>
      <c r="F12" s="8"/>
      <c r="G12" s="8"/>
    </row>
    <row r="13" spans="1:7" ht="12.75">
      <c r="A13" s="4" t="s">
        <v>32</v>
      </c>
      <c r="B13" s="11">
        <v>839336</v>
      </c>
      <c r="C13" s="11">
        <v>78306</v>
      </c>
      <c r="D13" s="11">
        <f>B13-(C13+E13)</f>
        <v>272840</v>
      </c>
      <c r="E13" s="11">
        <v>488190</v>
      </c>
      <c r="F13" s="8"/>
      <c r="G13" s="8"/>
    </row>
    <row r="14" spans="1:7" ht="12.75">
      <c r="A14" s="4"/>
      <c r="B14" s="11"/>
      <c r="C14" s="11"/>
      <c r="D14" s="11"/>
      <c r="E14" s="11"/>
      <c r="F14" s="8"/>
      <c r="G14" s="8"/>
    </row>
    <row r="15" spans="1:7" ht="12.75">
      <c r="A15" s="6" t="s">
        <v>48</v>
      </c>
      <c r="B15" s="12">
        <v>5594936</v>
      </c>
      <c r="C15" s="12">
        <v>0</v>
      </c>
      <c r="D15" s="12">
        <v>422838</v>
      </c>
      <c r="E15" s="12">
        <v>5172098</v>
      </c>
      <c r="F15" s="8"/>
      <c r="G15" s="8"/>
    </row>
    <row r="16" spans="1:7" ht="12.75">
      <c r="A16" s="5" t="s">
        <v>31</v>
      </c>
      <c r="B16" s="11">
        <v>4357364</v>
      </c>
      <c r="C16" s="11">
        <v>0</v>
      </c>
      <c r="D16" s="11">
        <f>B16-(C16+E16)</f>
        <v>386219</v>
      </c>
      <c r="E16" s="11">
        <v>3971145</v>
      </c>
      <c r="F16" s="8"/>
      <c r="G16" s="8"/>
    </row>
    <row r="17" spans="1:7" ht="12.75">
      <c r="A17" s="4" t="s">
        <v>32</v>
      </c>
      <c r="B17" s="11">
        <v>1237572</v>
      </c>
      <c r="C17" s="11">
        <v>0</v>
      </c>
      <c r="D17" s="11">
        <f>B17-(C17+E17)</f>
        <v>36620</v>
      </c>
      <c r="E17" s="11">
        <v>1200952</v>
      </c>
      <c r="F17" s="8"/>
      <c r="G17" s="8"/>
    </row>
    <row r="18" spans="4:7" ht="12.75">
      <c r="D18" s="11"/>
      <c r="E18"/>
      <c r="F18" s="8"/>
      <c r="G18" s="8"/>
    </row>
    <row r="19" spans="4:7" ht="12.75">
      <c r="D19" s="11"/>
      <c r="E19"/>
      <c r="F19" s="8"/>
      <c r="G19" s="8"/>
    </row>
    <row r="20" spans="3:7" ht="12.75">
      <c r="C20" s="11"/>
      <c r="D20" s="11"/>
      <c r="E20" s="11"/>
      <c r="F20" s="8"/>
      <c r="G20" s="8"/>
    </row>
    <row r="22" spans="1:7" ht="13.5">
      <c r="A22" s="52" t="s">
        <v>66</v>
      </c>
      <c r="B22" s="8"/>
      <c r="C22" s="8"/>
      <c r="D22" s="8"/>
      <c r="F22" s="8"/>
      <c r="G22" s="8"/>
    </row>
    <row r="23" spans="1:252" ht="12.75">
      <c r="A23" s="9" t="s">
        <v>65</v>
      </c>
      <c r="B23" s="9" t="s">
        <v>67</v>
      </c>
      <c r="C23" s="9" t="s">
        <v>97</v>
      </c>
      <c r="D23" s="9" t="s">
        <v>95</v>
      </c>
      <c r="E23" s="9" t="s">
        <v>8</v>
      </c>
      <c r="F23" s="9"/>
      <c r="G23" s="9"/>
      <c r="H23" s="9"/>
      <c r="I23" s="9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</row>
    <row r="24" spans="1:9" ht="12.75">
      <c r="A24" s="21" t="s">
        <v>51</v>
      </c>
      <c r="B24" s="24">
        <v>1</v>
      </c>
      <c r="C24" s="24">
        <v>1</v>
      </c>
      <c r="D24" s="24">
        <v>1</v>
      </c>
      <c r="E24" s="24">
        <v>1</v>
      </c>
      <c r="F24" s="2"/>
      <c r="G24" s="2"/>
      <c r="H24" s="2"/>
      <c r="I24" s="2"/>
    </row>
    <row r="25" spans="1:9" ht="12.75">
      <c r="A25" s="5" t="s">
        <v>31</v>
      </c>
      <c r="B25" s="25">
        <f>B7/B6</f>
        <v>0.8511093596788006</v>
      </c>
      <c r="C25" s="25">
        <f>C7/C6</f>
        <v>0.9670390450053037</v>
      </c>
      <c r="D25" s="25">
        <f>D7/D6</f>
        <v>0.9045678726424448</v>
      </c>
      <c r="E25" s="25">
        <f>E7/E6</f>
        <v>0.7972408362477246</v>
      </c>
      <c r="F25" s="2"/>
      <c r="G25" s="2"/>
      <c r="H25" s="2"/>
      <c r="I25" s="2"/>
    </row>
    <row r="26" spans="1:9" ht="12.75">
      <c r="A26" s="4" t="s">
        <v>32</v>
      </c>
      <c r="B26" s="25">
        <f>B8/B6</f>
        <v>0.14889064032119936</v>
      </c>
      <c r="C26" s="25">
        <f>C8/C6</f>
        <v>0.03296095499469635</v>
      </c>
      <c r="D26" s="25">
        <f>D8/D6</f>
        <v>0.09543212735755523</v>
      </c>
      <c r="E26" s="25">
        <f>E8/E6</f>
        <v>0.20275916375227546</v>
      </c>
      <c r="F26" s="2"/>
      <c r="G26" s="2"/>
      <c r="H26" s="2"/>
      <c r="I26" s="2"/>
    </row>
    <row r="27" spans="1:9" ht="12.75">
      <c r="A27" s="4"/>
      <c r="B27" s="25"/>
      <c r="C27" s="31"/>
      <c r="D27" s="31"/>
      <c r="E27" s="31"/>
      <c r="F27" s="2"/>
      <c r="G27" s="2"/>
      <c r="H27" s="2"/>
      <c r="I27" s="2"/>
    </row>
    <row r="28" spans="1:9" ht="12.75">
      <c r="A28" s="4"/>
      <c r="B28" s="25"/>
      <c r="C28" s="31"/>
      <c r="D28" s="31"/>
      <c r="E28" s="31"/>
      <c r="F28" s="2"/>
      <c r="G28" s="2"/>
      <c r="H28" s="2"/>
      <c r="I28" s="2"/>
    </row>
    <row r="29" spans="1:9" ht="12.75">
      <c r="A29" s="6" t="s">
        <v>47</v>
      </c>
      <c r="B29" s="27">
        <v>1</v>
      </c>
      <c r="C29" s="27">
        <v>1</v>
      </c>
      <c r="D29" s="27">
        <v>1</v>
      </c>
      <c r="E29" s="27">
        <v>1</v>
      </c>
      <c r="F29" s="2"/>
      <c r="G29" s="2"/>
      <c r="H29" s="2"/>
      <c r="I29" s="2"/>
    </row>
    <row r="30" spans="1:7" ht="12.75">
      <c r="A30" s="5" t="s">
        <v>31</v>
      </c>
      <c r="B30" s="25">
        <f>B12/B11</f>
        <v>0.8995322398741149</v>
      </c>
      <c r="C30" s="25">
        <f>C12/C11</f>
        <v>0.9670390450053037</v>
      </c>
      <c r="D30" s="25">
        <f>D12/D11</f>
        <v>0.9032439381178243</v>
      </c>
      <c r="E30" s="25">
        <f>E12/E11</f>
        <v>0.845445275204539</v>
      </c>
      <c r="F30" s="8"/>
      <c r="G30" s="8"/>
    </row>
    <row r="31" spans="1:7" ht="12.75">
      <c r="A31" s="4" t="s">
        <v>32</v>
      </c>
      <c r="B31" s="25">
        <f>B13/B$11</f>
        <v>0.10046776012588514</v>
      </c>
      <c r="C31" s="25">
        <f>C13/C$11</f>
        <v>0.03296095499469635</v>
      </c>
      <c r="D31" s="25">
        <f>D13/D$11</f>
        <v>0.09675606188217563</v>
      </c>
      <c r="E31" s="25">
        <f>E13/E$11</f>
        <v>0.1545547247954609</v>
      </c>
      <c r="F31" s="8"/>
      <c r="G31" s="8"/>
    </row>
    <row r="32" spans="1:7" ht="12.75">
      <c r="A32" s="4"/>
      <c r="B32" s="25"/>
      <c r="C32" s="25"/>
      <c r="D32" s="25"/>
      <c r="E32" s="25"/>
      <c r="F32" s="8"/>
      <c r="G32" s="8"/>
    </row>
    <row r="33" spans="1:7" ht="12.75">
      <c r="A33" s="6" t="s">
        <v>48</v>
      </c>
      <c r="B33" s="27">
        <v>1</v>
      </c>
      <c r="C33" s="28" t="s">
        <v>52</v>
      </c>
      <c r="D33" s="27">
        <v>1</v>
      </c>
      <c r="E33" s="27">
        <v>1</v>
      </c>
      <c r="F33" s="8"/>
      <c r="G33" s="8"/>
    </row>
    <row r="34" spans="1:7" ht="12.75">
      <c r="A34" s="5" t="s">
        <v>31</v>
      </c>
      <c r="B34" s="25">
        <f>B16/B15</f>
        <v>0.778804976500178</v>
      </c>
      <c r="C34" s="29" t="s">
        <v>52</v>
      </c>
      <c r="D34" s="25">
        <f>D16/D15</f>
        <v>0.9133970929765064</v>
      </c>
      <c r="E34" s="25">
        <f>E16/E15</f>
        <v>0.767801576845605</v>
      </c>
      <c r="F34" s="8"/>
      <c r="G34" s="8"/>
    </row>
    <row r="35" spans="1:7" ht="12.75">
      <c r="A35" s="4" t="s">
        <v>32</v>
      </c>
      <c r="B35" s="25">
        <f>B17/B15</f>
        <v>0.22119502349982198</v>
      </c>
      <c r="C35" s="32" t="s">
        <v>52</v>
      </c>
      <c r="D35" s="25">
        <f>D17/D15</f>
        <v>0.08660527199542141</v>
      </c>
      <c r="E35" s="25">
        <f>E17/E15</f>
        <v>0.23219822980925728</v>
      </c>
      <c r="F35" s="8"/>
      <c r="G35" s="8"/>
    </row>
    <row r="36" spans="5:7" ht="12.75">
      <c r="E36"/>
      <c r="F36" s="8"/>
      <c r="G36" s="8"/>
    </row>
    <row r="37" spans="5:7" ht="12.75">
      <c r="E37" s="11"/>
      <c r="F37" s="8"/>
      <c r="G37" s="8"/>
    </row>
    <row r="38" spans="1:7" ht="12.75">
      <c r="A38" s="22" t="s">
        <v>92</v>
      </c>
      <c r="F38" s="8"/>
      <c r="G38" s="8"/>
    </row>
  </sheetData>
  <printOptions/>
  <pageMargins left="0.5" right="0.5" top="0.5" bottom="0.2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56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20.28125" style="0" customWidth="1"/>
    <col min="3" max="3" width="20.421875" style="0" customWidth="1"/>
    <col min="4" max="4" width="21.421875" style="0" customWidth="1"/>
    <col min="5" max="5" width="20.421875" style="8" customWidth="1"/>
  </cols>
  <sheetData>
    <row r="1" spans="1:256" ht="15.75">
      <c r="A1" s="48" t="s">
        <v>91</v>
      </c>
      <c r="B1" s="20"/>
      <c r="C1" s="20"/>
      <c r="D1" s="20"/>
      <c r="E1" s="7"/>
      <c r="F1" s="20"/>
      <c r="G1" s="20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256" ht="15.75">
      <c r="A2" s="48" t="s">
        <v>89</v>
      </c>
      <c r="B2" s="20"/>
      <c r="C2" s="20"/>
      <c r="D2" s="20"/>
      <c r="E2" s="7"/>
      <c r="F2" s="20"/>
      <c r="G2" s="20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15.75">
      <c r="A3" s="20"/>
      <c r="B3" s="20"/>
      <c r="C3" s="20"/>
      <c r="D3" s="20"/>
      <c r="E3" s="7"/>
      <c r="F3" s="20"/>
      <c r="G3" s="20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3" ht="13.5">
      <c r="A4" s="35" t="s">
        <v>64</v>
      </c>
      <c r="B4" s="2"/>
      <c r="C4" s="2"/>
      <c r="D4" s="2"/>
      <c r="E4" s="2"/>
      <c r="F4" s="2"/>
      <c r="G4" s="2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</row>
    <row r="5" spans="1:252" ht="12.75">
      <c r="A5" s="9" t="s">
        <v>68</v>
      </c>
      <c r="B5" s="9" t="s">
        <v>67</v>
      </c>
      <c r="C5" s="9" t="s">
        <v>97</v>
      </c>
      <c r="D5" s="9" t="s">
        <v>95</v>
      </c>
      <c r="E5" s="9" t="s">
        <v>8</v>
      </c>
      <c r="F5" s="9"/>
      <c r="G5" s="9"/>
      <c r="H5" s="9"/>
      <c r="I5" s="9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</row>
    <row r="6" spans="1:9" ht="12.75">
      <c r="A6" s="21" t="s">
        <v>51</v>
      </c>
      <c r="B6" s="10">
        <v>13949218</v>
      </c>
      <c r="C6" s="10">
        <v>2375720</v>
      </c>
      <c r="D6" s="10">
        <v>3242713</v>
      </c>
      <c r="E6" s="10">
        <v>8330785</v>
      </c>
      <c r="F6" s="2"/>
      <c r="G6" s="2"/>
      <c r="H6" s="2"/>
      <c r="I6" s="2"/>
    </row>
    <row r="7" spans="1:9" ht="12.75">
      <c r="A7" s="5" t="s">
        <v>34</v>
      </c>
      <c r="B7" s="11">
        <v>3128568</v>
      </c>
      <c r="C7" s="11">
        <v>161583</v>
      </c>
      <c r="D7" s="11">
        <f>B7-(C7+E7)</f>
        <v>498259</v>
      </c>
      <c r="E7" s="11">
        <v>2468726</v>
      </c>
      <c r="F7" s="2"/>
      <c r="G7" s="2"/>
      <c r="H7" s="2"/>
      <c r="I7" s="2"/>
    </row>
    <row r="8" spans="1:9" ht="12.75">
      <c r="A8" s="4" t="s">
        <v>35</v>
      </c>
      <c r="B8" s="11">
        <v>272262</v>
      </c>
      <c r="C8" s="11">
        <v>29469</v>
      </c>
      <c r="D8" s="11">
        <f>B8-(C8+E8)</f>
        <v>70764</v>
      </c>
      <c r="E8" s="11">
        <v>172029</v>
      </c>
      <c r="F8" s="2"/>
      <c r="G8" s="2"/>
      <c r="H8" s="2"/>
      <c r="I8" s="2"/>
    </row>
    <row r="9" spans="1:9" ht="12.75">
      <c r="A9" s="4" t="s">
        <v>36</v>
      </c>
      <c r="B9" s="11">
        <v>4614195</v>
      </c>
      <c r="C9" s="11">
        <v>515640</v>
      </c>
      <c r="D9" s="11">
        <f>B9-(C9+E9)</f>
        <v>866781</v>
      </c>
      <c r="E9" s="11">
        <v>3231774</v>
      </c>
      <c r="F9" s="2"/>
      <c r="G9" s="2"/>
      <c r="H9" s="2"/>
      <c r="I9" s="2"/>
    </row>
    <row r="10" spans="1:9" ht="12.75">
      <c r="A10" s="4" t="s">
        <v>37</v>
      </c>
      <c r="B10" s="11">
        <v>1754797</v>
      </c>
      <c r="C10" s="11">
        <v>383173</v>
      </c>
      <c r="D10" s="11">
        <f>B10-(C10+E10)</f>
        <v>429031</v>
      </c>
      <c r="E10" s="11">
        <v>942593</v>
      </c>
      <c r="F10" s="2"/>
      <c r="G10" s="2"/>
      <c r="H10" s="2"/>
      <c r="I10" s="2"/>
    </row>
    <row r="11" spans="1:9" ht="12.75">
      <c r="A11" s="4" t="s">
        <v>38</v>
      </c>
      <c r="B11" s="11">
        <v>4179396</v>
      </c>
      <c r="C11" s="11">
        <v>1285855</v>
      </c>
      <c r="D11" s="11">
        <f>B11-(C11+E11)</f>
        <v>1377897</v>
      </c>
      <c r="E11" s="11">
        <v>1515644</v>
      </c>
      <c r="F11" s="2"/>
      <c r="G11" s="2"/>
      <c r="H11" s="2"/>
      <c r="I11" s="2"/>
    </row>
    <row r="12" spans="1:9" ht="12.75">
      <c r="A12" s="4"/>
      <c r="B12" s="11"/>
      <c r="C12" s="11"/>
      <c r="D12" s="11"/>
      <c r="E12" s="11"/>
      <c r="F12" s="2"/>
      <c r="G12" s="2"/>
      <c r="H12" s="2"/>
      <c r="I12" s="2"/>
    </row>
    <row r="13" spans="1:9" ht="12.75">
      <c r="A13" s="4"/>
      <c r="B13" s="33"/>
      <c r="C13" s="33"/>
      <c r="D13" s="11"/>
      <c r="E13" s="33"/>
      <c r="F13" s="2"/>
      <c r="G13" s="2"/>
      <c r="H13" s="2"/>
      <c r="I13" s="2"/>
    </row>
    <row r="14" spans="1:9" ht="12.75">
      <c r="A14" s="6" t="s">
        <v>47</v>
      </c>
      <c r="B14" s="12">
        <v>8354282</v>
      </c>
      <c r="C14" s="12">
        <v>2375720</v>
      </c>
      <c r="D14" s="12">
        <v>2819875</v>
      </c>
      <c r="E14" s="12">
        <v>3158687</v>
      </c>
      <c r="F14" s="2"/>
      <c r="G14" s="2"/>
      <c r="H14" s="2"/>
      <c r="I14" s="2"/>
    </row>
    <row r="15" spans="1:7" ht="12.75">
      <c r="A15" s="5" t="s">
        <v>34</v>
      </c>
      <c r="B15" s="11">
        <v>1560729</v>
      </c>
      <c r="C15" s="11">
        <v>161583</v>
      </c>
      <c r="D15" s="11">
        <f>B15-(C15+E15)</f>
        <v>463078</v>
      </c>
      <c r="E15" s="11">
        <v>936068</v>
      </c>
      <c r="F15" s="8"/>
      <c r="G15" s="8"/>
    </row>
    <row r="16" spans="1:7" ht="12.75">
      <c r="A16" s="4" t="s">
        <v>35</v>
      </c>
      <c r="B16" s="11">
        <v>174433</v>
      </c>
      <c r="C16" s="11">
        <v>29469</v>
      </c>
      <c r="D16" s="11">
        <f>B16-(C16+E16)</f>
        <v>61914</v>
      </c>
      <c r="E16" s="11">
        <v>83050</v>
      </c>
      <c r="F16" s="8"/>
      <c r="G16" s="8"/>
    </row>
    <row r="17" spans="1:7" ht="12.75">
      <c r="A17" s="4" t="s">
        <v>36</v>
      </c>
      <c r="B17" s="11">
        <v>2435311</v>
      </c>
      <c r="C17" s="11">
        <v>515640</v>
      </c>
      <c r="D17" s="11">
        <f>B17-(C17+E17)</f>
        <v>726615</v>
      </c>
      <c r="E17" s="11">
        <v>1193056</v>
      </c>
      <c r="F17" s="8"/>
      <c r="G17" s="8"/>
    </row>
    <row r="18" spans="1:7" ht="12.75">
      <c r="A18" s="4" t="s">
        <v>37</v>
      </c>
      <c r="B18" s="11">
        <v>988520</v>
      </c>
      <c r="C18" s="11">
        <v>383173</v>
      </c>
      <c r="D18" s="11">
        <f>B18-(C18+E18)</f>
        <v>366488</v>
      </c>
      <c r="E18" s="11">
        <v>238859</v>
      </c>
      <c r="F18" s="8"/>
      <c r="G18" s="8"/>
    </row>
    <row r="19" spans="1:7" ht="12.75">
      <c r="A19" s="4" t="s">
        <v>38</v>
      </c>
      <c r="B19" s="11">
        <v>3195289</v>
      </c>
      <c r="C19" s="11">
        <v>1285855</v>
      </c>
      <c r="D19" s="11">
        <f>B19-(C19+E19)</f>
        <v>1201780</v>
      </c>
      <c r="E19" s="11">
        <v>707654</v>
      </c>
      <c r="F19" s="8"/>
      <c r="G19" s="8"/>
    </row>
    <row r="20" spans="1:7" ht="12.75">
      <c r="A20" s="4"/>
      <c r="B20" s="11"/>
      <c r="C20" s="11"/>
      <c r="D20" s="11"/>
      <c r="E20" s="11"/>
      <c r="F20" s="8"/>
      <c r="G20" s="8"/>
    </row>
    <row r="21" spans="1:7" ht="12.75">
      <c r="A21" s="6" t="s">
        <v>48</v>
      </c>
      <c r="B21" s="12">
        <v>5594936</v>
      </c>
      <c r="C21" s="12">
        <v>0</v>
      </c>
      <c r="D21" s="12">
        <v>422838</v>
      </c>
      <c r="E21" s="12">
        <v>5172098</v>
      </c>
      <c r="F21" s="8"/>
      <c r="G21" s="8"/>
    </row>
    <row r="22" spans="1:7" ht="12.75">
      <c r="A22" s="5" t="s">
        <v>34</v>
      </c>
      <c r="B22" s="11">
        <v>1567839</v>
      </c>
      <c r="C22" s="11">
        <v>0</v>
      </c>
      <c r="D22" s="11">
        <f>B22-(C22+E22)</f>
        <v>35181</v>
      </c>
      <c r="E22" s="11">
        <v>1532658</v>
      </c>
      <c r="F22" s="8"/>
      <c r="G22" s="8"/>
    </row>
    <row r="23" spans="1:7" ht="12.75">
      <c r="A23" s="4" t="s">
        <v>35</v>
      </c>
      <c r="B23" s="11">
        <v>97830</v>
      </c>
      <c r="C23" s="11">
        <v>0</v>
      </c>
      <c r="D23" s="11">
        <f>B23-(C23+E23)</f>
        <v>8851</v>
      </c>
      <c r="E23" s="11">
        <v>88979</v>
      </c>
      <c r="F23" s="8"/>
      <c r="G23" s="8"/>
    </row>
    <row r="24" spans="1:7" ht="12.75">
      <c r="A24" s="4" t="s">
        <v>36</v>
      </c>
      <c r="B24" s="11">
        <v>2178883</v>
      </c>
      <c r="C24" s="11">
        <v>0</v>
      </c>
      <c r="D24" s="11">
        <f>B24-(C24+E24)</f>
        <v>140165</v>
      </c>
      <c r="E24" s="11">
        <v>2038718</v>
      </c>
      <c r="F24" s="8"/>
      <c r="G24" s="8"/>
    </row>
    <row r="25" spans="1:7" ht="12.75">
      <c r="A25" s="4" t="s">
        <v>37</v>
      </c>
      <c r="B25" s="11">
        <v>766277</v>
      </c>
      <c r="C25" s="11">
        <v>0</v>
      </c>
      <c r="D25" s="11">
        <f>B25-(C25+E25)</f>
        <v>62543</v>
      </c>
      <c r="E25" s="11">
        <v>703734</v>
      </c>
      <c r="F25" s="8"/>
      <c r="G25" s="8"/>
    </row>
    <row r="26" spans="1:7" ht="12.75">
      <c r="A26" s="4" t="s">
        <v>38</v>
      </c>
      <c r="B26" s="11">
        <v>984107</v>
      </c>
      <c r="C26" s="11">
        <v>0</v>
      </c>
      <c r="D26" s="11">
        <f>B26-(C26+E26)</f>
        <v>176097</v>
      </c>
      <c r="E26" s="11">
        <v>808010</v>
      </c>
      <c r="F26" s="8"/>
      <c r="G26" s="8"/>
    </row>
    <row r="27" spans="3:7" ht="12.75">
      <c r="C27" s="11"/>
      <c r="D27" s="11"/>
      <c r="E27" s="11"/>
      <c r="F27" s="8"/>
      <c r="G27" s="8"/>
    </row>
    <row r="28" spans="5:7" ht="12.75">
      <c r="E28" s="11"/>
      <c r="F28" s="8"/>
      <c r="G28" s="8"/>
    </row>
    <row r="29" spans="1:7" ht="12.75">
      <c r="A29" s="22"/>
      <c r="F29" s="8"/>
      <c r="G29" s="8"/>
    </row>
    <row r="31" spans="1:7" ht="13.5">
      <c r="A31" s="52" t="s">
        <v>66</v>
      </c>
      <c r="B31" s="8"/>
      <c r="C31" s="8"/>
      <c r="D31" s="8"/>
      <c r="F31" s="8"/>
      <c r="G31" s="8"/>
    </row>
    <row r="32" spans="1:252" ht="12.75">
      <c r="A32" s="9" t="s">
        <v>68</v>
      </c>
      <c r="B32" s="9" t="s">
        <v>67</v>
      </c>
      <c r="C32" s="9" t="s">
        <v>97</v>
      </c>
      <c r="D32" s="9" t="s">
        <v>95</v>
      </c>
      <c r="E32" s="9" t="s">
        <v>8</v>
      </c>
      <c r="F32" s="9"/>
      <c r="G32" s="9"/>
      <c r="H32" s="9"/>
      <c r="I32" s="9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</row>
    <row r="33" spans="1:9" ht="12.75">
      <c r="A33" s="21" t="s">
        <v>51</v>
      </c>
      <c r="B33" s="24">
        <v>1</v>
      </c>
      <c r="C33" s="24">
        <v>1</v>
      </c>
      <c r="D33" s="24">
        <v>1</v>
      </c>
      <c r="E33" s="24">
        <v>1</v>
      </c>
      <c r="F33" s="2"/>
      <c r="G33" s="2"/>
      <c r="H33" s="2"/>
      <c r="I33" s="2"/>
    </row>
    <row r="34" spans="1:9" ht="12.75">
      <c r="A34" s="5" t="s">
        <v>34</v>
      </c>
      <c r="B34" s="26">
        <f aca="true" t="shared" si="0" ref="B34:E38">B7/B$6</f>
        <v>0.22428268021906317</v>
      </c>
      <c r="C34" s="26">
        <f t="shared" si="0"/>
        <v>0.06801432828784537</v>
      </c>
      <c r="D34" s="26">
        <f t="shared" si="0"/>
        <v>0.15365497964204664</v>
      </c>
      <c r="E34" s="26">
        <f t="shared" si="0"/>
        <v>0.29633774008091673</v>
      </c>
      <c r="F34" s="2"/>
      <c r="G34" s="2"/>
      <c r="H34" s="2"/>
      <c r="I34" s="2"/>
    </row>
    <row r="35" spans="1:9" ht="12.75">
      <c r="A35" s="4" t="s">
        <v>35</v>
      </c>
      <c r="B35" s="26">
        <f t="shared" si="0"/>
        <v>0.01951808337929768</v>
      </c>
      <c r="C35" s="26">
        <f t="shared" si="0"/>
        <v>0.012404239556850135</v>
      </c>
      <c r="D35" s="26">
        <f t="shared" si="0"/>
        <v>0.021822467791630034</v>
      </c>
      <c r="E35" s="26">
        <f t="shared" si="0"/>
        <v>0.020649794707221468</v>
      </c>
      <c r="F35" s="2"/>
      <c r="G35" s="2"/>
      <c r="H35" s="2"/>
      <c r="I35" s="2"/>
    </row>
    <row r="36" spans="1:9" ht="12.75">
      <c r="A36" s="4" t="s">
        <v>36</v>
      </c>
      <c r="B36" s="26">
        <f t="shared" si="0"/>
        <v>0.3307852096081659</v>
      </c>
      <c r="C36" s="26">
        <f t="shared" si="0"/>
        <v>0.217045779805701</v>
      </c>
      <c r="D36" s="26">
        <f t="shared" si="0"/>
        <v>0.26730117651485036</v>
      </c>
      <c r="E36" s="26">
        <f t="shared" si="0"/>
        <v>0.3879315094555915</v>
      </c>
      <c r="F36" s="2"/>
      <c r="G36" s="2"/>
      <c r="H36" s="2"/>
      <c r="I36" s="2"/>
    </row>
    <row r="37" spans="1:9" ht="12.75">
      <c r="A37" s="4" t="s">
        <v>37</v>
      </c>
      <c r="B37" s="26">
        <f t="shared" si="0"/>
        <v>0.1257989515971433</v>
      </c>
      <c r="C37" s="26">
        <f t="shared" si="0"/>
        <v>0.16128710454093917</v>
      </c>
      <c r="D37" s="26">
        <f t="shared" si="0"/>
        <v>0.1323061892927311</v>
      </c>
      <c r="E37" s="26">
        <f t="shared" si="0"/>
        <v>0.11314575997339986</v>
      </c>
      <c r="F37" s="2"/>
      <c r="G37" s="2"/>
      <c r="H37" s="2"/>
      <c r="I37" s="2"/>
    </row>
    <row r="38" spans="1:9" ht="12.75">
      <c r="A38" s="4" t="s">
        <v>38</v>
      </c>
      <c r="B38" s="26">
        <f t="shared" si="0"/>
        <v>0.29961507519633</v>
      </c>
      <c r="C38" s="26">
        <f t="shared" si="0"/>
        <v>0.5412485478086643</v>
      </c>
      <c r="D38" s="26">
        <f t="shared" si="0"/>
        <v>0.42492104605002046</v>
      </c>
      <c r="E38" s="26">
        <f t="shared" si="0"/>
        <v>0.18193291508543313</v>
      </c>
      <c r="F38" s="2"/>
      <c r="G38" s="2"/>
      <c r="H38" s="2"/>
      <c r="I38" s="2"/>
    </row>
    <row r="39" spans="1:9" ht="12.75">
      <c r="A39" s="4"/>
      <c r="B39" s="26"/>
      <c r="C39" s="26"/>
      <c r="D39" s="26"/>
      <c r="E39" s="26"/>
      <c r="F39" s="2"/>
      <c r="G39" s="2"/>
      <c r="H39" s="2"/>
      <c r="I39" s="2"/>
    </row>
    <row r="40" spans="1:9" ht="12.75">
      <c r="A40" s="4"/>
      <c r="B40" s="26"/>
      <c r="C40" s="26"/>
      <c r="D40" s="26"/>
      <c r="E40" s="26"/>
      <c r="F40" s="2"/>
      <c r="G40" s="2"/>
      <c r="H40" s="2"/>
      <c r="I40" s="2"/>
    </row>
    <row r="41" spans="1:9" ht="12.75">
      <c r="A41" s="6" t="s">
        <v>47</v>
      </c>
      <c r="B41" s="27">
        <v>1</v>
      </c>
      <c r="C41" s="27">
        <v>1</v>
      </c>
      <c r="D41" s="27">
        <v>1</v>
      </c>
      <c r="E41" s="27">
        <v>1</v>
      </c>
      <c r="F41" s="2"/>
      <c r="G41" s="2"/>
      <c r="H41" s="2"/>
      <c r="I41" s="2"/>
    </row>
    <row r="42" spans="1:7" ht="12.75">
      <c r="A42" s="5" t="s">
        <v>34</v>
      </c>
      <c r="B42" s="26">
        <f aca="true" t="shared" si="1" ref="B42:E46">B15/B$14</f>
        <v>0.1868178498164175</v>
      </c>
      <c r="C42" s="26">
        <f t="shared" si="1"/>
        <v>0.06801432828784537</v>
      </c>
      <c r="D42" s="26">
        <f t="shared" si="1"/>
        <v>0.16421933596347355</v>
      </c>
      <c r="E42" s="26">
        <f t="shared" si="1"/>
        <v>0.29634718476379585</v>
      </c>
      <c r="F42" s="8"/>
      <c r="G42" s="8"/>
    </row>
    <row r="43" spans="1:7" ht="12.75">
      <c r="A43" s="4" t="s">
        <v>35</v>
      </c>
      <c r="B43" s="26">
        <f t="shared" si="1"/>
        <v>0.020879472347234626</v>
      </c>
      <c r="C43" s="26">
        <f t="shared" si="1"/>
        <v>0.012404239556850135</v>
      </c>
      <c r="D43" s="26">
        <f t="shared" si="1"/>
        <v>0.021956292388847023</v>
      </c>
      <c r="E43" s="26">
        <f t="shared" si="1"/>
        <v>0.026292570298988155</v>
      </c>
      <c r="F43" s="8"/>
      <c r="G43" s="8"/>
    </row>
    <row r="44" spans="1:7" ht="12.75">
      <c r="A44" s="4" t="s">
        <v>36</v>
      </c>
      <c r="B44" s="26">
        <f t="shared" si="1"/>
        <v>0.29150452426671736</v>
      </c>
      <c r="C44" s="26">
        <f t="shared" si="1"/>
        <v>0.217045779805701</v>
      </c>
      <c r="D44" s="26">
        <f t="shared" si="1"/>
        <v>0.25767631543951414</v>
      </c>
      <c r="E44" s="26">
        <f t="shared" si="1"/>
        <v>0.3777063064494836</v>
      </c>
      <c r="F44" s="8"/>
      <c r="G44" s="8"/>
    </row>
    <row r="45" spans="1:7" ht="12.75">
      <c r="A45" s="4" t="s">
        <v>37</v>
      </c>
      <c r="B45" s="26">
        <f t="shared" si="1"/>
        <v>0.11832495000767271</v>
      </c>
      <c r="C45" s="26">
        <f t="shared" si="1"/>
        <v>0.16128710454093917</v>
      </c>
      <c r="D45" s="26">
        <f t="shared" si="1"/>
        <v>0.12996604459417527</v>
      </c>
      <c r="E45" s="26">
        <f t="shared" si="1"/>
        <v>0.0756197116080194</v>
      </c>
      <c r="F45" s="8"/>
      <c r="G45" s="8"/>
    </row>
    <row r="46" spans="1:7" ht="12.75">
      <c r="A46" s="4" t="s">
        <v>38</v>
      </c>
      <c r="B46" s="26">
        <f t="shared" si="1"/>
        <v>0.3824732035619578</v>
      </c>
      <c r="C46" s="26">
        <f t="shared" si="1"/>
        <v>0.5412485478086643</v>
      </c>
      <c r="D46" s="26">
        <f t="shared" si="1"/>
        <v>0.42618201161399</v>
      </c>
      <c r="E46" s="26">
        <f t="shared" si="1"/>
        <v>0.224034226879713</v>
      </c>
      <c r="F46" s="8"/>
      <c r="G46" s="8"/>
    </row>
    <row r="47" spans="1:7" ht="12.75">
      <c r="A47" s="4"/>
      <c r="B47" s="26"/>
      <c r="C47" s="26"/>
      <c r="D47" s="26"/>
      <c r="E47" s="26"/>
      <c r="F47" s="8"/>
      <c r="G47" s="8"/>
    </row>
    <row r="48" spans="1:7" ht="12.75">
      <c r="A48" s="6" t="s">
        <v>48</v>
      </c>
      <c r="B48" s="27">
        <v>1</v>
      </c>
      <c r="C48" s="28" t="s">
        <v>52</v>
      </c>
      <c r="D48" s="27">
        <v>1</v>
      </c>
      <c r="E48" s="27">
        <v>1</v>
      </c>
      <c r="F48" s="8"/>
      <c r="G48" s="8"/>
    </row>
    <row r="49" spans="1:7" ht="12.75">
      <c r="A49" s="5" t="s">
        <v>34</v>
      </c>
      <c r="B49" s="26">
        <f>B22/$B$21</f>
        <v>0.2802246531506348</v>
      </c>
      <c r="C49" s="32" t="s">
        <v>52</v>
      </c>
      <c r="D49" s="26">
        <f>D22/$D$21</f>
        <v>0.08320207739134136</v>
      </c>
      <c r="E49" s="26">
        <f>E22/$E$21</f>
        <v>0.29633197205466716</v>
      </c>
      <c r="F49" s="8"/>
      <c r="G49" s="8"/>
    </row>
    <row r="50" spans="1:7" ht="12.75">
      <c r="A50" s="4" t="s">
        <v>35</v>
      </c>
      <c r="B50" s="26">
        <f>B23/$B$21</f>
        <v>0.01748545470403951</v>
      </c>
      <c r="C50" s="32" t="s">
        <v>52</v>
      </c>
      <c r="D50" s="26">
        <f>D23/$D$21</f>
        <v>0.020932366532809256</v>
      </c>
      <c r="E50" s="26">
        <f>E23/$E$21</f>
        <v>0.017203657007272485</v>
      </c>
      <c r="F50" s="8"/>
      <c r="G50" s="8"/>
    </row>
    <row r="51" spans="1:7" ht="12.75">
      <c r="A51" s="4" t="s">
        <v>36</v>
      </c>
      <c r="B51" s="26">
        <f>B24/$B$21</f>
        <v>0.38943841359400716</v>
      </c>
      <c r="C51" s="32" t="s">
        <v>52</v>
      </c>
      <c r="D51" s="26">
        <f>D24/$D$21</f>
        <v>0.33148629025773463</v>
      </c>
      <c r="E51" s="26">
        <f>E24/$E$21</f>
        <v>0.3941762124383567</v>
      </c>
      <c r="F51" s="8"/>
      <c r="G51" s="8"/>
    </row>
    <row r="52" spans="1:7" ht="12.75">
      <c r="A52" s="4" t="s">
        <v>37</v>
      </c>
      <c r="B52" s="26">
        <f>B25/$B$21</f>
        <v>0.13695902866449233</v>
      </c>
      <c r="C52" s="32" t="s">
        <v>52</v>
      </c>
      <c r="D52" s="26">
        <f>D25/$D$21</f>
        <v>0.14791243927934575</v>
      </c>
      <c r="E52" s="26">
        <f>E25/$E$21</f>
        <v>0.13606354713309762</v>
      </c>
      <c r="F52" s="8"/>
      <c r="G52" s="8"/>
    </row>
    <row r="53" spans="1:7" ht="12.75">
      <c r="A53" s="4" t="s">
        <v>38</v>
      </c>
      <c r="B53" s="26">
        <f>B26/$B$21</f>
        <v>0.17589244988682623</v>
      </c>
      <c r="C53" s="32" t="s">
        <v>52</v>
      </c>
      <c r="D53" s="26">
        <f>D26/$D$21</f>
        <v>0.4164644615668412</v>
      </c>
      <c r="E53" s="26">
        <f>E26/$E$21</f>
        <v>0.15622480471174366</v>
      </c>
      <c r="F53" s="8"/>
      <c r="G53" s="8"/>
    </row>
    <row r="54" spans="5:7" ht="12.75">
      <c r="E54"/>
      <c r="F54" s="8"/>
      <c r="G54" s="8"/>
    </row>
    <row r="55" spans="5:7" ht="12.75">
      <c r="E55" s="11"/>
      <c r="F55" s="8"/>
      <c r="G55" s="8"/>
    </row>
    <row r="56" spans="1:7" ht="12.75">
      <c r="A56" s="22" t="s">
        <v>92</v>
      </c>
      <c r="F56" s="8"/>
      <c r="G56" s="8"/>
    </row>
  </sheetData>
  <printOptions/>
  <pageMargins left="0.5" right="0.5" top="0.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 User ASPE</cp:lastModifiedBy>
  <cp:lastPrinted>2001-11-30T19:41:08Z</cp:lastPrinted>
  <dcterms:created xsi:type="dcterms:W3CDTF">2000-08-23T17:58:43Z</dcterms:created>
  <dcterms:modified xsi:type="dcterms:W3CDTF">2001-12-18T22:48:14Z</dcterms:modified>
  <cp:category/>
  <cp:version/>
  <cp:contentType/>
  <cp:contentStatus/>
</cp:coreProperties>
</file>