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4800" windowHeight="5196" activeTab="0"/>
  </bookViews>
  <sheets>
    <sheet name="ORANGES" sheetId="1" r:id="rId1"/>
    <sheet name="RIO RED GF" sheetId="2" r:id="rId2"/>
    <sheet name="MANDARINS" sheetId="3" r:id="rId3"/>
    <sheet name="LEMONS" sheetId="4" r:id="rId4"/>
  </sheets>
  <externalReferences>
    <externalReference r:id="rId7"/>
  </externalReferences>
  <definedNames>
    <definedName name="_xlnm.Print_Area" localSheetId="3">'LEMONS'!$A$1:$I$43</definedName>
    <definedName name="_xlnm.Print_Area" localSheetId="2">'MANDARINS'!$A$1:$I$43</definedName>
    <definedName name="_xlnm.Print_Area" localSheetId="0">'ORANGES'!$A$1:$K$43</definedName>
    <definedName name="_xlnm.Print_Area" localSheetId="1">'RIO RED GF'!$A$1:$I$43</definedName>
    <definedName name="Print_Area_MI" localSheetId="3">'LEMONS'!$A$1:$G$27</definedName>
    <definedName name="Print_Area_MI" localSheetId="2">'MANDARINS'!$A$1:$G$27</definedName>
    <definedName name="Print_Area_MI" localSheetId="0">'ORANGES'!$A$5:$I$27</definedName>
    <definedName name="Print_Area_MI" localSheetId="1">'RIO RED GF'!$A$1:$G$27</definedName>
    <definedName name="Print_Area_MI">#REF!</definedName>
    <definedName name="Print_Area_OB">'[1]NLCNVRT2'!$A$2:$G$23</definedName>
    <definedName name="_xlnm.Print_Titles" localSheetId="3">'LEMONS'!$1:$6</definedName>
    <definedName name="_xlnm.Print_Titles" localSheetId="2">'MANDARINS'!$1:$6</definedName>
    <definedName name="_xlnm.Print_Titles" localSheetId="0">'ORANGES'!$5:$6</definedName>
    <definedName name="_xlnm.Print_Titles" localSheetId="1">'RIO RED GF'!$1:$6</definedName>
  </definedNames>
  <calcPr fullCalcOnLoad="1"/>
</workbook>
</file>

<file path=xl/sharedStrings.xml><?xml version="1.0" encoding="utf-8"?>
<sst xmlns="http://schemas.openxmlformats.org/spreadsheetml/2006/main" count="468" uniqueCount="109">
  <si>
    <t>Lab No.:</t>
  </si>
  <si>
    <t>80300406, 80803202</t>
  </si>
  <si>
    <t>Lab Date:</t>
  </si>
  <si>
    <t>3/3/98, 8/18/98</t>
  </si>
  <si>
    <t>Harvest Date:</t>
  </si>
  <si>
    <t>2/21/98, 8/5/98</t>
  </si>
  <si>
    <t>Region:</t>
  </si>
  <si>
    <t>Tulare County, Ventura County</t>
  </si>
  <si>
    <t>Nutrient</t>
  </si>
  <si>
    <t>Unit</t>
  </si>
  <si>
    <t>E</t>
  </si>
  <si>
    <t>Navel/</t>
  </si>
  <si>
    <t>Valencia/</t>
  </si>
  <si>
    <t>Mean/</t>
  </si>
  <si>
    <t>Mean/Svg</t>
  </si>
  <si>
    <t>DV</t>
  </si>
  <si>
    <t>%DV/</t>
  </si>
  <si>
    <t>Lbl</t>
  </si>
  <si>
    <t xml:space="preserve"> </t>
  </si>
  <si>
    <t>Fact</t>
  </si>
  <si>
    <t>100g</t>
  </si>
  <si>
    <t>Svg</t>
  </si>
  <si>
    <t>Value</t>
  </si>
  <si>
    <t>%DV</t>
  </si>
  <si>
    <t>Water</t>
  </si>
  <si>
    <t>g</t>
  </si>
  <si>
    <t>Ash</t>
  </si>
  <si>
    <t>Calories</t>
  </si>
  <si>
    <t>kcal</t>
  </si>
  <si>
    <t>Cal fr Fat</t>
  </si>
  <si>
    <t>Total Fat (GC)</t>
  </si>
  <si>
    <t>Sat Fat</t>
  </si>
  <si>
    <t>Poly Fat</t>
  </si>
  <si>
    <t>Mono Fat</t>
  </si>
  <si>
    <t>Sodium</t>
  </si>
  <si>
    <t>mg</t>
  </si>
  <si>
    <t>Potassium</t>
  </si>
  <si>
    <t>Carbo</t>
  </si>
  <si>
    <t>D Fiber Prosky</t>
  </si>
  <si>
    <t>D Fiber Lee</t>
  </si>
  <si>
    <t>Soluble Fiber</t>
  </si>
  <si>
    <t xml:space="preserve">       &lt;1.000</t>
  </si>
  <si>
    <t xml:space="preserve">       &lt;1.540</t>
  </si>
  <si>
    <t>Insoluble Fiber</t>
  </si>
  <si>
    <t>Sugars</t>
  </si>
  <si>
    <t>Protein</t>
  </si>
  <si>
    <t>Vit A</t>
  </si>
  <si>
    <t>IU</t>
  </si>
  <si>
    <t>Vit C</t>
  </si>
  <si>
    <t>Calcium</t>
  </si>
  <si>
    <t>Iron</t>
  </si>
  <si>
    <t>Vit E</t>
  </si>
  <si>
    <t>Thiamin</t>
  </si>
  <si>
    <t>Riboflavin</t>
  </si>
  <si>
    <t>Niacin</t>
  </si>
  <si>
    <t>Vitamin B6</t>
  </si>
  <si>
    <t>Folate</t>
  </si>
  <si>
    <t>mcg</t>
  </si>
  <si>
    <t>Panto Acid</t>
  </si>
  <si>
    <t>Phosphorus</t>
  </si>
  <si>
    <t>Magnesium</t>
  </si>
  <si>
    <t>Zinc</t>
  </si>
  <si>
    <t>Selenium</t>
  </si>
  <si>
    <t xml:space="preserve">      &lt; 0.500</t>
  </si>
  <si>
    <t xml:space="preserve">      &lt; 0.770</t>
  </si>
  <si>
    <t xml:space="preserve">       &lt;1.10%</t>
  </si>
  <si>
    <t>Copper</t>
  </si>
  <si>
    <t>Manganese</t>
  </si>
  <si>
    <t>Chromium</t>
  </si>
  <si>
    <t xml:space="preserve">       &lt;5.000</t>
  </si>
  <si>
    <t xml:space="preserve">       &lt;7.700</t>
  </si>
  <si>
    <t xml:space="preserve">       &lt;6.42%</t>
  </si>
  <si>
    <t>Molybdenum</t>
  </si>
  <si>
    <t xml:space="preserve">       &lt;2.000</t>
  </si>
  <si>
    <t xml:space="preserve">       &lt;3.080</t>
  </si>
  <si>
    <t xml:space="preserve">       &lt;4.11%</t>
  </si>
  <si>
    <t>Boron</t>
  </si>
  <si>
    <t>Tulare County</t>
  </si>
  <si>
    <t>Units/</t>
  </si>
  <si>
    <t>Units/Svg</t>
  </si>
  <si>
    <t>RIO RED GRAPEFRUIT, PER 100G AND PER 154G SERVING</t>
  </si>
  <si>
    <t>80302099</t>
  </si>
  <si>
    <t>3/11/98</t>
  </si>
  <si>
    <t>3/6/98</t>
  </si>
  <si>
    <t>Riverside County</t>
  </si>
  <si>
    <t>DELIGHT MANDARIN ORANGES, PER 100G AND PER 109G SERVING</t>
  </si>
  <si>
    <t>80300412</t>
  </si>
  <si>
    <t>3/3/98</t>
  </si>
  <si>
    <t>2/27/98</t>
  </si>
  <si>
    <t xml:space="preserve">       &lt;1.090</t>
  </si>
  <si>
    <t xml:space="preserve">       &lt;0.500</t>
  </si>
  <si>
    <t xml:space="preserve">       &lt;0.545</t>
  </si>
  <si>
    <t xml:space="preserve">       &lt;0.78%</t>
  </si>
  <si>
    <t xml:space="preserve">       &lt;5.450</t>
  </si>
  <si>
    <t xml:space="preserve">       &lt;4.54%</t>
  </si>
  <si>
    <t xml:space="preserve">       &lt;2.180</t>
  </si>
  <si>
    <t xml:space="preserve">       &lt;2.91%</t>
  </si>
  <si>
    <t>LEMONS, PER 100G AND PER 58G SERVING</t>
  </si>
  <si>
    <t>80901233</t>
  </si>
  <si>
    <t>9/22/98</t>
  </si>
  <si>
    <t>7/23/98</t>
  </si>
  <si>
    <t>Ventura County</t>
  </si>
  <si>
    <t xml:space="preserve">       &lt;0.290</t>
  </si>
  <si>
    <t xml:space="preserve">       &lt;0.41%</t>
  </si>
  <si>
    <t xml:space="preserve">       &lt;2.900</t>
  </si>
  <si>
    <t xml:space="preserve">       &lt;2.42%</t>
  </si>
  <si>
    <t xml:space="preserve">       &lt;1.160</t>
  </si>
  <si>
    <t xml:space="preserve">       &lt;1.55%</t>
  </si>
  <si>
    <t>WASHINGTON NAVEL ORANGES AND VALENCIA ORANGES, PER 100G AND PER 154G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</si>
</sst>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_)"/>
    <numFmt numFmtId="167" formatCode="0_)"/>
    <numFmt numFmtId="168" formatCode="0.000%"/>
    <numFmt numFmtId="169" formatCode="0.000"/>
    <numFmt numFmtId="170" formatCode="0.0000"/>
    <numFmt numFmtId="171" formatCode="0.0"/>
    <numFmt numFmtId="172" formatCode="0.0_)"/>
    <numFmt numFmtId="173" formatCode="0.0_);"/>
    <numFmt numFmtId="174" formatCode="0.0_);0;"/>
    <numFmt numFmtId="175" formatCode=";;;"/>
  </numFmts>
  <fonts count="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1"/>
      <name val="Times New Roman"/>
      <family val="0"/>
    </font>
    <font>
      <sz val="11"/>
      <color indexed="8"/>
      <name val="Times New Roman"/>
      <family val="1"/>
    </font>
    <font>
      <strike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8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vertical="center"/>
      <protection locked="0"/>
    </xf>
    <xf numFmtId="164" fontId="6" fillId="0" borderId="0" xfId="0" applyFont="1" applyAlignment="1">
      <alignment vertical="center"/>
    </xf>
    <xf numFmtId="164" fontId="6" fillId="0" borderId="1" xfId="0" applyFont="1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6" fillId="0" borderId="2" xfId="0" applyFont="1" applyBorder="1" applyAlignment="1">
      <alignment vertical="center"/>
    </xf>
    <xf numFmtId="164" fontId="6" fillId="0" borderId="3" xfId="0" applyFont="1" applyBorder="1" applyAlignment="1" applyProtection="1">
      <alignment horizontal="center" vertical="center"/>
      <protection locked="0"/>
    </xf>
    <xf numFmtId="164" fontId="6" fillId="0" borderId="3" xfId="0" applyFont="1" applyBorder="1" applyAlignment="1" applyProtection="1">
      <alignment horizontal="center" vertical="center"/>
      <protection/>
    </xf>
    <xf numFmtId="164" fontId="6" fillId="0" borderId="3" xfId="0" applyFont="1" applyBorder="1" applyAlignment="1" applyProtection="1" quotePrefix="1">
      <alignment horizontal="center" vertical="center"/>
      <protection locked="0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 applyProtection="1">
      <alignment horizontal="left" vertical="center"/>
      <protection/>
    </xf>
    <xf numFmtId="166" fontId="6" fillId="0" borderId="5" xfId="0" applyNumberFormat="1" applyFont="1" applyBorder="1" applyAlignment="1" applyProtection="1">
      <alignment horizontal="right" vertical="center"/>
      <protection locked="0"/>
    </xf>
    <xf numFmtId="166" fontId="6" fillId="0" borderId="5" xfId="0" applyNumberFormat="1" applyFont="1" applyBorder="1" applyAlignment="1" applyProtection="1">
      <alignment vertical="center"/>
      <protection/>
    </xf>
    <xf numFmtId="172" fontId="6" fillId="0" borderId="5" xfId="0" applyNumberFormat="1" applyFont="1" applyBorder="1" applyAlignment="1" applyProtection="1">
      <alignment vertical="center"/>
      <protection/>
    </xf>
    <xf numFmtId="164" fontId="6" fillId="0" borderId="5" xfId="0" applyFont="1" applyBorder="1" applyAlignment="1" applyProtection="1">
      <alignment vertical="center"/>
      <protection/>
    </xf>
    <xf numFmtId="0" fontId="6" fillId="0" borderId="5" xfId="0" applyNumberFormat="1" applyFont="1" applyBorder="1" applyAlignment="1">
      <alignment vertical="center"/>
    </xf>
    <xf numFmtId="9" fontId="6" fillId="0" borderId="5" xfId="0" applyNumberFormat="1" applyFont="1" applyBorder="1" applyAlignment="1">
      <alignment vertical="center"/>
    </xf>
    <xf numFmtId="164" fontId="6" fillId="0" borderId="6" xfId="0" applyFont="1" applyBorder="1" applyAlignment="1" applyProtection="1">
      <alignment horizontal="left" vertical="center"/>
      <protection/>
    </xf>
    <xf numFmtId="2" fontId="6" fillId="0" borderId="5" xfId="0" applyNumberFormat="1" applyFont="1" applyBorder="1" applyAlignment="1" applyProtection="1">
      <alignment horizontal="left" vertical="center"/>
      <protection/>
    </xf>
    <xf numFmtId="166" fontId="6" fillId="0" borderId="6" xfId="0" applyNumberFormat="1" applyFont="1" applyBorder="1" applyAlignment="1" applyProtection="1">
      <alignment horizontal="right" vertical="center"/>
      <protection locked="0"/>
    </xf>
    <xf numFmtId="166" fontId="6" fillId="0" borderId="6" xfId="0" applyNumberFormat="1" applyFont="1" applyBorder="1" applyAlignment="1" applyProtection="1">
      <alignment vertical="center"/>
      <protection/>
    </xf>
    <xf numFmtId="172" fontId="6" fillId="0" borderId="6" xfId="0" applyNumberFormat="1" applyFont="1" applyBorder="1" applyAlignment="1" applyProtection="1">
      <alignment vertical="center"/>
      <protection/>
    </xf>
    <xf numFmtId="0" fontId="6" fillId="0" borderId="6" xfId="0" applyNumberFormat="1" applyFont="1" applyBorder="1" applyAlignment="1">
      <alignment vertical="center"/>
    </xf>
    <xf numFmtId="9" fontId="6" fillId="0" borderId="6" xfId="0" applyNumberFormat="1" applyFont="1" applyBorder="1" applyAlignment="1">
      <alignment vertical="center"/>
    </xf>
    <xf numFmtId="2" fontId="6" fillId="0" borderId="5" xfId="0" applyNumberFormat="1" applyFont="1" applyBorder="1" applyAlignment="1" applyProtection="1">
      <alignment vertical="center"/>
      <protection/>
    </xf>
    <xf numFmtId="10" fontId="6" fillId="0" borderId="5" xfId="0" applyNumberFormat="1" applyFont="1" applyBorder="1" applyAlignment="1" applyProtection="1">
      <alignment vertical="center"/>
      <protection/>
    </xf>
    <xf numFmtId="2" fontId="6" fillId="0" borderId="5" xfId="0" applyNumberFormat="1" applyFont="1" applyBorder="1" applyAlignment="1" applyProtection="1">
      <alignment horizontal="right" vertical="center"/>
      <protection/>
    </xf>
    <xf numFmtId="9" fontId="6" fillId="0" borderId="5" xfId="0" applyNumberFormat="1" applyFont="1" applyBorder="1" applyAlignment="1" applyProtection="1">
      <alignment vertical="center"/>
      <protection/>
    </xf>
    <xf numFmtId="0" fontId="7" fillId="0" borderId="5" xfId="0" applyNumberFormat="1" applyFont="1" applyBorder="1" applyAlignment="1">
      <alignment vertical="center"/>
    </xf>
    <xf numFmtId="9" fontId="7" fillId="0" borderId="5" xfId="0" applyNumberFormat="1" applyFont="1" applyBorder="1" applyAlignment="1" applyProtection="1">
      <alignment vertical="center"/>
      <protection/>
    </xf>
    <xf numFmtId="166" fontId="6" fillId="0" borderId="5" xfId="0" applyNumberFormat="1" applyFont="1" applyBorder="1" applyAlignment="1" applyProtection="1">
      <alignment vertical="center"/>
      <protection locked="0"/>
    </xf>
    <xf numFmtId="10" fontId="6" fillId="0" borderId="5" xfId="0" applyNumberFormat="1" applyFont="1" applyBorder="1" applyAlignment="1" applyProtection="1">
      <alignment horizontal="left" vertical="center"/>
      <protection/>
    </xf>
    <xf numFmtId="166" fontId="6" fillId="0" borderId="5" xfId="0" applyNumberFormat="1" applyFont="1" applyBorder="1" applyAlignment="1" applyProtection="1">
      <alignment horizontal="left" vertical="center"/>
      <protection locked="0"/>
    </xf>
    <xf numFmtId="166" fontId="6" fillId="0" borderId="5" xfId="0" applyNumberFormat="1" applyFont="1" applyBorder="1" applyAlignment="1" applyProtection="1">
      <alignment horizontal="left" vertical="center"/>
      <protection/>
    </xf>
    <xf numFmtId="172" fontId="6" fillId="0" borderId="5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>
      <alignment vertical="center"/>
    </xf>
    <xf numFmtId="164" fontId="6" fillId="0" borderId="1" xfId="0" applyFont="1" applyBorder="1" applyAlignment="1" quotePrefix="1">
      <alignment vertical="center"/>
    </xf>
    <xf numFmtId="164" fontId="6" fillId="0" borderId="2" xfId="0" applyFont="1" applyBorder="1" applyAlignment="1" quotePrefix="1">
      <alignment vertical="center"/>
    </xf>
    <xf numFmtId="164" fontId="6" fillId="0" borderId="7" xfId="0" applyFont="1" applyBorder="1" applyAlignment="1" applyProtection="1">
      <alignment horizontal="center" vertical="center"/>
      <protection locked="0"/>
    </xf>
    <xf numFmtId="164" fontId="6" fillId="0" borderId="7" xfId="0" applyFont="1" applyBorder="1" applyAlignment="1">
      <alignment horizontal="center" vertical="center"/>
    </xf>
    <xf numFmtId="164" fontId="6" fillId="0" borderId="6" xfId="0" applyFont="1" applyBorder="1" applyAlignment="1" applyProtection="1">
      <alignment vertical="center"/>
      <protection/>
    </xf>
    <xf numFmtId="0" fontId="6" fillId="0" borderId="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n1\e\DATA\!BONNIE\CITR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LCNVRT2"/>
    </sheetNames>
    <sheetDataSet>
      <sheetData sheetId="0">
        <row r="3">
          <cell r="A3" t="str">
            <v>Nutrient</v>
          </cell>
          <cell r="B3" t="str">
            <v>Unit</v>
          </cell>
          <cell r="C3" t="str">
            <v>E</v>
          </cell>
          <cell r="D3" t="str">
            <v>Units/</v>
          </cell>
          <cell r="E3" t="str">
            <v>Units/Svg</v>
          </cell>
          <cell r="F3" t="str">
            <v>DV</v>
          </cell>
          <cell r="G3" t="str">
            <v>%DV/</v>
          </cell>
        </row>
        <row r="4">
          <cell r="A4" t="str">
            <v> </v>
          </cell>
          <cell r="B4" t="str">
            <v> </v>
          </cell>
          <cell r="C4" t="str">
            <v>Fact</v>
          </cell>
          <cell r="D4" t="str">
            <v>100g</v>
          </cell>
          <cell r="E4">
            <v>1.09</v>
          </cell>
          <cell r="G4" t="str">
            <v>Svg</v>
          </cell>
        </row>
        <row r="5">
          <cell r="A5" t="str">
            <v>Water</v>
          </cell>
          <cell r="B5" t="str">
            <v>g</v>
          </cell>
          <cell r="E5">
            <v>0</v>
          </cell>
        </row>
        <row r="6">
          <cell r="A6" t="str">
            <v>Ash</v>
          </cell>
          <cell r="B6" t="str">
            <v>g</v>
          </cell>
          <cell r="E6">
            <v>0</v>
          </cell>
          <cell r="G6" t="str">
            <v>kcal %DV is for INQ only</v>
          </cell>
        </row>
        <row r="7">
          <cell r="A7" t="str">
            <v>Calories</v>
          </cell>
          <cell r="B7" t="str">
            <v>kcal</v>
          </cell>
          <cell r="D7">
            <v>360</v>
          </cell>
          <cell r="E7">
            <v>392.40000000000003</v>
          </cell>
          <cell r="F7">
            <v>2000</v>
          </cell>
          <cell r="G7">
            <v>0.1962</v>
          </cell>
        </row>
        <row r="8">
          <cell r="A8" t="str">
            <v>Cal fr Fat</v>
          </cell>
          <cell r="B8" t="str">
            <v>kcal</v>
          </cell>
          <cell r="D8">
            <v>0</v>
          </cell>
          <cell r="E8">
            <v>0</v>
          </cell>
        </row>
        <row r="9">
          <cell r="A9" t="str">
            <v>Total Fat (GC)</v>
          </cell>
          <cell r="B9" t="str">
            <v>g</v>
          </cell>
          <cell r="C9">
            <v>8.37</v>
          </cell>
          <cell r="D9">
            <v>0</v>
          </cell>
          <cell r="E9">
            <v>0</v>
          </cell>
          <cell r="F9">
            <v>65</v>
          </cell>
          <cell r="G9">
            <v>0</v>
          </cell>
        </row>
        <row r="10">
          <cell r="A10" t="str">
            <v>Sat Fat</v>
          </cell>
          <cell r="B10" t="str">
            <v>g</v>
          </cell>
          <cell r="E10">
            <v>0</v>
          </cell>
          <cell r="F10">
            <v>20</v>
          </cell>
          <cell r="G10">
            <v>0</v>
          </cell>
        </row>
        <row r="11">
          <cell r="A11" t="str">
            <v>Poly Fat</v>
          </cell>
          <cell r="B11" t="str">
            <v>g</v>
          </cell>
          <cell r="E11">
            <v>0</v>
          </cell>
        </row>
        <row r="12">
          <cell r="A12" t="str">
            <v>Mono Fat</v>
          </cell>
          <cell r="B12" t="str">
            <v>g</v>
          </cell>
          <cell r="E12">
            <v>0</v>
          </cell>
        </row>
        <row r="13">
          <cell r="A13" t="str">
            <v>Cholest</v>
          </cell>
          <cell r="B13" t="str">
            <v>mg</v>
          </cell>
          <cell r="E13">
            <v>0</v>
          </cell>
          <cell r="F13">
            <v>300</v>
          </cell>
          <cell r="G13">
            <v>0</v>
          </cell>
        </row>
        <row r="14">
          <cell r="A14" t="str">
            <v>Sodium</v>
          </cell>
          <cell r="B14" t="str">
            <v>mg</v>
          </cell>
          <cell r="E14">
            <v>0</v>
          </cell>
          <cell r="F14">
            <v>2400</v>
          </cell>
          <cell r="G14">
            <v>0</v>
          </cell>
        </row>
        <row r="15">
          <cell r="A15" t="str">
            <v>Potassium</v>
          </cell>
          <cell r="B15" t="str">
            <v>mg</v>
          </cell>
          <cell r="E15">
            <v>0</v>
          </cell>
          <cell r="F15">
            <v>3500</v>
          </cell>
          <cell r="G15">
            <v>0</v>
          </cell>
        </row>
        <row r="16">
          <cell r="A16" t="str">
            <v>Carbo</v>
          </cell>
          <cell r="B16" t="str">
            <v>g</v>
          </cell>
          <cell r="C16">
            <v>3.6</v>
          </cell>
          <cell r="D16">
            <v>100</v>
          </cell>
          <cell r="E16">
            <v>109.00000000000001</v>
          </cell>
          <cell r="F16">
            <v>300</v>
          </cell>
          <cell r="G16">
            <v>0.3633333333333334</v>
          </cell>
        </row>
        <row r="17">
          <cell r="A17" t="str">
            <v>D Fiber</v>
          </cell>
          <cell r="B17" t="str">
            <v>g</v>
          </cell>
          <cell r="E17">
            <v>0</v>
          </cell>
          <cell r="F17">
            <v>25</v>
          </cell>
          <cell r="G17">
            <v>0</v>
          </cell>
        </row>
        <row r="18">
          <cell r="A18" t="str">
            <v>Sugars</v>
          </cell>
          <cell r="B18" t="str">
            <v>g</v>
          </cell>
          <cell r="E18">
            <v>0</v>
          </cell>
          <cell r="G18" t="str">
            <v> </v>
          </cell>
        </row>
        <row r="19">
          <cell r="A19" t="str">
            <v>Protein</v>
          </cell>
          <cell r="B19" t="str">
            <v>g</v>
          </cell>
          <cell r="C19">
            <v>3.36</v>
          </cell>
          <cell r="E19">
            <v>0</v>
          </cell>
          <cell r="G19" t="str">
            <v> </v>
          </cell>
        </row>
        <row r="20">
          <cell r="A20" t="str">
            <v>Vit A</v>
          </cell>
          <cell r="B20" t="str">
            <v>IU</v>
          </cell>
          <cell r="E20">
            <v>0</v>
          </cell>
          <cell r="F20">
            <v>5000</v>
          </cell>
          <cell r="G20">
            <v>0</v>
          </cell>
        </row>
        <row r="21">
          <cell r="A21" t="str">
            <v>Vit C</v>
          </cell>
          <cell r="B21" t="str">
            <v>mg</v>
          </cell>
          <cell r="E21">
            <v>0</v>
          </cell>
          <cell r="F21">
            <v>60</v>
          </cell>
          <cell r="G21">
            <v>0</v>
          </cell>
        </row>
        <row r="22">
          <cell r="A22" t="str">
            <v>Calcium</v>
          </cell>
          <cell r="B22" t="str">
            <v>mg</v>
          </cell>
          <cell r="E22">
            <v>0</v>
          </cell>
          <cell r="F22">
            <v>1000</v>
          </cell>
          <cell r="G22">
            <v>0</v>
          </cell>
        </row>
        <row r="23">
          <cell r="A23" t="str">
            <v>Iron</v>
          </cell>
          <cell r="B23" t="str">
            <v>mg</v>
          </cell>
          <cell r="E23">
            <v>0</v>
          </cell>
          <cell r="F23">
            <v>18</v>
          </cell>
          <cell r="G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3"/>
  <sheetViews>
    <sheetView showGridLines="0" tabSelected="1" workbookViewId="0" topLeftCell="A1">
      <selection activeCell="G11" sqref="G11"/>
    </sheetView>
  </sheetViews>
  <sheetFormatPr defaultColWidth="10.875" defaultRowHeight="12.75"/>
  <cols>
    <col min="1" max="1" width="14.00390625" style="1" customWidth="1"/>
    <col min="2" max="2" width="4.25390625" style="1" customWidth="1"/>
    <col min="3" max="3" width="4.625" style="1" customWidth="1"/>
    <col min="4" max="4" width="10.50390625" style="1" customWidth="1"/>
    <col min="5" max="5" width="10.75390625" style="1" customWidth="1"/>
    <col min="6" max="6" width="10.50390625" style="1" customWidth="1"/>
    <col min="7" max="7" width="10.75390625" style="1" customWidth="1"/>
    <col min="8" max="8" width="1.625" style="1" hidden="1" customWidth="1"/>
    <col min="9" max="9" width="10.625" style="1" customWidth="1"/>
    <col min="10" max="11" width="6.25390625" style="1" customWidth="1"/>
    <col min="12" max="16384" width="10.875" style="1" customWidth="1"/>
  </cols>
  <sheetData>
    <row r="1" spans="1:11" ht="13.5">
      <c r="A1" s="4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3.5">
      <c r="A2" s="5" t="s">
        <v>0</v>
      </c>
      <c r="B2" s="6" t="s">
        <v>1</v>
      </c>
      <c r="C2" s="6"/>
      <c r="D2" s="6"/>
      <c r="E2" s="6"/>
      <c r="F2" s="7" t="s">
        <v>2</v>
      </c>
      <c r="G2" s="6" t="s">
        <v>3</v>
      </c>
      <c r="H2" s="5"/>
      <c r="I2" s="6"/>
      <c r="J2" s="6"/>
      <c r="K2" s="6"/>
    </row>
    <row r="3" spans="1:11" ht="13.5">
      <c r="A3" s="5" t="s">
        <v>4</v>
      </c>
      <c r="B3" s="8" t="s">
        <v>5</v>
      </c>
      <c r="C3" s="8"/>
      <c r="D3" s="8"/>
      <c r="E3" s="8"/>
      <c r="F3" s="7" t="s">
        <v>6</v>
      </c>
      <c r="G3" s="5" t="s">
        <v>7</v>
      </c>
      <c r="H3" s="5"/>
      <c r="I3" s="8"/>
      <c r="J3" s="8"/>
      <c r="K3" s="8"/>
    </row>
    <row r="4" spans="1:11" ht="13.5">
      <c r="A4" s="5"/>
      <c r="B4" s="8"/>
      <c r="C4" s="8"/>
      <c r="D4" s="8"/>
      <c r="E4" s="7"/>
      <c r="F4" s="6"/>
      <c r="G4" s="8"/>
      <c r="H4" s="5"/>
      <c r="I4" s="5"/>
      <c r="J4" s="5"/>
      <c r="K4" s="5"/>
    </row>
    <row r="5" spans="1:11" s="2" customFormat="1" ht="13.5">
      <c r="A5" s="9" t="s">
        <v>8</v>
      </c>
      <c r="B5" s="9" t="s">
        <v>9</v>
      </c>
      <c r="C5" s="9" t="s">
        <v>10</v>
      </c>
      <c r="D5" s="10" t="s">
        <v>11</v>
      </c>
      <c r="E5" s="10" t="s">
        <v>12</v>
      </c>
      <c r="F5" s="10" t="s">
        <v>13</v>
      </c>
      <c r="G5" s="9" t="s">
        <v>14</v>
      </c>
      <c r="H5" s="9" t="s">
        <v>15</v>
      </c>
      <c r="I5" s="11" t="s">
        <v>16</v>
      </c>
      <c r="J5" s="12" t="s">
        <v>17</v>
      </c>
      <c r="K5" s="12" t="s">
        <v>17</v>
      </c>
    </row>
    <row r="6" spans="1:11" s="2" customFormat="1" ht="13.5">
      <c r="A6" s="13" t="s">
        <v>18</v>
      </c>
      <c r="B6" s="13" t="s">
        <v>18</v>
      </c>
      <c r="C6" s="13" t="s">
        <v>19</v>
      </c>
      <c r="D6" s="13" t="s">
        <v>20</v>
      </c>
      <c r="E6" s="13" t="s">
        <v>20</v>
      </c>
      <c r="F6" s="13" t="s">
        <v>20</v>
      </c>
      <c r="G6" s="13">
        <v>1.54</v>
      </c>
      <c r="H6" s="13"/>
      <c r="I6" s="13" t="s">
        <v>21</v>
      </c>
      <c r="J6" s="14" t="s">
        <v>22</v>
      </c>
      <c r="K6" s="14" t="s">
        <v>23</v>
      </c>
    </row>
    <row r="7" spans="1:11" ht="13.5">
      <c r="A7" s="15" t="s">
        <v>24</v>
      </c>
      <c r="B7" s="15" t="s">
        <v>25</v>
      </c>
      <c r="C7" s="15"/>
      <c r="D7" s="16">
        <v>85.1</v>
      </c>
      <c r="E7" s="16">
        <v>87.9</v>
      </c>
      <c r="F7" s="16">
        <f>AVERAGE(D7:E7)</f>
        <v>86.5</v>
      </c>
      <c r="G7" s="17">
        <f aca="true" t="shared" si="0" ref="G7:G19">F7*$G$6</f>
        <v>133.21</v>
      </c>
      <c r="H7" s="18"/>
      <c r="I7" s="19"/>
      <c r="J7" s="20"/>
      <c r="K7" s="21"/>
    </row>
    <row r="8" spans="1:11" ht="13.5">
      <c r="A8" s="22" t="s">
        <v>26</v>
      </c>
      <c r="B8" s="22" t="s">
        <v>25</v>
      </c>
      <c r="C8" s="23"/>
      <c r="D8" s="24">
        <v>0.4</v>
      </c>
      <c r="E8" s="24">
        <v>0.4</v>
      </c>
      <c r="F8" s="16">
        <f aca="true" t="shared" si="1" ref="F8:F40">AVERAGE(D8:E8)</f>
        <v>0.4</v>
      </c>
      <c r="G8" s="25">
        <f t="shared" si="0"/>
        <v>0.6160000000000001</v>
      </c>
      <c r="H8" s="26"/>
      <c r="I8" s="26"/>
      <c r="J8" s="27"/>
      <c r="K8" s="28"/>
    </row>
    <row r="9" spans="1:11" ht="13.5">
      <c r="A9" s="15" t="s">
        <v>27</v>
      </c>
      <c r="B9" s="15" t="s">
        <v>28</v>
      </c>
      <c r="C9" s="23"/>
      <c r="D9" s="16">
        <f>(C11*D11)+(C17*D17)+(C23*D23)</f>
        <v>52.45161000000001</v>
      </c>
      <c r="E9" s="16">
        <f>(C11*E11)+(C17*E17)+(C23*E23)</f>
        <v>42.33807</v>
      </c>
      <c r="F9" s="16">
        <f t="shared" si="1"/>
        <v>47.39484</v>
      </c>
      <c r="G9" s="17">
        <f t="shared" si="0"/>
        <v>72.9880536</v>
      </c>
      <c r="H9" s="18"/>
      <c r="I9" s="29"/>
      <c r="J9" s="20">
        <v>70</v>
      </c>
      <c r="K9" s="21"/>
    </row>
    <row r="10" spans="1:11" ht="13.5">
      <c r="A10" s="15" t="s">
        <v>29</v>
      </c>
      <c r="B10" s="15" t="s">
        <v>28</v>
      </c>
      <c r="C10" s="23"/>
      <c r="D10" s="16">
        <f>C11*D11</f>
        <v>0.7784099999999999</v>
      </c>
      <c r="E10" s="16">
        <f>C11*E11</f>
        <v>0.7616700000000001</v>
      </c>
      <c r="F10" s="16">
        <f t="shared" si="1"/>
        <v>0.7700400000000001</v>
      </c>
      <c r="G10" s="17">
        <f t="shared" si="0"/>
        <v>1.1858616000000002</v>
      </c>
      <c r="H10" s="18"/>
      <c r="I10" s="30"/>
      <c r="J10" s="20">
        <v>0</v>
      </c>
      <c r="K10" s="21"/>
    </row>
    <row r="11" spans="1:11" ht="13.5">
      <c r="A11" s="15" t="s">
        <v>30</v>
      </c>
      <c r="B11" s="15" t="s">
        <v>25</v>
      </c>
      <c r="C11" s="31">
        <v>8.37</v>
      </c>
      <c r="D11" s="16">
        <f>SUM(D12:D14)</f>
        <v>0.093</v>
      </c>
      <c r="E11" s="16">
        <f>SUM(E12:E14)</f>
        <v>0.09100000000000001</v>
      </c>
      <c r="F11" s="16">
        <f t="shared" si="1"/>
        <v>0.092</v>
      </c>
      <c r="G11" s="17">
        <f t="shared" si="0"/>
        <v>0.14168</v>
      </c>
      <c r="H11" s="18">
        <v>65</v>
      </c>
      <c r="I11" s="30">
        <f>G11/H11</f>
        <v>0.002179692307692308</v>
      </c>
      <c r="J11" s="20">
        <v>0</v>
      </c>
      <c r="K11" s="32">
        <f>J11/H11</f>
        <v>0</v>
      </c>
    </row>
    <row r="12" spans="1:11" ht="13.5">
      <c r="A12" s="15" t="s">
        <v>31</v>
      </c>
      <c r="B12" s="15" t="s">
        <v>25</v>
      </c>
      <c r="C12" s="31"/>
      <c r="D12" s="16">
        <v>0.025</v>
      </c>
      <c r="E12" s="16">
        <v>0.021</v>
      </c>
      <c r="F12" s="16">
        <f t="shared" si="1"/>
        <v>0.023</v>
      </c>
      <c r="G12" s="17">
        <f t="shared" si="0"/>
        <v>0.03542</v>
      </c>
      <c r="H12" s="18">
        <v>20</v>
      </c>
      <c r="I12" s="30">
        <f>G12/H12</f>
        <v>0.001771</v>
      </c>
      <c r="J12" s="20">
        <v>0</v>
      </c>
      <c r="K12" s="32">
        <f>J12/H12</f>
        <v>0</v>
      </c>
    </row>
    <row r="13" spans="1:11" ht="13.5">
      <c r="A13" s="15" t="s">
        <v>32</v>
      </c>
      <c r="B13" s="15" t="s">
        <v>25</v>
      </c>
      <c r="C13" s="31"/>
      <c r="D13" s="16">
        <v>0.064</v>
      </c>
      <c r="E13" s="16">
        <v>0.035</v>
      </c>
      <c r="F13" s="16">
        <f t="shared" si="1"/>
        <v>0.0495</v>
      </c>
      <c r="G13" s="17">
        <f t="shared" si="0"/>
        <v>0.07623</v>
      </c>
      <c r="H13" s="18"/>
      <c r="I13" s="30"/>
      <c r="J13" s="20">
        <v>0</v>
      </c>
      <c r="K13" s="21"/>
    </row>
    <row r="14" spans="1:11" ht="13.5">
      <c r="A14" s="15" t="s">
        <v>33</v>
      </c>
      <c r="B14" s="15" t="s">
        <v>25</v>
      </c>
      <c r="C14" s="31"/>
      <c r="D14" s="16">
        <v>0.004</v>
      </c>
      <c r="E14" s="16">
        <v>0.035</v>
      </c>
      <c r="F14" s="16">
        <f t="shared" si="1"/>
        <v>0.019500000000000003</v>
      </c>
      <c r="G14" s="17">
        <f t="shared" si="0"/>
        <v>0.030030000000000005</v>
      </c>
      <c r="H14" s="18"/>
      <c r="I14" s="30"/>
      <c r="J14" s="20">
        <v>0</v>
      </c>
      <c r="K14" s="21"/>
    </row>
    <row r="15" spans="1:11" ht="13.5">
      <c r="A15" s="15" t="s">
        <v>34</v>
      </c>
      <c r="B15" s="15" t="s">
        <v>35</v>
      </c>
      <c r="C15" s="31"/>
      <c r="D15" s="16">
        <v>0.48</v>
      </c>
      <c r="E15" s="16">
        <v>0.88</v>
      </c>
      <c r="F15" s="16">
        <f t="shared" si="1"/>
        <v>0.6799999999999999</v>
      </c>
      <c r="G15" s="17">
        <f t="shared" si="0"/>
        <v>1.0472</v>
      </c>
      <c r="H15" s="18">
        <v>2400</v>
      </c>
      <c r="I15" s="30">
        <f>G15/H15</f>
        <v>0.0004363333333333333</v>
      </c>
      <c r="J15" s="20">
        <v>0</v>
      </c>
      <c r="K15" s="32">
        <f>J15/H15</f>
        <v>0</v>
      </c>
    </row>
    <row r="16" spans="1:11" ht="13.5">
      <c r="A16" s="15" t="s">
        <v>36</v>
      </c>
      <c r="B16" s="15" t="s">
        <v>35</v>
      </c>
      <c r="C16" s="31"/>
      <c r="D16" s="16">
        <v>164</v>
      </c>
      <c r="E16" s="16">
        <v>156</v>
      </c>
      <c r="F16" s="16">
        <f t="shared" si="1"/>
        <v>160</v>
      </c>
      <c r="G16" s="17">
        <f t="shared" si="0"/>
        <v>246.4</v>
      </c>
      <c r="H16" s="18">
        <v>3500</v>
      </c>
      <c r="I16" s="30">
        <f>G16/H16</f>
        <v>0.0704</v>
      </c>
      <c r="J16" s="20">
        <v>250</v>
      </c>
      <c r="K16" s="32">
        <f>J16/H16</f>
        <v>0.07142857142857142</v>
      </c>
    </row>
    <row r="17" spans="1:11" ht="13.5">
      <c r="A17" s="15" t="s">
        <v>37</v>
      </c>
      <c r="B17" s="15" t="s">
        <v>25</v>
      </c>
      <c r="C17" s="31">
        <v>3.6</v>
      </c>
      <c r="D17" s="16">
        <f>100-D11-D7-D8-D23</f>
        <v>13.607000000000001</v>
      </c>
      <c r="E17" s="16">
        <f>100-E11-E7-E8-E23</f>
        <v>10.709</v>
      </c>
      <c r="F17" s="16">
        <f t="shared" si="1"/>
        <v>12.158000000000001</v>
      </c>
      <c r="G17" s="17">
        <f t="shared" si="0"/>
        <v>18.72332</v>
      </c>
      <c r="H17" s="18">
        <v>300</v>
      </c>
      <c r="I17" s="30">
        <f>G17/H17</f>
        <v>0.06241106666666667</v>
      </c>
      <c r="J17" s="20">
        <v>19</v>
      </c>
      <c r="K17" s="32">
        <f>J17/H17</f>
        <v>0.06333333333333334</v>
      </c>
    </row>
    <row r="18" spans="1:11" ht="13.5">
      <c r="A18" s="15" t="s">
        <v>38</v>
      </c>
      <c r="B18" s="15" t="s">
        <v>25</v>
      </c>
      <c r="C18" s="31"/>
      <c r="D18" s="16">
        <v>2</v>
      </c>
      <c r="E18" s="16">
        <v>1.6</v>
      </c>
      <c r="F18" s="16">
        <f t="shared" si="1"/>
        <v>1.8</v>
      </c>
      <c r="G18" s="17">
        <f t="shared" si="0"/>
        <v>2.7720000000000002</v>
      </c>
      <c r="H18" s="18">
        <v>25</v>
      </c>
      <c r="I18" s="30">
        <f>G18/H18</f>
        <v>0.11088</v>
      </c>
      <c r="J18" s="20">
        <v>3</v>
      </c>
      <c r="K18" s="32">
        <f>J18/H18</f>
        <v>0.12</v>
      </c>
    </row>
    <row r="19" spans="1:11" ht="13.5">
      <c r="A19" s="15" t="s">
        <v>39</v>
      </c>
      <c r="B19" s="15" t="s">
        <v>25</v>
      </c>
      <c r="C19" s="31"/>
      <c r="D19" s="16">
        <f>SUM(D20:D21)</f>
        <v>1.8</v>
      </c>
      <c r="E19" s="16">
        <f>SUM(E20:E21)</f>
        <v>1.7</v>
      </c>
      <c r="F19" s="16">
        <f t="shared" si="1"/>
        <v>1.75</v>
      </c>
      <c r="G19" s="17">
        <f t="shared" si="0"/>
        <v>2.6950000000000003</v>
      </c>
      <c r="H19" s="18">
        <v>25</v>
      </c>
      <c r="I19" s="30">
        <f>G19/H19</f>
        <v>0.1078</v>
      </c>
      <c r="J19" s="33"/>
      <c r="K19" s="34"/>
    </row>
    <row r="20" spans="1:11" ht="13.5">
      <c r="A20" s="15" t="s">
        <v>40</v>
      </c>
      <c r="B20" s="15" t="s">
        <v>25</v>
      </c>
      <c r="C20" s="31"/>
      <c r="D20" s="35" t="s">
        <v>41</v>
      </c>
      <c r="E20" s="35" t="s">
        <v>41</v>
      </c>
      <c r="F20" s="35" t="s">
        <v>41</v>
      </c>
      <c r="G20" s="17" t="s">
        <v>42</v>
      </c>
      <c r="H20" s="18"/>
      <c r="I20" s="36" t="s">
        <v>18</v>
      </c>
      <c r="J20" s="20"/>
      <c r="K20" s="21"/>
    </row>
    <row r="21" spans="1:11" ht="13.5">
      <c r="A21" s="15" t="s">
        <v>43</v>
      </c>
      <c r="B21" s="15" t="s">
        <v>25</v>
      </c>
      <c r="C21" s="31"/>
      <c r="D21" s="16">
        <v>1.8</v>
      </c>
      <c r="E21" s="16">
        <v>1.7</v>
      </c>
      <c r="F21" s="16">
        <f t="shared" si="1"/>
        <v>1.75</v>
      </c>
      <c r="G21" s="17">
        <f aca="true" t="shared" si="2" ref="G21:G37">F21*$G$6</f>
        <v>2.6950000000000003</v>
      </c>
      <c r="H21" s="18"/>
      <c r="I21" s="36" t="s">
        <v>18</v>
      </c>
      <c r="J21" s="20"/>
      <c r="K21" s="21"/>
    </row>
    <row r="22" spans="1:11" ht="13.5">
      <c r="A22" s="15" t="s">
        <v>44</v>
      </c>
      <c r="B22" s="15" t="s">
        <v>25</v>
      </c>
      <c r="C22" s="31"/>
      <c r="D22" s="16">
        <v>9</v>
      </c>
      <c r="E22" s="16">
        <v>8.4</v>
      </c>
      <c r="F22" s="16">
        <f t="shared" si="1"/>
        <v>8.7</v>
      </c>
      <c r="G22" s="17">
        <f t="shared" si="2"/>
        <v>13.398</v>
      </c>
      <c r="H22" s="18"/>
      <c r="I22" s="36" t="s">
        <v>18</v>
      </c>
      <c r="J22" s="20">
        <v>13</v>
      </c>
      <c r="K22" s="21"/>
    </row>
    <row r="23" spans="1:11" ht="13.5">
      <c r="A23" s="15" t="s">
        <v>45</v>
      </c>
      <c r="B23" s="15" t="s">
        <v>25</v>
      </c>
      <c r="C23" s="31">
        <v>3.36</v>
      </c>
      <c r="D23" s="16">
        <v>0.8</v>
      </c>
      <c r="E23" s="16">
        <v>0.9</v>
      </c>
      <c r="F23" s="16">
        <f t="shared" si="1"/>
        <v>0.8500000000000001</v>
      </c>
      <c r="G23" s="17">
        <f t="shared" si="2"/>
        <v>1.3090000000000002</v>
      </c>
      <c r="H23" s="18"/>
      <c r="I23" s="36" t="s">
        <v>18</v>
      </c>
      <c r="J23" s="20">
        <v>1</v>
      </c>
      <c r="K23" s="21"/>
    </row>
    <row r="24" spans="1:11" ht="13.5">
      <c r="A24" s="15" t="s">
        <v>46</v>
      </c>
      <c r="B24" s="15" t="s">
        <v>47</v>
      </c>
      <c r="C24" s="31"/>
      <c r="D24" s="16">
        <v>66.7</v>
      </c>
      <c r="E24" s="16">
        <v>180</v>
      </c>
      <c r="F24" s="16">
        <f t="shared" si="1"/>
        <v>123.35</v>
      </c>
      <c r="G24" s="17">
        <f t="shared" si="2"/>
        <v>189.959</v>
      </c>
      <c r="H24" s="18">
        <v>5000</v>
      </c>
      <c r="I24" s="30">
        <f aca="true" t="shared" si="3" ref="I24:I37">G24/H24</f>
        <v>0.0379918</v>
      </c>
      <c r="J24" s="20"/>
      <c r="K24" s="21">
        <v>0.04</v>
      </c>
    </row>
    <row r="25" spans="1:11" ht="13.5">
      <c r="A25" s="15" t="s">
        <v>48</v>
      </c>
      <c r="B25" s="15" t="s">
        <v>35</v>
      </c>
      <c r="C25" s="15"/>
      <c r="D25" s="16">
        <v>64.1</v>
      </c>
      <c r="E25" s="16">
        <v>51.5</v>
      </c>
      <c r="F25" s="16">
        <f t="shared" si="1"/>
        <v>57.8</v>
      </c>
      <c r="G25" s="17">
        <f t="shared" si="2"/>
        <v>89.012</v>
      </c>
      <c r="H25" s="18">
        <v>60</v>
      </c>
      <c r="I25" s="30">
        <f t="shared" si="3"/>
        <v>1.4835333333333334</v>
      </c>
      <c r="J25" s="20"/>
      <c r="K25" s="21">
        <v>1.5</v>
      </c>
    </row>
    <row r="26" spans="1:11" ht="13.5">
      <c r="A26" s="15" t="s">
        <v>49</v>
      </c>
      <c r="B26" s="15" t="s">
        <v>35</v>
      </c>
      <c r="C26" s="15"/>
      <c r="D26" s="16">
        <v>36.5</v>
      </c>
      <c r="E26" s="16">
        <v>33</v>
      </c>
      <c r="F26" s="16">
        <f t="shared" si="1"/>
        <v>34.75</v>
      </c>
      <c r="G26" s="17">
        <f t="shared" si="2"/>
        <v>53.515</v>
      </c>
      <c r="H26" s="18">
        <v>1000</v>
      </c>
      <c r="I26" s="30">
        <f t="shared" si="3"/>
        <v>0.053515</v>
      </c>
      <c r="J26" s="20"/>
      <c r="K26" s="21">
        <v>0.06</v>
      </c>
    </row>
    <row r="27" spans="1:11" ht="13.5">
      <c r="A27" s="15" t="s">
        <v>50</v>
      </c>
      <c r="B27" s="15" t="s">
        <v>35</v>
      </c>
      <c r="C27" s="15"/>
      <c r="D27" s="16">
        <v>0.128</v>
      </c>
      <c r="E27" s="16">
        <v>0.145</v>
      </c>
      <c r="F27" s="16">
        <f t="shared" si="1"/>
        <v>0.1365</v>
      </c>
      <c r="G27" s="17">
        <f t="shared" si="2"/>
        <v>0.21021</v>
      </c>
      <c r="H27" s="18">
        <v>18</v>
      </c>
      <c r="I27" s="30">
        <f t="shared" si="3"/>
        <v>0.011678333333333334</v>
      </c>
      <c r="J27" s="20"/>
      <c r="K27" s="21">
        <v>0.02</v>
      </c>
    </row>
    <row r="28" spans="1:11" ht="13.5">
      <c r="A28" s="15" t="s">
        <v>51</v>
      </c>
      <c r="B28" s="15" t="s">
        <v>47</v>
      </c>
      <c r="C28" s="15"/>
      <c r="D28" s="16">
        <v>0.481</v>
      </c>
      <c r="E28" s="16">
        <v>0.523</v>
      </c>
      <c r="F28" s="16">
        <f t="shared" si="1"/>
        <v>0.502</v>
      </c>
      <c r="G28" s="17">
        <f t="shared" si="2"/>
        <v>0.77308</v>
      </c>
      <c r="H28" s="18">
        <v>30</v>
      </c>
      <c r="I28" s="30">
        <f t="shared" si="3"/>
        <v>0.02576933333333333</v>
      </c>
      <c r="J28" s="20"/>
      <c r="K28" s="21">
        <v>0.02</v>
      </c>
    </row>
    <row r="29" spans="1:11" ht="13.5">
      <c r="A29" s="15" t="s">
        <v>52</v>
      </c>
      <c r="B29" s="15" t="s">
        <v>35</v>
      </c>
      <c r="C29" s="15"/>
      <c r="D29" s="16">
        <v>0.07</v>
      </c>
      <c r="E29" s="16">
        <v>0.1</v>
      </c>
      <c r="F29" s="16">
        <f t="shared" si="1"/>
        <v>0.085</v>
      </c>
      <c r="G29" s="17">
        <f t="shared" si="2"/>
        <v>0.13090000000000002</v>
      </c>
      <c r="H29" s="18">
        <v>1.5</v>
      </c>
      <c r="I29" s="30">
        <f t="shared" si="3"/>
        <v>0.08726666666666667</v>
      </c>
      <c r="J29" s="20"/>
      <c r="K29" s="21">
        <v>0.08</v>
      </c>
    </row>
    <row r="30" spans="1:11" ht="13.5">
      <c r="A30" s="15" t="s">
        <v>53</v>
      </c>
      <c r="B30" s="15" t="s">
        <v>35</v>
      </c>
      <c r="C30" s="15"/>
      <c r="D30" s="16">
        <v>0.04</v>
      </c>
      <c r="E30" s="16">
        <v>0.03</v>
      </c>
      <c r="F30" s="16">
        <f t="shared" si="1"/>
        <v>0.035</v>
      </c>
      <c r="G30" s="17">
        <f t="shared" si="2"/>
        <v>0.0539</v>
      </c>
      <c r="H30" s="18">
        <v>1.7</v>
      </c>
      <c r="I30" s="30">
        <f t="shared" si="3"/>
        <v>0.03170588235294118</v>
      </c>
      <c r="J30" s="20"/>
      <c r="K30" s="21">
        <v>0.04</v>
      </c>
    </row>
    <row r="31" spans="1:11" ht="13.5">
      <c r="A31" s="15" t="s">
        <v>54</v>
      </c>
      <c r="B31" s="15" t="s">
        <v>35</v>
      </c>
      <c r="C31" s="15"/>
      <c r="D31" s="16">
        <v>0.38</v>
      </c>
      <c r="E31" s="16">
        <v>0.3</v>
      </c>
      <c r="F31" s="16">
        <f t="shared" si="1"/>
        <v>0.33999999999999997</v>
      </c>
      <c r="G31" s="17">
        <f t="shared" si="2"/>
        <v>0.5236</v>
      </c>
      <c r="H31" s="18">
        <v>20</v>
      </c>
      <c r="I31" s="30">
        <f t="shared" si="3"/>
        <v>0.02618</v>
      </c>
      <c r="J31" s="20"/>
      <c r="K31" s="21">
        <v>0.02</v>
      </c>
    </row>
    <row r="32" spans="1:11" ht="13.5">
      <c r="A32" s="15" t="s">
        <v>55</v>
      </c>
      <c r="B32" s="15" t="s">
        <v>35</v>
      </c>
      <c r="C32" s="15"/>
      <c r="D32" s="16">
        <v>0.066</v>
      </c>
      <c r="E32" s="16">
        <v>0.07</v>
      </c>
      <c r="F32" s="16">
        <f t="shared" si="1"/>
        <v>0.068</v>
      </c>
      <c r="G32" s="17">
        <f t="shared" si="2"/>
        <v>0.10472000000000001</v>
      </c>
      <c r="H32" s="18">
        <v>2</v>
      </c>
      <c r="I32" s="30">
        <f t="shared" si="3"/>
        <v>0.052360000000000004</v>
      </c>
      <c r="J32" s="20"/>
      <c r="K32" s="21">
        <v>0.06</v>
      </c>
    </row>
    <row r="33" spans="1:11" ht="13.5">
      <c r="A33" s="15" t="s">
        <v>56</v>
      </c>
      <c r="B33" s="15" t="s">
        <v>57</v>
      </c>
      <c r="C33" s="15"/>
      <c r="D33" s="16">
        <v>35.1</v>
      </c>
      <c r="E33" s="16">
        <v>49.4</v>
      </c>
      <c r="F33" s="16">
        <f t="shared" si="1"/>
        <v>42.25</v>
      </c>
      <c r="G33" s="17">
        <f t="shared" si="2"/>
        <v>65.065</v>
      </c>
      <c r="H33" s="18">
        <v>400</v>
      </c>
      <c r="I33" s="30">
        <f t="shared" si="3"/>
        <v>0.1626625</v>
      </c>
      <c r="J33" s="20"/>
      <c r="K33" s="21">
        <v>0.15</v>
      </c>
    </row>
    <row r="34" spans="1:11" ht="13.5">
      <c r="A34" s="15" t="s">
        <v>58</v>
      </c>
      <c r="B34" s="15" t="s">
        <v>35</v>
      </c>
      <c r="C34" s="15"/>
      <c r="D34" s="16">
        <v>0.18</v>
      </c>
      <c r="E34" s="16">
        <v>0.25</v>
      </c>
      <c r="F34" s="16">
        <f t="shared" si="1"/>
        <v>0.215</v>
      </c>
      <c r="G34" s="17">
        <f t="shared" si="2"/>
        <v>0.3311</v>
      </c>
      <c r="H34" s="18">
        <v>10</v>
      </c>
      <c r="I34" s="30">
        <f t="shared" si="3"/>
        <v>0.03311</v>
      </c>
      <c r="J34" s="20"/>
      <c r="K34" s="21">
        <v>0.04</v>
      </c>
    </row>
    <row r="35" spans="1:11" ht="13.5">
      <c r="A35" s="15" t="s">
        <v>59</v>
      </c>
      <c r="B35" s="15" t="s">
        <v>35</v>
      </c>
      <c r="C35" s="15"/>
      <c r="D35" s="16">
        <v>21.1</v>
      </c>
      <c r="E35" s="16">
        <v>20.9</v>
      </c>
      <c r="F35" s="16">
        <f t="shared" si="1"/>
        <v>21</v>
      </c>
      <c r="G35" s="17">
        <f t="shared" si="2"/>
        <v>32.34</v>
      </c>
      <c r="H35" s="18">
        <v>1000</v>
      </c>
      <c r="I35" s="30">
        <f t="shared" si="3"/>
        <v>0.03234</v>
      </c>
      <c r="J35" s="20"/>
      <c r="K35" s="21">
        <v>0.04</v>
      </c>
    </row>
    <row r="36" spans="1:11" ht="13.5">
      <c r="A36" s="15" t="s">
        <v>60</v>
      </c>
      <c r="B36" s="15" t="s">
        <v>35</v>
      </c>
      <c r="C36" s="15"/>
      <c r="D36" s="16">
        <v>10.3</v>
      </c>
      <c r="E36" s="16">
        <v>11.3</v>
      </c>
      <c r="F36" s="16">
        <f t="shared" si="1"/>
        <v>10.8</v>
      </c>
      <c r="G36" s="17">
        <f t="shared" si="2"/>
        <v>16.632</v>
      </c>
      <c r="H36" s="18">
        <v>400</v>
      </c>
      <c r="I36" s="30">
        <f t="shared" si="3"/>
        <v>0.041580000000000006</v>
      </c>
      <c r="J36" s="20"/>
      <c r="K36" s="21">
        <v>0.04</v>
      </c>
    </row>
    <row r="37" spans="1:11" ht="13.5">
      <c r="A37" s="15" t="s">
        <v>61</v>
      </c>
      <c r="B37" s="15" t="s">
        <v>35</v>
      </c>
      <c r="C37" s="15"/>
      <c r="D37" s="16">
        <v>0.142</v>
      </c>
      <c r="E37" s="16">
        <v>0.057</v>
      </c>
      <c r="F37" s="16">
        <f t="shared" si="1"/>
        <v>0.09949999999999999</v>
      </c>
      <c r="G37" s="17">
        <f t="shared" si="2"/>
        <v>0.15322999999999998</v>
      </c>
      <c r="H37" s="18">
        <v>15</v>
      </c>
      <c r="I37" s="30">
        <f t="shared" si="3"/>
        <v>0.010215333333333331</v>
      </c>
      <c r="J37" s="20"/>
      <c r="K37" s="21">
        <v>0.02</v>
      </c>
    </row>
    <row r="38" spans="1:11" ht="13.5">
      <c r="A38" s="15" t="s">
        <v>62</v>
      </c>
      <c r="B38" s="15" t="s">
        <v>57</v>
      </c>
      <c r="C38" s="15"/>
      <c r="D38" s="37" t="s">
        <v>63</v>
      </c>
      <c r="E38" s="37" t="s">
        <v>63</v>
      </c>
      <c r="F38" s="37" t="s">
        <v>63</v>
      </c>
      <c r="G38" s="17" t="s">
        <v>64</v>
      </c>
      <c r="H38" s="18">
        <v>70</v>
      </c>
      <c r="I38" s="30" t="s">
        <v>65</v>
      </c>
      <c r="J38" s="20"/>
      <c r="K38" s="21"/>
    </row>
    <row r="39" spans="1:11" ht="13.5">
      <c r="A39" s="15" t="s">
        <v>66</v>
      </c>
      <c r="B39" s="15" t="s">
        <v>35</v>
      </c>
      <c r="C39" s="15"/>
      <c r="D39" s="16">
        <v>0.052</v>
      </c>
      <c r="E39" s="16">
        <v>0.036</v>
      </c>
      <c r="F39" s="16">
        <f t="shared" si="1"/>
        <v>0.044</v>
      </c>
      <c r="G39" s="17">
        <f>F39*$G$6</f>
        <v>0.06776</v>
      </c>
      <c r="H39" s="18">
        <v>2</v>
      </c>
      <c r="I39" s="30">
        <f>G39/H39</f>
        <v>0.03388</v>
      </c>
      <c r="J39" s="20"/>
      <c r="K39" s="21">
        <v>0.04</v>
      </c>
    </row>
    <row r="40" spans="1:11" ht="13.5">
      <c r="A40" s="15" t="s">
        <v>67</v>
      </c>
      <c r="B40" s="15" t="s">
        <v>35</v>
      </c>
      <c r="C40" s="15"/>
      <c r="D40" s="16">
        <v>0.022</v>
      </c>
      <c r="E40" s="16">
        <v>0.02</v>
      </c>
      <c r="F40" s="16">
        <f t="shared" si="1"/>
        <v>0.020999999999999998</v>
      </c>
      <c r="G40" s="17">
        <f>F40*$G$6</f>
        <v>0.03234</v>
      </c>
      <c r="H40" s="18">
        <v>2</v>
      </c>
      <c r="I40" s="30">
        <f>G40/H40</f>
        <v>0.01617</v>
      </c>
      <c r="J40" s="20"/>
      <c r="K40" s="21">
        <v>0.02</v>
      </c>
    </row>
    <row r="41" spans="1:11" ht="13.5">
      <c r="A41" s="15" t="s">
        <v>68</v>
      </c>
      <c r="B41" s="15" t="s">
        <v>57</v>
      </c>
      <c r="C41" s="15"/>
      <c r="D41" s="37" t="s">
        <v>69</v>
      </c>
      <c r="E41" s="37" t="s">
        <v>69</v>
      </c>
      <c r="F41" s="37" t="s">
        <v>69</v>
      </c>
      <c r="G41" s="38" t="s">
        <v>70</v>
      </c>
      <c r="H41" s="39">
        <v>120</v>
      </c>
      <c r="I41" s="36" t="s">
        <v>71</v>
      </c>
      <c r="J41" s="20"/>
      <c r="K41" s="21"/>
    </row>
    <row r="42" spans="1:11" ht="13.5">
      <c r="A42" s="15" t="s">
        <v>72</v>
      </c>
      <c r="B42" s="15" t="s">
        <v>57</v>
      </c>
      <c r="C42" s="15"/>
      <c r="D42" s="37" t="s">
        <v>73</v>
      </c>
      <c r="E42" s="37" t="s">
        <v>73</v>
      </c>
      <c r="F42" s="37" t="s">
        <v>73</v>
      </c>
      <c r="G42" s="38" t="s">
        <v>74</v>
      </c>
      <c r="H42" s="39">
        <v>75</v>
      </c>
      <c r="I42" s="36" t="s">
        <v>75</v>
      </c>
      <c r="J42" s="20"/>
      <c r="K42" s="21"/>
    </row>
    <row r="43" spans="1:11" ht="13.5">
      <c r="A43" s="15" t="s">
        <v>76</v>
      </c>
      <c r="B43" s="15" t="s">
        <v>35</v>
      </c>
      <c r="C43" s="15"/>
      <c r="D43" s="16">
        <v>0.2</v>
      </c>
      <c r="E43" s="16">
        <v>0.322</v>
      </c>
      <c r="F43" s="16">
        <f>AVERAGE(D43:E43)</f>
        <v>0.261</v>
      </c>
      <c r="G43" s="17">
        <f>F43*$G$6</f>
        <v>0.40194</v>
      </c>
      <c r="H43" s="18"/>
      <c r="I43" s="30"/>
      <c r="J43" s="20"/>
      <c r="K43" s="21"/>
    </row>
  </sheetData>
  <printOptions horizontalCentered="1"/>
  <pageMargins left="0.5" right="0.5" top="0.36" bottom="0.44" header="0.25" footer="0.23"/>
  <pageSetup firstPageNumber="2" useFirstPageNumber="1" horizontalDpi="300" verticalDpi="300" orientation="portrait" r:id="rId1"/>
  <headerFooter alignWithMargins="0">
    <oddFooter>&amp;L&amp;"Times New Roman,Regular"2002 Food Research, Inc.&amp;C&amp;"Times New Roman,Regular"&amp;P&amp;R&amp;"Times New Roman,Regular"Oranges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showGridLines="0" workbookViewId="0" topLeftCell="A1">
      <selection activeCell="A1" sqref="A1:I43"/>
    </sheetView>
  </sheetViews>
  <sheetFormatPr defaultColWidth="9.625" defaultRowHeight="12.75"/>
  <cols>
    <col min="1" max="1" width="14.875" style="1" customWidth="1"/>
    <col min="2" max="3" width="4.25390625" style="1" customWidth="1"/>
    <col min="4" max="5" width="10.625" style="1" customWidth="1"/>
    <col min="6" max="6" width="2.25390625" style="1" hidden="1" customWidth="1"/>
    <col min="7" max="7" width="10.625" style="1" customWidth="1"/>
    <col min="8" max="8" width="6.25390625" style="1" customWidth="1"/>
    <col min="9" max="9" width="6.50390625" style="1" customWidth="1"/>
    <col min="10" max="16384" width="9.625" style="1" customWidth="1"/>
  </cols>
  <sheetData>
    <row r="1" spans="1:9" s="3" customFormat="1" ht="13.5">
      <c r="A1" s="4" t="s">
        <v>80</v>
      </c>
      <c r="B1" s="40"/>
      <c r="C1" s="40"/>
      <c r="D1" s="40"/>
      <c r="E1" s="40"/>
      <c r="F1" s="40"/>
      <c r="G1" s="40"/>
      <c r="H1" s="41"/>
      <c r="I1" s="41"/>
    </row>
    <row r="2" spans="1:9" ht="13.5">
      <c r="A2" s="5" t="s">
        <v>0</v>
      </c>
      <c r="B2" s="42" t="s">
        <v>81</v>
      </c>
      <c r="C2" s="6"/>
      <c r="D2" s="6"/>
      <c r="E2" s="7" t="s">
        <v>2</v>
      </c>
      <c r="F2" s="5"/>
      <c r="G2" s="42" t="s">
        <v>82</v>
      </c>
      <c r="H2" s="42"/>
      <c r="I2" s="6"/>
    </row>
    <row r="3" spans="1:9" ht="13.5">
      <c r="A3" s="5" t="s">
        <v>4</v>
      </c>
      <c r="B3" s="43" t="s">
        <v>83</v>
      </c>
      <c r="C3" s="8"/>
      <c r="D3" s="8"/>
      <c r="E3" s="7" t="s">
        <v>6</v>
      </c>
      <c r="F3" s="5"/>
      <c r="G3" s="42" t="s">
        <v>84</v>
      </c>
      <c r="H3" s="42"/>
      <c r="I3" s="8"/>
    </row>
    <row r="4" spans="1:9" ht="13.5">
      <c r="A4" s="5"/>
      <c r="B4" s="8"/>
      <c r="C4" s="8"/>
      <c r="D4" s="8"/>
      <c r="E4" s="7"/>
      <c r="F4" s="6"/>
      <c r="G4" s="6"/>
      <c r="H4" s="5"/>
      <c r="I4" s="5"/>
    </row>
    <row r="5" spans="1:9" s="2" customFormat="1" ht="13.5">
      <c r="A5" s="9" t="s">
        <v>8</v>
      </c>
      <c r="B5" s="9" t="s">
        <v>9</v>
      </c>
      <c r="C5" s="9" t="s">
        <v>10</v>
      </c>
      <c r="D5" s="10" t="s">
        <v>78</v>
      </c>
      <c r="E5" s="9" t="s">
        <v>79</v>
      </c>
      <c r="F5" s="9" t="s">
        <v>15</v>
      </c>
      <c r="G5" s="11" t="s">
        <v>16</v>
      </c>
      <c r="H5" s="12" t="s">
        <v>17</v>
      </c>
      <c r="I5" s="12" t="s">
        <v>17</v>
      </c>
    </row>
    <row r="6" spans="1:9" s="2" customFormat="1" ht="14.25" thickBot="1">
      <c r="A6" s="44" t="s">
        <v>18</v>
      </c>
      <c r="B6" s="44" t="s">
        <v>18</v>
      </c>
      <c r="C6" s="44" t="s">
        <v>19</v>
      </c>
      <c r="D6" s="44" t="s">
        <v>20</v>
      </c>
      <c r="E6" s="44">
        <v>1.54</v>
      </c>
      <c r="F6" s="44"/>
      <c r="G6" s="44" t="s">
        <v>21</v>
      </c>
      <c r="H6" s="45" t="s">
        <v>22</v>
      </c>
      <c r="I6" s="45" t="s">
        <v>23</v>
      </c>
    </row>
    <row r="7" spans="1:9" ht="14.25" thickTop="1">
      <c r="A7" s="22" t="s">
        <v>24</v>
      </c>
      <c r="B7" s="22" t="s">
        <v>25</v>
      </c>
      <c r="C7" s="22"/>
      <c r="D7" s="24">
        <v>88.1</v>
      </c>
      <c r="E7" s="25">
        <f aca="true" t="shared" si="0" ref="E7:E19">D7*$E$6</f>
        <v>135.674</v>
      </c>
      <c r="F7" s="26"/>
      <c r="G7" s="46"/>
      <c r="H7" s="27"/>
      <c r="I7" s="28"/>
    </row>
    <row r="8" spans="1:9" ht="13.5">
      <c r="A8" s="22" t="s">
        <v>26</v>
      </c>
      <c r="B8" s="22" t="s">
        <v>25</v>
      </c>
      <c r="C8" s="23"/>
      <c r="D8" s="24">
        <v>0.5</v>
      </c>
      <c r="E8" s="25">
        <f t="shared" si="0"/>
        <v>0.77</v>
      </c>
      <c r="F8" s="26"/>
      <c r="G8" s="26"/>
      <c r="H8" s="27"/>
      <c r="I8" s="28"/>
    </row>
    <row r="9" spans="1:9" ht="13.5">
      <c r="A9" s="15" t="s">
        <v>27</v>
      </c>
      <c r="B9" s="15" t="s">
        <v>28</v>
      </c>
      <c r="C9" s="23"/>
      <c r="D9" s="16">
        <f>(C11*D11)+(C17*D17)+(C23*D23)</f>
        <v>41.09157000000003</v>
      </c>
      <c r="E9" s="17">
        <f t="shared" si="0"/>
        <v>63.28101780000005</v>
      </c>
      <c r="F9" s="18"/>
      <c r="G9" s="29"/>
      <c r="H9" s="20">
        <v>60</v>
      </c>
      <c r="I9" s="21"/>
    </row>
    <row r="10" spans="1:9" ht="13.5">
      <c r="A10" s="15" t="s">
        <v>29</v>
      </c>
      <c r="B10" s="15" t="s">
        <v>28</v>
      </c>
      <c r="C10" s="23"/>
      <c r="D10" s="16">
        <f>C11*D11</f>
        <v>0.3431699999999999</v>
      </c>
      <c r="E10" s="17">
        <f t="shared" si="0"/>
        <v>0.5284817999999999</v>
      </c>
      <c r="F10" s="18"/>
      <c r="G10" s="30"/>
      <c r="H10" s="20">
        <v>0</v>
      </c>
      <c r="I10" s="21"/>
    </row>
    <row r="11" spans="1:9" ht="13.5">
      <c r="A11" s="15" t="s">
        <v>30</v>
      </c>
      <c r="B11" s="15" t="s">
        <v>25</v>
      </c>
      <c r="C11" s="23">
        <v>8.37</v>
      </c>
      <c r="D11" s="16">
        <f>SUM(D12:D14)</f>
        <v>0.040999999999999995</v>
      </c>
      <c r="E11" s="17">
        <f t="shared" si="0"/>
        <v>0.06313999999999999</v>
      </c>
      <c r="F11" s="18">
        <v>65</v>
      </c>
      <c r="G11" s="30">
        <f>E11/F11</f>
        <v>0.0009713846153846152</v>
      </c>
      <c r="H11" s="20">
        <v>0</v>
      </c>
      <c r="I11" s="32">
        <f>H11/F11</f>
        <v>0</v>
      </c>
    </row>
    <row r="12" spans="1:9" ht="13.5">
      <c r="A12" s="15" t="s">
        <v>31</v>
      </c>
      <c r="B12" s="15" t="s">
        <v>25</v>
      </c>
      <c r="C12" s="23"/>
      <c r="D12" s="16">
        <v>0.009</v>
      </c>
      <c r="E12" s="17">
        <f t="shared" si="0"/>
        <v>0.013859999999999999</v>
      </c>
      <c r="F12" s="18">
        <v>20</v>
      </c>
      <c r="G12" s="30">
        <f>E12/F12</f>
        <v>0.0006929999999999999</v>
      </c>
      <c r="H12" s="20">
        <v>0</v>
      </c>
      <c r="I12" s="32">
        <f>H12/F12</f>
        <v>0</v>
      </c>
    </row>
    <row r="13" spans="1:9" ht="13.5">
      <c r="A13" s="15" t="s">
        <v>32</v>
      </c>
      <c r="B13" s="15" t="s">
        <v>25</v>
      </c>
      <c r="C13" s="23"/>
      <c r="D13" s="16">
        <v>0.019</v>
      </c>
      <c r="E13" s="17">
        <f t="shared" si="0"/>
        <v>0.02926</v>
      </c>
      <c r="F13" s="18"/>
      <c r="G13" s="30"/>
      <c r="H13" s="20">
        <v>0</v>
      </c>
      <c r="I13" s="21"/>
    </row>
    <row r="14" spans="1:9" ht="13.5">
      <c r="A14" s="15" t="s">
        <v>33</v>
      </c>
      <c r="B14" s="15" t="s">
        <v>25</v>
      </c>
      <c r="C14" s="23"/>
      <c r="D14" s="16">
        <v>0.013</v>
      </c>
      <c r="E14" s="17">
        <f t="shared" si="0"/>
        <v>0.02002</v>
      </c>
      <c r="F14" s="18"/>
      <c r="G14" s="30"/>
      <c r="H14" s="20">
        <v>0</v>
      </c>
      <c r="I14" s="21"/>
    </row>
    <row r="15" spans="1:9" ht="13.5">
      <c r="A15" s="15" t="s">
        <v>34</v>
      </c>
      <c r="B15" s="15" t="s">
        <v>35</v>
      </c>
      <c r="C15" s="23"/>
      <c r="D15" s="16">
        <v>2.8</v>
      </c>
      <c r="E15" s="17">
        <f t="shared" si="0"/>
        <v>4.311999999999999</v>
      </c>
      <c r="F15" s="18">
        <v>2400</v>
      </c>
      <c r="G15" s="30">
        <f>E15/F15</f>
        <v>0.0017966666666666665</v>
      </c>
      <c r="H15" s="20">
        <v>0</v>
      </c>
      <c r="I15" s="32">
        <f>H15/F15</f>
        <v>0</v>
      </c>
    </row>
    <row r="16" spans="1:9" ht="13.5">
      <c r="A16" s="15" t="s">
        <v>36</v>
      </c>
      <c r="B16" s="15" t="s">
        <v>35</v>
      </c>
      <c r="C16" s="23"/>
      <c r="D16" s="16">
        <v>154</v>
      </c>
      <c r="E16" s="17">
        <f t="shared" si="0"/>
        <v>237.16</v>
      </c>
      <c r="F16" s="18">
        <v>3500</v>
      </c>
      <c r="G16" s="30">
        <f>E16/F16</f>
        <v>0.06776</v>
      </c>
      <c r="H16" s="20">
        <v>240</v>
      </c>
      <c r="I16" s="32">
        <f>H16/F16</f>
        <v>0.06857142857142857</v>
      </c>
    </row>
    <row r="17" spans="1:9" ht="13.5">
      <c r="A17" s="15" t="s">
        <v>37</v>
      </c>
      <c r="B17" s="15" t="s">
        <v>25</v>
      </c>
      <c r="C17" s="23">
        <v>3.6</v>
      </c>
      <c r="D17" s="16">
        <f>100-D11-D7-D8-D23</f>
        <v>10.75900000000001</v>
      </c>
      <c r="E17" s="17">
        <f t="shared" si="0"/>
        <v>16.568860000000015</v>
      </c>
      <c r="F17" s="18">
        <v>300</v>
      </c>
      <c r="G17" s="30">
        <f>E17/F17</f>
        <v>0.055229533333333386</v>
      </c>
      <c r="H17" s="20">
        <v>17</v>
      </c>
      <c r="I17" s="32">
        <f>H17/F17</f>
        <v>0.056666666666666664</v>
      </c>
    </row>
    <row r="18" spans="1:9" ht="13.5">
      <c r="A18" s="15" t="s">
        <v>38</v>
      </c>
      <c r="B18" s="15" t="s">
        <v>25</v>
      </c>
      <c r="C18" s="23"/>
      <c r="D18" s="16">
        <v>1.1</v>
      </c>
      <c r="E18" s="17">
        <f t="shared" si="0"/>
        <v>1.6940000000000002</v>
      </c>
      <c r="F18" s="18">
        <v>25</v>
      </c>
      <c r="G18" s="30">
        <f>E18/F18</f>
        <v>0.06776</v>
      </c>
      <c r="H18" s="20">
        <v>2</v>
      </c>
      <c r="I18" s="32">
        <f>H18/F18</f>
        <v>0.08</v>
      </c>
    </row>
    <row r="19" spans="1:9" ht="13.5">
      <c r="A19" s="15" t="s">
        <v>39</v>
      </c>
      <c r="B19" s="15" t="s">
        <v>25</v>
      </c>
      <c r="C19" s="23"/>
      <c r="D19" s="16">
        <f>SUM(D20:D21)</f>
        <v>1.5</v>
      </c>
      <c r="E19" s="17">
        <f t="shared" si="0"/>
        <v>2.31</v>
      </c>
      <c r="F19" s="18">
        <v>25</v>
      </c>
      <c r="G19" s="30">
        <f>E19/F19</f>
        <v>0.0924</v>
      </c>
      <c r="H19" s="33"/>
      <c r="I19" s="34"/>
    </row>
    <row r="20" spans="1:9" ht="13.5">
      <c r="A20" s="15" t="s">
        <v>40</v>
      </c>
      <c r="B20" s="15" t="s">
        <v>25</v>
      </c>
      <c r="C20" s="23"/>
      <c r="D20" s="35" t="s">
        <v>41</v>
      </c>
      <c r="E20" s="17" t="s">
        <v>42</v>
      </c>
      <c r="F20" s="18"/>
      <c r="G20" s="36" t="s">
        <v>18</v>
      </c>
      <c r="H20" s="20"/>
      <c r="I20" s="21"/>
    </row>
    <row r="21" spans="1:9" ht="13.5">
      <c r="A21" s="15" t="s">
        <v>43</v>
      </c>
      <c r="B21" s="15" t="s">
        <v>25</v>
      </c>
      <c r="C21" s="23"/>
      <c r="D21" s="16">
        <v>1.5</v>
      </c>
      <c r="E21" s="17">
        <f aca="true" t="shared" si="1" ref="E21:E37">D21*$E$6</f>
        <v>2.31</v>
      </c>
      <c r="F21" s="18"/>
      <c r="G21" s="36" t="s">
        <v>18</v>
      </c>
      <c r="H21" s="20"/>
      <c r="I21" s="21"/>
    </row>
    <row r="22" spans="1:9" ht="13.5">
      <c r="A22" s="15" t="s">
        <v>44</v>
      </c>
      <c r="B22" s="15" t="s">
        <v>25</v>
      </c>
      <c r="C22" s="23"/>
      <c r="D22" s="16">
        <v>5.3</v>
      </c>
      <c r="E22" s="17">
        <f t="shared" si="1"/>
        <v>8.161999999999999</v>
      </c>
      <c r="F22" s="18"/>
      <c r="G22" s="36" t="s">
        <v>18</v>
      </c>
      <c r="H22" s="20">
        <v>8</v>
      </c>
      <c r="I22" s="21"/>
    </row>
    <row r="23" spans="1:9" ht="13.5">
      <c r="A23" s="15" t="s">
        <v>45</v>
      </c>
      <c r="B23" s="15" t="s">
        <v>25</v>
      </c>
      <c r="C23" s="23">
        <v>3.36</v>
      </c>
      <c r="D23" s="16">
        <v>0.6</v>
      </c>
      <c r="E23" s="17">
        <f t="shared" si="1"/>
        <v>0.9239999999999999</v>
      </c>
      <c r="F23" s="18"/>
      <c r="G23" s="36" t="s">
        <v>18</v>
      </c>
      <c r="H23" s="20">
        <v>1</v>
      </c>
      <c r="I23" s="21"/>
    </row>
    <row r="24" spans="1:9" ht="13.5">
      <c r="A24" s="15" t="s">
        <v>46</v>
      </c>
      <c r="B24" s="15" t="s">
        <v>47</v>
      </c>
      <c r="C24" s="23"/>
      <c r="D24" s="16">
        <v>650</v>
      </c>
      <c r="E24" s="17">
        <f t="shared" si="1"/>
        <v>1001</v>
      </c>
      <c r="F24" s="18">
        <v>5000</v>
      </c>
      <c r="G24" s="30">
        <f aca="true" t="shared" si="2" ref="G24:G37">E24/F24</f>
        <v>0.2002</v>
      </c>
      <c r="H24" s="20"/>
      <c r="I24" s="21">
        <v>0.2</v>
      </c>
    </row>
    <row r="25" spans="1:9" ht="13.5">
      <c r="A25" s="15" t="s">
        <v>48</v>
      </c>
      <c r="B25" s="15" t="s">
        <v>35</v>
      </c>
      <c r="C25" s="15"/>
      <c r="D25" s="16">
        <v>30.3</v>
      </c>
      <c r="E25" s="17">
        <f t="shared" si="1"/>
        <v>46.662</v>
      </c>
      <c r="F25" s="18">
        <v>60</v>
      </c>
      <c r="G25" s="30">
        <f t="shared" si="2"/>
        <v>0.7777</v>
      </c>
      <c r="H25" s="20"/>
      <c r="I25" s="21">
        <v>0.8</v>
      </c>
    </row>
    <row r="26" spans="1:9" ht="13.5">
      <c r="A26" s="15" t="s">
        <v>49</v>
      </c>
      <c r="B26" s="15" t="s">
        <v>35</v>
      </c>
      <c r="C26" s="15"/>
      <c r="D26" s="16">
        <v>23.8</v>
      </c>
      <c r="E26" s="17">
        <f t="shared" si="1"/>
        <v>36.652</v>
      </c>
      <c r="F26" s="18">
        <v>1000</v>
      </c>
      <c r="G26" s="30">
        <f t="shared" si="2"/>
        <v>0.036652000000000004</v>
      </c>
      <c r="H26" s="20"/>
      <c r="I26" s="21">
        <v>0.04</v>
      </c>
    </row>
    <row r="27" spans="1:9" ht="13.5">
      <c r="A27" s="15" t="s">
        <v>50</v>
      </c>
      <c r="B27" s="15" t="s">
        <v>35</v>
      </c>
      <c r="C27" s="15"/>
      <c r="D27" s="16">
        <v>0.114</v>
      </c>
      <c r="E27" s="17">
        <f t="shared" si="1"/>
        <v>0.17556000000000002</v>
      </c>
      <c r="F27" s="18">
        <v>18</v>
      </c>
      <c r="G27" s="30">
        <f t="shared" si="2"/>
        <v>0.009753333333333334</v>
      </c>
      <c r="H27" s="20"/>
      <c r="I27" s="21">
        <v>0</v>
      </c>
    </row>
    <row r="28" spans="1:9" ht="13.5">
      <c r="A28" s="15" t="s">
        <v>51</v>
      </c>
      <c r="B28" s="15" t="s">
        <v>47</v>
      </c>
      <c r="C28" s="15"/>
      <c r="D28" s="16">
        <v>0.378</v>
      </c>
      <c r="E28" s="17">
        <f t="shared" si="1"/>
        <v>0.58212</v>
      </c>
      <c r="F28" s="18">
        <v>30</v>
      </c>
      <c r="G28" s="30">
        <f t="shared" si="2"/>
        <v>0.019403999999999998</v>
      </c>
      <c r="H28" s="20"/>
      <c r="I28" s="21">
        <v>0.02</v>
      </c>
    </row>
    <row r="29" spans="1:9" ht="13.5">
      <c r="A29" s="15" t="s">
        <v>52</v>
      </c>
      <c r="B29" s="15" t="s">
        <v>35</v>
      </c>
      <c r="C29" s="15"/>
      <c r="D29" s="16">
        <v>0.01</v>
      </c>
      <c r="E29" s="17">
        <f t="shared" si="1"/>
        <v>0.0154</v>
      </c>
      <c r="F29" s="18">
        <v>1.5</v>
      </c>
      <c r="G29" s="30">
        <f t="shared" si="2"/>
        <v>0.010266666666666667</v>
      </c>
      <c r="H29" s="20"/>
      <c r="I29" s="21">
        <v>0.02</v>
      </c>
    </row>
    <row r="30" spans="1:9" ht="13.5">
      <c r="A30" s="15" t="s">
        <v>53</v>
      </c>
      <c r="B30" s="15" t="s">
        <v>35</v>
      </c>
      <c r="C30" s="15"/>
      <c r="D30" s="16">
        <v>0.02</v>
      </c>
      <c r="E30" s="17">
        <f t="shared" si="1"/>
        <v>0.0308</v>
      </c>
      <c r="F30" s="18">
        <v>1.7</v>
      </c>
      <c r="G30" s="30">
        <f t="shared" si="2"/>
        <v>0.01811764705882353</v>
      </c>
      <c r="H30" s="20"/>
      <c r="I30" s="21">
        <v>0.02</v>
      </c>
    </row>
    <row r="31" spans="1:9" ht="13.5">
      <c r="A31" s="15" t="s">
        <v>54</v>
      </c>
      <c r="B31" s="15" t="s">
        <v>35</v>
      </c>
      <c r="C31" s="15"/>
      <c r="D31" s="16">
        <v>0.23</v>
      </c>
      <c r="E31" s="17">
        <f t="shared" si="1"/>
        <v>0.3542</v>
      </c>
      <c r="F31" s="18">
        <v>20</v>
      </c>
      <c r="G31" s="30">
        <f t="shared" si="2"/>
        <v>0.01771</v>
      </c>
      <c r="H31" s="20"/>
      <c r="I31" s="21">
        <v>0.02</v>
      </c>
    </row>
    <row r="32" spans="1:9" ht="13.5">
      <c r="A32" s="15" t="s">
        <v>55</v>
      </c>
      <c r="B32" s="15" t="s">
        <v>35</v>
      </c>
      <c r="C32" s="15"/>
      <c r="D32" s="16">
        <v>0.044</v>
      </c>
      <c r="E32" s="17">
        <f t="shared" si="1"/>
        <v>0.06776</v>
      </c>
      <c r="F32" s="18">
        <v>2</v>
      </c>
      <c r="G32" s="30">
        <f t="shared" si="2"/>
        <v>0.03388</v>
      </c>
      <c r="H32" s="20"/>
      <c r="I32" s="21">
        <v>0.04</v>
      </c>
    </row>
    <row r="33" spans="1:9" ht="13.5">
      <c r="A33" s="15" t="s">
        <v>56</v>
      </c>
      <c r="B33" s="15" t="s">
        <v>57</v>
      </c>
      <c r="C33" s="15"/>
      <c r="D33" s="16">
        <v>11.7</v>
      </c>
      <c r="E33" s="17">
        <f t="shared" si="1"/>
        <v>18.018</v>
      </c>
      <c r="F33" s="18">
        <v>400</v>
      </c>
      <c r="G33" s="30">
        <f t="shared" si="2"/>
        <v>0.045045</v>
      </c>
      <c r="H33" s="20"/>
      <c r="I33" s="21">
        <v>0.04</v>
      </c>
    </row>
    <row r="34" spans="1:9" ht="13.5">
      <c r="A34" s="15" t="s">
        <v>58</v>
      </c>
      <c r="B34" s="15" t="s">
        <v>35</v>
      </c>
      <c r="C34" s="15"/>
      <c r="D34" s="16">
        <v>0.23</v>
      </c>
      <c r="E34" s="17">
        <f t="shared" si="1"/>
        <v>0.3542</v>
      </c>
      <c r="F34" s="18">
        <v>10</v>
      </c>
      <c r="G34" s="30">
        <f t="shared" si="2"/>
        <v>0.03542</v>
      </c>
      <c r="H34" s="20"/>
      <c r="I34" s="21">
        <v>0.04</v>
      </c>
    </row>
    <row r="35" spans="1:9" ht="13.5">
      <c r="A35" s="15" t="s">
        <v>59</v>
      </c>
      <c r="B35" s="15" t="s">
        <v>35</v>
      </c>
      <c r="C35" s="15"/>
      <c r="D35" s="16">
        <v>16.4</v>
      </c>
      <c r="E35" s="17">
        <f t="shared" si="1"/>
        <v>25.255999999999997</v>
      </c>
      <c r="F35" s="18">
        <v>1000</v>
      </c>
      <c r="G35" s="30">
        <f t="shared" si="2"/>
        <v>0.025255999999999997</v>
      </c>
      <c r="H35" s="20"/>
      <c r="I35" s="21">
        <v>0.02</v>
      </c>
    </row>
    <row r="36" spans="1:9" ht="13.5">
      <c r="A36" s="15" t="s">
        <v>60</v>
      </c>
      <c r="B36" s="15" t="s">
        <v>35</v>
      </c>
      <c r="C36" s="15"/>
      <c r="D36" s="16">
        <v>8.69</v>
      </c>
      <c r="E36" s="17">
        <f t="shared" si="1"/>
        <v>13.3826</v>
      </c>
      <c r="F36" s="18">
        <v>400</v>
      </c>
      <c r="G36" s="30">
        <f t="shared" si="2"/>
        <v>0.0334565</v>
      </c>
      <c r="H36" s="20"/>
      <c r="I36" s="21">
        <v>0.04</v>
      </c>
    </row>
    <row r="37" spans="1:9" ht="13.5">
      <c r="A37" s="15" t="s">
        <v>61</v>
      </c>
      <c r="B37" s="15" t="s">
        <v>35</v>
      </c>
      <c r="C37" s="15"/>
      <c r="D37" s="16">
        <v>0.164</v>
      </c>
      <c r="E37" s="17">
        <f t="shared" si="1"/>
        <v>0.25256</v>
      </c>
      <c r="F37" s="18">
        <v>15</v>
      </c>
      <c r="G37" s="30">
        <f t="shared" si="2"/>
        <v>0.016837333333333333</v>
      </c>
      <c r="H37" s="20"/>
      <c r="I37" s="21">
        <v>0.02</v>
      </c>
    </row>
    <row r="38" spans="1:9" ht="13.5">
      <c r="A38" s="15" t="s">
        <v>62</v>
      </c>
      <c r="B38" s="15" t="s">
        <v>57</v>
      </c>
      <c r="C38" s="15"/>
      <c r="D38" s="37" t="s">
        <v>63</v>
      </c>
      <c r="E38" s="17" t="s">
        <v>64</v>
      </c>
      <c r="F38" s="18">
        <v>70</v>
      </c>
      <c r="G38" s="30" t="s">
        <v>65</v>
      </c>
      <c r="H38" s="20"/>
      <c r="I38" s="21"/>
    </row>
    <row r="39" spans="1:9" ht="13.5">
      <c r="A39" s="15" t="s">
        <v>66</v>
      </c>
      <c r="B39" s="15" t="s">
        <v>35</v>
      </c>
      <c r="C39" s="15"/>
      <c r="D39" s="16">
        <v>0.034</v>
      </c>
      <c r="E39" s="17">
        <f>D39*$E$6</f>
        <v>0.052360000000000004</v>
      </c>
      <c r="F39" s="18">
        <v>2</v>
      </c>
      <c r="G39" s="30">
        <f>E39/F39</f>
        <v>0.026180000000000002</v>
      </c>
      <c r="H39" s="20"/>
      <c r="I39" s="21">
        <v>0.02</v>
      </c>
    </row>
    <row r="40" spans="1:9" ht="13.5">
      <c r="A40" s="15" t="s">
        <v>67</v>
      </c>
      <c r="B40" s="15" t="s">
        <v>35</v>
      </c>
      <c r="C40" s="15"/>
      <c r="D40" s="16">
        <v>0.023</v>
      </c>
      <c r="E40" s="17">
        <f>D40*$E$6</f>
        <v>0.03542</v>
      </c>
      <c r="F40" s="18">
        <v>2</v>
      </c>
      <c r="G40" s="30">
        <f>E40/F40</f>
        <v>0.01771</v>
      </c>
      <c r="H40" s="20"/>
      <c r="I40" s="21">
        <v>0.02</v>
      </c>
    </row>
    <row r="41" spans="1:9" ht="13.5">
      <c r="A41" s="15" t="s">
        <v>68</v>
      </c>
      <c r="B41" s="15" t="s">
        <v>57</v>
      </c>
      <c r="C41" s="15"/>
      <c r="D41" s="37" t="s">
        <v>69</v>
      </c>
      <c r="E41" s="38" t="s">
        <v>70</v>
      </c>
      <c r="F41" s="39">
        <v>120</v>
      </c>
      <c r="G41" s="36" t="s">
        <v>71</v>
      </c>
      <c r="H41" s="20"/>
      <c r="I41" s="21"/>
    </row>
    <row r="42" spans="1:9" ht="13.5">
      <c r="A42" s="15" t="s">
        <v>72</v>
      </c>
      <c r="B42" s="15" t="s">
        <v>57</v>
      </c>
      <c r="C42" s="15"/>
      <c r="D42" s="37" t="s">
        <v>73</v>
      </c>
      <c r="E42" s="38" t="s">
        <v>74</v>
      </c>
      <c r="F42" s="39">
        <v>75</v>
      </c>
      <c r="G42" s="36" t="s">
        <v>75</v>
      </c>
      <c r="H42" s="20"/>
      <c r="I42" s="21"/>
    </row>
    <row r="43" spans="1:9" ht="13.5">
      <c r="A43" s="15" t="s">
        <v>76</v>
      </c>
      <c r="B43" s="15" t="s">
        <v>35</v>
      </c>
      <c r="C43" s="15"/>
      <c r="D43" s="16">
        <v>0.162</v>
      </c>
      <c r="E43" s="17">
        <f>D43*$E$6</f>
        <v>0.24948</v>
      </c>
      <c r="F43" s="18"/>
      <c r="G43" s="30"/>
      <c r="H43" s="20"/>
      <c r="I43" s="21"/>
    </row>
  </sheetData>
  <printOptions horizontalCentered="1"/>
  <pageMargins left="0.75" right="0.75" top="0.36" bottom="0.44" header="0.25" footer="0.23"/>
  <pageSetup firstPageNumber="3" useFirstPageNumber="1" horizontalDpi="300" verticalDpi="300" orientation="portrait" r:id="rId1"/>
  <headerFooter alignWithMargins="0">
    <oddFooter>&amp;L&amp;"Times New Roman,Regular"2002 Food Research, Inc.&amp;C&amp;"Times New Roman,Regular"&amp;P&amp;R&amp;"times new,Regular"Red Grapefruit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showGridLines="0" workbookViewId="0" topLeftCell="A1">
      <selection activeCell="A1" sqref="A1:I43"/>
    </sheetView>
  </sheetViews>
  <sheetFormatPr defaultColWidth="9.625" defaultRowHeight="12.75"/>
  <cols>
    <col min="1" max="1" width="14.375" style="1" customWidth="1"/>
    <col min="2" max="3" width="4.25390625" style="1" customWidth="1"/>
    <col min="4" max="4" width="10.50390625" style="1" customWidth="1"/>
    <col min="5" max="5" width="10.625" style="1" customWidth="1"/>
    <col min="6" max="6" width="2.375" style="1" hidden="1" customWidth="1"/>
    <col min="7" max="7" width="10.75390625" style="1" customWidth="1"/>
    <col min="8" max="8" width="6.25390625" style="1" customWidth="1"/>
    <col min="9" max="9" width="7.125" style="1" customWidth="1"/>
    <col min="10" max="16384" width="9.625" style="1" customWidth="1"/>
  </cols>
  <sheetData>
    <row r="1" spans="1:9" s="3" customFormat="1" ht="13.5">
      <c r="A1" s="4" t="s">
        <v>85</v>
      </c>
      <c r="B1" s="40"/>
      <c r="C1" s="40"/>
      <c r="D1" s="40"/>
      <c r="E1" s="40"/>
      <c r="F1" s="40"/>
      <c r="G1" s="40"/>
      <c r="H1" s="41"/>
      <c r="I1" s="41"/>
    </row>
    <row r="2" spans="1:9" ht="13.5">
      <c r="A2" s="5" t="s">
        <v>0</v>
      </c>
      <c r="B2" s="42" t="s">
        <v>86</v>
      </c>
      <c r="C2" s="6"/>
      <c r="D2" s="6"/>
      <c r="E2" s="7" t="s">
        <v>2</v>
      </c>
      <c r="F2" s="5"/>
      <c r="G2" s="42" t="s">
        <v>87</v>
      </c>
      <c r="H2" s="42"/>
      <c r="I2" s="6"/>
    </row>
    <row r="3" spans="1:9" ht="13.5">
      <c r="A3" s="5" t="s">
        <v>4</v>
      </c>
      <c r="B3" s="43" t="s">
        <v>88</v>
      </c>
      <c r="C3" s="8"/>
      <c r="D3" s="8"/>
      <c r="E3" s="7" t="s">
        <v>6</v>
      </c>
      <c r="F3" s="5"/>
      <c r="G3" s="42" t="s">
        <v>77</v>
      </c>
      <c r="H3" s="42"/>
      <c r="I3" s="8"/>
    </row>
    <row r="4" spans="1:9" ht="13.5">
      <c r="A4" s="5"/>
      <c r="B4" s="8"/>
      <c r="C4" s="8"/>
      <c r="D4" s="8"/>
      <c r="E4" s="7"/>
      <c r="F4" s="6"/>
      <c r="G4" s="6"/>
      <c r="H4" s="5"/>
      <c r="I4" s="5"/>
    </row>
    <row r="5" spans="1:9" s="2" customFormat="1" ht="13.5">
      <c r="A5" s="9" t="s">
        <v>8</v>
      </c>
      <c r="B5" s="9" t="s">
        <v>9</v>
      </c>
      <c r="C5" s="9" t="s">
        <v>10</v>
      </c>
      <c r="D5" s="10" t="s">
        <v>78</v>
      </c>
      <c r="E5" s="9" t="s">
        <v>79</v>
      </c>
      <c r="F5" s="9" t="s">
        <v>15</v>
      </c>
      <c r="G5" s="11" t="s">
        <v>16</v>
      </c>
      <c r="H5" s="12" t="s">
        <v>17</v>
      </c>
      <c r="I5" s="12" t="s">
        <v>17</v>
      </c>
    </row>
    <row r="6" spans="1:9" s="2" customFormat="1" ht="14.25" thickBot="1">
      <c r="A6" s="44" t="s">
        <v>18</v>
      </c>
      <c r="B6" s="44" t="s">
        <v>18</v>
      </c>
      <c r="C6" s="44" t="s">
        <v>19</v>
      </c>
      <c r="D6" s="44" t="s">
        <v>20</v>
      </c>
      <c r="E6" s="44">
        <v>1.09</v>
      </c>
      <c r="F6" s="44"/>
      <c r="G6" s="44" t="s">
        <v>21</v>
      </c>
      <c r="H6" s="45" t="s">
        <v>22</v>
      </c>
      <c r="I6" s="45" t="s">
        <v>23</v>
      </c>
    </row>
    <row r="7" spans="1:9" ht="14.25" thickTop="1">
      <c r="A7" s="22" t="s">
        <v>24</v>
      </c>
      <c r="B7" s="22" t="s">
        <v>25</v>
      </c>
      <c r="C7" s="22"/>
      <c r="D7" s="24">
        <v>86.9</v>
      </c>
      <c r="E7" s="25">
        <f aca="true" t="shared" si="0" ref="E7:E18">D7*$E$6</f>
        <v>94.72100000000002</v>
      </c>
      <c r="F7" s="26"/>
      <c r="G7" s="46"/>
      <c r="H7" s="27"/>
      <c r="I7" s="28"/>
    </row>
    <row r="8" spans="1:9" ht="13.5">
      <c r="A8" s="22" t="s">
        <v>26</v>
      </c>
      <c r="B8" s="22" t="s">
        <v>25</v>
      </c>
      <c r="C8" s="23"/>
      <c r="D8" s="24">
        <v>0.4</v>
      </c>
      <c r="E8" s="25">
        <f t="shared" si="0"/>
        <v>0.43600000000000005</v>
      </c>
      <c r="F8" s="26"/>
      <c r="G8" s="26"/>
      <c r="H8" s="27"/>
      <c r="I8" s="28"/>
    </row>
    <row r="9" spans="1:9" ht="13.5">
      <c r="A9" s="15" t="s">
        <v>27</v>
      </c>
      <c r="B9" s="15" t="s">
        <v>28</v>
      </c>
      <c r="C9" s="23"/>
      <c r="D9" s="16">
        <f>(C11*D11)+(C17*D17)+(C23*D23)</f>
        <v>45.813599999999994</v>
      </c>
      <c r="E9" s="17">
        <f t="shared" si="0"/>
        <v>49.936823999999994</v>
      </c>
      <c r="F9" s="18"/>
      <c r="G9" s="29"/>
      <c r="H9" s="20">
        <v>50</v>
      </c>
      <c r="I9" s="21"/>
    </row>
    <row r="10" spans="1:9" ht="13.5">
      <c r="A10" s="15" t="s">
        <v>29</v>
      </c>
      <c r="B10" s="15" t="s">
        <v>28</v>
      </c>
      <c r="C10" s="23"/>
      <c r="D10" s="16">
        <f>C11*D11</f>
        <v>0.6696</v>
      </c>
      <c r="E10" s="17">
        <f t="shared" si="0"/>
        <v>0.7298640000000001</v>
      </c>
      <c r="F10" s="18"/>
      <c r="G10" s="30"/>
      <c r="H10" s="20">
        <v>0</v>
      </c>
      <c r="I10" s="21"/>
    </row>
    <row r="11" spans="1:9" ht="13.5">
      <c r="A11" s="15" t="s">
        <v>30</v>
      </c>
      <c r="B11" s="15" t="s">
        <v>25</v>
      </c>
      <c r="C11" s="23">
        <v>8.37</v>
      </c>
      <c r="D11" s="16">
        <f>SUM(D12:D14)</f>
        <v>0.08</v>
      </c>
      <c r="E11" s="17">
        <f t="shared" si="0"/>
        <v>0.08720000000000001</v>
      </c>
      <c r="F11" s="18">
        <v>65</v>
      </c>
      <c r="G11" s="30">
        <f>E11/F11</f>
        <v>0.0013415384615384617</v>
      </c>
      <c r="H11" s="20">
        <v>0</v>
      </c>
      <c r="I11" s="32">
        <f>H11/F11</f>
        <v>0</v>
      </c>
    </row>
    <row r="12" spans="1:9" ht="13.5">
      <c r="A12" s="15" t="s">
        <v>31</v>
      </c>
      <c r="B12" s="15" t="s">
        <v>25</v>
      </c>
      <c r="C12" s="23"/>
      <c r="D12" s="16">
        <v>0.016</v>
      </c>
      <c r="E12" s="17">
        <f t="shared" si="0"/>
        <v>0.01744</v>
      </c>
      <c r="F12" s="18">
        <v>20</v>
      </c>
      <c r="G12" s="30">
        <f>E12/F12</f>
        <v>0.000872</v>
      </c>
      <c r="H12" s="20">
        <v>0</v>
      </c>
      <c r="I12" s="32">
        <f>H12/F12</f>
        <v>0</v>
      </c>
    </row>
    <row r="13" spans="1:9" ht="13.5">
      <c r="A13" s="15" t="s">
        <v>32</v>
      </c>
      <c r="B13" s="15" t="s">
        <v>25</v>
      </c>
      <c r="C13" s="23"/>
      <c r="D13" s="16">
        <v>0.039</v>
      </c>
      <c r="E13" s="17">
        <f t="shared" si="0"/>
        <v>0.042510000000000006</v>
      </c>
      <c r="F13" s="18"/>
      <c r="G13" s="30"/>
      <c r="H13" s="20">
        <v>0</v>
      </c>
      <c r="I13" s="21"/>
    </row>
    <row r="14" spans="1:9" ht="13.5">
      <c r="A14" s="15" t="s">
        <v>33</v>
      </c>
      <c r="B14" s="15" t="s">
        <v>25</v>
      </c>
      <c r="C14" s="23"/>
      <c r="D14" s="16">
        <v>0.025</v>
      </c>
      <c r="E14" s="17">
        <f t="shared" si="0"/>
        <v>0.027250000000000003</v>
      </c>
      <c r="F14" s="18"/>
      <c r="G14" s="30"/>
      <c r="H14" s="20">
        <v>0</v>
      </c>
      <c r="I14" s="21"/>
    </row>
    <row r="15" spans="1:9" ht="13.5">
      <c r="A15" s="15" t="s">
        <v>34</v>
      </c>
      <c r="B15" s="15" t="s">
        <v>35</v>
      </c>
      <c r="C15" s="23"/>
      <c r="D15" s="16">
        <v>0.85</v>
      </c>
      <c r="E15" s="17">
        <f t="shared" si="0"/>
        <v>0.9265</v>
      </c>
      <c r="F15" s="18">
        <v>2400</v>
      </c>
      <c r="G15" s="30">
        <f>E15/F15</f>
        <v>0.00038604166666666664</v>
      </c>
      <c r="H15" s="20">
        <v>0</v>
      </c>
      <c r="I15" s="32">
        <f>H15/F15</f>
        <v>0</v>
      </c>
    </row>
    <row r="16" spans="1:9" ht="13.5">
      <c r="A16" s="15" t="s">
        <v>36</v>
      </c>
      <c r="B16" s="15" t="s">
        <v>35</v>
      </c>
      <c r="C16" s="23"/>
      <c r="D16" s="16">
        <v>160</v>
      </c>
      <c r="E16" s="17">
        <f t="shared" si="0"/>
        <v>174.4</v>
      </c>
      <c r="F16" s="18">
        <v>3500</v>
      </c>
      <c r="G16" s="30">
        <f>E16/F16</f>
        <v>0.04982857142857143</v>
      </c>
      <c r="H16" s="20">
        <v>170</v>
      </c>
      <c r="I16" s="32">
        <f>H16/F16</f>
        <v>0.04857142857142857</v>
      </c>
    </row>
    <row r="17" spans="1:9" ht="13.5">
      <c r="A17" s="15" t="s">
        <v>37</v>
      </c>
      <c r="B17" s="15" t="s">
        <v>25</v>
      </c>
      <c r="C17" s="23">
        <v>3.6</v>
      </c>
      <c r="D17" s="16">
        <f>100-D11-D7-D8-D23</f>
        <v>11.419999999999996</v>
      </c>
      <c r="E17" s="17">
        <f t="shared" si="0"/>
        <v>12.447799999999997</v>
      </c>
      <c r="F17" s="18">
        <v>300</v>
      </c>
      <c r="G17" s="30">
        <f>E17/F17</f>
        <v>0.04149266666666666</v>
      </c>
      <c r="H17" s="20">
        <v>12</v>
      </c>
      <c r="I17" s="32">
        <f>H17/F17</f>
        <v>0.04</v>
      </c>
    </row>
    <row r="18" spans="1:9" ht="13.5">
      <c r="A18" s="15" t="s">
        <v>38</v>
      </c>
      <c r="B18" s="15" t="s">
        <v>25</v>
      </c>
      <c r="C18" s="23"/>
      <c r="D18" s="16">
        <v>1.4</v>
      </c>
      <c r="E18" s="17">
        <f t="shared" si="0"/>
        <v>1.526</v>
      </c>
      <c r="F18" s="18">
        <v>25</v>
      </c>
      <c r="G18" s="30">
        <f>E18/F18</f>
        <v>0.061040000000000004</v>
      </c>
      <c r="H18" s="20">
        <v>2</v>
      </c>
      <c r="I18" s="32">
        <f>H18/F18</f>
        <v>0.08</v>
      </c>
    </row>
    <row r="19" spans="1:9" ht="13.5" hidden="1">
      <c r="A19" s="15" t="s">
        <v>39</v>
      </c>
      <c r="B19" s="15" t="s">
        <v>25</v>
      </c>
      <c r="C19" s="23"/>
      <c r="D19" s="37"/>
      <c r="E19" s="17"/>
      <c r="F19" s="18">
        <v>25</v>
      </c>
      <c r="G19" s="30"/>
      <c r="H19" s="20"/>
      <c r="I19" s="32"/>
    </row>
    <row r="20" spans="1:9" ht="13.5">
      <c r="A20" s="15" t="s">
        <v>40</v>
      </c>
      <c r="B20" s="15" t="s">
        <v>25</v>
      </c>
      <c r="C20" s="23"/>
      <c r="D20" s="35" t="s">
        <v>41</v>
      </c>
      <c r="E20" s="17" t="s">
        <v>89</v>
      </c>
      <c r="F20" s="18"/>
      <c r="G20" s="36" t="s">
        <v>18</v>
      </c>
      <c r="H20" s="20"/>
      <c r="I20" s="21"/>
    </row>
    <row r="21" spans="1:9" ht="13.5">
      <c r="A21" s="15" t="s">
        <v>43</v>
      </c>
      <c r="B21" s="15" t="s">
        <v>25</v>
      </c>
      <c r="C21" s="23"/>
      <c r="D21" s="37" t="s">
        <v>41</v>
      </c>
      <c r="E21" s="17" t="s">
        <v>89</v>
      </c>
      <c r="F21" s="18"/>
      <c r="G21" s="36" t="s">
        <v>18</v>
      </c>
      <c r="H21" s="20"/>
      <c r="I21" s="21"/>
    </row>
    <row r="22" spans="1:9" ht="13.5">
      <c r="A22" s="15" t="s">
        <v>44</v>
      </c>
      <c r="B22" s="15" t="s">
        <v>25</v>
      </c>
      <c r="C22" s="23"/>
      <c r="D22" s="16">
        <v>7.8</v>
      </c>
      <c r="E22" s="17">
        <f aca="true" t="shared" si="1" ref="E22:E37">D22*$E$6</f>
        <v>8.502</v>
      </c>
      <c r="F22" s="18"/>
      <c r="G22" s="36" t="s">
        <v>18</v>
      </c>
      <c r="H22" s="20">
        <v>9</v>
      </c>
      <c r="I22" s="21"/>
    </row>
    <row r="23" spans="1:9" ht="13.5">
      <c r="A23" s="15" t="s">
        <v>45</v>
      </c>
      <c r="B23" s="15" t="s">
        <v>25</v>
      </c>
      <c r="C23" s="23">
        <v>3.36</v>
      </c>
      <c r="D23" s="16">
        <v>1.2</v>
      </c>
      <c r="E23" s="17">
        <f t="shared" si="1"/>
        <v>1.308</v>
      </c>
      <c r="F23" s="18"/>
      <c r="G23" s="36" t="s">
        <v>18</v>
      </c>
      <c r="H23" s="20">
        <v>1</v>
      </c>
      <c r="I23" s="21"/>
    </row>
    <row r="24" spans="1:9" ht="13.5">
      <c r="A24" s="15" t="s">
        <v>46</v>
      </c>
      <c r="B24" s="15" t="s">
        <v>47</v>
      </c>
      <c r="C24" s="23"/>
      <c r="D24" s="16">
        <v>783</v>
      </c>
      <c r="E24" s="17">
        <f t="shared" si="1"/>
        <v>853.47</v>
      </c>
      <c r="F24" s="18">
        <v>5000</v>
      </c>
      <c r="G24" s="30">
        <f aca="true" t="shared" si="2" ref="G24:G37">E24/F24</f>
        <v>0.170694</v>
      </c>
      <c r="H24" s="20"/>
      <c r="I24" s="21">
        <v>0.15</v>
      </c>
    </row>
    <row r="25" spans="1:9" ht="13.5">
      <c r="A25" s="15" t="s">
        <v>48</v>
      </c>
      <c r="B25" s="15" t="s">
        <v>35</v>
      </c>
      <c r="C25" s="15"/>
      <c r="D25" s="16">
        <v>28.9</v>
      </c>
      <c r="E25" s="17">
        <f t="shared" si="1"/>
        <v>31.501</v>
      </c>
      <c r="F25" s="18">
        <v>60</v>
      </c>
      <c r="G25" s="30">
        <f t="shared" si="2"/>
        <v>0.5250166666666667</v>
      </c>
      <c r="H25" s="20"/>
      <c r="I25" s="21">
        <v>0.5</v>
      </c>
    </row>
    <row r="26" spans="1:9" ht="13.5">
      <c r="A26" s="15" t="s">
        <v>49</v>
      </c>
      <c r="B26" s="15" t="s">
        <v>35</v>
      </c>
      <c r="C26" s="15"/>
      <c r="D26" s="16">
        <v>31.3</v>
      </c>
      <c r="E26" s="17">
        <f t="shared" si="1"/>
        <v>34.117000000000004</v>
      </c>
      <c r="F26" s="18">
        <v>1000</v>
      </c>
      <c r="G26" s="30">
        <f t="shared" si="2"/>
        <v>0.034117</v>
      </c>
      <c r="H26" s="20"/>
      <c r="I26" s="21">
        <v>0.04</v>
      </c>
    </row>
    <row r="27" spans="1:9" ht="13.5">
      <c r="A27" s="15" t="s">
        <v>50</v>
      </c>
      <c r="B27" s="15" t="s">
        <v>35</v>
      </c>
      <c r="C27" s="15"/>
      <c r="D27" s="16">
        <v>0.149</v>
      </c>
      <c r="E27" s="17">
        <f t="shared" si="1"/>
        <v>0.16241</v>
      </c>
      <c r="F27" s="18">
        <v>18</v>
      </c>
      <c r="G27" s="30">
        <f t="shared" si="2"/>
        <v>0.009022777777777777</v>
      </c>
      <c r="H27" s="20"/>
      <c r="I27" s="21">
        <v>0</v>
      </c>
    </row>
    <row r="28" spans="1:9" ht="13.5">
      <c r="A28" s="15" t="s">
        <v>51</v>
      </c>
      <c r="B28" s="15" t="s">
        <v>47</v>
      </c>
      <c r="C28" s="15"/>
      <c r="D28" s="16">
        <v>0.861</v>
      </c>
      <c r="E28" s="17">
        <f t="shared" si="1"/>
        <v>0.93849</v>
      </c>
      <c r="F28" s="18">
        <v>30</v>
      </c>
      <c r="G28" s="30">
        <f t="shared" si="2"/>
        <v>0.031283</v>
      </c>
      <c r="H28" s="20"/>
      <c r="I28" s="21">
        <v>0.04</v>
      </c>
    </row>
    <row r="29" spans="1:9" ht="13.5">
      <c r="A29" s="15" t="s">
        <v>52</v>
      </c>
      <c r="B29" s="15" t="s">
        <v>35</v>
      </c>
      <c r="C29" s="15"/>
      <c r="D29" s="16">
        <v>0.07</v>
      </c>
      <c r="E29" s="17">
        <f t="shared" si="1"/>
        <v>0.0763</v>
      </c>
      <c r="F29" s="18">
        <v>1.5</v>
      </c>
      <c r="G29" s="30">
        <f t="shared" si="2"/>
        <v>0.05086666666666667</v>
      </c>
      <c r="H29" s="20"/>
      <c r="I29" s="21">
        <v>0.06</v>
      </c>
    </row>
    <row r="30" spans="1:9" ht="13.5">
      <c r="A30" s="15" t="s">
        <v>53</v>
      </c>
      <c r="B30" s="15" t="s">
        <v>35</v>
      </c>
      <c r="C30" s="15"/>
      <c r="D30" s="16">
        <v>0.03</v>
      </c>
      <c r="E30" s="17">
        <f t="shared" si="1"/>
        <v>0.0327</v>
      </c>
      <c r="F30" s="18">
        <v>1.7</v>
      </c>
      <c r="G30" s="30">
        <f t="shared" si="2"/>
        <v>0.01923529411764706</v>
      </c>
      <c r="H30" s="20"/>
      <c r="I30" s="21">
        <v>0.02</v>
      </c>
    </row>
    <row r="31" spans="1:9" ht="13.5">
      <c r="A31" s="15" t="s">
        <v>54</v>
      </c>
      <c r="B31" s="15" t="s">
        <v>35</v>
      </c>
      <c r="C31" s="15"/>
      <c r="D31" s="16">
        <v>0.17</v>
      </c>
      <c r="E31" s="17">
        <f t="shared" si="1"/>
        <v>0.18530000000000002</v>
      </c>
      <c r="F31" s="18">
        <v>20</v>
      </c>
      <c r="G31" s="30">
        <f t="shared" si="2"/>
        <v>0.009265</v>
      </c>
      <c r="H31" s="20"/>
      <c r="I31" s="21"/>
    </row>
    <row r="32" spans="1:9" ht="13.5">
      <c r="A32" s="15" t="s">
        <v>55</v>
      </c>
      <c r="B32" s="15" t="s">
        <v>35</v>
      </c>
      <c r="C32" s="15"/>
      <c r="D32" s="16">
        <v>0.112</v>
      </c>
      <c r="E32" s="17">
        <f t="shared" si="1"/>
        <v>0.12208000000000001</v>
      </c>
      <c r="F32" s="18">
        <v>2</v>
      </c>
      <c r="G32" s="30">
        <f t="shared" si="2"/>
        <v>0.061040000000000004</v>
      </c>
      <c r="H32" s="20"/>
      <c r="I32" s="21">
        <v>0.06</v>
      </c>
    </row>
    <row r="33" spans="1:9" ht="13.5">
      <c r="A33" s="15" t="s">
        <v>56</v>
      </c>
      <c r="B33" s="15" t="s">
        <v>57</v>
      </c>
      <c r="C33" s="15"/>
      <c r="D33" s="16">
        <v>21.7</v>
      </c>
      <c r="E33" s="17">
        <f t="shared" si="1"/>
        <v>23.653000000000002</v>
      </c>
      <c r="F33" s="18">
        <v>400</v>
      </c>
      <c r="G33" s="30">
        <f t="shared" si="2"/>
        <v>0.059132500000000005</v>
      </c>
      <c r="H33" s="20"/>
      <c r="I33" s="21">
        <v>0.06</v>
      </c>
    </row>
    <row r="34" spans="1:9" ht="13.5">
      <c r="A34" s="15" t="s">
        <v>58</v>
      </c>
      <c r="B34" s="15" t="s">
        <v>35</v>
      </c>
      <c r="C34" s="15"/>
      <c r="D34" s="16">
        <v>0.42</v>
      </c>
      <c r="E34" s="17">
        <f t="shared" si="1"/>
        <v>0.45780000000000004</v>
      </c>
      <c r="F34" s="18">
        <v>10</v>
      </c>
      <c r="G34" s="30">
        <f t="shared" si="2"/>
        <v>0.04578</v>
      </c>
      <c r="H34" s="20"/>
      <c r="I34" s="21">
        <v>0.04</v>
      </c>
    </row>
    <row r="35" spans="1:9" ht="13.5">
      <c r="A35" s="15" t="s">
        <v>59</v>
      </c>
      <c r="B35" s="15" t="s">
        <v>35</v>
      </c>
      <c r="C35" s="15"/>
      <c r="D35" s="16">
        <v>20.6</v>
      </c>
      <c r="E35" s="17">
        <f t="shared" si="1"/>
        <v>22.454000000000004</v>
      </c>
      <c r="F35" s="18">
        <v>1000</v>
      </c>
      <c r="G35" s="30">
        <f t="shared" si="2"/>
        <v>0.022454000000000005</v>
      </c>
      <c r="H35" s="20"/>
      <c r="I35" s="21">
        <v>0.02</v>
      </c>
    </row>
    <row r="36" spans="1:9" ht="13.5">
      <c r="A36" s="15" t="s">
        <v>60</v>
      </c>
      <c r="B36" s="15" t="s">
        <v>35</v>
      </c>
      <c r="C36" s="15"/>
      <c r="D36" s="16">
        <v>10.6</v>
      </c>
      <c r="E36" s="17">
        <f t="shared" si="1"/>
        <v>11.554</v>
      </c>
      <c r="F36" s="18">
        <v>400</v>
      </c>
      <c r="G36" s="30">
        <f t="shared" si="2"/>
        <v>0.028885</v>
      </c>
      <c r="H36" s="20"/>
      <c r="I36" s="21">
        <v>0.02</v>
      </c>
    </row>
    <row r="37" spans="1:9" ht="13.5">
      <c r="A37" s="15" t="s">
        <v>61</v>
      </c>
      <c r="B37" s="15" t="s">
        <v>35</v>
      </c>
      <c r="C37" s="15"/>
      <c r="D37" s="16">
        <v>0.121</v>
      </c>
      <c r="E37" s="17">
        <f t="shared" si="1"/>
        <v>0.13189</v>
      </c>
      <c r="F37" s="18">
        <v>15</v>
      </c>
      <c r="G37" s="30">
        <f t="shared" si="2"/>
        <v>0.008792666666666667</v>
      </c>
      <c r="H37" s="20"/>
      <c r="I37" s="21"/>
    </row>
    <row r="38" spans="1:9" ht="13.5">
      <c r="A38" s="15" t="s">
        <v>62</v>
      </c>
      <c r="B38" s="15" t="s">
        <v>57</v>
      </c>
      <c r="C38" s="15"/>
      <c r="D38" s="37" t="s">
        <v>90</v>
      </c>
      <c r="E38" s="17" t="s">
        <v>91</v>
      </c>
      <c r="F38" s="18">
        <v>70</v>
      </c>
      <c r="G38" s="30" t="s">
        <v>92</v>
      </c>
      <c r="H38" s="20"/>
      <c r="I38" s="21"/>
    </row>
    <row r="39" spans="1:9" ht="13.5">
      <c r="A39" s="15" t="s">
        <v>66</v>
      </c>
      <c r="B39" s="15" t="s">
        <v>35</v>
      </c>
      <c r="C39" s="15"/>
      <c r="D39" s="16">
        <v>0.062</v>
      </c>
      <c r="E39" s="17">
        <f>D39*$E$6</f>
        <v>0.06758</v>
      </c>
      <c r="F39" s="18">
        <v>2</v>
      </c>
      <c r="G39" s="30">
        <f>E39/F39</f>
        <v>0.03379</v>
      </c>
      <c r="H39" s="20"/>
      <c r="I39" s="21">
        <v>0.04</v>
      </c>
    </row>
    <row r="40" spans="1:9" ht="13.5">
      <c r="A40" s="15" t="s">
        <v>67</v>
      </c>
      <c r="B40" s="15" t="s">
        <v>35</v>
      </c>
      <c r="C40" s="15"/>
      <c r="D40" s="16">
        <v>0.053</v>
      </c>
      <c r="E40" s="17">
        <f>D40*$E$6</f>
        <v>0.05777</v>
      </c>
      <c r="F40" s="18">
        <v>2</v>
      </c>
      <c r="G40" s="30">
        <f>E40/F40</f>
        <v>0.028885</v>
      </c>
      <c r="H40" s="20"/>
      <c r="I40" s="21">
        <v>0.02</v>
      </c>
    </row>
    <row r="41" spans="1:9" ht="13.5">
      <c r="A41" s="15" t="s">
        <v>68</v>
      </c>
      <c r="B41" s="15" t="s">
        <v>57</v>
      </c>
      <c r="C41" s="15"/>
      <c r="D41" s="37" t="s">
        <v>69</v>
      </c>
      <c r="E41" s="38" t="s">
        <v>93</v>
      </c>
      <c r="F41" s="39">
        <v>120</v>
      </c>
      <c r="G41" s="36" t="s">
        <v>94</v>
      </c>
      <c r="H41" s="20"/>
      <c r="I41" s="21"/>
    </row>
    <row r="42" spans="1:9" ht="13.5">
      <c r="A42" s="15" t="s">
        <v>72</v>
      </c>
      <c r="B42" s="15" t="s">
        <v>57</v>
      </c>
      <c r="C42" s="15"/>
      <c r="D42" s="37" t="s">
        <v>73</v>
      </c>
      <c r="E42" s="38" t="s">
        <v>95</v>
      </c>
      <c r="F42" s="39">
        <v>75</v>
      </c>
      <c r="G42" s="36" t="s">
        <v>96</v>
      </c>
      <c r="H42" s="20"/>
      <c r="I42" s="21"/>
    </row>
    <row r="43" spans="1:9" ht="13.5">
      <c r="A43" s="15" t="s">
        <v>76</v>
      </c>
      <c r="B43" s="15" t="s">
        <v>35</v>
      </c>
      <c r="C43" s="15"/>
      <c r="D43" s="16">
        <v>0.112</v>
      </c>
      <c r="E43" s="17">
        <f>D43*$E$6</f>
        <v>0.12208000000000001</v>
      </c>
      <c r="F43" s="18"/>
      <c r="G43" s="30"/>
      <c r="H43" s="20"/>
      <c r="I43" s="21"/>
    </row>
  </sheetData>
  <printOptions horizontalCentered="1"/>
  <pageMargins left="0.75" right="0.75" top="0.36" bottom="0.44" header="0.25" footer="0.23"/>
  <pageSetup firstPageNumber="4" useFirstPageNumber="1" horizontalDpi="300" verticalDpi="300" orientation="portrait" r:id="rId1"/>
  <headerFooter alignWithMargins="0">
    <oddFooter>&amp;L&amp;"Times New Roman,Regular"2002 Food Research, Inc.&amp;C&amp;"Times New Roman,Regular"&amp;P&amp;R&amp;"times new,Regular"Mandarins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43"/>
  <sheetViews>
    <sheetView showGridLines="0" workbookViewId="0" topLeftCell="A1">
      <selection activeCell="A1" sqref="A1:I43"/>
    </sheetView>
  </sheetViews>
  <sheetFormatPr defaultColWidth="9.625" defaultRowHeight="12.75"/>
  <cols>
    <col min="1" max="1" width="15.125" style="1" customWidth="1"/>
    <col min="2" max="3" width="4.25390625" style="1" customWidth="1"/>
    <col min="4" max="4" width="10.75390625" style="1" customWidth="1"/>
    <col min="5" max="5" width="10.50390625" style="1" customWidth="1"/>
    <col min="6" max="6" width="1.875" style="1" hidden="1" customWidth="1"/>
    <col min="7" max="7" width="10.625" style="1" customWidth="1"/>
    <col min="8" max="8" width="6.25390625" style="1" customWidth="1"/>
    <col min="9" max="9" width="6.875" style="1" customWidth="1"/>
    <col min="10" max="16384" width="9.625" style="1" customWidth="1"/>
  </cols>
  <sheetData>
    <row r="1" spans="1:9" s="3" customFormat="1" ht="13.5">
      <c r="A1" s="4" t="s">
        <v>97</v>
      </c>
      <c r="B1" s="40"/>
      <c r="C1" s="40"/>
      <c r="D1" s="40"/>
      <c r="E1" s="40"/>
      <c r="F1" s="40"/>
      <c r="G1" s="40"/>
      <c r="H1" s="41"/>
      <c r="I1" s="41"/>
    </row>
    <row r="2" spans="1:9" ht="13.5">
      <c r="A2" s="5" t="s">
        <v>0</v>
      </c>
      <c r="B2" s="42" t="s">
        <v>98</v>
      </c>
      <c r="C2" s="6"/>
      <c r="D2" s="6"/>
      <c r="E2" s="7" t="s">
        <v>2</v>
      </c>
      <c r="F2" s="5"/>
      <c r="G2" s="42" t="s">
        <v>99</v>
      </c>
      <c r="H2" s="42"/>
      <c r="I2" s="6"/>
    </row>
    <row r="3" spans="1:9" ht="13.5">
      <c r="A3" s="5" t="s">
        <v>4</v>
      </c>
      <c r="B3" s="43" t="s">
        <v>100</v>
      </c>
      <c r="C3" s="8"/>
      <c r="D3" s="8"/>
      <c r="E3" s="7" t="s">
        <v>6</v>
      </c>
      <c r="F3" s="5"/>
      <c r="G3" s="6" t="s">
        <v>101</v>
      </c>
      <c r="H3" s="42"/>
      <c r="I3" s="8"/>
    </row>
    <row r="4" spans="1:9" ht="13.5">
      <c r="A4" s="5"/>
      <c r="B4" s="8"/>
      <c r="C4" s="8"/>
      <c r="D4" s="8"/>
      <c r="E4" s="7"/>
      <c r="F4" s="6"/>
      <c r="G4" s="6"/>
      <c r="H4" s="5"/>
      <c r="I4" s="5"/>
    </row>
    <row r="5" spans="1:9" s="2" customFormat="1" ht="13.5">
      <c r="A5" s="9" t="s">
        <v>8</v>
      </c>
      <c r="B5" s="9" t="s">
        <v>9</v>
      </c>
      <c r="C5" s="9" t="s">
        <v>10</v>
      </c>
      <c r="D5" s="10" t="s">
        <v>78</v>
      </c>
      <c r="E5" s="9" t="s">
        <v>79</v>
      </c>
      <c r="F5" s="9" t="s">
        <v>15</v>
      </c>
      <c r="G5" s="11" t="s">
        <v>16</v>
      </c>
      <c r="H5" s="12" t="s">
        <v>17</v>
      </c>
      <c r="I5" s="12" t="s">
        <v>17</v>
      </c>
    </row>
    <row r="6" spans="1:9" s="2" customFormat="1" ht="14.25" thickBot="1">
      <c r="A6" s="44" t="s">
        <v>18</v>
      </c>
      <c r="B6" s="44" t="s">
        <v>18</v>
      </c>
      <c r="C6" s="44" t="s">
        <v>19</v>
      </c>
      <c r="D6" s="44" t="s">
        <v>20</v>
      </c>
      <c r="E6" s="44">
        <v>0.58</v>
      </c>
      <c r="F6" s="44"/>
      <c r="G6" s="44" t="s">
        <v>21</v>
      </c>
      <c r="H6" s="45" t="s">
        <v>22</v>
      </c>
      <c r="I6" s="45" t="s">
        <v>23</v>
      </c>
    </row>
    <row r="7" spans="1:9" ht="14.25" thickTop="1">
      <c r="A7" s="22" t="s">
        <v>24</v>
      </c>
      <c r="B7" s="22" t="s">
        <v>25</v>
      </c>
      <c r="C7" s="22"/>
      <c r="D7" s="24">
        <v>89.3</v>
      </c>
      <c r="E7" s="25">
        <f aca="true" t="shared" si="0" ref="E7:E23">D7*$E$6</f>
        <v>51.794</v>
      </c>
      <c r="F7" s="26"/>
      <c r="G7" s="46"/>
      <c r="H7" s="27"/>
      <c r="I7" s="28"/>
    </row>
    <row r="8" spans="1:9" ht="13.5">
      <c r="A8" s="22" t="s">
        <v>26</v>
      </c>
      <c r="B8" s="22" t="s">
        <v>25</v>
      </c>
      <c r="C8" s="23"/>
      <c r="D8" s="24">
        <v>0.4</v>
      </c>
      <c r="E8" s="25">
        <f t="shared" si="0"/>
        <v>0.23199999999999998</v>
      </c>
      <c r="F8" s="26"/>
      <c r="G8" s="26"/>
      <c r="H8" s="27"/>
      <c r="I8" s="28"/>
    </row>
    <row r="9" spans="1:9" ht="13.5">
      <c r="A9" s="15" t="s">
        <v>27</v>
      </c>
      <c r="B9" s="15" t="s">
        <v>28</v>
      </c>
      <c r="C9" s="23"/>
      <c r="D9" s="16">
        <f>(C11*D11)+(C17*D17)+(C23*D23)</f>
        <v>26.236569999999993</v>
      </c>
      <c r="E9" s="17">
        <f t="shared" si="0"/>
        <v>15.217210599999994</v>
      </c>
      <c r="F9" s="18">
        <v>2000</v>
      </c>
      <c r="G9" s="30"/>
      <c r="H9" s="20">
        <v>15</v>
      </c>
      <c r="I9" s="21"/>
    </row>
    <row r="10" spans="1:9" ht="13.5">
      <c r="A10" s="15" t="s">
        <v>29</v>
      </c>
      <c r="B10" s="15" t="s">
        <v>28</v>
      </c>
      <c r="C10" s="23"/>
      <c r="D10" s="16">
        <f>C11*D11</f>
        <v>0.10881</v>
      </c>
      <c r="E10" s="17">
        <f t="shared" si="0"/>
        <v>0.0631098</v>
      </c>
      <c r="F10" s="18"/>
      <c r="G10" s="30"/>
      <c r="H10" s="20">
        <v>0</v>
      </c>
      <c r="I10" s="21"/>
    </row>
    <row r="11" spans="1:9" ht="13.5">
      <c r="A11" s="15" t="s">
        <v>30</v>
      </c>
      <c r="B11" s="15" t="s">
        <v>25</v>
      </c>
      <c r="C11" s="23">
        <v>8.37</v>
      </c>
      <c r="D11" s="16">
        <f>SUM(D12:D14)</f>
        <v>0.013000000000000001</v>
      </c>
      <c r="E11" s="17">
        <f t="shared" si="0"/>
        <v>0.00754</v>
      </c>
      <c r="F11" s="18">
        <v>65</v>
      </c>
      <c r="G11" s="30">
        <f>E11/F11</f>
        <v>0.000116</v>
      </c>
      <c r="H11" s="20">
        <v>0</v>
      </c>
      <c r="I11" s="32">
        <f>H11/F11</f>
        <v>0</v>
      </c>
    </row>
    <row r="12" spans="1:9" ht="13.5">
      <c r="A12" s="15" t="s">
        <v>31</v>
      </c>
      <c r="B12" s="15" t="s">
        <v>25</v>
      </c>
      <c r="C12" s="23"/>
      <c r="D12" s="16">
        <v>0.003</v>
      </c>
      <c r="E12" s="17">
        <f t="shared" si="0"/>
        <v>0.00174</v>
      </c>
      <c r="F12" s="18">
        <v>20</v>
      </c>
      <c r="G12" s="30">
        <f>E12/F12</f>
        <v>8.7E-05</v>
      </c>
      <c r="H12" s="20">
        <v>0</v>
      </c>
      <c r="I12" s="32">
        <f>H12/F12</f>
        <v>0</v>
      </c>
    </row>
    <row r="13" spans="1:9" ht="13.5">
      <c r="A13" s="15" t="s">
        <v>32</v>
      </c>
      <c r="B13" s="15" t="s">
        <v>25</v>
      </c>
      <c r="C13" s="23"/>
      <c r="D13" s="16">
        <v>0.006</v>
      </c>
      <c r="E13" s="17">
        <f t="shared" si="0"/>
        <v>0.00348</v>
      </c>
      <c r="F13" s="18"/>
      <c r="G13" s="30"/>
      <c r="H13" s="20">
        <v>0</v>
      </c>
      <c r="I13" s="21"/>
    </row>
    <row r="14" spans="1:9" ht="13.5">
      <c r="A14" s="15" t="s">
        <v>33</v>
      </c>
      <c r="B14" s="15" t="s">
        <v>25</v>
      </c>
      <c r="C14" s="23"/>
      <c r="D14" s="16">
        <v>0.004</v>
      </c>
      <c r="E14" s="17">
        <f t="shared" si="0"/>
        <v>0.00232</v>
      </c>
      <c r="F14" s="18"/>
      <c r="G14" s="30"/>
      <c r="H14" s="20">
        <v>0</v>
      </c>
      <c r="I14" s="21"/>
    </row>
    <row r="15" spans="1:9" ht="13.5">
      <c r="A15" s="15" t="s">
        <v>34</v>
      </c>
      <c r="B15" s="15" t="s">
        <v>35</v>
      </c>
      <c r="C15" s="23"/>
      <c r="D15" s="16">
        <v>1.63</v>
      </c>
      <c r="E15" s="17">
        <f t="shared" si="0"/>
        <v>0.9453999999999999</v>
      </c>
      <c r="F15" s="18">
        <v>2400</v>
      </c>
      <c r="G15" s="30">
        <f>E15/F15</f>
        <v>0.0003939166666666666</v>
      </c>
      <c r="H15" s="20">
        <v>0</v>
      </c>
      <c r="I15" s="32">
        <f>H15/F15</f>
        <v>0</v>
      </c>
    </row>
    <row r="16" spans="1:9" ht="13.5">
      <c r="A16" s="15" t="s">
        <v>36</v>
      </c>
      <c r="B16" s="15" t="s">
        <v>35</v>
      </c>
      <c r="C16" s="23"/>
      <c r="D16" s="16">
        <v>151</v>
      </c>
      <c r="E16" s="17">
        <f t="shared" si="0"/>
        <v>87.58</v>
      </c>
      <c r="F16" s="18">
        <v>3500</v>
      </c>
      <c r="G16" s="30">
        <f>E16/F16</f>
        <v>0.025022857142857142</v>
      </c>
      <c r="H16" s="20">
        <v>90</v>
      </c>
      <c r="I16" s="32">
        <f>H16/F16</f>
        <v>0.025714285714285714</v>
      </c>
    </row>
    <row r="17" spans="1:9" ht="13.5">
      <c r="A17" s="15" t="s">
        <v>37</v>
      </c>
      <c r="B17" s="15" t="s">
        <v>25</v>
      </c>
      <c r="C17" s="23">
        <v>2.48</v>
      </c>
      <c r="D17" s="16">
        <f>100-D11-D7-D8-D23</f>
        <v>9.586999999999998</v>
      </c>
      <c r="E17" s="17">
        <f t="shared" si="0"/>
        <v>5.560459999999998</v>
      </c>
      <c r="F17" s="18">
        <v>300</v>
      </c>
      <c r="G17" s="30">
        <f>E17/F17</f>
        <v>0.01853486666666666</v>
      </c>
      <c r="H17" s="20">
        <v>6</v>
      </c>
      <c r="I17" s="32">
        <f>H17/F17</f>
        <v>0.02</v>
      </c>
    </row>
    <row r="18" spans="1:9" ht="13.5">
      <c r="A18" s="15" t="s">
        <v>38</v>
      </c>
      <c r="B18" s="15" t="s">
        <v>25</v>
      </c>
      <c r="C18" s="23"/>
      <c r="D18" s="16">
        <v>2.3</v>
      </c>
      <c r="E18" s="17">
        <f t="shared" si="0"/>
        <v>1.3339999999999999</v>
      </c>
      <c r="F18" s="18">
        <v>25</v>
      </c>
      <c r="G18" s="30">
        <f>E18/F18</f>
        <v>0.05335999999999999</v>
      </c>
      <c r="H18" s="20">
        <v>1</v>
      </c>
      <c r="I18" s="32">
        <f>H18/F18</f>
        <v>0.04</v>
      </c>
    </row>
    <row r="19" spans="1:9" ht="13.5">
      <c r="A19" s="15" t="s">
        <v>39</v>
      </c>
      <c r="B19" s="15" t="s">
        <v>25</v>
      </c>
      <c r="C19" s="23"/>
      <c r="D19" s="16">
        <v>3.2</v>
      </c>
      <c r="E19" s="17">
        <f t="shared" si="0"/>
        <v>1.8559999999999999</v>
      </c>
      <c r="F19" s="18">
        <v>25</v>
      </c>
      <c r="G19" s="30">
        <f>E19/F19</f>
        <v>0.07424</v>
      </c>
      <c r="H19" s="20"/>
      <c r="I19" s="32"/>
    </row>
    <row r="20" spans="1:9" ht="13.5">
      <c r="A20" s="15" t="s">
        <v>40</v>
      </c>
      <c r="B20" s="15" t="s">
        <v>25</v>
      </c>
      <c r="C20" s="23"/>
      <c r="D20" s="35">
        <v>1.4</v>
      </c>
      <c r="E20" s="17">
        <f t="shared" si="0"/>
        <v>0.8119999999999999</v>
      </c>
      <c r="F20" s="18"/>
      <c r="G20" s="36" t="s">
        <v>18</v>
      </c>
      <c r="H20" s="20"/>
      <c r="I20" s="21"/>
    </row>
    <row r="21" spans="1:9" ht="13.5">
      <c r="A21" s="15" t="s">
        <v>43</v>
      </c>
      <c r="B21" s="15" t="s">
        <v>25</v>
      </c>
      <c r="C21" s="23"/>
      <c r="D21" s="35">
        <v>1.9</v>
      </c>
      <c r="E21" s="17">
        <f t="shared" si="0"/>
        <v>1.1019999999999999</v>
      </c>
      <c r="F21" s="18"/>
      <c r="G21" s="36" t="s">
        <v>18</v>
      </c>
      <c r="H21" s="20"/>
      <c r="I21" s="21"/>
    </row>
    <row r="22" spans="1:9" ht="13.5">
      <c r="A22" s="15" t="s">
        <v>44</v>
      </c>
      <c r="B22" s="15" t="s">
        <v>25</v>
      </c>
      <c r="C22" s="23"/>
      <c r="D22" s="16">
        <v>3.3</v>
      </c>
      <c r="E22" s="17">
        <f t="shared" si="0"/>
        <v>1.9139999999999997</v>
      </c>
      <c r="F22" s="18"/>
      <c r="G22" s="36" t="s">
        <v>18</v>
      </c>
      <c r="H22" s="20">
        <v>2</v>
      </c>
      <c r="I22" s="21"/>
    </row>
    <row r="23" spans="1:9" ht="13.5">
      <c r="A23" s="15" t="s">
        <v>45</v>
      </c>
      <c r="B23" s="15" t="s">
        <v>25</v>
      </c>
      <c r="C23" s="23">
        <v>3.36</v>
      </c>
      <c r="D23" s="16">
        <v>0.7</v>
      </c>
      <c r="E23" s="17">
        <f t="shared" si="0"/>
        <v>0.40599999999999997</v>
      </c>
      <c r="F23" s="18"/>
      <c r="G23" s="36" t="s">
        <v>18</v>
      </c>
      <c r="H23" s="47">
        <v>0</v>
      </c>
      <c r="I23" s="21"/>
    </row>
    <row r="24" spans="1:9" ht="13.5">
      <c r="A24" s="15" t="s">
        <v>46</v>
      </c>
      <c r="B24" s="15" t="s">
        <v>47</v>
      </c>
      <c r="C24" s="23"/>
      <c r="D24" s="16"/>
      <c r="E24" s="17"/>
      <c r="F24" s="18">
        <v>5000</v>
      </c>
      <c r="G24" s="30"/>
      <c r="H24" s="20"/>
      <c r="I24" s="21">
        <v>0</v>
      </c>
    </row>
    <row r="25" spans="1:9" ht="13.5">
      <c r="A25" s="15" t="s">
        <v>48</v>
      </c>
      <c r="B25" s="15" t="s">
        <v>35</v>
      </c>
      <c r="C25" s="15"/>
      <c r="D25" s="16">
        <v>41.6</v>
      </c>
      <c r="E25" s="17">
        <f>D25*$E$6</f>
        <v>24.128</v>
      </c>
      <c r="F25" s="18">
        <v>60</v>
      </c>
      <c r="G25" s="30">
        <f>E25/F25</f>
        <v>0.40213333333333334</v>
      </c>
      <c r="H25" s="20"/>
      <c r="I25" s="21">
        <v>0.4</v>
      </c>
    </row>
    <row r="26" spans="1:9" ht="13.5">
      <c r="A26" s="15" t="s">
        <v>49</v>
      </c>
      <c r="B26" s="15" t="s">
        <v>35</v>
      </c>
      <c r="C26" s="15"/>
      <c r="D26" s="16">
        <v>24.9</v>
      </c>
      <c r="E26" s="17">
        <f>D26*$E$6</f>
        <v>14.441999999999998</v>
      </c>
      <c r="F26" s="18">
        <v>1000</v>
      </c>
      <c r="G26" s="30">
        <f>E26/F26</f>
        <v>0.014441999999999998</v>
      </c>
      <c r="H26" s="20"/>
      <c r="I26" s="21">
        <v>0.02</v>
      </c>
    </row>
    <row r="27" spans="1:9" ht="13.5">
      <c r="A27" s="15" t="s">
        <v>50</v>
      </c>
      <c r="B27" s="15" t="s">
        <v>35</v>
      </c>
      <c r="C27" s="15"/>
      <c r="D27" s="16">
        <v>0.141</v>
      </c>
      <c r="E27" s="17">
        <f>D27*$E$6</f>
        <v>0.08177999999999999</v>
      </c>
      <c r="F27" s="18">
        <v>18</v>
      </c>
      <c r="G27" s="30">
        <f>E27/F27</f>
        <v>0.004543333333333333</v>
      </c>
      <c r="H27" s="20"/>
      <c r="I27" s="21">
        <v>0</v>
      </c>
    </row>
    <row r="28" spans="1:9" ht="13.5" hidden="1">
      <c r="A28" s="15" t="s">
        <v>51</v>
      </c>
      <c r="B28" s="15" t="s">
        <v>47</v>
      </c>
      <c r="C28" s="15"/>
      <c r="D28" s="16"/>
      <c r="E28" s="17"/>
      <c r="F28" s="18">
        <v>30</v>
      </c>
      <c r="G28" s="30"/>
      <c r="H28" s="20"/>
      <c r="I28" s="21"/>
    </row>
    <row r="29" spans="1:9" ht="13.5">
      <c r="A29" s="15" t="s">
        <v>52</v>
      </c>
      <c r="B29" s="15" t="s">
        <v>35</v>
      </c>
      <c r="C29" s="15"/>
      <c r="D29" s="16">
        <v>0.03</v>
      </c>
      <c r="E29" s="17">
        <f aca="true" t="shared" si="1" ref="E29:E37">D29*$E$6</f>
        <v>0.0174</v>
      </c>
      <c r="F29" s="18">
        <v>1.5</v>
      </c>
      <c r="G29" s="30">
        <f aca="true" t="shared" si="2" ref="G29:G37">E29/F29</f>
        <v>0.0116</v>
      </c>
      <c r="H29" s="20"/>
      <c r="I29" s="21">
        <v>0.02</v>
      </c>
    </row>
    <row r="30" spans="1:9" ht="13.5">
      <c r="A30" s="15" t="s">
        <v>53</v>
      </c>
      <c r="B30" s="15" t="s">
        <v>35</v>
      </c>
      <c r="C30" s="15"/>
      <c r="D30" s="16">
        <v>0.02</v>
      </c>
      <c r="E30" s="17">
        <f t="shared" si="1"/>
        <v>0.0116</v>
      </c>
      <c r="F30" s="18">
        <v>1.7</v>
      </c>
      <c r="G30" s="30">
        <f t="shared" si="2"/>
        <v>0.006823529411764706</v>
      </c>
      <c r="H30" s="20"/>
      <c r="I30" s="21"/>
    </row>
    <row r="31" spans="1:9" ht="13.5">
      <c r="A31" s="15" t="s">
        <v>54</v>
      </c>
      <c r="B31" s="15" t="s">
        <v>35</v>
      </c>
      <c r="C31" s="15"/>
      <c r="D31" s="16">
        <v>0.17</v>
      </c>
      <c r="E31" s="17">
        <f t="shared" si="1"/>
        <v>0.09860000000000001</v>
      </c>
      <c r="F31" s="18">
        <v>20</v>
      </c>
      <c r="G31" s="30">
        <f t="shared" si="2"/>
        <v>0.00493</v>
      </c>
      <c r="H31" s="20"/>
      <c r="I31" s="21"/>
    </row>
    <row r="32" spans="1:9" ht="13.5">
      <c r="A32" s="15" t="s">
        <v>55</v>
      </c>
      <c r="B32" s="15" t="s">
        <v>35</v>
      </c>
      <c r="C32" s="15"/>
      <c r="D32" s="16">
        <v>0.05</v>
      </c>
      <c r="E32" s="17">
        <f t="shared" si="1"/>
        <v>0.028999999999999998</v>
      </c>
      <c r="F32" s="18">
        <v>2</v>
      </c>
      <c r="G32" s="30">
        <f t="shared" si="2"/>
        <v>0.014499999999999999</v>
      </c>
      <c r="H32" s="20"/>
      <c r="I32" s="21">
        <v>0.02</v>
      </c>
    </row>
    <row r="33" spans="1:9" ht="13.5">
      <c r="A33" s="15" t="s">
        <v>56</v>
      </c>
      <c r="B33" s="15" t="s">
        <v>57</v>
      </c>
      <c r="C33" s="15"/>
      <c r="D33" s="16">
        <v>26.2</v>
      </c>
      <c r="E33" s="17">
        <f t="shared" si="1"/>
        <v>15.195999999999998</v>
      </c>
      <c r="F33" s="18">
        <v>400</v>
      </c>
      <c r="G33" s="30">
        <f t="shared" si="2"/>
        <v>0.037989999999999996</v>
      </c>
      <c r="H33" s="20"/>
      <c r="I33" s="21">
        <v>0.04</v>
      </c>
    </row>
    <row r="34" spans="1:9" ht="13.5">
      <c r="A34" s="15" t="s">
        <v>58</v>
      </c>
      <c r="B34" s="15" t="s">
        <v>35</v>
      </c>
      <c r="C34" s="15"/>
      <c r="D34" s="16">
        <v>0.21</v>
      </c>
      <c r="E34" s="17">
        <f t="shared" si="1"/>
        <v>0.12179999999999999</v>
      </c>
      <c r="F34" s="18">
        <v>10</v>
      </c>
      <c r="G34" s="30">
        <f t="shared" si="2"/>
        <v>0.01218</v>
      </c>
      <c r="H34" s="20"/>
      <c r="I34" s="21">
        <v>0.02</v>
      </c>
    </row>
    <row r="35" spans="1:9" ht="13.5">
      <c r="A35" s="15" t="s">
        <v>59</v>
      </c>
      <c r="B35" s="15" t="s">
        <v>35</v>
      </c>
      <c r="C35" s="15"/>
      <c r="D35" s="16">
        <v>21.4</v>
      </c>
      <c r="E35" s="17">
        <f t="shared" si="1"/>
        <v>12.411999999999999</v>
      </c>
      <c r="F35" s="18">
        <v>1000</v>
      </c>
      <c r="G35" s="30">
        <f t="shared" si="2"/>
        <v>0.012412</v>
      </c>
      <c r="H35" s="20"/>
      <c r="I35" s="21">
        <v>0.02</v>
      </c>
    </row>
    <row r="36" spans="1:9" ht="13.5">
      <c r="A36" s="15" t="s">
        <v>60</v>
      </c>
      <c r="B36" s="15" t="s">
        <v>35</v>
      </c>
      <c r="C36" s="15"/>
      <c r="D36" s="16">
        <v>8.07</v>
      </c>
      <c r="E36" s="17">
        <f t="shared" si="1"/>
        <v>4.6806</v>
      </c>
      <c r="F36" s="18">
        <v>400</v>
      </c>
      <c r="G36" s="30">
        <f t="shared" si="2"/>
        <v>0.0117015</v>
      </c>
      <c r="H36" s="20"/>
      <c r="I36" s="21">
        <v>0.02</v>
      </c>
    </row>
    <row r="37" spans="1:9" ht="13.5">
      <c r="A37" s="15" t="s">
        <v>61</v>
      </c>
      <c r="B37" s="15" t="s">
        <v>35</v>
      </c>
      <c r="C37" s="15"/>
      <c r="D37" s="16">
        <v>0.282</v>
      </c>
      <c r="E37" s="17">
        <f t="shared" si="1"/>
        <v>0.16355999999999998</v>
      </c>
      <c r="F37" s="18">
        <v>15</v>
      </c>
      <c r="G37" s="30">
        <f t="shared" si="2"/>
        <v>0.010903999999999999</v>
      </c>
      <c r="H37" s="20"/>
      <c r="I37" s="21">
        <v>0.02</v>
      </c>
    </row>
    <row r="38" spans="1:9" ht="13.5">
      <c r="A38" s="15" t="s">
        <v>62</v>
      </c>
      <c r="B38" s="15" t="s">
        <v>57</v>
      </c>
      <c r="C38" s="15"/>
      <c r="D38" s="37" t="s">
        <v>90</v>
      </c>
      <c r="E38" s="17" t="s">
        <v>102</v>
      </c>
      <c r="F38" s="18">
        <v>70</v>
      </c>
      <c r="G38" s="30" t="s">
        <v>103</v>
      </c>
      <c r="H38" s="20"/>
      <c r="I38" s="21"/>
    </row>
    <row r="39" spans="1:9" ht="13.5">
      <c r="A39" s="15" t="s">
        <v>66</v>
      </c>
      <c r="B39" s="15" t="s">
        <v>35</v>
      </c>
      <c r="C39" s="15"/>
      <c r="D39" s="16">
        <v>0.053</v>
      </c>
      <c r="E39" s="17">
        <f>D39*$E$6</f>
        <v>0.030739999999999996</v>
      </c>
      <c r="F39" s="18">
        <v>2</v>
      </c>
      <c r="G39" s="30">
        <f>E39/F39</f>
        <v>0.015369999999999998</v>
      </c>
      <c r="H39" s="20"/>
      <c r="I39" s="21">
        <v>0.02</v>
      </c>
    </row>
    <row r="40" spans="1:9" ht="13.5">
      <c r="A40" s="15" t="s">
        <v>67</v>
      </c>
      <c r="B40" s="15" t="s">
        <v>35</v>
      </c>
      <c r="C40" s="15"/>
      <c r="D40" s="16">
        <v>0.021</v>
      </c>
      <c r="E40" s="17">
        <f>D40*$E$6</f>
        <v>0.01218</v>
      </c>
      <c r="F40" s="18">
        <v>2</v>
      </c>
      <c r="G40" s="30">
        <f>E40/F40</f>
        <v>0.00609</v>
      </c>
      <c r="H40" s="20"/>
      <c r="I40" s="21"/>
    </row>
    <row r="41" spans="1:9" ht="13.5">
      <c r="A41" s="15" t="s">
        <v>68</v>
      </c>
      <c r="B41" s="15" t="s">
        <v>57</v>
      </c>
      <c r="C41" s="15"/>
      <c r="D41" s="37" t="s">
        <v>69</v>
      </c>
      <c r="E41" s="38" t="s">
        <v>104</v>
      </c>
      <c r="F41" s="39">
        <v>120</v>
      </c>
      <c r="G41" s="36" t="s">
        <v>105</v>
      </c>
      <c r="H41" s="20"/>
      <c r="I41" s="21"/>
    </row>
    <row r="42" spans="1:9" ht="13.5">
      <c r="A42" s="15" t="s">
        <v>72</v>
      </c>
      <c r="B42" s="15" t="s">
        <v>57</v>
      </c>
      <c r="C42" s="15"/>
      <c r="D42" s="37" t="s">
        <v>73</v>
      </c>
      <c r="E42" s="38" t="s">
        <v>106</v>
      </c>
      <c r="F42" s="39">
        <v>75</v>
      </c>
      <c r="G42" s="36" t="s">
        <v>107</v>
      </c>
      <c r="H42" s="20"/>
      <c r="I42" s="21"/>
    </row>
    <row r="43" spans="1:9" ht="13.5">
      <c r="A43" s="15" t="s">
        <v>76</v>
      </c>
      <c r="B43" s="15" t="s">
        <v>35</v>
      </c>
      <c r="C43" s="15"/>
      <c r="D43" s="16">
        <v>0.15</v>
      </c>
      <c r="E43" s="17">
        <f>D43*$E$6</f>
        <v>0.087</v>
      </c>
      <c r="F43" s="18"/>
      <c r="G43" s="30"/>
      <c r="H43" s="20"/>
      <c r="I43" s="21"/>
    </row>
  </sheetData>
  <printOptions horizontalCentered="1"/>
  <pageMargins left="0.75" right="0.75" top="0.36" bottom="0.44" header="0.25" footer="0.23"/>
  <pageSetup firstPageNumber="5" useFirstPageNumber="1" horizontalDpi="300" verticalDpi="300" orientation="portrait" r:id="rId1"/>
  <headerFooter alignWithMargins="0">
    <oddFooter>&amp;L&amp;"Times New Roman,Regular"2002 Food Research, Inc.&amp;C&amp;"Times New Roman,Regular"&amp;P&amp;R&amp;"times new,Regular"Lemons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Nyquist</dc:creator>
  <cp:keywords/>
  <dc:description/>
  <cp:lastModifiedBy>Robert McCarthy</cp:lastModifiedBy>
  <cp:lastPrinted>2002-08-15T00:06:39Z</cp:lastPrinted>
  <dcterms:created xsi:type="dcterms:W3CDTF">1998-09-08T21:15:21Z</dcterms:created>
  <dcterms:modified xsi:type="dcterms:W3CDTF">2002-08-19T18:08:13Z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