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11250" activeTab="2"/>
  </bookViews>
  <sheets>
    <sheet name="FromLog" sheetId="1" r:id="rId1"/>
    <sheet name="FromMikeNotes" sheetId="2" r:id="rId2"/>
    <sheet name="Sheet1" sheetId="3" r:id="rId3"/>
    <sheet name="C49 changes" sheetId="4" r:id="rId4"/>
  </sheets>
  <definedNames/>
  <calcPr fullCalcOnLoad="1"/>
</workbook>
</file>

<file path=xl/sharedStrings.xml><?xml version="1.0" encoding="utf-8"?>
<sst xmlns="http://schemas.openxmlformats.org/spreadsheetml/2006/main" count="172" uniqueCount="50">
  <si>
    <t>state</t>
  </si>
  <si>
    <t>lbseq 0</t>
  </si>
  <si>
    <t>lbseq 1</t>
  </si>
  <si>
    <t>open helix</t>
  </si>
  <si>
    <t>Qx</t>
  </si>
  <si>
    <t>Qy</t>
  </si>
  <si>
    <t>SQ</t>
  </si>
  <si>
    <t>SQA0</t>
  </si>
  <si>
    <t>OF</t>
  </si>
  <si>
    <t>OD</t>
  </si>
  <si>
    <t>Ch</t>
  </si>
  <si>
    <t>Cv</t>
  </si>
  <si>
    <t>DQh</t>
  </si>
  <si>
    <t>DQv</t>
  </si>
  <si>
    <t>DSQ</t>
  </si>
  <si>
    <t>DSQ0</t>
  </si>
  <si>
    <t>S6A0</t>
  </si>
  <si>
    <t>Proton Injection</t>
  </si>
  <si>
    <t>Open helix</t>
  </si>
  <si>
    <t>Before ramp</t>
  </si>
  <si>
    <t>Seps off ramp</t>
  </si>
  <si>
    <t>ok</t>
  </si>
  <si>
    <t>necessary C49 changes</t>
  </si>
  <si>
    <t>seps off lbseq = 1</t>
  </si>
  <si>
    <t>seps off lbseq = 0</t>
  </si>
  <si>
    <t>seps on lbseq = 0</t>
  </si>
  <si>
    <t>seps on lbseq = 1</t>
  </si>
  <si>
    <t>seps on - off</t>
  </si>
  <si>
    <t>Circuit</t>
  </si>
  <si>
    <t>Energy</t>
  </si>
  <si>
    <t>LBSEQ 0</t>
  </si>
  <si>
    <t>Open Helix</t>
  </si>
  <si>
    <t>Original</t>
  </si>
  <si>
    <t>Changes</t>
  </si>
  <si>
    <t>Study Values</t>
  </si>
  <si>
    <t>QH</t>
  </si>
  <si>
    <t>QV</t>
  </si>
  <si>
    <t>CH</t>
  </si>
  <si>
    <t>CV</t>
  </si>
  <si>
    <t>DQH</t>
  </si>
  <si>
    <t>DQV</t>
  </si>
  <si>
    <t>B4 ramp</t>
  </si>
  <si>
    <t>Proton inj</t>
  </si>
  <si>
    <t>Pbar inj</t>
  </si>
  <si>
    <t>Diff B4ramp</t>
  </si>
  <si>
    <t>If seps off store done with Octs</t>
  </si>
  <si>
    <t>C49 ramp values</t>
  </si>
  <si>
    <t>C49 settings at given state</t>
  </si>
  <si>
    <t>Diff seps off</t>
  </si>
  <si>
    <t>1st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</si>
</sst>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0" borderId="2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4" fillId="4" borderId="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8</xdr:row>
      <xdr:rowOff>314325</xdr:rowOff>
    </xdr:from>
    <xdr:to>
      <xdr:col>17</xdr:col>
      <xdr:colOff>161925</xdr:colOff>
      <xdr:row>10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1790700"/>
          <a:ext cx="1390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has to be the same as the current C49 file</a:t>
          </a:r>
        </a:p>
      </xdr:txBody>
    </xdr:sp>
    <xdr:clientData/>
  </xdr:twoCellAnchor>
  <xdr:twoCellAnchor>
    <xdr:from>
      <xdr:col>14</xdr:col>
      <xdr:colOff>76200</xdr:colOff>
      <xdr:row>9</xdr:row>
      <xdr:rowOff>180975</xdr:rowOff>
    </xdr:from>
    <xdr:to>
      <xdr:col>14</xdr:col>
      <xdr:colOff>495300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8629650" y="1981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95250</xdr:rowOff>
    </xdr:from>
    <xdr:to>
      <xdr:col>17</xdr:col>
      <xdr:colOff>180975</xdr:colOff>
      <xdr:row>18</xdr:row>
      <xdr:rowOff>457200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01150" y="3695700"/>
          <a:ext cx="1362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has to be opposite of row 10</a:t>
          </a:r>
        </a:p>
      </xdr:txBody>
    </xdr:sp>
    <xdr:clientData/>
  </xdr:twoCellAnchor>
  <xdr:twoCellAnchor>
    <xdr:from>
      <xdr:col>14</xdr:col>
      <xdr:colOff>114300</xdr:colOff>
      <xdr:row>18</xdr:row>
      <xdr:rowOff>342900</xdr:rowOff>
    </xdr:from>
    <xdr:to>
      <xdr:col>14</xdr:col>
      <xdr:colOff>504825</xdr:colOff>
      <xdr:row>18</xdr:row>
      <xdr:rowOff>342900</xdr:rowOff>
    </xdr:to>
    <xdr:sp>
      <xdr:nvSpPr>
        <xdr:cNvPr id="4" name="Line 4"/>
        <xdr:cNvSpPr>
          <a:spLocks/>
        </xdr:cNvSpPr>
      </xdr:nvSpPr>
      <xdr:spPr>
        <a:xfrm flipH="1">
          <a:off x="8667750" y="3943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66675</xdr:rowOff>
    </xdr:from>
    <xdr:to>
      <xdr:col>16</xdr:col>
      <xdr:colOff>552450</xdr:colOff>
      <xdr:row>29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172575" y="62674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same as open helix</a:t>
          </a:r>
        </a:p>
      </xdr:txBody>
    </xdr:sp>
    <xdr:clientData/>
  </xdr:twoCellAnchor>
  <xdr:twoCellAnchor>
    <xdr:from>
      <xdr:col>14</xdr:col>
      <xdr:colOff>57150</xdr:colOff>
      <xdr:row>28</xdr:row>
      <xdr:rowOff>209550</xdr:rowOff>
    </xdr:from>
    <xdr:to>
      <xdr:col>14</xdr:col>
      <xdr:colOff>514350</xdr:colOff>
      <xdr:row>28</xdr:row>
      <xdr:rowOff>209550</xdr:rowOff>
    </xdr:to>
    <xdr:sp>
      <xdr:nvSpPr>
        <xdr:cNvPr id="6" name="Line 6"/>
        <xdr:cNvSpPr>
          <a:spLocks/>
        </xdr:cNvSpPr>
      </xdr:nvSpPr>
      <xdr:spPr>
        <a:xfrm flipH="1">
          <a:off x="8610600" y="6410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P17"/>
    </sheetView>
  </sheetViews>
  <sheetFormatPr defaultColWidth="9.140625" defaultRowHeight="12.75"/>
  <sheetData>
    <row r="1" spans="1:14" ht="12.75">
      <c r="A1" s="11" t="s">
        <v>0</v>
      </c>
      <c r="B1" s="12" t="s">
        <v>4</v>
      </c>
      <c r="C1" s="12" t="s">
        <v>5</v>
      </c>
      <c r="D1" s="12" t="s">
        <v>6</v>
      </c>
      <c r="E1" s="12" t="s">
        <v>7</v>
      </c>
      <c r="F1" s="12" t="s">
        <v>8</v>
      </c>
      <c r="G1" s="12" t="s">
        <v>9</v>
      </c>
      <c r="H1" s="12" t="s">
        <v>10</v>
      </c>
      <c r="I1" s="12" t="s">
        <v>11</v>
      </c>
      <c r="J1" s="12" t="s">
        <v>12</v>
      </c>
      <c r="K1" s="12" t="s">
        <v>13</v>
      </c>
      <c r="L1" s="12" t="s">
        <v>14</v>
      </c>
      <c r="M1" s="12" t="s">
        <v>15</v>
      </c>
      <c r="N1" s="13" t="s">
        <v>16</v>
      </c>
    </row>
    <row r="2" spans="1:14" ht="12.75">
      <c r="A2" s="14" t="s">
        <v>1</v>
      </c>
      <c r="B2" s="2">
        <v>-0.016</v>
      </c>
      <c r="C2" s="2">
        <v>0.011</v>
      </c>
      <c r="D2" s="2">
        <v>-0.017</v>
      </c>
      <c r="E2" s="2">
        <v>-3.275</v>
      </c>
      <c r="F2" s="2">
        <v>-6</v>
      </c>
      <c r="G2" s="2">
        <v>7</v>
      </c>
      <c r="H2" s="2">
        <v>4</v>
      </c>
      <c r="I2" s="2">
        <v>0</v>
      </c>
      <c r="J2" s="2">
        <v>-0.0043</v>
      </c>
      <c r="K2" s="2">
        <v>0.002</v>
      </c>
      <c r="L2" s="2">
        <v>0.0363</v>
      </c>
      <c r="M2" s="2">
        <v>2.184</v>
      </c>
      <c r="N2" s="15">
        <v>75</v>
      </c>
    </row>
    <row r="3" spans="1:14" ht="12.75">
      <c r="A3" s="14" t="s">
        <v>3</v>
      </c>
      <c r="B3" s="2">
        <v>0.016</v>
      </c>
      <c r="C3" s="2">
        <v>-0.011</v>
      </c>
      <c r="D3" s="2">
        <v>-0.048</v>
      </c>
      <c r="E3" s="2">
        <v>3.3</v>
      </c>
      <c r="F3" s="2">
        <v>0</v>
      </c>
      <c r="G3" s="2">
        <v>0</v>
      </c>
      <c r="H3" s="2">
        <v>-4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15">
        <v>0</v>
      </c>
    </row>
    <row r="4" spans="1:14" ht="13.5" thickBot="1">
      <c r="A4" s="16" t="s">
        <v>2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8">
        <v>0</v>
      </c>
    </row>
    <row r="7" ht="13.5" thickBot="1"/>
    <row r="8" spans="1:14" s="1" customFormat="1" ht="25.5">
      <c r="A8" s="4" t="s">
        <v>17</v>
      </c>
      <c r="B8" s="5">
        <f>B2</f>
        <v>-0.016</v>
      </c>
      <c r="C8" s="5">
        <f aca="true" t="shared" si="0" ref="C8:N8">C2</f>
        <v>0.011</v>
      </c>
      <c r="D8" s="5">
        <f t="shared" si="0"/>
        <v>-0.017</v>
      </c>
      <c r="E8" s="5">
        <f t="shared" si="0"/>
        <v>-3.275</v>
      </c>
      <c r="F8" s="5">
        <f t="shared" si="0"/>
        <v>-6</v>
      </c>
      <c r="G8" s="5">
        <f t="shared" si="0"/>
        <v>7</v>
      </c>
      <c r="H8" s="5">
        <f t="shared" si="0"/>
        <v>4</v>
      </c>
      <c r="I8" s="5">
        <f t="shared" si="0"/>
        <v>0</v>
      </c>
      <c r="J8" s="5">
        <f t="shared" si="0"/>
        <v>-0.0043</v>
      </c>
      <c r="K8" s="5">
        <f t="shared" si="0"/>
        <v>0.002</v>
      </c>
      <c r="L8" s="5">
        <f t="shared" si="0"/>
        <v>0.0363</v>
      </c>
      <c r="M8" s="5">
        <f t="shared" si="0"/>
        <v>2.184</v>
      </c>
      <c r="N8" s="6">
        <f t="shared" si="0"/>
        <v>75</v>
      </c>
    </row>
    <row r="9" spans="1:14" s="1" customFormat="1" ht="25.5">
      <c r="A9" s="7" t="s">
        <v>18</v>
      </c>
      <c r="B9" s="3">
        <f aca="true" t="shared" si="1" ref="B9:N9">B8+B3</f>
        <v>0</v>
      </c>
      <c r="C9" s="3">
        <f t="shared" si="1"/>
        <v>0</v>
      </c>
      <c r="D9" s="3">
        <f t="shared" si="1"/>
        <v>-0.065</v>
      </c>
      <c r="E9" s="3">
        <f t="shared" si="1"/>
        <v>0.02499999999999991</v>
      </c>
      <c r="F9" s="3">
        <f t="shared" si="1"/>
        <v>-6</v>
      </c>
      <c r="G9" s="3">
        <f t="shared" si="1"/>
        <v>7</v>
      </c>
      <c r="H9" s="3">
        <f t="shared" si="1"/>
        <v>0</v>
      </c>
      <c r="I9" s="3">
        <f t="shared" si="1"/>
        <v>0</v>
      </c>
      <c r="J9" s="3">
        <f t="shared" si="1"/>
        <v>-0.0043</v>
      </c>
      <c r="K9" s="3">
        <f t="shared" si="1"/>
        <v>0.002</v>
      </c>
      <c r="L9" s="3">
        <f t="shared" si="1"/>
        <v>0.0363</v>
      </c>
      <c r="M9" s="3">
        <f t="shared" si="1"/>
        <v>2.184</v>
      </c>
      <c r="N9" s="8">
        <f t="shared" si="1"/>
        <v>75</v>
      </c>
    </row>
    <row r="10" spans="1:14" s="1" customFormat="1" ht="25.5">
      <c r="A10" s="7" t="s">
        <v>19</v>
      </c>
      <c r="B10" s="3">
        <f aca="true" t="shared" si="2" ref="B10:N10">B9-B2</f>
        <v>0.016</v>
      </c>
      <c r="C10" s="3">
        <f t="shared" si="2"/>
        <v>-0.011</v>
      </c>
      <c r="D10" s="3">
        <f t="shared" si="2"/>
        <v>-0.048</v>
      </c>
      <c r="E10" s="3">
        <f t="shared" si="2"/>
        <v>3.3</v>
      </c>
      <c r="F10" s="3">
        <f t="shared" si="2"/>
        <v>0</v>
      </c>
      <c r="G10" s="3">
        <f t="shared" si="2"/>
        <v>0</v>
      </c>
      <c r="H10" s="3">
        <f t="shared" si="2"/>
        <v>-4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8">
        <f t="shared" si="2"/>
        <v>0</v>
      </c>
    </row>
    <row r="11" spans="1:14" s="1" customFormat="1" ht="26.25" thickBot="1">
      <c r="A11" s="9" t="s">
        <v>20</v>
      </c>
      <c r="B11" s="10">
        <f>B10-B3</f>
        <v>0</v>
      </c>
      <c r="C11" s="10">
        <f aca="true" t="shared" si="3" ref="C11:N11">C10-C3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10">
        <f t="shared" si="3"/>
        <v>0</v>
      </c>
      <c r="N11" s="10">
        <f t="shared" si="3"/>
        <v>0</v>
      </c>
    </row>
    <row r="12" s="1" customFormat="1" ht="12.75"/>
    <row r="13" spans="2:8" s="1" customFormat="1" ht="12.75">
      <c r="B13" s="1" t="s">
        <v>21</v>
      </c>
      <c r="C13" s="1" t="s">
        <v>21</v>
      </c>
      <c r="D13" s="1">
        <v>0.017</v>
      </c>
      <c r="E13" s="1">
        <v>3.275</v>
      </c>
      <c r="H13" s="1">
        <v>-4</v>
      </c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I18" sqref="I18"/>
    </sheetView>
  </sheetViews>
  <sheetFormatPr defaultColWidth="9.140625" defaultRowHeight="12.75"/>
  <cols>
    <col min="1" max="1" width="9.421875" style="0" customWidth="1"/>
  </cols>
  <sheetData>
    <row r="1" spans="1:14" ht="12.75">
      <c r="A1" s="11" t="s">
        <v>0</v>
      </c>
      <c r="B1" s="12" t="s">
        <v>4</v>
      </c>
      <c r="C1" s="12" t="s">
        <v>5</v>
      </c>
      <c r="D1" s="12" t="s">
        <v>6</v>
      </c>
      <c r="E1" s="12" t="s">
        <v>7</v>
      </c>
      <c r="F1" s="12" t="s">
        <v>8</v>
      </c>
      <c r="G1" s="12" t="s">
        <v>9</v>
      </c>
      <c r="H1" s="12" t="s">
        <v>10</v>
      </c>
      <c r="I1" s="12" t="s">
        <v>11</v>
      </c>
      <c r="J1" s="12" t="s">
        <v>12</v>
      </c>
      <c r="K1" s="12" t="s">
        <v>13</v>
      </c>
      <c r="L1" s="12" t="s">
        <v>14</v>
      </c>
      <c r="M1" s="12" t="s">
        <v>15</v>
      </c>
      <c r="N1" s="13" t="s">
        <v>16</v>
      </c>
    </row>
    <row r="2" spans="1:14" ht="12.75">
      <c r="A2" s="14" t="s">
        <v>1</v>
      </c>
      <c r="B2" s="2">
        <v>0</v>
      </c>
      <c r="C2" s="2">
        <v>0</v>
      </c>
      <c r="D2" s="2">
        <v>-0.065</v>
      </c>
      <c r="E2" s="2">
        <v>-3.275</v>
      </c>
      <c r="F2" s="2">
        <v>-6</v>
      </c>
      <c r="G2" s="2">
        <v>7</v>
      </c>
      <c r="H2" s="2">
        <v>0</v>
      </c>
      <c r="I2" s="2">
        <v>0</v>
      </c>
      <c r="J2" s="2">
        <v>-0.0043</v>
      </c>
      <c r="K2" s="2">
        <v>0.002</v>
      </c>
      <c r="L2" s="2">
        <v>0.0363</v>
      </c>
      <c r="M2" s="2">
        <v>2.184</v>
      </c>
      <c r="N2" s="15">
        <v>75</v>
      </c>
    </row>
    <row r="3" spans="1:14" ht="12.75">
      <c r="A3" s="14" t="s">
        <v>3</v>
      </c>
      <c r="B3" s="2">
        <v>0.016</v>
      </c>
      <c r="C3" s="2">
        <v>-0.011</v>
      </c>
      <c r="D3" s="2">
        <v>-0.048</v>
      </c>
      <c r="E3" s="2">
        <v>3.3</v>
      </c>
      <c r="F3" s="2">
        <v>0</v>
      </c>
      <c r="G3" s="2">
        <v>0</v>
      </c>
      <c r="H3" s="2">
        <v>-4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15">
        <v>0</v>
      </c>
    </row>
    <row r="4" spans="1:14" ht="13.5" thickBot="1">
      <c r="A4" s="16" t="s">
        <v>2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8">
        <v>0</v>
      </c>
    </row>
    <row r="7" ht="13.5" thickBot="1"/>
    <row r="8" spans="1:16" ht="25.5">
      <c r="A8" s="4" t="s">
        <v>17</v>
      </c>
      <c r="B8" s="5">
        <f>B2</f>
        <v>0</v>
      </c>
      <c r="C8" s="5">
        <f aca="true" t="shared" si="0" ref="C8:N8">C2</f>
        <v>0</v>
      </c>
      <c r="D8" s="5">
        <f t="shared" si="0"/>
        <v>-0.065</v>
      </c>
      <c r="E8" s="5">
        <f t="shared" si="0"/>
        <v>-3.275</v>
      </c>
      <c r="F8" s="5">
        <f t="shared" si="0"/>
        <v>-6</v>
      </c>
      <c r="G8" s="5">
        <f t="shared" si="0"/>
        <v>7</v>
      </c>
      <c r="H8" s="5">
        <f t="shared" si="0"/>
        <v>0</v>
      </c>
      <c r="I8" s="5">
        <f t="shared" si="0"/>
        <v>0</v>
      </c>
      <c r="J8" s="5">
        <f t="shared" si="0"/>
        <v>-0.0043</v>
      </c>
      <c r="K8" s="5">
        <f t="shared" si="0"/>
        <v>0.002</v>
      </c>
      <c r="L8" s="5">
        <f t="shared" si="0"/>
        <v>0.0363</v>
      </c>
      <c r="M8" s="5">
        <f t="shared" si="0"/>
        <v>2.184</v>
      </c>
      <c r="N8" s="6">
        <f t="shared" si="0"/>
        <v>75</v>
      </c>
      <c r="O8" s="1"/>
      <c r="P8" s="1"/>
    </row>
    <row r="9" spans="1:16" ht="25.5">
      <c r="A9" s="7" t="s">
        <v>18</v>
      </c>
      <c r="B9" s="3">
        <f aca="true" t="shared" si="1" ref="B9:N9">B8+B3</f>
        <v>0.016</v>
      </c>
      <c r="C9" s="3">
        <f t="shared" si="1"/>
        <v>-0.011</v>
      </c>
      <c r="D9" s="3">
        <f t="shared" si="1"/>
        <v>-0.113</v>
      </c>
      <c r="E9" s="3">
        <f t="shared" si="1"/>
        <v>0.02499999999999991</v>
      </c>
      <c r="F9" s="3">
        <f t="shared" si="1"/>
        <v>-6</v>
      </c>
      <c r="G9" s="3">
        <f t="shared" si="1"/>
        <v>7</v>
      </c>
      <c r="H9" s="3">
        <f t="shared" si="1"/>
        <v>-4</v>
      </c>
      <c r="I9" s="3">
        <f t="shared" si="1"/>
        <v>0</v>
      </c>
      <c r="J9" s="3">
        <f t="shared" si="1"/>
        <v>-0.0043</v>
      </c>
      <c r="K9" s="3">
        <f t="shared" si="1"/>
        <v>0.002</v>
      </c>
      <c r="L9" s="3">
        <f t="shared" si="1"/>
        <v>0.0363</v>
      </c>
      <c r="M9" s="3">
        <f t="shared" si="1"/>
        <v>2.184</v>
      </c>
      <c r="N9" s="8">
        <f t="shared" si="1"/>
        <v>75</v>
      </c>
      <c r="O9" s="1"/>
      <c r="P9" s="1"/>
    </row>
    <row r="10" spans="1:16" ht="25.5">
      <c r="A10" s="7" t="s">
        <v>19</v>
      </c>
      <c r="B10" s="3">
        <f aca="true" t="shared" si="2" ref="B10:N11">B9-B2</f>
        <v>0.016</v>
      </c>
      <c r="C10" s="3">
        <f t="shared" si="2"/>
        <v>-0.011</v>
      </c>
      <c r="D10" s="3">
        <f t="shared" si="2"/>
        <v>-0.048</v>
      </c>
      <c r="E10" s="3">
        <f t="shared" si="2"/>
        <v>3.3</v>
      </c>
      <c r="F10" s="3">
        <f t="shared" si="2"/>
        <v>0</v>
      </c>
      <c r="G10" s="3">
        <f t="shared" si="2"/>
        <v>0</v>
      </c>
      <c r="H10" s="3">
        <f t="shared" si="2"/>
        <v>-4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8">
        <f t="shared" si="2"/>
        <v>0</v>
      </c>
      <c r="O10" s="1"/>
      <c r="P10" s="1"/>
    </row>
    <row r="11" spans="1:16" ht="26.25" thickBot="1">
      <c r="A11" s="9" t="s">
        <v>20</v>
      </c>
      <c r="B11" s="10">
        <f>B10-B3</f>
        <v>0</v>
      </c>
      <c r="C11" s="10">
        <f t="shared" si="2"/>
        <v>0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0</v>
      </c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ht="13.5" thickBot="1"/>
    <row r="19" spans="1:14" s="1" customFormat="1" ht="38.25">
      <c r="A19" s="19" t="s">
        <v>22</v>
      </c>
      <c r="B19" s="20">
        <f>-1*B10</f>
        <v>-0.016</v>
      </c>
      <c r="C19" s="20">
        <f aca="true" t="shared" si="3" ref="C19:N19">-1*C10</f>
        <v>0.011</v>
      </c>
      <c r="D19" s="20">
        <f t="shared" si="3"/>
        <v>0.048</v>
      </c>
      <c r="E19" s="20">
        <f t="shared" si="3"/>
        <v>-3.3</v>
      </c>
      <c r="F19" s="20">
        <f t="shared" si="3"/>
        <v>0</v>
      </c>
      <c r="G19" s="20">
        <f t="shared" si="3"/>
        <v>0</v>
      </c>
      <c r="H19" s="20">
        <f t="shared" si="3"/>
        <v>4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1">
        <f t="shared" si="3"/>
        <v>0</v>
      </c>
    </row>
    <row r="20" spans="1:14" ht="12.7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12.75">
      <c r="A21" s="22"/>
      <c r="B21" s="23">
        <f>B19+B2</f>
        <v>-0.016</v>
      </c>
      <c r="C21" s="23">
        <f aca="true" t="shared" si="4" ref="C21:N21">C19+C2</f>
        <v>0.011</v>
      </c>
      <c r="D21" s="23">
        <f t="shared" si="4"/>
        <v>-0.017</v>
      </c>
      <c r="E21" s="23">
        <f t="shared" si="4"/>
        <v>-6.574999999999999</v>
      </c>
      <c r="F21" s="23">
        <f t="shared" si="4"/>
        <v>-6</v>
      </c>
      <c r="G21" s="23">
        <f t="shared" si="4"/>
        <v>7</v>
      </c>
      <c r="H21" s="23">
        <f t="shared" si="4"/>
        <v>4</v>
      </c>
      <c r="I21" s="23">
        <f t="shared" si="4"/>
        <v>0</v>
      </c>
      <c r="J21" s="23">
        <f t="shared" si="4"/>
        <v>-0.0043</v>
      </c>
      <c r="K21" s="23">
        <f t="shared" si="4"/>
        <v>0.002</v>
      </c>
      <c r="L21" s="23">
        <f t="shared" si="4"/>
        <v>0.0363</v>
      </c>
      <c r="M21" s="23">
        <f t="shared" si="4"/>
        <v>2.184</v>
      </c>
      <c r="N21" s="24">
        <f t="shared" si="4"/>
        <v>75</v>
      </c>
    </row>
    <row r="22" spans="1:14" ht="12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1" customFormat="1" ht="25.5">
      <c r="A23" s="25" t="s">
        <v>24</v>
      </c>
      <c r="B23" s="3">
        <f>B19+B2</f>
        <v>-0.016</v>
      </c>
      <c r="C23" s="3">
        <f aca="true" t="shared" si="5" ref="C23:N23">C19+C2</f>
        <v>0.011</v>
      </c>
      <c r="D23" s="3">
        <f t="shared" si="5"/>
        <v>-0.017</v>
      </c>
      <c r="E23" s="3">
        <f t="shared" si="5"/>
        <v>-6.574999999999999</v>
      </c>
      <c r="F23" s="3">
        <f t="shared" si="5"/>
        <v>-6</v>
      </c>
      <c r="G23" s="3">
        <f t="shared" si="5"/>
        <v>7</v>
      </c>
      <c r="H23" s="3">
        <f t="shared" si="5"/>
        <v>4</v>
      </c>
      <c r="I23" s="3">
        <f t="shared" si="5"/>
        <v>0</v>
      </c>
      <c r="J23" s="3">
        <f t="shared" si="5"/>
        <v>-0.0043</v>
      </c>
      <c r="K23" s="3">
        <f t="shared" si="5"/>
        <v>0.002</v>
      </c>
      <c r="L23" s="3">
        <f t="shared" si="5"/>
        <v>0.0363</v>
      </c>
      <c r="M23" s="3">
        <f t="shared" si="5"/>
        <v>2.184</v>
      </c>
      <c r="N23" s="8">
        <f t="shared" si="5"/>
        <v>75</v>
      </c>
    </row>
    <row r="24" spans="1:14" s="1" customFormat="1" ht="25.5">
      <c r="A24" s="25" t="s">
        <v>23</v>
      </c>
      <c r="B24" s="3">
        <f>B19</f>
        <v>-0.016</v>
      </c>
      <c r="C24" s="3">
        <f aca="true" t="shared" si="6" ref="C24:N24">C19</f>
        <v>0.011</v>
      </c>
      <c r="D24" s="3">
        <f t="shared" si="6"/>
        <v>0.048</v>
      </c>
      <c r="E24" s="3">
        <f t="shared" si="6"/>
        <v>-3.3</v>
      </c>
      <c r="F24" s="3">
        <f t="shared" si="6"/>
        <v>0</v>
      </c>
      <c r="G24" s="3">
        <f t="shared" si="6"/>
        <v>0</v>
      </c>
      <c r="H24" s="3">
        <f t="shared" si="6"/>
        <v>4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8">
        <f t="shared" si="6"/>
        <v>0</v>
      </c>
    </row>
    <row r="25" spans="1:14" ht="25.5">
      <c r="A25" s="25" t="s">
        <v>25</v>
      </c>
      <c r="B25" s="2">
        <f>B19+B2+B3</f>
        <v>0</v>
      </c>
      <c r="C25" s="2">
        <f aca="true" t="shared" si="7" ref="C25:N25">C19+C2+C3</f>
        <v>0</v>
      </c>
      <c r="D25" s="2">
        <f t="shared" si="7"/>
        <v>-0.065</v>
      </c>
      <c r="E25" s="2">
        <f t="shared" si="7"/>
        <v>-3.2749999999999995</v>
      </c>
      <c r="F25" s="2">
        <f t="shared" si="7"/>
        <v>-6</v>
      </c>
      <c r="G25" s="2">
        <f t="shared" si="7"/>
        <v>7</v>
      </c>
      <c r="H25" s="2">
        <f t="shared" si="7"/>
        <v>0</v>
      </c>
      <c r="I25" s="2">
        <f t="shared" si="7"/>
        <v>0</v>
      </c>
      <c r="J25" s="2">
        <f t="shared" si="7"/>
        <v>-0.0043</v>
      </c>
      <c r="K25" s="2">
        <f t="shared" si="7"/>
        <v>0.002</v>
      </c>
      <c r="L25" s="2">
        <f t="shared" si="7"/>
        <v>0.0363</v>
      </c>
      <c r="M25" s="2">
        <f t="shared" si="7"/>
        <v>2.184</v>
      </c>
      <c r="N25" s="15">
        <f t="shared" si="7"/>
        <v>75</v>
      </c>
    </row>
    <row r="26" spans="1:14" ht="26.25" thickBot="1">
      <c r="A26" s="26" t="s">
        <v>26</v>
      </c>
      <c r="B26" s="17">
        <f>B19+B3</f>
        <v>0</v>
      </c>
      <c r="C26" s="17">
        <f aca="true" t="shared" si="8" ref="C26:N26">C19+C3</f>
        <v>0</v>
      </c>
      <c r="D26" s="17">
        <f t="shared" si="8"/>
        <v>0</v>
      </c>
      <c r="E26" s="17">
        <f t="shared" si="8"/>
        <v>0</v>
      </c>
      <c r="F26" s="17">
        <f t="shared" si="8"/>
        <v>0</v>
      </c>
      <c r="G26" s="17">
        <f t="shared" si="8"/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8">
        <f t="shared" si="8"/>
        <v>0</v>
      </c>
    </row>
    <row r="29" spans="1:14" ht="25.5">
      <c r="A29" s="3" t="s">
        <v>27</v>
      </c>
      <c r="B29" s="2">
        <f>B26-B24</f>
        <v>0.016</v>
      </c>
      <c r="C29" s="2">
        <f aca="true" t="shared" si="9" ref="C29:N29">C26-C24</f>
        <v>-0.011</v>
      </c>
      <c r="D29" s="2">
        <f t="shared" si="9"/>
        <v>-0.048</v>
      </c>
      <c r="E29" s="2">
        <f t="shared" si="9"/>
        <v>3.3</v>
      </c>
      <c r="F29" s="2">
        <f t="shared" si="9"/>
        <v>0</v>
      </c>
      <c r="G29" s="2">
        <f t="shared" si="9"/>
        <v>0</v>
      </c>
      <c r="H29" s="2">
        <f t="shared" si="9"/>
        <v>-4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>
        <f t="shared" si="9"/>
        <v>0</v>
      </c>
      <c r="M29" s="2">
        <f t="shared" si="9"/>
        <v>0</v>
      </c>
      <c r="N29" s="2">
        <f t="shared" si="9"/>
        <v>0</v>
      </c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L7" sqref="L7"/>
    </sheetView>
  </sheetViews>
  <sheetFormatPr defaultColWidth="9.140625" defaultRowHeight="12.75"/>
  <cols>
    <col min="12" max="12" width="10.140625" style="0" customWidth="1"/>
  </cols>
  <sheetData>
    <row r="1" spans="2:10" ht="13.5" thickBot="1">
      <c r="B1" s="67" t="s">
        <v>46</v>
      </c>
      <c r="C1" s="67"/>
      <c r="D1" s="67"/>
      <c r="E1" s="67"/>
      <c r="F1" s="67"/>
      <c r="G1" s="67"/>
      <c r="H1" s="67"/>
      <c r="I1" s="67"/>
      <c r="J1" s="67"/>
    </row>
    <row r="2" spans="1:18" ht="12.75">
      <c r="A2" s="28"/>
      <c r="B2" s="68" t="s">
        <v>32</v>
      </c>
      <c r="C2" s="69"/>
      <c r="D2" s="70"/>
      <c r="E2" s="71" t="s">
        <v>33</v>
      </c>
      <c r="F2" s="72"/>
      <c r="G2" s="73"/>
      <c r="H2" s="74" t="s">
        <v>34</v>
      </c>
      <c r="I2" s="75"/>
      <c r="J2" s="76"/>
      <c r="P2" s="64" t="s">
        <v>45</v>
      </c>
      <c r="Q2" s="65"/>
      <c r="R2" s="66"/>
    </row>
    <row r="3" spans="1:18" ht="12.75">
      <c r="A3" s="28" t="s">
        <v>28</v>
      </c>
      <c r="B3" s="14" t="s">
        <v>29</v>
      </c>
      <c r="C3" s="29" t="s">
        <v>30</v>
      </c>
      <c r="D3" s="30" t="s">
        <v>31</v>
      </c>
      <c r="E3" s="14" t="s">
        <v>29</v>
      </c>
      <c r="F3" s="29" t="s">
        <v>30</v>
      </c>
      <c r="G3" s="30" t="s">
        <v>31</v>
      </c>
      <c r="H3" s="14" t="s">
        <v>29</v>
      </c>
      <c r="I3" s="29" t="s">
        <v>30</v>
      </c>
      <c r="J3" s="30" t="s">
        <v>31</v>
      </c>
      <c r="P3" s="14" t="s">
        <v>29</v>
      </c>
      <c r="Q3" s="29" t="s">
        <v>30</v>
      </c>
      <c r="R3" s="30" t="s">
        <v>31</v>
      </c>
    </row>
    <row r="4" spans="1:18" ht="12.75">
      <c r="A4" s="28"/>
      <c r="B4" s="27"/>
      <c r="C4" s="2"/>
      <c r="D4" s="15"/>
      <c r="E4" s="27"/>
      <c r="F4" s="2"/>
      <c r="G4" s="15"/>
      <c r="H4" s="27"/>
      <c r="I4" s="2"/>
      <c r="J4" s="15"/>
      <c r="P4" s="27"/>
      <c r="Q4" s="2"/>
      <c r="R4" s="15"/>
    </row>
    <row r="5" spans="1:18" ht="12.75">
      <c r="A5" s="28" t="s">
        <v>8</v>
      </c>
      <c r="B5" s="31">
        <v>0</v>
      </c>
      <c r="C5" s="32">
        <v>0</v>
      </c>
      <c r="D5" s="33">
        <v>0</v>
      </c>
      <c r="E5" s="37">
        <f>H5-B5</f>
        <v>0</v>
      </c>
      <c r="F5" s="38">
        <v>-20.5</v>
      </c>
      <c r="G5" s="39">
        <v>0</v>
      </c>
      <c r="H5" s="43">
        <f>B5-G5</f>
        <v>0</v>
      </c>
      <c r="I5" s="44">
        <f aca="true" t="shared" si="0" ref="I5:J17">C5+F5</f>
        <v>-20.5</v>
      </c>
      <c r="J5" s="45">
        <f t="shared" si="0"/>
        <v>0</v>
      </c>
      <c r="P5" s="53">
        <f>H5</f>
        <v>0</v>
      </c>
      <c r="Q5" s="54">
        <f>I5</f>
        <v>-20.5</v>
      </c>
      <c r="R5" s="55">
        <v>0</v>
      </c>
    </row>
    <row r="6" spans="1:18" ht="12.75">
      <c r="A6" s="28" t="s">
        <v>9</v>
      </c>
      <c r="B6" s="31">
        <v>0</v>
      </c>
      <c r="C6" s="32">
        <v>0</v>
      </c>
      <c r="D6" s="33">
        <v>0</v>
      </c>
      <c r="E6" s="37">
        <f aca="true" t="shared" si="1" ref="E6:E17">H6-B6</f>
        <v>0</v>
      </c>
      <c r="F6" s="38">
        <v>23.9</v>
      </c>
      <c r="G6" s="39">
        <v>0</v>
      </c>
      <c r="H6" s="43">
        <f aca="true" t="shared" si="2" ref="H6:H17">B6-G6</f>
        <v>0</v>
      </c>
      <c r="I6" s="44">
        <f t="shared" si="0"/>
        <v>23.9</v>
      </c>
      <c r="J6" s="45">
        <f t="shared" si="0"/>
        <v>0</v>
      </c>
      <c r="P6" s="53">
        <f aca="true" t="shared" si="3" ref="P6:Q17">H6</f>
        <v>0</v>
      </c>
      <c r="Q6" s="54">
        <f t="shared" si="3"/>
        <v>23.9</v>
      </c>
      <c r="R6" s="55">
        <v>0</v>
      </c>
    </row>
    <row r="7" spans="1:18" ht="12.75">
      <c r="A7" s="28" t="s">
        <v>35</v>
      </c>
      <c r="B7" s="31">
        <v>20.593</v>
      </c>
      <c r="C7" s="32">
        <v>0</v>
      </c>
      <c r="D7" s="33">
        <v>0</v>
      </c>
      <c r="E7" s="37">
        <f t="shared" si="1"/>
        <v>-0.015999999999998238</v>
      </c>
      <c r="F7" s="38">
        <v>0</v>
      </c>
      <c r="G7" s="39">
        <v>0.016</v>
      </c>
      <c r="H7" s="43">
        <f t="shared" si="2"/>
        <v>20.577</v>
      </c>
      <c r="I7" s="44">
        <f t="shared" si="0"/>
        <v>0</v>
      </c>
      <c r="J7" s="45">
        <f t="shared" si="0"/>
        <v>0.016</v>
      </c>
      <c r="P7" s="53">
        <f t="shared" si="3"/>
        <v>20.577</v>
      </c>
      <c r="Q7" s="54">
        <f t="shared" si="3"/>
        <v>0</v>
      </c>
      <c r="R7" s="55">
        <v>0</v>
      </c>
    </row>
    <row r="8" spans="1:18" ht="12.75">
      <c r="A8" s="28" t="s">
        <v>36</v>
      </c>
      <c r="B8" s="31">
        <v>20.574</v>
      </c>
      <c r="C8" s="32">
        <v>0</v>
      </c>
      <c r="D8" s="33">
        <v>0</v>
      </c>
      <c r="E8" s="37">
        <f t="shared" si="1"/>
        <v>0.010999999999999233</v>
      </c>
      <c r="F8" s="38">
        <v>0</v>
      </c>
      <c r="G8" s="39">
        <v>-0.011</v>
      </c>
      <c r="H8" s="43">
        <f t="shared" si="2"/>
        <v>20.585</v>
      </c>
      <c r="I8" s="44">
        <f t="shared" si="0"/>
        <v>0</v>
      </c>
      <c r="J8" s="45">
        <f t="shared" si="0"/>
        <v>-0.011</v>
      </c>
      <c r="P8" s="53">
        <f t="shared" si="3"/>
        <v>20.585</v>
      </c>
      <c r="Q8" s="54">
        <f t="shared" si="3"/>
        <v>0</v>
      </c>
      <c r="R8" s="55">
        <v>0</v>
      </c>
    </row>
    <row r="9" spans="1:18" ht="12.75">
      <c r="A9" s="28" t="s">
        <v>37</v>
      </c>
      <c r="B9" s="31">
        <v>44</v>
      </c>
      <c r="C9" s="32">
        <v>-3</v>
      </c>
      <c r="D9" s="33">
        <v>0</v>
      </c>
      <c r="E9" s="37">
        <f t="shared" si="1"/>
        <v>4</v>
      </c>
      <c r="F9" s="38">
        <v>0</v>
      </c>
      <c r="G9" s="39">
        <v>-4</v>
      </c>
      <c r="H9" s="43">
        <f t="shared" si="2"/>
        <v>48</v>
      </c>
      <c r="I9" s="44">
        <f t="shared" si="0"/>
        <v>-3</v>
      </c>
      <c r="J9" s="45">
        <f t="shared" si="0"/>
        <v>-4</v>
      </c>
      <c r="P9" s="53">
        <f t="shared" si="3"/>
        <v>48</v>
      </c>
      <c r="Q9" s="54">
        <f t="shared" si="3"/>
        <v>-3</v>
      </c>
      <c r="R9" s="55">
        <v>0</v>
      </c>
    </row>
    <row r="10" spans="1:18" ht="12.75">
      <c r="A10" s="28" t="s">
        <v>38</v>
      </c>
      <c r="B10" s="31">
        <v>25</v>
      </c>
      <c r="C10" s="32">
        <v>-2</v>
      </c>
      <c r="D10" s="33">
        <v>0</v>
      </c>
      <c r="E10" s="37">
        <f t="shared" si="1"/>
        <v>0</v>
      </c>
      <c r="F10" s="38">
        <v>0</v>
      </c>
      <c r="G10" s="39">
        <v>0</v>
      </c>
      <c r="H10" s="43">
        <f t="shared" si="2"/>
        <v>25</v>
      </c>
      <c r="I10" s="44">
        <f t="shared" si="0"/>
        <v>-2</v>
      </c>
      <c r="J10" s="45">
        <f t="shared" si="0"/>
        <v>0</v>
      </c>
      <c r="P10" s="53">
        <f t="shared" si="3"/>
        <v>25</v>
      </c>
      <c r="Q10" s="54">
        <f t="shared" si="3"/>
        <v>-2</v>
      </c>
      <c r="R10" s="55">
        <v>0</v>
      </c>
    </row>
    <row r="11" spans="1:18" ht="12.75">
      <c r="A11" s="28" t="s">
        <v>6</v>
      </c>
      <c r="B11" s="31">
        <v>-1.15</v>
      </c>
      <c r="C11" s="32">
        <v>0</v>
      </c>
      <c r="D11" s="33">
        <v>0</v>
      </c>
      <c r="E11" s="37">
        <f t="shared" si="1"/>
        <v>0.04800000000000004</v>
      </c>
      <c r="F11" s="38">
        <v>-0.065</v>
      </c>
      <c r="G11" s="39">
        <v>-0.048</v>
      </c>
      <c r="H11" s="43">
        <f t="shared" si="2"/>
        <v>-1.1019999999999999</v>
      </c>
      <c r="I11" s="44">
        <f t="shared" si="0"/>
        <v>-0.065</v>
      </c>
      <c r="J11" s="45">
        <f t="shared" si="0"/>
        <v>-0.048</v>
      </c>
      <c r="M11" s="23"/>
      <c r="P11" s="53">
        <f t="shared" si="3"/>
        <v>-1.1019999999999999</v>
      </c>
      <c r="Q11" s="54">
        <f t="shared" si="3"/>
        <v>-0.065</v>
      </c>
      <c r="R11" s="55">
        <v>0</v>
      </c>
    </row>
    <row r="12" spans="1:18" ht="12.75">
      <c r="A12" s="28" t="s">
        <v>7</v>
      </c>
      <c r="B12" s="31">
        <v>17.8</v>
      </c>
      <c r="C12" s="32">
        <v>0</v>
      </c>
      <c r="D12" s="33">
        <v>0</v>
      </c>
      <c r="E12" s="37">
        <f t="shared" si="1"/>
        <v>-3.3000000000000007</v>
      </c>
      <c r="F12" s="38">
        <v>1.1</v>
      </c>
      <c r="G12" s="39">
        <v>3.3</v>
      </c>
      <c r="H12" s="43">
        <f t="shared" si="2"/>
        <v>14.5</v>
      </c>
      <c r="I12" s="44">
        <f t="shared" si="0"/>
        <v>1.1</v>
      </c>
      <c r="J12" s="45">
        <f t="shared" si="0"/>
        <v>3.3</v>
      </c>
      <c r="P12" s="53">
        <f t="shared" si="3"/>
        <v>14.5</v>
      </c>
      <c r="Q12" s="54">
        <f t="shared" si="3"/>
        <v>1.1</v>
      </c>
      <c r="R12" s="55">
        <v>0</v>
      </c>
    </row>
    <row r="13" spans="1:18" ht="12.75">
      <c r="A13" s="28" t="s">
        <v>39</v>
      </c>
      <c r="B13" s="31">
        <v>-0.015</v>
      </c>
      <c r="C13" s="32">
        <v>0</v>
      </c>
      <c r="D13" s="33">
        <v>0</v>
      </c>
      <c r="E13" s="37">
        <f t="shared" si="1"/>
        <v>0</v>
      </c>
      <c r="F13" s="38">
        <v>-0.0043</v>
      </c>
      <c r="G13" s="39">
        <v>0</v>
      </c>
      <c r="H13" s="43">
        <f t="shared" si="2"/>
        <v>-0.015</v>
      </c>
      <c r="I13" s="44">
        <f t="shared" si="0"/>
        <v>-0.0043</v>
      </c>
      <c r="J13" s="45">
        <f t="shared" si="0"/>
        <v>0</v>
      </c>
      <c r="P13" s="53">
        <f t="shared" si="3"/>
        <v>-0.015</v>
      </c>
      <c r="Q13" s="54">
        <f t="shared" si="3"/>
        <v>-0.0043</v>
      </c>
      <c r="R13" s="55">
        <v>0</v>
      </c>
    </row>
    <row r="14" spans="1:18" ht="12.75">
      <c r="A14" s="28" t="s">
        <v>40</v>
      </c>
      <c r="B14" s="31">
        <v>0.0039</v>
      </c>
      <c r="C14" s="32">
        <v>0</v>
      </c>
      <c r="D14" s="33">
        <v>0</v>
      </c>
      <c r="E14" s="37">
        <f t="shared" si="1"/>
        <v>0</v>
      </c>
      <c r="F14" s="38">
        <v>0.002</v>
      </c>
      <c r="G14" s="39">
        <v>0</v>
      </c>
      <c r="H14" s="43">
        <f t="shared" si="2"/>
        <v>0.0039</v>
      </c>
      <c r="I14" s="44">
        <f t="shared" si="0"/>
        <v>0.002</v>
      </c>
      <c r="J14" s="45">
        <f t="shared" si="0"/>
        <v>0</v>
      </c>
      <c r="P14" s="53">
        <f t="shared" si="3"/>
        <v>0.0039</v>
      </c>
      <c r="Q14" s="54">
        <f t="shared" si="3"/>
        <v>0.002</v>
      </c>
      <c r="R14" s="55">
        <v>0</v>
      </c>
    </row>
    <row r="15" spans="1:18" ht="12.75">
      <c r="A15" s="28" t="s">
        <v>14</v>
      </c>
      <c r="B15" s="31">
        <v>0.0473</v>
      </c>
      <c r="C15" s="32">
        <v>0</v>
      </c>
      <c r="D15" s="33">
        <v>0</v>
      </c>
      <c r="E15" s="37">
        <f t="shared" si="1"/>
        <v>0</v>
      </c>
      <c r="F15" s="38">
        <v>0.0363</v>
      </c>
      <c r="G15" s="39">
        <v>0</v>
      </c>
      <c r="H15" s="43">
        <f t="shared" si="2"/>
        <v>0.0473</v>
      </c>
      <c r="I15" s="44">
        <f t="shared" si="0"/>
        <v>0.0363</v>
      </c>
      <c r="J15" s="45">
        <f t="shared" si="0"/>
        <v>0</v>
      </c>
      <c r="P15" s="53">
        <f t="shared" si="3"/>
        <v>0.0473</v>
      </c>
      <c r="Q15" s="54">
        <f t="shared" si="3"/>
        <v>0.0363</v>
      </c>
      <c r="R15" s="55">
        <v>0</v>
      </c>
    </row>
    <row r="16" spans="1:18" ht="12.75">
      <c r="A16" s="28" t="s">
        <v>15</v>
      </c>
      <c r="B16" s="31">
        <v>1.32</v>
      </c>
      <c r="C16" s="32">
        <v>0</v>
      </c>
      <c r="D16" s="33">
        <v>0</v>
      </c>
      <c r="E16" s="37">
        <f t="shared" si="1"/>
        <v>0</v>
      </c>
      <c r="F16" s="38">
        <v>2.184</v>
      </c>
      <c r="G16" s="39">
        <v>0</v>
      </c>
      <c r="H16" s="43">
        <f t="shared" si="2"/>
        <v>1.32</v>
      </c>
      <c r="I16" s="44">
        <f t="shared" si="0"/>
        <v>2.184</v>
      </c>
      <c r="J16" s="45">
        <f t="shared" si="0"/>
        <v>0</v>
      </c>
      <c r="P16" s="53">
        <f t="shared" si="3"/>
        <v>1.32</v>
      </c>
      <c r="Q16" s="54">
        <f t="shared" si="3"/>
        <v>2.184</v>
      </c>
      <c r="R16" s="55">
        <v>0</v>
      </c>
    </row>
    <row r="17" spans="1:18" ht="13.5" thickBot="1">
      <c r="A17" s="28" t="s">
        <v>16</v>
      </c>
      <c r="B17" s="34">
        <v>0</v>
      </c>
      <c r="C17" s="35">
        <v>0</v>
      </c>
      <c r="D17" s="36">
        <v>0</v>
      </c>
      <c r="E17" s="37">
        <f t="shared" si="1"/>
        <v>0</v>
      </c>
      <c r="F17" s="41">
        <v>75</v>
      </c>
      <c r="G17" s="42">
        <v>0</v>
      </c>
      <c r="H17" s="43">
        <f t="shared" si="2"/>
        <v>0</v>
      </c>
      <c r="I17" s="47">
        <f t="shared" si="0"/>
        <v>75</v>
      </c>
      <c r="J17" s="48">
        <f t="shared" si="0"/>
        <v>0</v>
      </c>
      <c r="P17" s="56">
        <f t="shared" si="3"/>
        <v>0</v>
      </c>
      <c r="Q17" s="57">
        <f t="shared" si="3"/>
        <v>75</v>
      </c>
      <c r="R17" s="58">
        <v>0</v>
      </c>
    </row>
    <row r="18" spans="6:7" ht="12.75">
      <c r="F18" t="s">
        <v>49</v>
      </c>
      <c r="G18" t="s">
        <v>49</v>
      </c>
    </row>
    <row r="20" spans="2:10" ht="13.5" thickBot="1">
      <c r="B20" s="67" t="s">
        <v>47</v>
      </c>
      <c r="C20" s="67"/>
      <c r="D20" s="67"/>
      <c r="E20" s="67"/>
      <c r="F20" s="67"/>
      <c r="G20" s="67"/>
      <c r="H20" s="67"/>
      <c r="I20" s="67"/>
      <c r="J20" s="67"/>
    </row>
    <row r="21" spans="1:20" ht="12.75">
      <c r="A21" s="49"/>
      <c r="B21" s="60" t="s">
        <v>42</v>
      </c>
      <c r="C21" s="60" t="s">
        <v>43</v>
      </c>
      <c r="D21" s="60" t="s">
        <v>41</v>
      </c>
      <c r="E21" s="60" t="s">
        <v>42</v>
      </c>
      <c r="F21" s="60" t="s">
        <v>43</v>
      </c>
      <c r="G21" s="60" t="s">
        <v>41</v>
      </c>
      <c r="H21" s="60" t="s">
        <v>42</v>
      </c>
      <c r="I21" s="60" t="s">
        <v>43</v>
      </c>
      <c r="J21" s="61" t="s">
        <v>41</v>
      </c>
      <c r="L21" s="50" t="s">
        <v>44</v>
      </c>
      <c r="P21" s="12" t="s">
        <v>42</v>
      </c>
      <c r="Q21" s="12" t="s">
        <v>43</v>
      </c>
      <c r="R21" s="12" t="s">
        <v>41</v>
      </c>
      <c r="T21" s="50" t="s">
        <v>48</v>
      </c>
    </row>
    <row r="22" spans="1:20" ht="12.75">
      <c r="A22" s="14" t="s">
        <v>28</v>
      </c>
      <c r="B22" s="2"/>
      <c r="C22" s="2"/>
      <c r="D22" s="2"/>
      <c r="E22" s="2"/>
      <c r="F22" s="2"/>
      <c r="G22" s="2"/>
      <c r="H22" s="2"/>
      <c r="I22" s="2"/>
      <c r="J22" s="15"/>
      <c r="L22" s="51"/>
      <c r="P22" s="2"/>
      <c r="Q22" s="2"/>
      <c r="R22" s="2"/>
      <c r="T22" s="62"/>
    </row>
    <row r="23" spans="1:20" ht="12.75">
      <c r="A23" s="14"/>
      <c r="B23" s="2"/>
      <c r="C23" s="2"/>
      <c r="D23" s="2"/>
      <c r="E23" s="2"/>
      <c r="F23" s="2"/>
      <c r="G23" s="2"/>
      <c r="H23" s="2"/>
      <c r="I23" s="2"/>
      <c r="J23" s="15"/>
      <c r="L23" s="51"/>
      <c r="P23" s="2"/>
      <c r="Q23" s="2"/>
      <c r="R23" s="2"/>
      <c r="T23" s="62"/>
    </row>
    <row r="24" spans="1:20" ht="12.75">
      <c r="A24" s="14" t="s">
        <v>8</v>
      </c>
      <c r="B24" s="32">
        <f>B5+C5</f>
        <v>0</v>
      </c>
      <c r="C24" s="32">
        <f>B24+D5</f>
        <v>0</v>
      </c>
      <c r="D24" s="32">
        <f>C24-C5</f>
        <v>0</v>
      </c>
      <c r="E24" s="38">
        <f>E5+F5</f>
        <v>-20.5</v>
      </c>
      <c r="F24" s="38">
        <f>E24+G5</f>
        <v>-20.5</v>
      </c>
      <c r="G24" s="38">
        <f>F24-F5</f>
        <v>0</v>
      </c>
      <c r="H24" s="44">
        <f>H5+I5</f>
        <v>-20.5</v>
      </c>
      <c r="I24" s="44">
        <f>H24+J5</f>
        <v>-20.5</v>
      </c>
      <c r="J24" s="45">
        <f>I24-I5</f>
        <v>0</v>
      </c>
      <c r="L24" s="51">
        <f aca="true" t="shared" si="4" ref="L24:L36">J24-D24</f>
        <v>0</v>
      </c>
      <c r="P24" s="54">
        <f>P5+Q5</f>
        <v>-20.5</v>
      </c>
      <c r="Q24" s="54">
        <f>P24+R5</f>
        <v>-20.5</v>
      </c>
      <c r="R24" s="54">
        <f>Q24-Q5</f>
        <v>0</v>
      </c>
      <c r="T24" s="51">
        <f>R24-J24</f>
        <v>0</v>
      </c>
    </row>
    <row r="25" spans="1:20" ht="12.75">
      <c r="A25" s="14" t="s">
        <v>9</v>
      </c>
      <c r="B25" s="32">
        <f aca="true" t="shared" si="5" ref="B25:B36">B6+C6</f>
        <v>0</v>
      </c>
      <c r="C25" s="32">
        <f aca="true" t="shared" si="6" ref="C25:C36">B25+D6</f>
        <v>0</v>
      </c>
      <c r="D25" s="32">
        <f aca="true" t="shared" si="7" ref="D25:D36">C25-C6</f>
        <v>0</v>
      </c>
      <c r="E25" s="38">
        <f aca="true" t="shared" si="8" ref="E25:E36">E6+F6</f>
        <v>23.9</v>
      </c>
      <c r="F25" s="38">
        <f aca="true" t="shared" si="9" ref="F25:F36">E25+G6</f>
        <v>23.9</v>
      </c>
      <c r="G25" s="38">
        <f aca="true" t="shared" si="10" ref="G25:G36">F25-F6</f>
        <v>0</v>
      </c>
      <c r="H25" s="44">
        <f aca="true" t="shared" si="11" ref="H25:H36">H6+I6</f>
        <v>23.9</v>
      </c>
      <c r="I25" s="44">
        <f aca="true" t="shared" si="12" ref="I25:I36">H25+J6</f>
        <v>23.9</v>
      </c>
      <c r="J25" s="45">
        <f aca="true" t="shared" si="13" ref="J25:J36">I25-I6</f>
        <v>0</v>
      </c>
      <c r="L25" s="51">
        <f t="shared" si="4"/>
        <v>0</v>
      </c>
      <c r="P25" s="54">
        <f aca="true" t="shared" si="14" ref="P25:P36">P6+Q6</f>
        <v>23.9</v>
      </c>
      <c r="Q25" s="54">
        <f aca="true" t="shared" si="15" ref="Q25:Q36">P25+R6</f>
        <v>23.9</v>
      </c>
      <c r="R25" s="54">
        <f aca="true" t="shared" si="16" ref="R25:R36">Q25-Q6</f>
        <v>0</v>
      </c>
      <c r="T25" s="51">
        <f aca="true" t="shared" si="17" ref="T25:T36">R25-J25</f>
        <v>0</v>
      </c>
    </row>
    <row r="26" spans="1:20" ht="12.75">
      <c r="A26" s="14" t="s">
        <v>35</v>
      </c>
      <c r="B26" s="32">
        <f t="shared" si="5"/>
        <v>20.593</v>
      </c>
      <c r="C26" s="32">
        <f t="shared" si="6"/>
        <v>20.593</v>
      </c>
      <c r="D26" s="32">
        <f t="shared" si="7"/>
        <v>20.593</v>
      </c>
      <c r="E26" s="38">
        <f t="shared" si="8"/>
        <v>-0.015999999999998238</v>
      </c>
      <c r="F26" s="38">
        <f t="shared" si="9"/>
        <v>1.762479051592436E-15</v>
      </c>
      <c r="G26" s="38">
        <f t="shared" si="10"/>
        <v>1.762479051592436E-15</v>
      </c>
      <c r="H26" s="44">
        <f t="shared" si="11"/>
        <v>20.577</v>
      </c>
      <c r="I26" s="44">
        <f t="shared" si="12"/>
        <v>20.593</v>
      </c>
      <c r="J26" s="45">
        <f t="shared" si="13"/>
        <v>20.593</v>
      </c>
      <c r="L26" s="51">
        <f t="shared" si="4"/>
        <v>0</v>
      </c>
      <c r="P26" s="54">
        <f t="shared" si="14"/>
        <v>20.577</v>
      </c>
      <c r="Q26" s="54">
        <f t="shared" si="15"/>
        <v>20.577</v>
      </c>
      <c r="R26" s="54">
        <f t="shared" si="16"/>
        <v>20.577</v>
      </c>
      <c r="T26" s="51">
        <f t="shared" si="17"/>
        <v>-0.015999999999998238</v>
      </c>
    </row>
    <row r="27" spans="1:20" ht="12.75">
      <c r="A27" s="14" t="s">
        <v>36</v>
      </c>
      <c r="B27" s="32">
        <f t="shared" si="5"/>
        <v>20.574</v>
      </c>
      <c r="C27" s="32">
        <f t="shared" si="6"/>
        <v>20.574</v>
      </c>
      <c r="D27" s="32">
        <f t="shared" si="7"/>
        <v>20.574</v>
      </c>
      <c r="E27" s="38">
        <f t="shared" si="8"/>
        <v>0.010999999999999233</v>
      </c>
      <c r="F27" s="38">
        <f t="shared" si="9"/>
        <v>-7.667477763817487E-16</v>
      </c>
      <c r="G27" s="38">
        <f t="shared" si="10"/>
        <v>-7.667477763817487E-16</v>
      </c>
      <c r="H27" s="44">
        <f t="shared" si="11"/>
        <v>20.585</v>
      </c>
      <c r="I27" s="44">
        <f t="shared" si="12"/>
        <v>20.574</v>
      </c>
      <c r="J27" s="45">
        <f t="shared" si="13"/>
        <v>20.574</v>
      </c>
      <c r="L27" s="51">
        <f t="shared" si="4"/>
        <v>0</v>
      </c>
      <c r="P27" s="54">
        <f t="shared" si="14"/>
        <v>20.585</v>
      </c>
      <c r="Q27" s="54">
        <f t="shared" si="15"/>
        <v>20.585</v>
      </c>
      <c r="R27" s="54">
        <f t="shared" si="16"/>
        <v>20.585</v>
      </c>
      <c r="T27" s="51">
        <f t="shared" si="17"/>
        <v>0.010999999999999233</v>
      </c>
    </row>
    <row r="28" spans="1:20" ht="12.75">
      <c r="A28" s="14" t="s">
        <v>37</v>
      </c>
      <c r="B28" s="32">
        <f t="shared" si="5"/>
        <v>41</v>
      </c>
      <c r="C28" s="32">
        <f t="shared" si="6"/>
        <v>41</v>
      </c>
      <c r="D28" s="32">
        <f t="shared" si="7"/>
        <v>44</v>
      </c>
      <c r="E28" s="38">
        <f t="shared" si="8"/>
        <v>4</v>
      </c>
      <c r="F28" s="38">
        <f t="shared" si="9"/>
        <v>0</v>
      </c>
      <c r="G28" s="38">
        <f t="shared" si="10"/>
        <v>0</v>
      </c>
      <c r="H28" s="44">
        <f t="shared" si="11"/>
        <v>45</v>
      </c>
      <c r="I28" s="44">
        <f t="shared" si="12"/>
        <v>41</v>
      </c>
      <c r="J28" s="45">
        <f t="shared" si="13"/>
        <v>44</v>
      </c>
      <c r="L28" s="51">
        <f t="shared" si="4"/>
        <v>0</v>
      </c>
      <c r="P28" s="54">
        <f t="shared" si="14"/>
        <v>45</v>
      </c>
      <c r="Q28" s="54">
        <f t="shared" si="15"/>
        <v>45</v>
      </c>
      <c r="R28" s="54">
        <f t="shared" si="16"/>
        <v>48</v>
      </c>
      <c r="T28" s="51">
        <f t="shared" si="17"/>
        <v>4</v>
      </c>
    </row>
    <row r="29" spans="1:20" ht="12.75">
      <c r="A29" s="14" t="s">
        <v>38</v>
      </c>
      <c r="B29" s="32">
        <f t="shared" si="5"/>
        <v>23</v>
      </c>
      <c r="C29" s="32">
        <f t="shared" si="6"/>
        <v>23</v>
      </c>
      <c r="D29" s="32">
        <f t="shared" si="7"/>
        <v>25</v>
      </c>
      <c r="E29" s="38">
        <f t="shared" si="8"/>
        <v>0</v>
      </c>
      <c r="F29" s="38">
        <f t="shared" si="9"/>
        <v>0</v>
      </c>
      <c r="G29" s="38">
        <f t="shared" si="10"/>
        <v>0</v>
      </c>
      <c r="H29" s="44">
        <f t="shared" si="11"/>
        <v>23</v>
      </c>
      <c r="I29" s="44">
        <f t="shared" si="12"/>
        <v>23</v>
      </c>
      <c r="J29" s="45">
        <f t="shared" si="13"/>
        <v>25</v>
      </c>
      <c r="L29" s="51">
        <f t="shared" si="4"/>
        <v>0</v>
      </c>
      <c r="P29" s="54">
        <f t="shared" si="14"/>
        <v>23</v>
      </c>
      <c r="Q29" s="54">
        <f t="shared" si="15"/>
        <v>23</v>
      </c>
      <c r="R29" s="54">
        <f t="shared" si="16"/>
        <v>25</v>
      </c>
      <c r="T29" s="51">
        <f t="shared" si="17"/>
        <v>0</v>
      </c>
    </row>
    <row r="30" spans="1:20" ht="12.75">
      <c r="A30" s="14" t="s">
        <v>6</v>
      </c>
      <c r="B30" s="32">
        <f t="shared" si="5"/>
        <v>-1.15</v>
      </c>
      <c r="C30" s="32">
        <f t="shared" si="6"/>
        <v>-1.15</v>
      </c>
      <c r="D30" s="32">
        <f t="shared" si="7"/>
        <v>-1.15</v>
      </c>
      <c r="E30" s="38">
        <f t="shared" si="8"/>
        <v>-0.01699999999999996</v>
      </c>
      <c r="F30" s="38">
        <f t="shared" si="9"/>
        <v>-0.06499999999999996</v>
      </c>
      <c r="G30" s="38">
        <f t="shared" si="10"/>
        <v>0</v>
      </c>
      <c r="H30" s="44">
        <f t="shared" si="11"/>
        <v>-1.1669999999999998</v>
      </c>
      <c r="I30" s="44">
        <f t="shared" si="12"/>
        <v>-1.2149999999999999</v>
      </c>
      <c r="J30" s="45">
        <f t="shared" si="13"/>
        <v>-1.15</v>
      </c>
      <c r="L30" s="51">
        <f t="shared" si="4"/>
        <v>0</v>
      </c>
      <c r="P30" s="54">
        <f t="shared" si="14"/>
        <v>-1.1669999999999998</v>
      </c>
      <c r="Q30" s="54">
        <f t="shared" si="15"/>
        <v>-1.1669999999999998</v>
      </c>
      <c r="R30" s="54">
        <f t="shared" si="16"/>
        <v>-1.1019999999999999</v>
      </c>
      <c r="T30" s="51">
        <f t="shared" si="17"/>
        <v>0.04800000000000004</v>
      </c>
    </row>
    <row r="31" spans="1:20" ht="12.75">
      <c r="A31" s="14" t="s">
        <v>7</v>
      </c>
      <c r="B31" s="32">
        <f t="shared" si="5"/>
        <v>17.8</v>
      </c>
      <c r="C31" s="32">
        <f t="shared" si="6"/>
        <v>17.8</v>
      </c>
      <c r="D31" s="32">
        <f t="shared" si="7"/>
        <v>17.8</v>
      </c>
      <c r="E31" s="38">
        <f t="shared" si="8"/>
        <v>-2.2000000000000006</v>
      </c>
      <c r="F31" s="38">
        <f t="shared" si="9"/>
        <v>1.0999999999999992</v>
      </c>
      <c r="G31" s="38">
        <f t="shared" si="10"/>
        <v>0</v>
      </c>
      <c r="H31" s="44">
        <f t="shared" si="11"/>
        <v>15.6</v>
      </c>
      <c r="I31" s="44">
        <f t="shared" si="12"/>
        <v>18.9</v>
      </c>
      <c r="J31" s="45">
        <f t="shared" si="13"/>
        <v>17.799999999999997</v>
      </c>
      <c r="L31" s="51">
        <f t="shared" si="4"/>
        <v>0</v>
      </c>
      <c r="P31" s="54">
        <f t="shared" si="14"/>
        <v>15.6</v>
      </c>
      <c r="Q31" s="54">
        <f t="shared" si="15"/>
        <v>15.6</v>
      </c>
      <c r="R31" s="54">
        <f t="shared" si="16"/>
        <v>14.5</v>
      </c>
      <c r="T31" s="51">
        <f t="shared" si="17"/>
        <v>-3.299999999999997</v>
      </c>
    </row>
    <row r="32" spans="1:20" ht="12.75">
      <c r="A32" s="14" t="s">
        <v>39</v>
      </c>
      <c r="B32" s="32">
        <f t="shared" si="5"/>
        <v>-0.015</v>
      </c>
      <c r="C32" s="32">
        <f t="shared" si="6"/>
        <v>-0.015</v>
      </c>
      <c r="D32" s="32">
        <f t="shared" si="7"/>
        <v>-0.015</v>
      </c>
      <c r="E32" s="38">
        <f t="shared" si="8"/>
        <v>-0.0043</v>
      </c>
      <c r="F32" s="38">
        <f t="shared" si="9"/>
        <v>-0.0043</v>
      </c>
      <c r="G32" s="38">
        <f t="shared" si="10"/>
        <v>0</v>
      </c>
      <c r="H32" s="44">
        <f t="shared" si="11"/>
        <v>-0.019299999999999998</v>
      </c>
      <c r="I32" s="44">
        <f t="shared" si="12"/>
        <v>-0.019299999999999998</v>
      </c>
      <c r="J32" s="45">
        <f t="shared" si="13"/>
        <v>-0.014999999999999998</v>
      </c>
      <c r="L32" s="51">
        <f t="shared" si="4"/>
        <v>0</v>
      </c>
      <c r="P32" s="54">
        <f t="shared" si="14"/>
        <v>-0.019299999999999998</v>
      </c>
      <c r="Q32" s="54">
        <f t="shared" si="15"/>
        <v>-0.019299999999999998</v>
      </c>
      <c r="R32" s="54">
        <f t="shared" si="16"/>
        <v>-0.014999999999999998</v>
      </c>
      <c r="T32" s="51">
        <f t="shared" si="17"/>
        <v>0</v>
      </c>
    </row>
    <row r="33" spans="1:20" ht="12.75">
      <c r="A33" s="14" t="s">
        <v>40</v>
      </c>
      <c r="B33" s="32">
        <f t="shared" si="5"/>
        <v>0.0039</v>
      </c>
      <c r="C33" s="32">
        <f t="shared" si="6"/>
        <v>0.0039</v>
      </c>
      <c r="D33" s="32">
        <f t="shared" si="7"/>
        <v>0.0039</v>
      </c>
      <c r="E33" s="38">
        <f t="shared" si="8"/>
        <v>0.002</v>
      </c>
      <c r="F33" s="38">
        <f t="shared" si="9"/>
        <v>0.002</v>
      </c>
      <c r="G33" s="38">
        <f t="shared" si="10"/>
        <v>0</v>
      </c>
      <c r="H33" s="44">
        <f t="shared" si="11"/>
        <v>0.0059</v>
      </c>
      <c r="I33" s="44">
        <f t="shared" si="12"/>
        <v>0.0059</v>
      </c>
      <c r="J33" s="45">
        <f t="shared" si="13"/>
        <v>0.0039</v>
      </c>
      <c r="L33" s="51">
        <f t="shared" si="4"/>
        <v>0</v>
      </c>
      <c r="P33" s="54">
        <f t="shared" si="14"/>
        <v>0.0059</v>
      </c>
      <c r="Q33" s="54">
        <f t="shared" si="15"/>
        <v>0.0059</v>
      </c>
      <c r="R33" s="54">
        <f t="shared" si="16"/>
        <v>0.0039</v>
      </c>
      <c r="T33" s="51">
        <f t="shared" si="17"/>
        <v>0</v>
      </c>
    </row>
    <row r="34" spans="1:20" ht="12.75">
      <c r="A34" s="14" t="s">
        <v>14</v>
      </c>
      <c r="B34" s="32">
        <f t="shared" si="5"/>
        <v>0.0473</v>
      </c>
      <c r="C34" s="32">
        <f t="shared" si="6"/>
        <v>0.0473</v>
      </c>
      <c r="D34" s="32">
        <f t="shared" si="7"/>
        <v>0.0473</v>
      </c>
      <c r="E34" s="38">
        <f t="shared" si="8"/>
        <v>0.0363</v>
      </c>
      <c r="F34" s="38">
        <f t="shared" si="9"/>
        <v>0.0363</v>
      </c>
      <c r="G34" s="38">
        <f t="shared" si="10"/>
        <v>0</v>
      </c>
      <c r="H34" s="44">
        <f t="shared" si="11"/>
        <v>0.08360000000000001</v>
      </c>
      <c r="I34" s="44">
        <f t="shared" si="12"/>
        <v>0.08360000000000001</v>
      </c>
      <c r="J34" s="45">
        <f t="shared" si="13"/>
        <v>0.04730000000000001</v>
      </c>
      <c r="L34" s="51">
        <f t="shared" si="4"/>
        <v>0</v>
      </c>
      <c r="P34" s="54">
        <f t="shared" si="14"/>
        <v>0.08360000000000001</v>
      </c>
      <c r="Q34" s="54">
        <f t="shared" si="15"/>
        <v>0.08360000000000001</v>
      </c>
      <c r="R34" s="54">
        <f t="shared" si="16"/>
        <v>0.04730000000000001</v>
      </c>
      <c r="T34" s="51">
        <f t="shared" si="17"/>
        <v>0</v>
      </c>
    </row>
    <row r="35" spans="1:20" ht="12.75">
      <c r="A35" s="14" t="s">
        <v>15</v>
      </c>
      <c r="B35" s="32">
        <f t="shared" si="5"/>
        <v>1.32</v>
      </c>
      <c r="C35" s="32">
        <f t="shared" si="6"/>
        <v>1.32</v>
      </c>
      <c r="D35" s="32">
        <f t="shared" si="7"/>
        <v>1.32</v>
      </c>
      <c r="E35" s="38">
        <f t="shared" si="8"/>
        <v>2.184</v>
      </c>
      <c r="F35" s="38">
        <f t="shared" si="9"/>
        <v>2.184</v>
      </c>
      <c r="G35" s="38">
        <f t="shared" si="10"/>
        <v>0</v>
      </c>
      <c r="H35" s="44">
        <f t="shared" si="11"/>
        <v>3.5040000000000004</v>
      </c>
      <c r="I35" s="44">
        <f t="shared" si="12"/>
        <v>3.5040000000000004</v>
      </c>
      <c r="J35" s="45">
        <f t="shared" si="13"/>
        <v>1.3200000000000003</v>
      </c>
      <c r="L35" s="51">
        <f t="shared" si="4"/>
        <v>0</v>
      </c>
      <c r="P35" s="54">
        <f t="shared" si="14"/>
        <v>3.5040000000000004</v>
      </c>
      <c r="Q35" s="54">
        <f t="shared" si="15"/>
        <v>3.5040000000000004</v>
      </c>
      <c r="R35" s="54">
        <f t="shared" si="16"/>
        <v>1.3200000000000003</v>
      </c>
      <c r="T35" s="51">
        <f t="shared" si="17"/>
        <v>0</v>
      </c>
    </row>
    <row r="36" spans="1:20" ht="13.5" thickBot="1">
      <c r="A36" s="16" t="s">
        <v>16</v>
      </c>
      <c r="B36" s="35">
        <f t="shared" si="5"/>
        <v>0</v>
      </c>
      <c r="C36" s="35">
        <f t="shared" si="6"/>
        <v>0</v>
      </c>
      <c r="D36" s="35">
        <f t="shared" si="7"/>
        <v>0</v>
      </c>
      <c r="E36" s="41">
        <f t="shared" si="8"/>
        <v>75</v>
      </c>
      <c r="F36" s="41">
        <f t="shared" si="9"/>
        <v>75</v>
      </c>
      <c r="G36" s="41">
        <f t="shared" si="10"/>
        <v>0</v>
      </c>
      <c r="H36" s="47">
        <f t="shared" si="11"/>
        <v>75</v>
      </c>
      <c r="I36" s="47">
        <f t="shared" si="12"/>
        <v>75</v>
      </c>
      <c r="J36" s="48">
        <f t="shared" si="13"/>
        <v>0</v>
      </c>
      <c r="L36" s="52">
        <f t="shared" si="4"/>
        <v>0</v>
      </c>
      <c r="P36" s="57">
        <f t="shared" si="14"/>
        <v>75</v>
      </c>
      <c r="Q36" s="57">
        <f t="shared" si="15"/>
        <v>75</v>
      </c>
      <c r="R36" s="57">
        <f t="shared" si="16"/>
        <v>0</v>
      </c>
      <c r="T36" s="52">
        <f t="shared" si="17"/>
        <v>0</v>
      </c>
    </row>
  </sheetData>
  <mergeCells count="6">
    <mergeCell ref="P2:R2"/>
    <mergeCell ref="B20:J20"/>
    <mergeCell ref="B1:J1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E11" sqref="E11"/>
    </sheetView>
  </sheetViews>
  <sheetFormatPr defaultColWidth="9.140625" defaultRowHeight="12.75"/>
  <cols>
    <col min="1" max="1" width="7.7109375" style="0" customWidth="1"/>
    <col min="3" max="3" width="8.140625" style="0" customWidth="1"/>
    <col min="7" max="7" width="10.00390625" style="0" customWidth="1"/>
    <col min="10" max="10" width="9.8515625" style="0" customWidth="1"/>
    <col min="11" max="11" width="5.28125" style="0" customWidth="1"/>
    <col min="12" max="12" width="11.421875" style="0" customWidth="1"/>
    <col min="13" max="13" width="4.28125" style="0" customWidth="1"/>
    <col min="14" max="14" width="4.00390625" style="0" customWidth="1"/>
    <col min="15" max="15" width="4.7109375" style="0" customWidth="1"/>
    <col min="19" max="19" width="2.57421875" style="0" customWidth="1"/>
    <col min="20" max="20" width="10.7109375" style="0" customWidth="1"/>
  </cols>
  <sheetData>
    <row r="1" spans="2:10" ht="13.5" thickBot="1">
      <c r="B1" s="67" t="s">
        <v>46</v>
      </c>
      <c r="C1" s="67"/>
      <c r="D1" s="67"/>
      <c r="E1" s="67"/>
      <c r="F1" s="67"/>
      <c r="G1" s="67"/>
      <c r="H1" s="67"/>
      <c r="I1" s="67"/>
      <c r="J1" s="67"/>
    </row>
    <row r="2" spans="1:18" ht="12.75">
      <c r="A2" s="28"/>
      <c r="B2" s="68" t="s">
        <v>32</v>
      </c>
      <c r="C2" s="69"/>
      <c r="D2" s="70"/>
      <c r="E2" s="71" t="s">
        <v>33</v>
      </c>
      <c r="F2" s="72"/>
      <c r="G2" s="73"/>
      <c r="H2" s="74" t="s">
        <v>34</v>
      </c>
      <c r="I2" s="75"/>
      <c r="J2" s="76"/>
      <c r="P2" s="64" t="s">
        <v>45</v>
      </c>
      <c r="Q2" s="65"/>
      <c r="R2" s="66"/>
    </row>
    <row r="3" spans="1:18" ht="12.75">
      <c r="A3" s="28" t="s">
        <v>28</v>
      </c>
      <c r="B3" s="14" t="s">
        <v>29</v>
      </c>
      <c r="C3" s="29" t="s">
        <v>30</v>
      </c>
      <c r="D3" s="30" t="s">
        <v>31</v>
      </c>
      <c r="E3" s="14" t="s">
        <v>29</v>
      </c>
      <c r="F3" s="29" t="s">
        <v>30</v>
      </c>
      <c r="G3" s="30" t="s">
        <v>31</v>
      </c>
      <c r="H3" s="14" t="s">
        <v>29</v>
      </c>
      <c r="I3" s="29" t="s">
        <v>30</v>
      </c>
      <c r="J3" s="30" t="s">
        <v>31</v>
      </c>
      <c r="P3" s="14" t="s">
        <v>29</v>
      </c>
      <c r="Q3" s="29" t="s">
        <v>30</v>
      </c>
      <c r="R3" s="30" t="s">
        <v>31</v>
      </c>
    </row>
    <row r="4" spans="1:18" ht="12.75">
      <c r="A4" s="28"/>
      <c r="B4" s="27"/>
      <c r="C4" s="2"/>
      <c r="D4" s="15"/>
      <c r="E4" s="27"/>
      <c r="F4" s="2"/>
      <c r="G4" s="15"/>
      <c r="H4" s="27"/>
      <c r="I4" s="2"/>
      <c r="J4" s="15"/>
      <c r="P4" s="27"/>
      <c r="Q4" s="2"/>
      <c r="R4" s="15"/>
    </row>
    <row r="5" spans="1:18" ht="12.75">
      <c r="A5" s="28" t="s">
        <v>8</v>
      </c>
      <c r="B5" s="31">
        <v>0</v>
      </c>
      <c r="C5" s="32">
        <v>0</v>
      </c>
      <c r="D5" s="33">
        <v>0</v>
      </c>
      <c r="E5" s="37">
        <v>0</v>
      </c>
      <c r="F5" s="38">
        <v>-20.5</v>
      </c>
      <c r="G5" s="39">
        <v>0</v>
      </c>
      <c r="H5" s="43">
        <f>B5+E5</f>
        <v>0</v>
      </c>
      <c r="I5" s="44">
        <f aca="true" t="shared" si="0" ref="I5:J17">C5+F5</f>
        <v>-20.5</v>
      </c>
      <c r="J5" s="45">
        <f t="shared" si="0"/>
        <v>0</v>
      </c>
      <c r="P5" s="53">
        <f>H5</f>
        <v>0</v>
      </c>
      <c r="Q5" s="54">
        <f>I5</f>
        <v>-20.5</v>
      </c>
      <c r="R5" s="55">
        <v>0</v>
      </c>
    </row>
    <row r="6" spans="1:18" ht="12.75">
      <c r="A6" s="28" t="s">
        <v>9</v>
      </c>
      <c r="B6" s="31">
        <v>0</v>
      </c>
      <c r="C6" s="32">
        <v>0</v>
      </c>
      <c r="D6" s="33">
        <v>0</v>
      </c>
      <c r="E6" s="37">
        <v>0</v>
      </c>
      <c r="F6" s="38">
        <v>23.9</v>
      </c>
      <c r="G6" s="39">
        <v>0</v>
      </c>
      <c r="H6" s="43">
        <f aca="true" t="shared" si="1" ref="H6:H17">B6+E6</f>
        <v>0</v>
      </c>
      <c r="I6" s="44">
        <f t="shared" si="0"/>
        <v>23.9</v>
      </c>
      <c r="J6" s="45">
        <f t="shared" si="0"/>
        <v>0</v>
      </c>
      <c r="P6" s="53">
        <f aca="true" t="shared" si="2" ref="P6:P17">H6</f>
        <v>0</v>
      </c>
      <c r="Q6" s="54">
        <f aca="true" t="shared" si="3" ref="Q6:Q17">I6</f>
        <v>23.9</v>
      </c>
      <c r="R6" s="55">
        <v>0</v>
      </c>
    </row>
    <row r="7" spans="1:18" ht="12.75">
      <c r="A7" s="28" t="s">
        <v>35</v>
      </c>
      <c r="B7" s="31">
        <v>20.593</v>
      </c>
      <c r="C7" s="32">
        <v>0</v>
      </c>
      <c r="D7" s="33">
        <v>0</v>
      </c>
      <c r="E7" s="59">
        <v>-0.016</v>
      </c>
      <c r="F7" s="38">
        <v>0.004</v>
      </c>
      <c r="G7" s="39">
        <v>0.016</v>
      </c>
      <c r="H7" s="43">
        <f t="shared" si="1"/>
        <v>20.577</v>
      </c>
      <c r="I7" s="44">
        <f t="shared" si="0"/>
        <v>0.004</v>
      </c>
      <c r="J7" s="45">
        <f t="shared" si="0"/>
        <v>0.016</v>
      </c>
      <c r="P7" s="53">
        <f t="shared" si="2"/>
        <v>20.577</v>
      </c>
      <c r="Q7" s="54">
        <f t="shared" si="3"/>
        <v>0.004</v>
      </c>
      <c r="R7" s="55">
        <v>0</v>
      </c>
    </row>
    <row r="8" spans="1:18" ht="12.75">
      <c r="A8" s="28" t="s">
        <v>36</v>
      </c>
      <c r="B8" s="31">
        <v>20.574</v>
      </c>
      <c r="C8" s="32">
        <v>0</v>
      </c>
      <c r="D8" s="33">
        <v>0</v>
      </c>
      <c r="E8" s="59">
        <v>0.011</v>
      </c>
      <c r="F8" s="38">
        <v>-0.0015</v>
      </c>
      <c r="G8" s="39">
        <v>-0.011</v>
      </c>
      <c r="H8" s="43">
        <f t="shared" si="1"/>
        <v>20.585</v>
      </c>
      <c r="I8" s="44">
        <f t="shared" si="0"/>
        <v>-0.0015</v>
      </c>
      <c r="J8" s="45">
        <f t="shared" si="0"/>
        <v>-0.011</v>
      </c>
      <c r="P8" s="53">
        <f t="shared" si="2"/>
        <v>20.585</v>
      </c>
      <c r="Q8" s="54">
        <f t="shared" si="3"/>
        <v>-0.0015</v>
      </c>
      <c r="R8" s="55">
        <v>0</v>
      </c>
    </row>
    <row r="9" spans="1:18" ht="12.75">
      <c r="A9" s="28" t="s">
        <v>37</v>
      </c>
      <c r="B9" s="31">
        <v>44</v>
      </c>
      <c r="C9" s="32">
        <v>-3</v>
      </c>
      <c r="D9" s="33">
        <v>0</v>
      </c>
      <c r="E9" s="59">
        <v>4</v>
      </c>
      <c r="F9" s="38">
        <v>0</v>
      </c>
      <c r="G9" s="39">
        <v>-4</v>
      </c>
      <c r="H9" s="43">
        <f t="shared" si="1"/>
        <v>48</v>
      </c>
      <c r="I9" s="44">
        <f t="shared" si="0"/>
        <v>-3</v>
      </c>
      <c r="J9" s="45">
        <f t="shared" si="0"/>
        <v>-4</v>
      </c>
      <c r="P9" s="53">
        <f t="shared" si="2"/>
        <v>48</v>
      </c>
      <c r="Q9" s="54">
        <f t="shared" si="3"/>
        <v>-3</v>
      </c>
      <c r="R9" s="55">
        <v>0</v>
      </c>
    </row>
    <row r="10" spans="1:18" ht="12.75">
      <c r="A10" s="28" t="s">
        <v>38</v>
      </c>
      <c r="B10" s="31">
        <v>25</v>
      </c>
      <c r="C10" s="32">
        <v>-2</v>
      </c>
      <c r="D10" s="33">
        <v>0</v>
      </c>
      <c r="E10" s="37"/>
      <c r="F10" s="38">
        <v>0</v>
      </c>
      <c r="G10" s="39">
        <v>0</v>
      </c>
      <c r="H10" s="43">
        <f t="shared" si="1"/>
        <v>25</v>
      </c>
      <c r="I10" s="44">
        <f t="shared" si="0"/>
        <v>-2</v>
      </c>
      <c r="J10" s="45">
        <f t="shared" si="0"/>
        <v>0</v>
      </c>
      <c r="P10" s="53">
        <f t="shared" si="2"/>
        <v>25</v>
      </c>
      <c r="Q10" s="54">
        <f t="shared" si="3"/>
        <v>-2</v>
      </c>
      <c r="R10" s="55">
        <v>0</v>
      </c>
    </row>
    <row r="11" spans="1:18" ht="12.75">
      <c r="A11" s="28" t="s">
        <v>6</v>
      </c>
      <c r="B11" s="31">
        <v>-1.15</v>
      </c>
      <c r="C11" s="32">
        <v>0</v>
      </c>
      <c r="D11" s="33">
        <v>0</v>
      </c>
      <c r="E11" s="59">
        <v>0.048</v>
      </c>
      <c r="F11" s="38">
        <v>-0.065</v>
      </c>
      <c r="G11" s="39">
        <v>-0.048</v>
      </c>
      <c r="H11" s="43">
        <f t="shared" si="1"/>
        <v>-1.1019999999999999</v>
      </c>
      <c r="I11" s="44">
        <f t="shared" si="0"/>
        <v>-0.065</v>
      </c>
      <c r="J11" s="45">
        <f t="shared" si="0"/>
        <v>-0.048</v>
      </c>
      <c r="M11" s="23"/>
      <c r="P11" s="53">
        <f t="shared" si="2"/>
        <v>-1.1019999999999999</v>
      </c>
      <c r="Q11" s="54">
        <f t="shared" si="3"/>
        <v>-0.065</v>
      </c>
      <c r="R11" s="55">
        <v>0</v>
      </c>
    </row>
    <row r="12" spans="1:18" ht="12.75">
      <c r="A12" s="28" t="s">
        <v>7</v>
      </c>
      <c r="B12" s="31">
        <v>17.8</v>
      </c>
      <c r="C12" s="32">
        <v>0</v>
      </c>
      <c r="D12" s="33">
        <v>0</v>
      </c>
      <c r="E12" s="59">
        <v>-3.3</v>
      </c>
      <c r="F12" s="38">
        <v>1.1</v>
      </c>
      <c r="G12" s="39">
        <v>3.3</v>
      </c>
      <c r="H12" s="43">
        <f t="shared" si="1"/>
        <v>14.5</v>
      </c>
      <c r="I12" s="44">
        <f t="shared" si="0"/>
        <v>1.1</v>
      </c>
      <c r="J12" s="45">
        <f t="shared" si="0"/>
        <v>3.3</v>
      </c>
      <c r="P12" s="53">
        <f t="shared" si="2"/>
        <v>14.5</v>
      </c>
      <c r="Q12" s="54">
        <f t="shared" si="3"/>
        <v>1.1</v>
      </c>
      <c r="R12" s="55">
        <v>0</v>
      </c>
    </row>
    <row r="13" spans="1:18" ht="12.75">
      <c r="A13" s="28" t="s">
        <v>39</v>
      </c>
      <c r="B13" s="31">
        <v>-0.015</v>
      </c>
      <c r="C13" s="32">
        <v>0</v>
      </c>
      <c r="D13" s="33">
        <v>0</v>
      </c>
      <c r="E13" s="37"/>
      <c r="F13" s="38">
        <v>-0.0043</v>
      </c>
      <c r="G13" s="39">
        <v>0</v>
      </c>
      <c r="H13" s="43">
        <f t="shared" si="1"/>
        <v>-0.015</v>
      </c>
      <c r="I13" s="44">
        <f t="shared" si="0"/>
        <v>-0.0043</v>
      </c>
      <c r="J13" s="45">
        <f t="shared" si="0"/>
        <v>0</v>
      </c>
      <c r="P13" s="53">
        <f t="shared" si="2"/>
        <v>-0.015</v>
      </c>
      <c r="Q13" s="54">
        <f t="shared" si="3"/>
        <v>-0.0043</v>
      </c>
      <c r="R13" s="55">
        <v>0</v>
      </c>
    </row>
    <row r="14" spans="1:18" ht="12.75">
      <c r="A14" s="28" t="s">
        <v>40</v>
      </c>
      <c r="B14" s="31">
        <v>0.0039</v>
      </c>
      <c r="C14" s="32">
        <v>0</v>
      </c>
      <c r="D14" s="33">
        <v>0</v>
      </c>
      <c r="E14" s="37"/>
      <c r="F14" s="38">
        <v>0.002</v>
      </c>
      <c r="G14" s="39">
        <v>0</v>
      </c>
      <c r="H14" s="43">
        <f t="shared" si="1"/>
        <v>0.0039</v>
      </c>
      <c r="I14" s="44">
        <f t="shared" si="0"/>
        <v>0.002</v>
      </c>
      <c r="J14" s="45">
        <f t="shared" si="0"/>
        <v>0</v>
      </c>
      <c r="P14" s="53">
        <f t="shared" si="2"/>
        <v>0.0039</v>
      </c>
      <c r="Q14" s="54">
        <f t="shared" si="3"/>
        <v>0.002</v>
      </c>
      <c r="R14" s="55">
        <v>0</v>
      </c>
    </row>
    <row r="15" spans="1:18" ht="12.75">
      <c r="A15" s="28" t="s">
        <v>14</v>
      </c>
      <c r="B15" s="31">
        <v>0.0473</v>
      </c>
      <c r="C15" s="32">
        <v>0</v>
      </c>
      <c r="D15" s="33">
        <v>0</v>
      </c>
      <c r="E15" s="37"/>
      <c r="F15" s="38">
        <v>0.0363</v>
      </c>
      <c r="G15" s="39">
        <v>0</v>
      </c>
      <c r="H15" s="43">
        <f t="shared" si="1"/>
        <v>0.0473</v>
      </c>
      <c r="I15" s="44">
        <f t="shared" si="0"/>
        <v>0.0363</v>
      </c>
      <c r="J15" s="45">
        <f t="shared" si="0"/>
        <v>0</v>
      </c>
      <c r="P15" s="53">
        <f t="shared" si="2"/>
        <v>0.0473</v>
      </c>
      <c r="Q15" s="54">
        <f t="shared" si="3"/>
        <v>0.0363</v>
      </c>
      <c r="R15" s="55">
        <v>0</v>
      </c>
    </row>
    <row r="16" spans="1:18" ht="12.75">
      <c r="A16" s="28" t="s">
        <v>15</v>
      </c>
      <c r="B16" s="31">
        <v>1.32</v>
      </c>
      <c r="C16" s="32">
        <v>0</v>
      </c>
      <c r="D16" s="33">
        <v>0</v>
      </c>
      <c r="E16" s="37"/>
      <c r="F16" s="38">
        <v>2.184</v>
      </c>
      <c r="G16" s="39">
        <v>0</v>
      </c>
      <c r="H16" s="43">
        <f t="shared" si="1"/>
        <v>1.32</v>
      </c>
      <c r="I16" s="44">
        <f t="shared" si="0"/>
        <v>2.184</v>
      </c>
      <c r="J16" s="45">
        <f t="shared" si="0"/>
        <v>0</v>
      </c>
      <c r="P16" s="53">
        <f t="shared" si="2"/>
        <v>1.32</v>
      </c>
      <c r="Q16" s="54">
        <f t="shared" si="3"/>
        <v>2.184</v>
      </c>
      <c r="R16" s="55">
        <v>0</v>
      </c>
    </row>
    <row r="17" spans="1:18" ht="13.5" thickBot="1">
      <c r="A17" s="28" t="s">
        <v>16</v>
      </c>
      <c r="B17" s="34">
        <v>0</v>
      </c>
      <c r="C17" s="35">
        <v>0</v>
      </c>
      <c r="D17" s="36">
        <v>0</v>
      </c>
      <c r="E17" s="40"/>
      <c r="F17" s="41">
        <v>75</v>
      </c>
      <c r="G17" s="42">
        <v>0</v>
      </c>
      <c r="H17" s="46">
        <f t="shared" si="1"/>
        <v>0</v>
      </c>
      <c r="I17" s="47">
        <f t="shared" si="0"/>
        <v>75</v>
      </c>
      <c r="J17" s="48">
        <f t="shared" si="0"/>
        <v>0</v>
      </c>
      <c r="P17" s="56">
        <f t="shared" si="2"/>
        <v>0</v>
      </c>
      <c r="Q17" s="57">
        <f t="shared" si="3"/>
        <v>75</v>
      </c>
      <c r="R17" s="58">
        <v>0</v>
      </c>
    </row>
    <row r="20" spans="2:10" ht="13.5" thickBot="1">
      <c r="B20" s="67" t="s">
        <v>47</v>
      </c>
      <c r="C20" s="67"/>
      <c r="D20" s="67"/>
      <c r="E20" s="67"/>
      <c r="F20" s="67"/>
      <c r="G20" s="67"/>
      <c r="H20" s="67"/>
      <c r="I20" s="67"/>
      <c r="J20" s="67"/>
    </row>
    <row r="21" spans="1:20" ht="12.75">
      <c r="A21" s="49"/>
      <c r="B21" s="60" t="s">
        <v>42</v>
      </c>
      <c r="C21" s="60" t="s">
        <v>43</v>
      </c>
      <c r="D21" s="60" t="s">
        <v>41</v>
      </c>
      <c r="E21" s="60" t="s">
        <v>42</v>
      </c>
      <c r="F21" s="60" t="s">
        <v>43</v>
      </c>
      <c r="G21" s="60" t="s">
        <v>41</v>
      </c>
      <c r="H21" s="60" t="s">
        <v>42</v>
      </c>
      <c r="I21" s="60" t="s">
        <v>43</v>
      </c>
      <c r="J21" s="61" t="s">
        <v>41</v>
      </c>
      <c r="L21" s="50" t="s">
        <v>44</v>
      </c>
      <c r="P21" s="12" t="s">
        <v>42</v>
      </c>
      <c r="Q21" s="12" t="s">
        <v>43</v>
      </c>
      <c r="R21" s="12" t="s">
        <v>41</v>
      </c>
      <c r="T21" s="50" t="s">
        <v>48</v>
      </c>
    </row>
    <row r="22" spans="1:20" ht="12.75">
      <c r="A22" s="14" t="s">
        <v>28</v>
      </c>
      <c r="B22" s="2"/>
      <c r="C22" s="2"/>
      <c r="D22" s="2"/>
      <c r="E22" s="2"/>
      <c r="F22" s="2"/>
      <c r="G22" s="2"/>
      <c r="H22" s="2"/>
      <c r="I22" s="2"/>
      <c r="J22" s="15"/>
      <c r="L22" s="51"/>
      <c r="P22" s="2"/>
      <c r="Q22" s="2"/>
      <c r="R22" s="2"/>
      <c r="T22" s="62"/>
    </row>
    <row r="23" spans="1:20" ht="12.75">
      <c r="A23" s="14"/>
      <c r="B23" s="2"/>
      <c r="C23" s="2"/>
      <c r="D23" s="2"/>
      <c r="E23" s="2"/>
      <c r="F23" s="2"/>
      <c r="G23" s="2"/>
      <c r="H23" s="2"/>
      <c r="I23" s="2"/>
      <c r="J23" s="15"/>
      <c r="L23" s="51"/>
      <c r="P23" s="2"/>
      <c r="Q23" s="2"/>
      <c r="R23" s="2"/>
      <c r="T23" s="62"/>
    </row>
    <row r="24" spans="1:20" ht="12.75">
      <c r="A24" s="14" t="s">
        <v>8</v>
      </c>
      <c r="B24" s="32">
        <f>B5+C5</f>
        <v>0</v>
      </c>
      <c r="C24" s="32">
        <f>B24+D5</f>
        <v>0</v>
      </c>
      <c r="D24" s="32">
        <f>C24-C5</f>
        <v>0</v>
      </c>
      <c r="E24" s="38">
        <f>E5+F5</f>
        <v>-20.5</v>
      </c>
      <c r="F24" s="38">
        <f>E24+G5</f>
        <v>-20.5</v>
      </c>
      <c r="G24" s="38">
        <f>F24-F5</f>
        <v>0</v>
      </c>
      <c r="H24" s="44">
        <f>H5+I5</f>
        <v>-20.5</v>
      </c>
      <c r="I24" s="44">
        <f>H24+J5</f>
        <v>-20.5</v>
      </c>
      <c r="J24" s="45">
        <f>I24-I5</f>
        <v>0</v>
      </c>
      <c r="L24" s="51">
        <f aca="true" t="shared" si="4" ref="L24:L36">J24-D24</f>
        <v>0</v>
      </c>
      <c r="P24" s="54">
        <f>P5+Q5</f>
        <v>-20.5</v>
      </c>
      <c r="Q24" s="54">
        <f>P24+R5</f>
        <v>-20.5</v>
      </c>
      <c r="R24" s="54">
        <f>Q24-Q5</f>
        <v>0</v>
      </c>
      <c r="T24" s="51">
        <f>R24-J24</f>
        <v>0</v>
      </c>
    </row>
    <row r="25" spans="1:20" ht="12.75">
      <c r="A25" s="14" t="s">
        <v>9</v>
      </c>
      <c r="B25" s="32">
        <f aca="true" t="shared" si="5" ref="B25:B36">B6+C6</f>
        <v>0</v>
      </c>
      <c r="C25" s="32">
        <f aca="true" t="shared" si="6" ref="C25:C36">B25+D6</f>
        <v>0</v>
      </c>
      <c r="D25" s="32">
        <f aca="true" t="shared" si="7" ref="D25:D36">C25-C6</f>
        <v>0</v>
      </c>
      <c r="E25" s="38">
        <f aca="true" t="shared" si="8" ref="E25:E36">E6+F6</f>
        <v>23.9</v>
      </c>
      <c r="F25" s="38">
        <f aca="true" t="shared" si="9" ref="F25:F36">E25+G6</f>
        <v>23.9</v>
      </c>
      <c r="G25" s="38">
        <f aca="true" t="shared" si="10" ref="G25:G36">F25-F6</f>
        <v>0</v>
      </c>
      <c r="H25" s="44">
        <f aca="true" t="shared" si="11" ref="H25:H36">H6+I6</f>
        <v>23.9</v>
      </c>
      <c r="I25" s="44">
        <f aca="true" t="shared" si="12" ref="I25:I36">H25+J6</f>
        <v>23.9</v>
      </c>
      <c r="J25" s="45">
        <f aca="true" t="shared" si="13" ref="J25:J36">I25-I6</f>
        <v>0</v>
      </c>
      <c r="L25" s="51">
        <f t="shared" si="4"/>
        <v>0</v>
      </c>
      <c r="P25" s="54">
        <f aca="true" t="shared" si="14" ref="P25:P36">P6+Q6</f>
        <v>23.9</v>
      </c>
      <c r="Q25" s="54">
        <f aca="true" t="shared" si="15" ref="Q25:Q36">P25+R6</f>
        <v>23.9</v>
      </c>
      <c r="R25" s="54">
        <f aca="true" t="shared" si="16" ref="R25:R36">Q25-Q6</f>
        <v>0</v>
      </c>
      <c r="T25" s="51">
        <f aca="true" t="shared" si="17" ref="T25:T36">R25-J25</f>
        <v>0</v>
      </c>
    </row>
    <row r="26" spans="1:20" ht="12.75">
      <c r="A26" s="14" t="s">
        <v>35</v>
      </c>
      <c r="B26" s="32">
        <f t="shared" si="5"/>
        <v>20.593</v>
      </c>
      <c r="C26" s="32">
        <f t="shared" si="6"/>
        <v>20.593</v>
      </c>
      <c r="D26" s="32">
        <f t="shared" si="7"/>
        <v>20.593</v>
      </c>
      <c r="E26" s="38">
        <f t="shared" si="8"/>
        <v>-0.012</v>
      </c>
      <c r="F26" s="38">
        <f t="shared" si="9"/>
        <v>0.004</v>
      </c>
      <c r="G26" s="38">
        <f t="shared" si="10"/>
        <v>0</v>
      </c>
      <c r="H26" s="44">
        <f t="shared" si="11"/>
        <v>20.581000000000003</v>
      </c>
      <c r="I26" s="44">
        <f t="shared" si="12"/>
        <v>20.597</v>
      </c>
      <c r="J26" s="45">
        <f t="shared" si="13"/>
        <v>20.593</v>
      </c>
      <c r="L26" s="51">
        <f t="shared" si="4"/>
        <v>0</v>
      </c>
      <c r="P26" s="54">
        <f t="shared" si="14"/>
        <v>20.581000000000003</v>
      </c>
      <c r="Q26" s="54">
        <f t="shared" si="15"/>
        <v>20.581000000000003</v>
      </c>
      <c r="R26" s="54">
        <f t="shared" si="16"/>
        <v>20.577</v>
      </c>
      <c r="T26" s="51">
        <f t="shared" si="17"/>
        <v>-0.015999999999998238</v>
      </c>
    </row>
    <row r="27" spans="1:20" ht="12.75">
      <c r="A27" s="14" t="s">
        <v>36</v>
      </c>
      <c r="B27" s="32">
        <f t="shared" si="5"/>
        <v>20.574</v>
      </c>
      <c r="C27" s="32">
        <f t="shared" si="6"/>
        <v>20.574</v>
      </c>
      <c r="D27" s="32">
        <f t="shared" si="7"/>
        <v>20.574</v>
      </c>
      <c r="E27" s="38">
        <f t="shared" si="8"/>
        <v>0.0095</v>
      </c>
      <c r="F27" s="38">
        <f t="shared" si="9"/>
        <v>-0.0014999999999999996</v>
      </c>
      <c r="G27" s="38">
        <f t="shared" si="10"/>
        <v>0</v>
      </c>
      <c r="H27" s="44">
        <f t="shared" si="11"/>
        <v>20.5835</v>
      </c>
      <c r="I27" s="44">
        <f t="shared" si="12"/>
        <v>20.5725</v>
      </c>
      <c r="J27" s="45">
        <f t="shared" si="13"/>
        <v>20.574</v>
      </c>
      <c r="L27" s="51">
        <f t="shared" si="4"/>
        <v>0</v>
      </c>
      <c r="P27" s="54">
        <f t="shared" si="14"/>
        <v>20.5835</v>
      </c>
      <c r="Q27" s="54">
        <f t="shared" si="15"/>
        <v>20.5835</v>
      </c>
      <c r="R27" s="54">
        <f t="shared" si="16"/>
        <v>20.585</v>
      </c>
      <c r="T27" s="51">
        <f t="shared" si="17"/>
        <v>0.010999999999999233</v>
      </c>
    </row>
    <row r="28" spans="1:20" ht="12.75">
      <c r="A28" s="14" t="s">
        <v>37</v>
      </c>
      <c r="B28" s="32">
        <f t="shared" si="5"/>
        <v>41</v>
      </c>
      <c r="C28" s="32">
        <f t="shared" si="6"/>
        <v>41</v>
      </c>
      <c r="D28" s="32">
        <f t="shared" si="7"/>
        <v>44</v>
      </c>
      <c r="E28" s="38">
        <f t="shared" si="8"/>
        <v>4</v>
      </c>
      <c r="F28" s="38">
        <f t="shared" si="9"/>
        <v>0</v>
      </c>
      <c r="G28" s="38">
        <f t="shared" si="10"/>
        <v>0</v>
      </c>
      <c r="H28" s="44">
        <f t="shared" si="11"/>
        <v>45</v>
      </c>
      <c r="I28" s="44">
        <f t="shared" si="12"/>
        <v>41</v>
      </c>
      <c r="J28" s="45">
        <f t="shared" si="13"/>
        <v>44</v>
      </c>
      <c r="L28" s="51">
        <f t="shared" si="4"/>
        <v>0</v>
      </c>
      <c r="P28" s="54">
        <f t="shared" si="14"/>
        <v>45</v>
      </c>
      <c r="Q28" s="54">
        <f t="shared" si="15"/>
        <v>45</v>
      </c>
      <c r="R28" s="54">
        <f t="shared" si="16"/>
        <v>48</v>
      </c>
      <c r="T28" s="51">
        <f t="shared" si="17"/>
        <v>4</v>
      </c>
    </row>
    <row r="29" spans="1:20" ht="12.75">
      <c r="A29" s="14" t="s">
        <v>38</v>
      </c>
      <c r="B29" s="32">
        <f t="shared" si="5"/>
        <v>23</v>
      </c>
      <c r="C29" s="32">
        <f t="shared" si="6"/>
        <v>23</v>
      </c>
      <c r="D29" s="32">
        <f t="shared" si="7"/>
        <v>25</v>
      </c>
      <c r="E29" s="38">
        <f t="shared" si="8"/>
        <v>0</v>
      </c>
      <c r="F29" s="38">
        <f t="shared" si="9"/>
        <v>0</v>
      </c>
      <c r="G29" s="38">
        <f t="shared" si="10"/>
        <v>0</v>
      </c>
      <c r="H29" s="44">
        <f t="shared" si="11"/>
        <v>23</v>
      </c>
      <c r="I29" s="44">
        <f t="shared" si="12"/>
        <v>23</v>
      </c>
      <c r="J29" s="45">
        <f t="shared" si="13"/>
        <v>25</v>
      </c>
      <c r="L29" s="51">
        <f t="shared" si="4"/>
        <v>0</v>
      </c>
      <c r="P29" s="54">
        <f t="shared" si="14"/>
        <v>23</v>
      </c>
      <c r="Q29" s="54">
        <f t="shared" si="15"/>
        <v>23</v>
      </c>
      <c r="R29" s="54">
        <f t="shared" si="16"/>
        <v>25</v>
      </c>
      <c r="T29" s="51">
        <f t="shared" si="17"/>
        <v>0</v>
      </c>
    </row>
    <row r="30" spans="1:20" ht="12.75">
      <c r="A30" s="14" t="s">
        <v>6</v>
      </c>
      <c r="B30" s="32">
        <f t="shared" si="5"/>
        <v>-1.15</v>
      </c>
      <c r="C30" s="32">
        <f t="shared" si="6"/>
        <v>-1.15</v>
      </c>
      <c r="D30" s="32">
        <f t="shared" si="7"/>
        <v>-1.15</v>
      </c>
      <c r="E30" s="38">
        <f t="shared" si="8"/>
        <v>-0.017</v>
      </c>
      <c r="F30" s="38">
        <f t="shared" si="9"/>
        <v>-0.065</v>
      </c>
      <c r="G30" s="38">
        <f t="shared" si="10"/>
        <v>0</v>
      </c>
      <c r="H30" s="44">
        <f t="shared" si="11"/>
        <v>-1.1669999999999998</v>
      </c>
      <c r="I30" s="44">
        <f t="shared" si="12"/>
        <v>-1.2149999999999999</v>
      </c>
      <c r="J30" s="45">
        <f t="shared" si="13"/>
        <v>-1.15</v>
      </c>
      <c r="L30" s="51">
        <f t="shared" si="4"/>
        <v>0</v>
      </c>
      <c r="P30" s="54">
        <f t="shared" si="14"/>
        <v>-1.1669999999999998</v>
      </c>
      <c r="Q30" s="54">
        <f t="shared" si="15"/>
        <v>-1.1669999999999998</v>
      </c>
      <c r="R30" s="54">
        <f t="shared" si="16"/>
        <v>-1.1019999999999999</v>
      </c>
      <c r="T30" s="51">
        <f t="shared" si="17"/>
        <v>0.04800000000000004</v>
      </c>
    </row>
    <row r="31" spans="1:20" ht="12.75">
      <c r="A31" s="14" t="s">
        <v>7</v>
      </c>
      <c r="B31" s="32">
        <f t="shared" si="5"/>
        <v>17.8</v>
      </c>
      <c r="C31" s="32">
        <f t="shared" si="6"/>
        <v>17.8</v>
      </c>
      <c r="D31" s="32">
        <f t="shared" si="7"/>
        <v>17.8</v>
      </c>
      <c r="E31" s="38">
        <f t="shared" si="8"/>
        <v>-2.1999999999999997</v>
      </c>
      <c r="F31" s="38">
        <f t="shared" si="9"/>
        <v>1.1</v>
      </c>
      <c r="G31" s="38">
        <f t="shared" si="10"/>
        <v>0</v>
      </c>
      <c r="H31" s="44">
        <f t="shared" si="11"/>
        <v>15.6</v>
      </c>
      <c r="I31" s="44">
        <f t="shared" si="12"/>
        <v>18.9</v>
      </c>
      <c r="J31" s="45">
        <f t="shared" si="13"/>
        <v>17.799999999999997</v>
      </c>
      <c r="L31" s="51">
        <f t="shared" si="4"/>
        <v>0</v>
      </c>
      <c r="P31" s="54">
        <f t="shared" si="14"/>
        <v>15.6</v>
      </c>
      <c r="Q31" s="54">
        <f t="shared" si="15"/>
        <v>15.6</v>
      </c>
      <c r="R31" s="54">
        <f t="shared" si="16"/>
        <v>14.5</v>
      </c>
      <c r="T31" s="51">
        <f t="shared" si="17"/>
        <v>-3.299999999999997</v>
      </c>
    </row>
    <row r="32" spans="1:20" ht="12.75">
      <c r="A32" s="14" t="s">
        <v>39</v>
      </c>
      <c r="B32" s="32">
        <f t="shared" si="5"/>
        <v>-0.015</v>
      </c>
      <c r="C32" s="32">
        <f t="shared" si="6"/>
        <v>-0.015</v>
      </c>
      <c r="D32" s="32">
        <f t="shared" si="7"/>
        <v>-0.015</v>
      </c>
      <c r="E32" s="38">
        <f t="shared" si="8"/>
        <v>-0.0043</v>
      </c>
      <c r="F32" s="38">
        <f t="shared" si="9"/>
        <v>-0.0043</v>
      </c>
      <c r="G32" s="38">
        <f t="shared" si="10"/>
        <v>0</v>
      </c>
      <c r="H32" s="44">
        <f t="shared" si="11"/>
        <v>-0.019299999999999998</v>
      </c>
      <c r="I32" s="44">
        <f t="shared" si="12"/>
        <v>-0.019299999999999998</v>
      </c>
      <c r="J32" s="45">
        <f t="shared" si="13"/>
        <v>-0.014999999999999998</v>
      </c>
      <c r="L32" s="51">
        <f t="shared" si="4"/>
        <v>0</v>
      </c>
      <c r="P32" s="54">
        <f t="shared" si="14"/>
        <v>-0.019299999999999998</v>
      </c>
      <c r="Q32" s="54">
        <f t="shared" si="15"/>
        <v>-0.019299999999999998</v>
      </c>
      <c r="R32" s="54">
        <f t="shared" si="16"/>
        <v>-0.014999999999999998</v>
      </c>
      <c r="T32" s="51">
        <f t="shared" si="17"/>
        <v>0</v>
      </c>
    </row>
    <row r="33" spans="1:20" ht="12.75">
      <c r="A33" s="14" t="s">
        <v>40</v>
      </c>
      <c r="B33" s="32">
        <f t="shared" si="5"/>
        <v>0.0039</v>
      </c>
      <c r="C33" s="32">
        <f t="shared" si="6"/>
        <v>0.0039</v>
      </c>
      <c r="D33" s="32">
        <f t="shared" si="7"/>
        <v>0.0039</v>
      </c>
      <c r="E33" s="38">
        <f t="shared" si="8"/>
        <v>0.002</v>
      </c>
      <c r="F33" s="38">
        <f t="shared" si="9"/>
        <v>0.002</v>
      </c>
      <c r="G33" s="38">
        <f t="shared" si="10"/>
        <v>0</v>
      </c>
      <c r="H33" s="44">
        <f t="shared" si="11"/>
        <v>0.0059</v>
      </c>
      <c r="I33" s="44">
        <f t="shared" si="12"/>
        <v>0.0059</v>
      </c>
      <c r="J33" s="45">
        <f t="shared" si="13"/>
        <v>0.0039</v>
      </c>
      <c r="L33" s="51">
        <f t="shared" si="4"/>
        <v>0</v>
      </c>
      <c r="P33" s="54">
        <f t="shared" si="14"/>
        <v>0.0059</v>
      </c>
      <c r="Q33" s="54">
        <f t="shared" si="15"/>
        <v>0.0059</v>
      </c>
      <c r="R33" s="54">
        <f t="shared" si="16"/>
        <v>0.0039</v>
      </c>
      <c r="T33" s="51">
        <f t="shared" si="17"/>
        <v>0</v>
      </c>
    </row>
    <row r="34" spans="1:20" ht="12.75">
      <c r="A34" s="14" t="s">
        <v>14</v>
      </c>
      <c r="B34" s="32">
        <f t="shared" si="5"/>
        <v>0.0473</v>
      </c>
      <c r="C34" s="32">
        <f t="shared" si="6"/>
        <v>0.0473</v>
      </c>
      <c r="D34" s="32">
        <f t="shared" si="7"/>
        <v>0.0473</v>
      </c>
      <c r="E34" s="38">
        <f t="shared" si="8"/>
        <v>0.0363</v>
      </c>
      <c r="F34" s="38">
        <f t="shared" si="9"/>
        <v>0.0363</v>
      </c>
      <c r="G34" s="38">
        <f t="shared" si="10"/>
        <v>0</v>
      </c>
      <c r="H34" s="44">
        <f t="shared" si="11"/>
        <v>0.08360000000000001</v>
      </c>
      <c r="I34" s="44">
        <f t="shared" si="12"/>
        <v>0.08360000000000001</v>
      </c>
      <c r="J34" s="45">
        <f t="shared" si="13"/>
        <v>0.04730000000000001</v>
      </c>
      <c r="L34" s="51">
        <f t="shared" si="4"/>
        <v>0</v>
      </c>
      <c r="P34" s="54">
        <f t="shared" si="14"/>
        <v>0.08360000000000001</v>
      </c>
      <c r="Q34" s="54">
        <f t="shared" si="15"/>
        <v>0.08360000000000001</v>
      </c>
      <c r="R34" s="54">
        <f t="shared" si="16"/>
        <v>0.04730000000000001</v>
      </c>
      <c r="T34" s="51">
        <f t="shared" si="17"/>
        <v>0</v>
      </c>
    </row>
    <row r="35" spans="1:20" ht="12.75">
      <c r="A35" s="14" t="s">
        <v>15</v>
      </c>
      <c r="B35" s="32">
        <f t="shared" si="5"/>
        <v>1.32</v>
      </c>
      <c r="C35" s="32">
        <f t="shared" si="6"/>
        <v>1.32</v>
      </c>
      <c r="D35" s="32">
        <f t="shared" si="7"/>
        <v>1.32</v>
      </c>
      <c r="E35" s="38">
        <f t="shared" si="8"/>
        <v>2.184</v>
      </c>
      <c r="F35" s="38">
        <f t="shared" si="9"/>
        <v>2.184</v>
      </c>
      <c r="G35" s="38">
        <f t="shared" si="10"/>
        <v>0</v>
      </c>
      <c r="H35" s="44">
        <f t="shared" si="11"/>
        <v>3.5040000000000004</v>
      </c>
      <c r="I35" s="44">
        <f t="shared" si="12"/>
        <v>3.5040000000000004</v>
      </c>
      <c r="J35" s="45">
        <f t="shared" si="13"/>
        <v>1.3200000000000003</v>
      </c>
      <c r="L35" s="51">
        <f t="shared" si="4"/>
        <v>0</v>
      </c>
      <c r="P35" s="54">
        <f t="shared" si="14"/>
        <v>3.5040000000000004</v>
      </c>
      <c r="Q35" s="54">
        <f t="shared" si="15"/>
        <v>3.5040000000000004</v>
      </c>
      <c r="R35" s="54">
        <f t="shared" si="16"/>
        <v>1.3200000000000003</v>
      </c>
      <c r="T35" s="51">
        <f t="shared" si="17"/>
        <v>0</v>
      </c>
    </row>
    <row r="36" spans="1:20" ht="13.5" thickBot="1">
      <c r="A36" s="16" t="s">
        <v>16</v>
      </c>
      <c r="B36" s="35">
        <f t="shared" si="5"/>
        <v>0</v>
      </c>
      <c r="C36" s="35">
        <f t="shared" si="6"/>
        <v>0</v>
      </c>
      <c r="D36" s="35">
        <f t="shared" si="7"/>
        <v>0</v>
      </c>
      <c r="E36" s="41">
        <f t="shared" si="8"/>
        <v>75</v>
      </c>
      <c r="F36" s="41">
        <f t="shared" si="9"/>
        <v>75</v>
      </c>
      <c r="G36" s="41">
        <f t="shared" si="10"/>
        <v>0</v>
      </c>
      <c r="H36" s="47">
        <f t="shared" si="11"/>
        <v>75</v>
      </c>
      <c r="I36" s="47">
        <f t="shared" si="12"/>
        <v>75</v>
      </c>
      <c r="J36" s="48">
        <f t="shared" si="13"/>
        <v>0</v>
      </c>
      <c r="L36" s="52">
        <f t="shared" si="4"/>
        <v>0</v>
      </c>
      <c r="P36" s="57">
        <f t="shared" si="14"/>
        <v>75</v>
      </c>
      <c r="Q36" s="57">
        <f t="shared" si="15"/>
        <v>75</v>
      </c>
      <c r="R36" s="57">
        <f t="shared" si="16"/>
        <v>0</v>
      </c>
      <c r="T36" s="52">
        <f t="shared" si="17"/>
        <v>0</v>
      </c>
    </row>
    <row r="39" spans="4:5" ht="12.75">
      <c r="D39" s="63"/>
      <c r="E39" s="63"/>
    </row>
    <row r="40" spans="4:5" ht="12.75">
      <c r="D40" s="63"/>
      <c r="E40" s="63"/>
    </row>
    <row r="41" spans="4:5" ht="12.75">
      <c r="D41" s="63"/>
      <c r="E41" s="63"/>
    </row>
    <row r="42" spans="4:5" ht="12.75">
      <c r="D42" s="63"/>
      <c r="E42" s="63"/>
    </row>
    <row r="43" spans="4:5" ht="12.75">
      <c r="D43" s="63"/>
      <c r="E43" s="63"/>
    </row>
    <row r="44" spans="4:5" ht="12.75">
      <c r="D44" s="63"/>
      <c r="E44" s="63"/>
    </row>
    <row r="45" spans="4:5" ht="12.75">
      <c r="D45" s="63"/>
      <c r="E45" s="63"/>
    </row>
    <row r="46" spans="4:5" ht="12.75">
      <c r="D46" s="63"/>
      <c r="E46" s="63"/>
    </row>
    <row r="47" spans="4:5" ht="12.75">
      <c r="D47" s="63"/>
      <c r="E47" s="63"/>
    </row>
    <row r="48" spans="4:5" ht="12.75">
      <c r="D48" s="63"/>
      <c r="E48" s="63"/>
    </row>
    <row r="49" spans="4:5" ht="12.75">
      <c r="D49" s="63"/>
      <c r="E49" s="63"/>
    </row>
    <row r="50" spans="4:5" ht="12.75">
      <c r="D50" s="63"/>
      <c r="E50" s="63"/>
    </row>
    <row r="51" spans="4:5" ht="12.75">
      <c r="D51" s="63"/>
      <c r="E51" s="63"/>
    </row>
    <row r="52" spans="4:5" ht="12.75">
      <c r="D52" s="63"/>
      <c r="E52" s="63"/>
    </row>
  </sheetData>
  <mergeCells count="6">
    <mergeCell ref="P2:R2"/>
    <mergeCell ref="B1:J1"/>
    <mergeCell ref="B20:J20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Beams Division</cp:lastModifiedBy>
  <cp:lastPrinted>2005-01-20T17:08:55Z</cp:lastPrinted>
  <dcterms:created xsi:type="dcterms:W3CDTF">2005-01-10T19:54:57Z</dcterms:created>
  <dcterms:modified xsi:type="dcterms:W3CDTF">2005-01-21T01:05:28Z</dcterms:modified>
  <cp:category/>
  <cp:version/>
  <cp:contentType/>
  <cp:contentStatus/>
</cp:coreProperties>
</file>