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7530" windowHeight="4785" tabRatio="946" firstSheet="8" activeTab="12"/>
  </bookViews>
  <sheets>
    <sheet name="Personal Work Exp" sheetId="1" r:id="rId1"/>
    <sheet name="Recruit, Dev, &amp; Retention" sheetId="2" r:id="rId2"/>
    <sheet name="Perf Culture" sheetId="3" r:id="rId3"/>
    <sheet name="Leadership" sheetId="4" r:id="rId4"/>
    <sheet name="Job Satisfaction" sheetId="5" r:id="rId5"/>
    <sheet name="Freq_Means_and_Confid-Intervals" sheetId="6" r:id="rId6"/>
    <sheet name="Means and Confid-Intervals ONLY" sheetId="7" r:id="rId7"/>
    <sheet name="OPM vs All VA-Frequencies" sheetId="8" r:id="rId8"/>
    <sheet name="AES vs All VA_Supervisors" sheetId="9" r:id="rId9"/>
    <sheet name="AES vs All VA_Gender" sheetId="10" r:id="rId10"/>
    <sheet name="AES vs All VA_Race" sheetId="11" r:id="rId11"/>
    <sheet name="AES vs All VA_SubAgency" sheetId="12" r:id="rId12"/>
    <sheet name="AES vs All VA_Age" sheetId="13" r:id="rId13"/>
  </sheets>
  <definedNames>
    <definedName name="_xlnm.Print_Titles" localSheetId="5">'Freq_Means_and_Confid-Intervals'!$3:$3</definedName>
    <definedName name="_xlnm.Print_Titles" localSheetId="6">'Means and Confid-Intervals ONLY'!$3:$3</definedName>
  </definedNames>
  <calcPr fullCalcOnLoad="1"/>
</workbook>
</file>

<file path=xl/sharedStrings.xml><?xml version="1.0" encoding="utf-8"?>
<sst xmlns="http://schemas.openxmlformats.org/spreadsheetml/2006/main" count="355" uniqueCount="131">
  <si>
    <t>Legend:</t>
  </si>
  <si>
    <t xml:space="preserve">Yellow cells show values that will be entered or calculated by the computer program. </t>
  </si>
  <si>
    <t>Numbers in cells in blue must be completed by the agency.</t>
  </si>
  <si>
    <t>Agency Name</t>
  </si>
  <si>
    <t>Date of this Report</t>
  </si>
  <si>
    <t>Number of Employees Asked to Respond to the AES</t>
  </si>
  <si>
    <t>Method Used to Select the Sample of Employees Asked to Respond</t>
  </si>
  <si>
    <t>Month and Year AES Administration was Completed</t>
  </si>
  <si>
    <t>Number of Employees in the Agency at Time of Annual Employee Survey (AES) Administration</t>
  </si>
  <si>
    <t>Column (C) = the number of non-missing responses; this should include favorable, neutral, unfavorable, and do not know responses.</t>
  </si>
  <si>
    <t>Totals</t>
  </si>
  <si>
    <t>Column (B) = the number of missing responses; this may vary by item.</t>
  </si>
  <si>
    <t xml:space="preserve">Column (E) = the number of favorable responses on the item (D) divided by the number of valid responses on the item (C). The total at the end of Column (E) is the total number of favorable responses on all items divided by the total number of valid responses on all items.    </t>
  </si>
  <si>
    <t>(B)
Number of Invalid Responses on the Item</t>
  </si>
  <si>
    <t>(C)
Number of Valid Responses on the Item
(A) - (B)</t>
  </si>
  <si>
    <t>(D)
Number of Favorable Responses on the Item</t>
  </si>
  <si>
    <t>(E)
Percent of Favorable Responses on the Item
(D) / (C)</t>
  </si>
  <si>
    <t>Column (D) = the number of favorable responses on an item are those who responded with the top two points on the item's scale (i.e., the number who responded "strongly agree" or "agree," "very satisfied" or "satisfied," or "very good" or "good").</t>
  </si>
  <si>
    <t>Column (A) = all those who responded to at least some of the AES; this number will be the same for all items in the column, so the program will copy the number in the first cell.</t>
  </si>
  <si>
    <t>The program will enter information about names, dates, numbers of employees, and sampling in the top of the table by copying from the Leadership and Knowledge Management Chart.</t>
  </si>
  <si>
    <t>Item Text</t>
  </si>
  <si>
    <t>Enter information about names, dates, numbers of employees, and sampling in the top of the table. Examples of the type of information to include in the sixth row  for "Method Used to Select Employees Asked to Respond" include "census/population of all employees," "random sample," "stratified sample," "multistage/cluster sample," "systematic sample" or similar information.</t>
  </si>
  <si>
    <t>Job Satisfaction Index Chart</t>
  </si>
  <si>
    <t>'The people I work with cooperate to get the job done'</t>
  </si>
  <si>
    <t>I am given a real opportunity to improve my skills in my organization'</t>
  </si>
  <si>
    <t>'My works gives me a feeling of personal accomplishment'</t>
  </si>
  <si>
    <t>'I like the kind of work I do'</t>
  </si>
  <si>
    <t>I have trust and confidence in my supervisor'</t>
  </si>
  <si>
    <t>'Overall, how good a job do you feel is being done by your immediate supervisor / team leader?'</t>
  </si>
  <si>
    <t>'The workforce has the job-relevant knowledge and skills necessary to accomplish organizational goals'</t>
  </si>
  <si>
    <t>My work unit is able to recruit people with the right skills'</t>
  </si>
  <si>
    <t>I know how my work relates to the agency's goals and priorities'</t>
  </si>
  <si>
    <t>'The work I do is important'</t>
  </si>
  <si>
    <t>'Physical conditions (for example, noise level, temperature, lighting, cleanliness in the workplace) allow employees to perform their jobs well'</t>
  </si>
  <si>
    <t>Supervisors/Team leaders in my work unit support employee development'</t>
  </si>
  <si>
    <t>'My talents are used well in the workplace'</t>
  </si>
  <si>
    <t>'My training needs are assessed'</t>
  </si>
  <si>
    <t>Recruitment, Development, &amp; Retention Index Chart</t>
  </si>
  <si>
    <t>Personal Work Experience Index Chart</t>
  </si>
  <si>
    <t>Performance Culture Index Chart</t>
  </si>
  <si>
    <t>'Promotions in my work unit are based on merit'</t>
  </si>
  <si>
    <t>'In my work unit, steps are taken to deal with a poor performer who cannot or will not improve'</t>
  </si>
  <si>
    <t>Creativity and innovation are rewarded'</t>
  </si>
  <si>
    <t>'In my most recent performance appraisal, I understood what I had to do to be rated at different performance levels (e.g., Fully Successful, Outstanding)'</t>
  </si>
  <si>
    <t>'In my work unit, differences in performance are recognized in a meaningful way'</t>
  </si>
  <si>
    <t>Pay raises depend on how well employees perform their jobs'</t>
  </si>
  <si>
    <t>'My performance appraisal is a fair reflection of my performance'</t>
  </si>
  <si>
    <t>'Discussions with my supervisor / team leader about my performance are worthwhile'</t>
  </si>
  <si>
    <t>'Managers/Supervisors/Team leaders work well with employees of different backgrounds'</t>
  </si>
  <si>
    <t>'My supervisor supports my need to balance work and family issues'</t>
  </si>
  <si>
    <t>Leadership Index Chart</t>
  </si>
  <si>
    <t>'In my organization, leaders generate high levels of motivation and commitment in the workforce'</t>
  </si>
  <si>
    <t>'Managers review and evaluate the organizations progress toward meeting its goals and objectives'</t>
  </si>
  <si>
    <t>'Employees are protected from health and safety hazards on the job'</t>
  </si>
  <si>
    <t>'Employees have a feeling of personal empowerment with respect to work processes'</t>
  </si>
  <si>
    <t>'My workload is reasonable'</t>
  </si>
  <si>
    <t>'Managers communicate the goals and priorities of the organization'</t>
  </si>
  <si>
    <t>'My organization has prepared employees for potential security threats'</t>
  </si>
  <si>
    <t>'How satisfied are you with the information you receive from management on whats going on in your organization?'</t>
  </si>
  <si>
    <t>'How satisfied are you with your involvement in decisions that affect your work?'</t>
  </si>
  <si>
    <t>'How satisfied are you with your opportunity to get a better job in your organization?'</t>
  </si>
  <si>
    <t>'How satisfied are you with the recognition you receive for doing a good job?'</t>
  </si>
  <si>
    <t>'How satisfied are you with the policies and practices of your senior leaders?'</t>
  </si>
  <si>
    <t>'How satisfied are you with the training you receive for your present job?'</t>
  </si>
  <si>
    <t>Considering everything, how satisfied are you with your job?'</t>
  </si>
  <si>
    <t>'Considering everything, how satisfied are you with your pay?'</t>
  </si>
  <si>
    <t>I have a high level of respect for my organizations senior leaders'</t>
  </si>
  <si>
    <t>US Department of Veterans Affairs</t>
  </si>
  <si>
    <t>Number of Employees in the Agency at Time of Office of Personnel Management (OPM) Administration</t>
  </si>
  <si>
    <t>Month and Year OPM Administration was Completed</t>
  </si>
  <si>
    <t>Number of Employees Asked to Respond to the OPM Survey</t>
  </si>
  <si>
    <t>985 invitations sent</t>
  </si>
  <si>
    <t>257,000 employees</t>
  </si>
  <si>
    <t>From 28 November through 20 December 2007</t>
  </si>
  <si>
    <t xml:space="preserve">Proportional random sampling stratified by agency (VA, VBA, VHA, NCA) and supervisory status (Supervisory; Non-Supervisory) </t>
  </si>
  <si>
    <t>(A)
Number of Respondents to the OPM Survey</t>
  </si>
  <si>
    <t>Supervisory status</t>
  </si>
  <si>
    <t>Frequency</t>
  </si>
  <si>
    <t>Non-Supervisor</t>
  </si>
  <si>
    <t>Team Leader</t>
  </si>
  <si>
    <t>Supervisor</t>
  </si>
  <si>
    <t>Manager</t>
  </si>
  <si>
    <t>Executive</t>
  </si>
  <si>
    <t>Total</t>
  </si>
  <si>
    <t>Gender</t>
  </si>
  <si>
    <t>Male</t>
  </si>
  <si>
    <t>Female</t>
  </si>
  <si>
    <t>Race</t>
  </si>
  <si>
    <t>Caucasian</t>
  </si>
  <si>
    <t>African-American</t>
  </si>
  <si>
    <t>American / Alaska Indian or Pacific Islander</t>
  </si>
  <si>
    <t>Asian</t>
  </si>
  <si>
    <t>Endorsed more than one racial category</t>
  </si>
  <si>
    <t>Age</t>
  </si>
  <si>
    <t>VBA</t>
  </si>
  <si>
    <t>VHA</t>
  </si>
  <si>
    <t>VA - Other</t>
  </si>
  <si>
    <t>Sub-Agencies</t>
  </si>
  <si>
    <t>NCA</t>
  </si>
  <si>
    <t>Personal Work Experience</t>
  </si>
  <si>
    <t>Performance Culture</t>
  </si>
  <si>
    <t>Leadership</t>
  </si>
  <si>
    <t>Job Satisfaction</t>
  </si>
  <si>
    <t>Item #</t>
  </si>
  <si>
    <t>I like the kind of work I do'</t>
  </si>
  <si>
    <t>95% Confidence Interval - Upper Bound</t>
  </si>
  <si>
    <t>95% Confidence Interval - Lower Bound</t>
  </si>
  <si>
    <t>Item Means</t>
  </si>
  <si>
    <t>Survey Questions and Content Areas</t>
  </si>
  <si>
    <t>Recruit, Development and Retention</t>
  </si>
  <si>
    <t>All of VA (2008 Data)</t>
  </si>
  <si>
    <t xml:space="preserve">American Indian </t>
  </si>
  <si>
    <t>Other</t>
  </si>
  <si>
    <t>&lt;24 years</t>
  </si>
  <si>
    <t>25-29 years</t>
  </si>
  <si>
    <t>30-34 years</t>
  </si>
  <si>
    <t>35-44 years</t>
  </si>
  <si>
    <t>45-54 years</t>
  </si>
  <si>
    <t>55-64 years</t>
  </si>
  <si>
    <t>Over 65 years</t>
  </si>
  <si>
    <t xml:space="preserve">VACO </t>
  </si>
  <si>
    <t>VCS</t>
  </si>
  <si>
    <t>&lt;20 years</t>
  </si>
  <si>
    <t>20-29 years</t>
  </si>
  <si>
    <t>30-39 years</t>
  </si>
  <si>
    <t>40-49 years</t>
  </si>
  <si>
    <t>50-59 years</t>
  </si>
  <si>
    <t>Over 60 years</t>
  </si>
  <si>
    <t>OPM 2008 AES RESPONDENTS (n=477)</t>
  </si>
  <si>
    <t>OPM 2008 -- AES Respondents and Mean Responses / Confidence Intervals</t>
  </si>
  <si>
    <t>OPM 2008 -- AES Mean Responses and Confidence Intervals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</si>
</sst>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Red]0.00"/>
    <numFmt numFmtId="173" formatCode="0_);\(0\)"/>
  </numFmts>
  <fonts count="32">
    <font>
      <sz val="10"/>
      <name val="Arial"/>
      <family val="0"/>
    </font>
    <font>
      <b/>
      <u val="single"/>
      <sz val="10"/>
      <name val="Arial Narrow"/>
      <family val="2"/>
    </font>
    <font>
      <sz val="10"/>
      <name val="Arial Narrow"/>
      <family val="2"/>
    </font>
    <font>
      <sz val="8"/>
      <name val="Arial"/>
      <family val="0"/>
    </font>
    <font>
      <b/>
      <sz val="10"/>
      <color indexed="9"/>
      <name val="Arial Narrow"/>
      <family val="2"/>
    </font>
    <font>
      <b/>
      <sz val="10"/>
      <color indexed="9"/>
      <name val="Arial"/>
      <family val="2"/>
    </font>
    <font>
      <b/>
      <sz val="10"/>
      <name val="Arial"/>
      <family val="2"/>
    </font>
    <font>
      <b/>
      <sz val="18"/>
      <name val="Arial"/>
      <family val="2"/>
    </font>
    <font>
      <u val="single"/>
      <sz val="10"/>
      <color indexed="12"/>
      <name val="Arial"/>
      <family val="0"/>
    </font>
    <font>
      <u val="single"/>
      <sz val="10"/>
      <color indexed="36"/>
      <name val="Arial"/>
      <family val="0"/>
    </font>
    <font>
      <b/>
      <sz val="12"/>
      <name val="Arial Narrow"/>
      <family val="2"/>
    </font>
    <font>
      <b/>
      <sz val="12"/>
      <name val="Arial"/>
      <family val="0"/>
    </font>
    <font>
      <b/>
      <sz val="10"/>
      <name val="Arial Narrow"/>
      <family val="2"/>
    </font>
    <font>
      <b/>
      <i/>
      <u val="single"/>
      <sz val="14"/>
      <name val="Arial"/>
      <family val="2"/>
    </font>
    <font>
      <sz val="14"/>
      <name val="Arial"/>
      <family val="2"/>
    </font>
    <font>
      <b/>
      <i/>
      <sz val="10"/>
      <name val="Arial"/>
      <family val="2"/>
    </font>
    <font>
      <sz val="14"/>
      <color indexed="8"/>
      <name val="Arial"/>
      <family val="2"/>
    </font>
    <font>
      <sz val="9"/>
      <color indexed="8"/>
      <name val="Arial"/>
      <family val="2"/>
    </font>
    <font>
      <sz val="10.5"/>
      <name val="Arial"/>
      <family val="0"/>
    </font>
    <font>
      <sz val="9"/>
      <name val="Arial"/>
      <family val="0"/>
    </font>
    <font>
      <b/>
      <sz val="9"/>
      <color indexed="9"/>
      <name val="Arial"/>
      <family val="0"/>
    </font>
    <font>
      <b/>
      <sz val="14"/>
      <name val="Arial"/>
      <family val="2"/>
    </font>
    <font>
      <b/>
      <sz val="9"/>
      <name val="Arial"/>
      <family val="2"/>
    </font>
    <font>
      <sz val="10"/>
      <color indexed="8"/>
      <name val="Arial"/>
      <family val="2"/>
    </font>
    <font>
      <sz val="9.25"/>
      <name val="Arial"/>
      <family val="0"/>
    </font>
    <font>
      <sz val="9.75"/>
      <name val="Arial"/>
      <family val="0"/>
    </font>
    <font>
      <sz val="8.75"/>
      <name val="Arial"/>
      <family val="0"/>
    </font>
    <font>
      <sz val="9.5"/>
      <name val="Arial"/>
      <family val="0"/>
    </font>
    <font>
      <sz val="8.25"/>
      <name val="Arial"/>
      <family val="0"/>
    </font>
    <font>
      <sz val="8.5"/>
      <name val="Arial"/>
      <family val="0"/>
    </font>
    <font>
      <sz val="10.75"/>
      <name val="Arial"/>
      <family val="2"/>
    </font>
    <font>
      <sz val="11"/>
      <name val="Arial"/>
      <family val="2"/>
    </font>
  </fonts>
  <fills count="6">
    <fill>
      <patternFill/>
    </fill>
    <fill>
      <patternFill patternType="gray125"/>
    </fill>
    <fill>
      <patternFill patternType="solid">
        <fgColor indexed="43"/>
        <bgColor indexed="64"/>
      </patternFill>
    </fill>
    <fill>
      <patternFill patternType="solid">
        <fgColor indexed="8"/>
        <bgColor indexed="64"/>
      </patternFill>
    </fill>
    <fill>
      <patternFill patternType="solid">
        <fgColor indexed="44"/>
        <bgColor indexed="64"/>
      </patternFill>
    </fill>
    <fill>
      <patternFill patternType="solid">
        <fgColor indexed="9"/>
        <bgColor indexed="64"/>
      </patternFill>
    </fill>
  </fills>
  <borders count="22">
    <border>
      <left/>
      <right/>
      <top/>
      <bottom/>
      <diagonal/>
    </border>
    <border>
      <left style="thin"/>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n"/>
    </border>
    <border>
      <left style="hair"/>
      <right style="hair"/>
      <top style="hair"/>
      <bottom style="hair"/>
    </border>
    <border>
      <left>
        <color indexed="63"/>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bottom style="thin">
        <color indexed="9"/>
      </bottom>
    </border>
    <border>
      <left style="thin">
        <color indexed="9"/>
      </left>
      <right>
        <color indexed="63"/>
      </right>
      <top style="thin"/>
      <bottom style="thin">
        <color indexed="9"/>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6" fillId="2" borderId="1" xfId="0" applyFont="1" applyFill="1" applyBorder="1" applyAlignment="1" applyProtection="1">
      <alignment horizontal="center" vertical="center" wrapText="1"/>
      <protection hidden="1"/>
    </xf>
    <xf numFmtId="3" fontId="0" fillId="2" borderId="1" xfId="0" applyNumberFormat="1" applyFill="1" applyBorder="1" applyAlignment="1" applyProtection="1">
      <alignment horizontal="center" wrapText="1"/>
      <protection hidden="1"/>
    </xf>
    <xf numFmtId="165" fontId="0" fillId="2" borderId="1" xfId="0" applyNumberFormat="1" applyFill="1" applyBorder="1" applyAlignment="1" applyProtection="1">
      <alignment horizontal="center" vertical="center" wrapText="1"/>
      <protection hidden="1"/>
    </xf>
    <xf numFmtId="0" fontId="0" fillId="0" borderId="0" xfId="0" applyAlignment="1" applyProtection="1">
      <alignment/>
      <protection/>
    </xf>
    <xf numFmtId="0" fontId="0" fillId="0" borderId="0" xfId="0" applyAlignment="1" applyProtection="1">
      <alignment wrapText="1"/>
      <protection/>
    </xf>
    <xf numFmtId="0" fontId="1" fillId="0" borderId="0" xfId="0" applyFont="1" applyFill="1" applyBorder="1" applyAlignment="1" applyProtection="1">
      <alignment/>
      <protection/>
    </xf>
    <xf numFmtId="0" fontId="2" fillId="0" borderId="0" xfId="0" applyFont="1" applyAlignment="1" applyProtection="1">
      <alignment wrapText="1"/>
      <protection/>
    </xf>
    <xf numFmtId="0" fontId="0" fillId="0" borderId="0" xfId="0" applyFont="1" applyAlignment="1" applyProtection="1">
      <alignment/>
      <protection/>
    </xf>
    <xf numFmtId="0" fontId="2" fillId="0" borderId="0" xfId="0" applyFont="1" applyFill="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xf>
    <xf numFmtId="3" fontId="0" fillId="2" borderId="1" xfId="0" applyNumberFormat="1" applyFill="1" applyBorder="1" applyAlignment="1" applyProtection="1">
      <alignment horizontal="center" vertical="center" wrapText="1"/>
      <protection hidden="1"/>
    </xf>
    <xf numFmtId="0" fontId="5" fillId="3" borderId="2" xfId="0" applyFont="1" applyFill="1" applyBorder="1" applyAlignment="1" applyProtection="1">
      <alignment horizontal="center" wrapText="1"/>
      <protection hidden="1"/>
    </xf>
    <xf numFmtId="0" fontId="0" fillId="4" borderId="1" xfId="0" applyFont="1" applyFill="1" applyBorder="1" applyAlignment="1">
      <alignment wrapText="1"/>
    </xf>
    <xf numFmtId="0" fontId="0" fillId="4" borderId="1" xfId="0" applyFont="1" applyFill="1" applyBorder="1" applyAlignment="1" quotePrefix="1">
      <alignment/>
    </xf>
    <xf numFmtId="0" fontId="0" fillId="4" borderId="1" xfId="0" applyFont="1" applyFill="1" applyBorder="1" applyAlignment="1">
      <alignment/>
    </xf>
    <xf numFmtId="0" fontId="0" fillId="4" borderId="1" xfId="0" applyFont="1" applyFill="1" applyBorder="1" applyAlignment="1" quotePrefix="1">
      <alignment wrapText="1"/>
    </xf>
    <xf numFmtId="0" fontId="7" fillId="0" borderId="3" xfId="0" applyFont="1" applyBorder="1" applyAlignment="1" applyProtection="1">
      <alignment horizontal="left"/>
      <protection hidden="1"/>
    </xf>
    <xf numFmtId="0" fontId="15" fillId="0" borderId="0" xfId="0" applyFont="1" applyBorder="1" applyAlignment="1">
      <alignment/>
    </xf>
    <xf numFmtId="0" fontId="0" fillId="0" borderId="0" xfId="0" applyBorder="1" applyAlignment="1">
      <alignment/>
    </xf>
    <xf numFmtId="0" fontId="16" fillId="2" borderId="4" xfId="0" applyFont="1" applyFill="1" applyBorder="1" applyAlignment="1">
      <alignment/>
    </xf>
    <xf numFmtId="0" fontId="17" fillId="2" borderId="4" xfId="0" applyFont="1" applyFill="1" applyBorder="1" applyAlignment="1">
      <alignment horizontal="left" vertical="top" wrapText="1"/>
    </xf>
    <xf numFmtId="0" fontId="0" fillId="0" borderId="4" xfId="0" applyBorder="1" applyAlignment="1">
      <alignment/>
    </xf>
    <xf numFmtId="0" fontId="16" fillId="2" borderId="4" xfId="0" applyFont="1" applyFill="1" applyBorder="1" applyAlignment="1">
      <alignment vertical="top" wrapText="1"/>
    </xf>
    <xf numFmtId="0" fontId="0" fillId="2" borderId="4" xfId="0" applyFont="1" applyFill="1" applyBorder="1" applyAlignment="1">
      <alignment horizontal="right"/>
    </xf>
    <xf numFmtId="0" fontId="0" fillId="2" borderId="4" xfId="0" applyFont="1" applyFill="1" applyBorder="1" applyAlignment="1">
      <alignment horizontal="left"/>
    </xf>
    <xf numFmtId="0" fontId="14" fillId="2" borderId="4" xfId="0" applyFont="1" applyFill="1" applyBorder="1" applyAlignment="1">
      <alignment horizontal="left"/>
    </xf>
    <xf numFmtId="0" fontId="0" fillId="0" borderId="0" xfId="0" applyFill="1" applyAlignment="1">
      <alignment/>
    </xf>
    <xf numFmtId="0" fontId="17" fillId="2" borderId="4" xfId="0" applyFont="1" applyFill="1" applyBorder="1" applyAlignment="1">
      <alignment horizontal="right" vertical="top" wrapText="1"/>
    </xf>
    <xf numFmtId="0" fontId="5" fillId="3" borderId="2" xfId="0" applyFont="1" applyFill="1" applyBorder="1" applyAlignment="1" applyProtection="1">
      <alignment/>
      <protection/>
    </xf>
    <xf numFmtId="0" fontId="0" fillId="0" borderId="1" xfId="0" applyBorder="1" applyAlignment="1" applyProtection="1">
      <alignment horizontal="center" wrapText="1"/>
      <protection/>
    </xf>
    <xf numFmtId="0" fontId="7" fillId="0" borderId="0" xfId="0" applyFont="1" applyAlignment="1" applyProtection="1">
      <alignment/>
      <protection/>
    </xf>
    <xf numFmtId="0" fontId="0" fillId="4" borderId="1" xfId="0" applyFill="1" applyBorder="1" applyAlignment="1">
      <alignment horizontal="center"/>
    </xf>
    <xf numFmtId="0" fontId="4" fillId="3" borderId="5" xfId="0" applyFont="1" applyFill="1" applyBorder="1" applyAlignment="1" applyProtection="1">
      <alignment horizontal="left" vertical="top"/>
      <protection hidden="1"/>
    </xf>
    <xf numFmtId="0" fontId="4" fillId="3" borderId="6" xfId="0" applyFont="1" applyFill="1" applyBorder="1" applyAlignment="1" applyProtection="1">
      <alignment horizontal="left" vertical="top" wrapText="1"/>
      <protection hidden="1"/>
    </xf>
    <xf numFmtId="0" fontId="4" fillId="3" borderId="7" xfId="0" applyFont="1" applyFill="1" applyBorder="1" applyAlignment="1" applyProtection="1">
      <alignment horizontal="left" vertical="top"/>
      <protection hidden="1"/>
    </xf>
    <xf numFmtId="0" fontId="4" fillId="3" borderId="8" xfId="0" applyFont="1" applyFill="1" applyBorder="1" applyAlignment="1" applyProtection="1">
      <alignment horizontal="left" vertical="top" wrapText="1"/>
      <protection hidden="1"/>
    </xf>
    <xf numFmtId="0" fontId="4" fillId="3" borderId="9" xfId="0" applyFont="1" applyFill="1" applyBorder="1" applyAlignment="1" applyProtection="1">
      <alignment horizontal="left" vertical="top"/>
      <protection hidden="1"/>
    </xf>
    <xf numFmtId="0" fontId="4" fillId="3" borderId="10" xfId="0" applyFont="1" applyFill="1" applyBorder="1" applyAlignment="1" applyProtection="1">
      <alignment horizontal="left" vertical="top" wrapText="1"/>
      <protection hidden="1"/>
    </xf>
    <xf numFmtId="0" fontId="19" fillId="0" borderId="0" xfId="0" applyFont="1" applyAlignment="1">
      <alignment/>
    </xf>
    <xf numFmtId="0" fontId="20" fillId="3" borderId="11" xfId="0" applyFont="1" applyFill="1" applyBorder="1" applyAlignment="1" applyProtection="1">
      <alignment horizontal="center" wrapText="1"/>
      <protection hidden="1"/>
    </xf>
    <xf numFmtId="0" fontId="20" fillId="3" borderId="12" xfId="0" applyFont="1" applyFill="1" applyBorder="1" applyAlignment="1" applyProtection="1">
      <alignment horizontal="center" wrapText="1"/>
      <protection hidden="1"/>
    </xf>
    <xf numFmtId="0" fontId="20" fillId="3" borderId="2" xfId="0" applyFont="1" applyFill="1" applyBorder="1" applyAlignment="1" applyProtection="1">
      <alignment horizontal="center" wrapText="1"/>
      <protection hidden="1"/>
    </xf>
    <xf numFmtId="0" fontId="6" fillId="0" borderId="0" xfId="0" applyFont="1" applyAlignment="1">
      <alignment horizontal="center" wrapText="1"/>
    </xf>
    <xf numFmtId="0" fontId="0" fillId="0" borderId="0" xfId="0" applyFont="1" applyAlignment="1">
      <alignment/>
    </xf>
    <xf numFmtId="0" fontId="0" fillId="0" borderId="0" xfId="0" applyFont="1" applyAlignment="1">
      <alignment/>
    </xf>
    <xf numFmtId="0" fontId="0" fillId="4" borderId="13" xfId="0" applyFont="1" applyFill="1" applyBorder="1" applyAlignment="1">
      <alignment wrapText="1"/>
    </xf>
    <xf numFmtId="3" fontId="0" fillId="2" borderId="1" xfId="0" applyNumberFormat="1" applyFont="1" applyFill="1" applyBorder="1" applyAlignment="1" applyProtection="1">
      <alignment horizontal="center" vertical="center" wrapText="1"/>
      <protection hidden="1"/>
    </xf>
    <xf numFmtId="165" fontId="0" fillId="2" borderId="1" xfId="0" applyNumberFormat="1" applyFont="1" applyFill="1" applyBorder="1" applyAlignment="1" applyProtection="1">
      <alignment horizontal="center" vertical="center" wrapText="1"/>
      <protection hidden="1"/>
    </xf>
    <xf numFmtId="0" fontId="0" fillId="0" borderId="0" xfId="0" applyFont="1" applyAlignment="1">
      <alignment/>
    </xf>
    <xf numFmtId="0" fontId="0" fillId="4" borderId="13" xfId="0" applyFont="1" applyFill="1" applyBorder="1" applyAlignment="1" quotePrefix="1">
      <alignment wrapText="1"/>
    </xf>
    <xf numFmtId="0" fontId="0" fillId="4" borderId="13" xfId="0" applyFont="1" applyFill="1" applyBorder="1" applyAlignment="1">
      <alignment wrapText="1"/>
    </xf>
    <xf numFmtId="0" fontId="0" fillId="4" borderId="13" xfId="0" applyFont="1" applyFill="1" applyBorder="1" applyAlignment="1">
      <alignment wrapText="1"/>
    </xf>
    <xf numFmtId="0" fontId="0" fillId="0" borderId="0" xfId="0" applyFont="1" applyAlignment="1" applyProtection="1">
      <alignment wrapText="1"/>
      <protection/>
    </xf>
    <xf numFmtId="0" fontId="0" fillId="4" borderId="13" xfId="0" applyFont="1" applyFill="1" applyBorder="1" applyAlignment="1" quotePrefix="1">
      <alignment wrapText="1"/>
    </xf>
    <xf numFmtId="0" fontId="0" fillId="0" borderId="0" xfId="0" applyFont="1" applyAlignment="1">
      <alignment wrapText="1"/>
    </xf>
    <xf numFmtId="0" fontId="0" fillId="0" borderId="0" xfId="0" applyFont="1" applyFill="1" applyBorder="1" applyAlignment="1">
      <alignment/>
    </xf>
    <xf numFmtId="0" fontId="0" fillId="0" borderId="0" xfId="0" applyFont="1" applyFill="1" applyBorder="1" applyAlignment="1">
      <alignment wrapText="1"/>
    </xf>
    <xf numFmtId="3" fontId="0" fillId="0" borderId="0" xfId="0" applyNumberFormat="1" applyFont="1" applyFill="1" applyBorder="1" applyAlignment="1" applyProtection="1">
      <alignment horizontal="center" vertical="center" wrapText="1"/>
      <protection hidden="1"/>
    </xf>
    <xf numFmtId="165" fontId="0" fillId="0" borderId="0"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wrapText="1"/>
      <protection/>
    </xf>
    <xf numFmtId="0" fontId="19" fillId="0" borderId="0" xfId="0" applyFont="1" applyAlignment="1">
      <alignment horizontal="center"/>
    </xf>
    <xf numFmtId="0" fontId="22" fillId="0" borderId="1" xfId="0" applyFont="1" applyBorder="1" applyAlignment="1">
      <alignment horizontal="center"/>
    </xf>
    <xf numFmtId="0" fontId="19" fillId="0" borderId="1" xfId="0" applyFont="1" applyBorder="1" applyAlignment="1" applyProtection="1">
      <alignment horizontal="center" wrapText="1"/>
      <protection/>
    </xf>
    <xf numFmtId="0" fontId="19" fillId="0" borderId="0" xfId="0" applyFont="1" applyFill="1" applyBorder="1" applyAlignment="1" applyProtection="1">
      <alignment horizontal="center" wrapText="1"/>
      <protection/>
    </xf>
    <xf numFmtId="0" fontId="0" fillId="4" borderId="14"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0" fillId="0" borderId="3" xfId="0" applyFont="1" applyBorder="1" applyAlignment="1">
      <alignment horizontal="center" vertical="center"/>
    </xf>
    <xf numFmtId="2" fontId="23" fillId="5" borderId="1"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xf>
    <xf numFmtId="2" fontId="23" fillId="0" borderId="0" xfId="0" applyNumberFormat="1" applyFont="1" applyFill="1" applyBorder="1" applyAlignment="1">
      <alignment horizontal="center" vertical="center" wrapText="1"/>
    </xf>
    <xf numFmtId="0" fontId="0" fillId="0" borderId="15" xfId="0" applyFont="1" applyFill="1" applyBorder="1" applyAlignment="1">
      <alignment wrapText="1"/>
    </xf>
    <xf numFmtId="0" fontId="0" fillId="0" borderId="15" xfId="0" applyFont="1" applyFill="1" applyBorder="1" applyAlignment="1">
      <alignment horizontal="center" vertical="center"/>
    </xf>
    <xf numFmtId="0" fontId="0" fillId="0" borderId="0" xfId="0" applyFont="1" applyAlignment="1">
      <alignment/>
    </xf>
    <xf numFmtId="0" fontId="0" fillId="4" borderId="13" xfId="0" applyFont="1" applyFill="1" applyBorder="1" applyAlignment="1">
      <alignment wrapText="1"/>
    </xf>
    <xf numFmtId="0" fontId="0" fillId="4" borderId="13" xfId="0" applyFont="1" applyFill="1" applyBorder="1" applyAlignment="1" quotePrefix="1">
      <alignment wrapText="1"/>
    </xf>
    <xf numFmtId="0" fontId="0" fillId="0" borderId="0" xfId="0" applyFont="1" applyAlignment="1" applyProtection="1">
      <alignment wrapText="1"/>
      <protection/>
    </xf>
    <xf numFmtId="0" fontId="0" fillId="0" borderId="0" xfId="0" applyFont="1" applyFill="1" applyBorder="1" applyAlignment="1">
      <alignment wrapText="1"/>
    </xf>
    <xf numFmtId="0" fontId="0" fillId="0" borderId="0" xfId="0" applyFont="1" applyFill="1" applyBorder="1" applyAlignment="1" applyProtection="1">
      <alignment wrapText="1"/>
      <protection/>
    </xf>
    <xf numFmtId="0" fontId="0" fillId="0" borderId="15" xfId="0" applyFont="1" applyFill="1" applyBorder="1" applyAlignment="1">
      <alignment wrapText="1"/>
    </xf>
    <xf numFmtId="0" fontId="0" fillId="0" borderId="0" xfId="0" applyFont="1" applyAlignment="1">
      <alignment wrapText="1"/>
    </xf>
    <xf numFmtId="0" fontId="0" fillId="0" borderId="0" xfId="0" applyFont="1" applyFill="1" applyBorder="1" applyAlignment="1">
      <alignment/>
    </xf>
    <xf numFmtId="0" fontId="0" fillId="0" borderId="0" xfId="0" applyFont="1" applyFill="1" applyAlignment="1" applyProtection="1">
      <alignment wrapText="1"/>
      <protection/>
    </xf>
    <xf numFmtId="0" fontId="0" fillId="0" borderId="0" xfId="0" applyFont="1" applyFill="1" applyAlignment="1">
      <alignment/>
    </xf>
    <xf numFmtId="0" fontId="0" fillId="0" borderId="0" xfId="0" applyFont="1" applyFill="1" applyAlignment="1">
      <alignment/>
    </xf>
    <xf numFmtId="2" fontId="0" fillId="0" borderId="3" xfId="0" applyNumberFormat="1" applyFont="1" applyFill="1" applyBorder="1" applyAlignment="1">
      <alignment horizontal="center" vertical="center"/>
    </xf>
    <xf numFmtId="0" fontId="6" fillId="0" borderId="1" xfId="0" applyFont="1" applyBorder="1" applyAlignment="1">
      <alignment horizontal="center" wrapText="1"/>
    </xf>
    <xf numFmtId="0" fontId="6" fillId="0" borderId="3" xfId="0" applyFont="1" applyFill="1" applyBorder="1" applyAlignment="1">
      <alignment horizontal="center" wrapText="1"/>
    </xf>
    <xf numFmtId="0" fontId="6" fillId="0" borderId="3" xfId="0" applyFont="1" applyBorder="1" applyAlignment="1">
      <alignment horizontal="center" wrapText="1"/>
    </xf>
    <xf numFmtId="0" fontId="0" fillId="0" borderId="16" xfId="0" applyBorder="1" applyAlignment="1" applyProtection="1">
      <alignment/>
      <protection/>
    </xf>
    <xf numFmtId="0" fontId="20" fillId="0" borderId="0" xfId="0" applyFont="1" applyFill="1" applyBorder="1" applyAlignment="1" applyProtection="1">
      <alignment horizontal="center" wrapText="1"/>
      <protection hidden="1"/>
    </xf>
    <xf numFmtId="0" fontId="0" fillId="0" borderId="0" xfId="0" applyFont="1" applyFill="1" applyAlignment="1">
      <alignment/>
    </xf>
    <xf numFmtId="0" fontId="22" fillId="0" borderId="15" xfId="0" applyFont="1" applyFill="1" applyBorder="1" applyAlignment="1">
      <alignment horizontal="center"/>
    </xf>
    <xf numFmtId="0" fontId="6" fillId="0" borderId="15" xfId="0" applyFont="1" applyFill="1" applyBorder="1" applyAlignment="1">
      <alignment horizontal="center" wrapText="1"/>
    </xf>
    <xf numFmtId="0" fontId="0" fillId="0" borderId="0" xfId="0" applyFont="1" applyFill="1" applyBorder="1" applyAlignment="1">
      <alignment/>
    </xf>
    <xf numFmtId="0" fontId="22" fillId="0" borderId="3" xfId="0" applyFont="1" applyFill="1" applyBorder="1" applyAlignment="1">
      <alignment horizontal="center"/>
    </xf>
    <xf numFmtId="0" fontId="20" fillId="0" borderId="3" xfId="0" applyFont="1" applyFill="1" applyBorder="1" applyAlignment="1" applyProtection="1">
      <alignment horizontal="center" wrapText="1"/>
      <protection hidden="1"/>
    </xf>
    <xf numFmtId="0" fontId="0" fillId="0" borderId="0" xfId="0" applyFont="1" applyFill="1" applyAlignment="1" applyProtection="1">
      <alignment wrapText="1"/>
      <protection/>
    </xf>
    <xf numFmtId="0" fontId="19" fillId="0" borderId="3" xfId="0" applyFont="1" applyBorder="1" applyAlignment="1">
      <alignment horizontal="center"/>
    </xf>
    <xf numFmtId="3" fontId="0" fillId="0" borderId="0" xfId="0" applyNumberFormat="1" applyAlignment="1">
      <alignment/>
    </xf>
    <xf numFmtId="3" fontId="0" fillId="2" borderId="4" xfId="0" applyNumberFormat="1" applyFont="1" applyFill="1" applyBorder="1" applyAlignment="1">
      <alignment horizontal="right"/>
    </xf>
    <xf numFmtId="0" fontId="0" fillId="2" borderId="4" xfId="0" applyFont="1" applyFill="1" applyBorder="1" applyAlignment="1">
      <alignment horizontal="center"/>
    </xf>
    <xf numFmtId="0" fontId="0" fillId="2" borderId="4" xfId="0" applyNumberFormat="1" applyFont="1" applyFill="1" applyBorder="1" applyAlignment="1" applyProtection="1">
      <alignment/>
      <protection locked="0"/>
    </xf>
    <xf numFmtId="0" fontId="0" fillId="2" borderId="4" xfId="0" applyFont="1" applyFill="1" applyBorder="1" applyAlignment="1">
      <alignment/>
    </xf>
    <xf numFmtId="0" fontId="0" fillId="0" borderId="17" xfId="0" applyFont="1" applyFill="1" applyBorder="1" applyAlignment="1">
      <alignment horizontal="right"/>
    </xf>
    <xf numFmtId="0" fontId="0" fillId="0" borderId="0" xfId="0" applyFont="1" applyFill="1" applyBorder="1" applyAlignment="1">
      <alignment/>
    </xf>
    <xf numFmtId="0" fontId="0" fillId="0" borderId="18" xfId="0" applyBorder="1" applyAlignment="1">
      <alignment/>
    </xf>
    <xf numFmtId="0" fontId="0" fillId="0" borderId="19" xfId="0" applyBorder="1" applyAlignment="1">
      <alignment/>
    </xf>
    <xf numFmtId="0" fontId="6" fillId="0" borderId="19" xfId="0" applyFont="1" applyFill="1" applyBorder="1" applyAlignment="1">
      <alignment horizontal="right"/>
    </xf>
    <xf numFmtId="0" fontId="0" fillId="0" borderId="0" xfId="0" applyFill="1" applyBorder="1" applyAlignment="1">
      <alignment/>
    </xf>
    <xf numFmtId="0" fontId="0" fillId="0" borderId="19" xfId="0" applyFill="1" applyBorder="1" applyAlignment="1">
      <alignment/>
    </xf>
    <xf numFmtId="0" fontId="0" fillId="0" borderId="0" xfId="0" applyFont="1" applyBorder="1" applyAlignment="1">
      <alignment/>
    </xf>
    <xf numFmtId="0" fontId="23" fillId="2" borderId="4" xfId="0" applyFont="1" applyFill="1" applyBorder="1" applyAlignment="1">
      <alignment horizontal="center" wrapText="1"/>
    </xf>
    <xf numFmtId="3" fontId="23" fillId="2" borderId="4" xfId="0" applyNumberFormat="1" applyFont="1" applyFill="1" applyBorder="1" applyAlignment="1">
      <alignment horizontal="right" wrapText="1"/>
    </xf>
    <xf numFmtId="0" fontId="23" fillId="2" borderId="4" xfId="0" applyFont="1" applyFill="1" applyBorder="1" applyAlignment="1">
      <alignment horizontal="right" wrapText="1"/>
    </xf>
    <xf numFmtId="0" fontId="0" fillId="0" borderId="4" xfId="0" applyFont="1" applyFill="1" applyBorder="1" applyAlignment="1">
      <alignment/>
    </xf>
    <xf numFmtId="0" fontId="0" fillId="0" borderId="19" xfId="0" applyFont="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23" fillId="2" borderId="4" xfId="0" applyFont="1" applyFill="1" applyBorder="1" applyAlignment="1">
      <alignment vertical="top" wrapText="1"/>
    </xf>
    <xf numFmtId="0" fontId="23" fillId="2" borderId="4" xfId="0" applyFont="1" applyFill="1" applyBorder="1" applyAlignment="1">
      <alignment horizontal="right" vertical="top" wrapText="1"/>
    </xf>
    <xf numFmtId="0" fontId="0" fillId="2" borderId="4" xfId="0" applyFont="1" applyFill="1" applyBorder="1" applyAlignment="1">
      <alignment wrapText="1"/>
    </xf>
    <xf numFmtId="0" fontId="0" fillId="2" borderId="4" xfId="0" applyNumberFormat="1" applyFont="1" applyFill="1" applyBorder="1" applyAlignment="1" applyProtection="1">
      <alignment horizontal="left"/>
      <protection locked="0"/>
    </xf>
    <xf numFmtId="0" fontId="0" fillId="2" borderId="4" xfId="0" applyNumberFormat="1" applyFont="1" applyFill="1" applyBorder="1" applyAlignment="1" applyProtection="1">
      <alignment horizontal="right"/>
      <protection locked="0"/>
    </xf>
    <xf numFmtId="0" fontId="0" fillId="2" borderId="0" xfId="0" applyFill="1" applyBorder="1" applyAlignment="1">
      <alignment/>
    </xf>
    <xf numFmtId="0" fontId="0" fillId="2" borderId="0" xfId="0" applyFont="1" applyFill="1" applyBorder="1" applyAlignment="1">
      <alignment/>
    </xf>
    <xf numFmtId="0" fontId="4" fillId="3" borderId="0" xfId="0" applyFont="1" applyFill="1" applyBorder="1" applyAlignment="1" applyProtection="1">
      <alignment horizontal="left" vertical="top" wrapText="1"/>
      <protection hidden="1"/>
    </xf>
    <xf numFmtId="0" fontId="0" fillId="0" borderId="11" xfId="0" applyBorder="1" applyAlignment="1">
      <alignment/>
    </xf>
    <xf numFmtId="0" fontId="4" fillId="3" borderId="0" xfId="0" applyFont="1" applyFill="1" applyBorder="1" applyAlignment="1" applyProtection="1">
      <alignment horizontal="left" vertical="top"/>
      <protection hidden="1"/>
    </xf>
    <xf numFmtId="0" fontId="7" fillId="0" borderId="0" xfId="0" applyFont="1" applyBorder="1" applyAlignment="1" applyProtection="1">
      <alignment horizontal="left"/>
      <protection hidden="1"/>
    </xf>
    <xf numFmtId="0" fontId="7" fillId="0" borderId="3" xfId="0" applyFont="1" applyBorder="1" applyAlignment="1" applyProtection="1">
      <alignment horizontal="left"/>
      <protection hidden="1"/>
    </xf>
    <xf numFmtId="0" fontId="2" fillId="4" borderId="0" xfId="0" applyFont="1" applyFill="1" applyBorder="1" applyAlignment="1" applyProtection="1">
      <alignment wrapText="1"/>
      <protection/>
    </xf>
    <xf numFmtId="0" fontId="2" fillId="2" borderId="0" xfId="0" applyFont="1" applyFill="1" applyBorder="1" applyAlignment="1" applyProtection="1">
      <alignment wrapText="1"/>
      <protection/>
    </xf>
    <xf numFmtId="0" fontId="12" fillId="2" borderId="21" xfId="0" applyFont="1" applyFill="1" applyBorder="1" applyAlignment="1" applyProtection="1">
      <alignment horizontal="left" wrapText="1"/>
      <protection hidden="1"/>
    </xf>
    <xf numFmtId="0" fontId="6" fillId="2" borderId="14" xfId="0" applyFont="1" applyFill="1" applyBorder="1" applyAlignment="1" applyProtection="1">
      <alignment wrapText="1"/>
      <protection hidden="1"/>
    </xf>
    <xf numFmtId="0" fontId="10" fillId="2" borderId="21" xfId="0" applyFont="1" applyFill="1" applyBorder="1" applyAlignment="1" applyProtection="1">
      <alignment horizontal="left" wrapText="1"/>
      <protection hidden="1"/>
    </xf>
    <xf numFmtId="0" fontId="11" fillId="2" borderId="14" xfId="0" applyFont="1" applyFill="1" applyBorder="1" applyAlignment="1" applyProtection="1">
      <alignment wrapText="1"/>
      <protection hidden="1"/>
    </xf>
    <xf numFmtId="3" fontId="12" fillId="2" borderId="21" xfId="0" applyNumberFormat="1" applyFont="1" applyFill="1" applyBorder="1" applyAlignment="1" applyProtection="1">
      <alignment horizontal="left" wrapText="1"/>
      <protection hidden="1"/>
    </xf>
    <xf numFmtId="3" fontId="6" fillId="2" borderId="14" xfId="0" applyNumberFormat="1" applyFont="1" applyFill="1" applyBorder="1" applyAlignment="1" applyProtection="1">
      <alignment wrapText="1"/>
      <protection hidden="1"/>
    </xf>
    <xf numFmtId="164" fontId="12" fillId="2" borderId="21" xfId="0" applyNumberFormat="1" applyFont="1" applyFill="1" applyBorder="1" applyAlignment="1" applyProtection="1">
      <alignment horizontal="left" wrapText="1"/>
      <protection hidden="1"/>
    </xf>
    <xf numFmtId="164" fontId="6" fillId="2" borderId="14" xfId="0" applyNumberFormat="1" applyFont="1" applyFill="1" applyBorder="1" applyAlignment="1" applyProtection="1">
      <alignment wrapText="1"/>
      <protection hidden="1"/>
    </xf>
    <xf numFmtId="0" fontId="0" fillId="0" borderId="0" xfId="0" applyAlignment="1">
      <alignment horizontal="left"/>
    </xf>
    <xf numFmtId="0" fontId="21" fillId="0" borderId="0" xfId="0" applyFont="1" applyAlignment="1">
      <alignment horizontal="left"/>
    </xf>
    <xf numFmtId="0" fontId="0" fillId="0" borderId="0" xfId="0" applyAlignment="1">
      <alignment/>
    </xf>
    <xf numFmtId="0" fontId="13" fillId="0" borderId="0" xfId="0" applyFont="1" applyBorder="1" applyAlignment="1">
      <alignment horizontal="center"/>
    </xf>
    <xf numFmtId="0" fontId="1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OPM 2008 AES: Supervisor Percentages</a:t>
            </a:r>
          </a:p>
        </c:rich>
      </c:tx>
      <c:layout>
        <c:manualLayout>
          <c:xMode val="factor"/>
          <c:yMode val="factor"/>
          <c:x val="-0.012"/>
          <c:y val="0.1025"/>
        </c:manualLayout>
      </c:layout>
      <c:spPr>
        <a:noFill/>
        <a:ln>
          <a:noFill/>
        </a:ln>
      </c:spPr>
    </c:title>
    <c:plotArea>
      <c:layout>
        <c:manualLayout>
          <c:xMode val="edge"/>
          <c:yMode val="edge"/>
          <c:x val="0.146"/>
          <c:y val="0.30075"/>
          <c:w val="0.46425"/>
          <c:h val="0.45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1100" b="0" i="0" u="none" baseline="0">
                    <a:latin typeface="Arial"/>
                    <a:ea typeface="Arial"/>
                    <a:cs typeface="Arial"/>
                  </a:defRPr>
                </a:pPr>
              </a:p>
            </c:txPr>
            <c:showLegendKey val="0"/>
            <c:showVal val="0"/>
            <c:showBubbleSize val="0"/>
            <c:showCatName val="0"/>
            <c:showSerName val="0"/>
            <c:showLeaderLines val="1"/>
            <c:showPercent val="1"/>
          </c:dLbls>
          <c:cat>
            <c:strRef>
              <c:f>'OPM vs All VA-Frequencies'!$A$4:$A$8</c:f>
              <c:strCache>
                <c:ptCount val="5"/>
                <c:pt idx="0">
                  <c:v>Non-Supervisor</c:v>
                </c:pt>
                <c:pt idx="1">
                  <c:v>Team Leader</c:v>
                </c:pt>
                <c:pt idx="2">
                  <c:v>Supervisor</c:v>
                </c:pt>
                <c:pt idx="3">
                  <c:v>Manager</c:v>
                </c:pt>
                <c:pt idx="4">
                  <c:v>Executive</c:v>
                </c:pt>
              </c:strCache>
            </c:strRef>
          </c:cat>
          <c:val>
            <c:numRef>
              <c:f>'OPM vs All VA-Frequencies'!$B$4:$B$8</c:f>
              <c:numCache>
                <c:ptCount val="5"/>
                <c:pt idx="0">
                  <c:v>306</c:v>
                </c:pt>
                <c:pt idx="1">
                  <c:v>70</c:v>
                </c:pt>
                <c:pt idx="2">
                  <c:v>60</c:v>
                </c:pt>
                <c:pt idx="3">
                  <c:v>19</c:v>
                </c:pt>
                <c:pt idx="4">
                  <c:v>5</c:v>
                </c:pt>
              </c:numCache>
            </c:numRef>
          </c:val>
        </c:ser>
      </c:pieChart>
      <c:spPr>
        <a:noFill/>
        <a:ln>
          <a:noFill/>
        </a:ln>
      </c:spPr>
    </c:plotArea>
    <c:legend>
      <c:legendPos val="r"/>
      <c:layout>
        <c:manualLayout>
          <c:xMode val="edge"/>
          <c:yMode val="edge"/>
          <c:x val="0.689"/>
          <c:y val="0.4405"/>
          <c:w val="0.27025"/>
          <c:h val="0.228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OPM 2008 AES: Sub-agency Percentages</a:t>
            </a:r>
          </a:p>
        </c:rich>
      </c:tx>
      <c:layout>
        <c:manualLayout>
          <c:xMode val="factor"/>
          <c:yMode val="factor"/>
          <c:x val="0.00225"/>
          <c:y val="-0.00275"/>
        </c:manualLayout>
      </c:layout>
      <c:spPr>
        <a:noFill/>
        <a:ln>
          <a:noFill/>
        </a:ln>
      </c:spPr>
    </c:title>
    <c:plotArea>
      <c:layout>
        <c:manualLayout>
          <c:xMode val="edge"/>
          <c:yMode val="edge"/>
          <c:x val="0.15075"/>
          <c:y val="0.26425"/>
          <c:w val="0.4885"/>
          <c:h val="0.56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100" b="0" i="0" u="none" baseline="0">
                    <a:latin typeface="Arial"/>
                    <a:ea typeface="Arial"/>
                    <a:cs typeface="Arial"/>
                  </a:defRPr>
                </a:pPr>
              </a:p>
            </c:txPr>
            <c:showLegendKey val="0"/>
            <c:showVal val="0"/>
            <c:showBubbleSize val="0"/>
            <c:showCatName val="0"/>
            <c:showSerName val="0"/>
            <c:showLeaderLines val="1"/>
            <c:showPercent val="1"/>
          </c:dLbls>
          <c:cat>
            <c:strRef>
              <c:f>'OPM vs All VA-Frequencies'!$A$25:$A$28</c:f>
              <c:strCache>
                <c:ptCount val="4"/>
                <c:pt idx="0">
                  <c:v>VBA</c:v>
                </c:pt>
                <c:pt idx="1">
                  <c:v>VHA</c:v>
                </c:pt>
                <c:pt idx="2">
                  <c:v>VA - Other</c:v>
                </c:pt>
                <c:pt idx="3">
                  <c:v>NCA</c:v>
                </c:pt>
              </c:strCache>
            </c:strRef>
          </c:cat>
          <c:val>
            <c:numRef>
              <c:f>'OPM vs All VA-Frequencies'!$B$25:$B$28</c:f>
              <c:numCache>
                <c:ptCount val="4"/>
                <c:pt idx="0">
                  <c:v>8</c:v>
                </c:pt>
                <c:pt idx="1">
                  <c:v>303</c:v>
                </c:pt>
                <c:pt idx="2">
                  <c:v>156</c:v>
                </c:pt>
                <c:pt idx="3">
                  <c:v>0</c:v>
                </c:pt>
              </c:numCache>
            </c:numRef>
          </c:val>
        </c:ser>
      </c:pieChart>
      <c:spPr>
        <a:noFill/>
        <a:ln>
          <a:noFill/>
        </a:ln>
      </c:spPr>
    </c:plotArea>
    <c:legend>
      <c:legendPos val="r"/>
      <c:layout>
        <c:manualLayout>
          <c:xMode val="edge"/>
          <c:yMode val="edge"/>
          <c:x val="0.7465"/>
          <c:y val="0.404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All VA 2008: Sub-Agency Percentages</a:t>
            </a:r>
          </a:p>
        </c:rich>
      </c:tx>
      <c:layout/>
      <c:spPr>
        <a:noFill/>
        <a:ln>
          <a:noFill/>
        </a:ln>
      </c:spPr>
    </c:title>
    <c:plotArea>
      <c:layout>
        <c:manualLayout>
          <c:xMode val="edge"/>
          <c:yMode val="edge"/>
          <c:x val="0.1555"/>
          <c:y val="0.27225"/>
          <c:w val="0.542"/>
          <c:h val="0.5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1075" b="0" i="0" u="none" baseline="0">
                      <a:latin typeface="Arial"/>
                      <a:ea typeface="Arial"/>
                      <a:cs typeface="Arial"/>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75"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75" b="0" i="0" u="none" baseline="0">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1075" b="0" i="0" u="none" baseline="0">
                    <a:latin typeface="Arial"/>
                    <a:ea typeface="Arial"/>
                    <a:cs typeface="Arial"/>
                  </a:defRPr>
                </a:pPr>
              </a:p>
            </c:txPr>
            <c:showLegendKey val="0"/>
            <c:showVal val="0"/>
            <c:showBubbleSize val="0"/>
            <c:showCatName val="0"/>
            <c:showSerName val="0"/>
            <c:showLeaderLines val="1"/>
            <c:showPercent val="1"/>
          </c:dLbls>
          <c:cat>
            <c:strRef>
              <c:f>'OPM vs All VA-Frequencies'!$D$25:$D$29</c:f>
              <c:strCache>
                <c:ptCount val="5"/>
                <c:pt idx="0">
                  <c:v>VACO </c:v>
                </c:pt>
                <c:pt idx="1">
                  <c:v>VHA</c:v>
                </c:pt>
                <c:pt idx="2">
                  <c:v>VBA</c:v>
                </c:pt>
                <c:pt idx="3">
                  <c:v>NCA</c:v>
                </c:pt>
                <c:pt idx="4">
                  <c:v>VCS</c:v>
                </c:pt>
              </c:strCache>
            </c:strRef>
          </c:cat>
          <c:val>
            <c:numRef>
              <c:f>'OPM vs All VA-Frequencies'!$E$25:$E$29</c:f>
              <c:numCache>
                <c:ptCount val="5"/>
                <c:pt idx="0">
                  <c:v>10012</c:v>
                </c:pt>
                <c:pt idx="1">
                  <c:v>234714</c:v>
                </c:pt>
                <c:pt idx="2">
                  <c:v>15145</c:v>
                </c:pt>
                <c:pt idx="3">
                  <c:v>1526</c:v>
                </c:pt>
                <c:pt idx="4">
                  <c:v>3355</c:v>
                </c:pt>
              </c:numCache>
            </c:numRef>
          </c:val>
        </c:ser>
      </c:pieChart>
      <c:spPr>
        <a:noFill/>
        <a:ln>
          <a:noFill/>
        </a:ln>
      </c:spPr>
    </c:plotArea>
    <c:legend>
      <c:legendPos val="r"/>
      <c:layout>
        <c:manualLayout>
          <c:xMode val="edge"/>
          <c:yMode val="edge"/>
          <c:x val="0.7685"/>
          <c:y val="0.3935"/>
          <c:w val="0.158"/>
          <c:h val="0.269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236224"/>
        <c:axId val="41255105"/>
      </c:barChart>
      <c:catAx>
        <c:axId val="64236224"/>
        <c:scaling>
          <c:orientation val="minMax"/>
        </c:scaling>
        <c:axPos val="b"/>
        <c:delete val="0"/>
        <c:numFmt formatCode="General" sourceLinked="1"/>
        <c:majorTickMark val="in"/>
        <c:minorTickMark val="none"/>
        <c:tickLblPos val="nextTo"/>
        <c:crossAx val="41255105"/>
        <c:crosses val="autoZero"/>
        <c:auto val="1"/>
        <c:lblOffset val="100"/>
        <c:noMultiLvlLbl val="0"/>
      </c:catAx>
      <c:valAx>
        <c:axId val="41255105"/>
        <c:scaling>
          <c:orientation val="minMax"/>
        </c:scaling>
        <c:axPos val="l"/>
        <c:delete val="0"/>
        <c:numFmt formatCode="General" sourceLinked="1"/>
        <c:majorTickMark val="in"/>
        <c:minorTickMark val="none"/>
        <c:tickLblPos val="nextTo"/>
        <c:crossAx val="6423622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OPM 2008 AES: Age Percentages</a:t>
            </a:r>
          </a:p>
        </c:rich>
      </c:tx>
      <c:layout>
        <c:manualLayout>
          <c:xMode val="factor"/>
          <c:yMode val="factor"/>
          <c:x val="-0.02125"/>
          <c:y val="0.02975"/>
        </c:manualLayout>
      </c:layout>
      <c:spPr>
        <a:noFill/>
        <a:ln>
          <a:noFill/>
        </a:ln>
      </c:spPr>
    </c:title>
    <c:plotArea>
      <c:layout>
        <c:manualLayout>
          <c:xMode val="edge"/>
          <c:yMode val="edge"/>
          <c:x val="0.13375"/>
          <c:y val="0.2885"/>
          <c:w val="0.47825"/>
          <c:h val="0.54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100" b="0" i="0" u="none" baseline="0">
                      <a:latin typeface="Arial"/>
                      <a:ea typeface="Arial"/>
                      <a:cs typeface="Arial"/>
                    </a:defRPr>
                  </a:pPr>
                </a:p>
              </c:txPr>
              <c:numFmt formatCode="0.0%" sourceLinked="0"/>
              <c:showLegendKey val="0"/>
              <c:showVal val="0"/>
              <c:showBubbleSize val="0"/>
              <c:showCatName val="0"/>
              <c:showSerName val="0"/>
              <c:showPercent val="1"/>
            </c:dLbl>
            <c:numFmt formatCode="0%" sourceLinked="0"/>
            <c:txPr>
              <a:bodyPr vert="horz" rot="0" anchor="ctr"/>
              <a:lstStyle/>
              <a:p>
                <a:pPr algn="ctr">
                  <a:defRPr lang="en-US" cap="none" sz="1100" b="0" i="0" u="none" baseline="0">
                    <a:latin typeface="Arial"/>
                    <a:ea typeface="Arial"/>
                    <a:cs typeface="Arial"/>
                  </a:defRPr>
                </a:pPr>
              </a:p>
            </c:txPr>
            <c:showLegendKey val="0"/>
            <c:showVal val="0"/>
            <c:showBubbleSize val="0"/>
            <c:showCatName val="0"/>
            <c:showSerName val="0"/>
            <c:showLeaderLines val="1"/>
            <c:showPercent val="1"/>
          </c:dLbls>
          <c:cat>
            <c:strRef>
              <c:f>'OPM vs All VA-Frequencies'!$A$33:$A$38</c:f>
              <c:strCache>
                <c:ptCount val="6"/>
                <c:pt idx="0">
                  <c:v>&lt;20 years</c:v>
                </c:pt>
                <c:pt idx="1">
                  <c:v>20-29 years</c:v>
                </c:pt>
                <c:pt idx="2">
                  <c:v>30-39 years</c:v>
                </c:pt>
                <c:pt idx="3">
                  <c:v>40-49 years</c:v>
                </c:pt>
                <c:pt idx="4">
                  <c:v>50-59 years</c:v>
                </c:pt>
                <c:pt idx="5">
                  <c:v>Over 60 years</c:v>
                </c:pt>
              </c:strCache>
            </c:strRef>
          </c:cat>
          <c:val>
            <c:numRef>
              <c:f>'OPM vs All VA-Frequencies'!$B$33:$B$38</c:f>
              <c:numCache>
                <c:ptCount val="6"/>
                <c:pt idx="0">
                  <c:v>1</c:v>
                </c:pt>
                <c:pt idx="1">
                  <c:v>18</c:v>
                </c:pt>
                <c:pt idx="2">
                  <c:v>75</c:v>
                </c:pt>
                <c:pt idx="3">
                  <c:v>133</c:v>
                </c:pt>
                <c:pt idx="4">
                  <c:v>194</c:v>
                </c:pt>
                <c:pt idx="5">
                  <c:v>56</c:v>
                </c:pt>
              </c:numCache>
            </c:numRef>
          </c:val>
        </c:ser>
      </c:pieChart>
      <c:spPr>
        <a:noFill/>
        <a:ln>
          <a:noFill/>
        </a:ln>
      </c:spPr>
    </c:plotArea>
    <c:legend>
      <c:legendPos val="r"/>
      <c:layout>
        <c:manualLayout>
          <c:xMode val="edge"/>
          <c:yMode val="edge"/>
          <c:x val="0.71125"/>
          <c:y val="0.4015"/>
          <c:w val="0.2395"/>
          <c:h val="0.339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All VA 2008: Age Percentages</a:t>
            </a:r>
          </a:p>
        </c:rich>
      </c:tx>
      <c:layout>
        <c:manualLayout>
          <c:xMode val="factor"/>
          <c:yMode val="factor"/>
          <c:x val="-0.00775"/>
          <c:y val="0.0405"/>
        </c:manualLayout>
      </c:layout>
      <c:spPr>
        <a:noFill/>
        <a:ln>
          <a:noFill/>
        </a:ln>
      </c:spPr>
    </c:title>
    <c:plotArea>
      <c:layout>
        <c:manualLayout>
          <c:xMode val="edge"/>
          <c:yMode val="edge"/>
          <c:x val="0.129"/>
          <c:y val="0.305"/>
          <c:w val="0.487"/>
          <c:h val="0.51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1100" b="0" i="0" u="none" baseline="0">
                    <a:latin typeface="Arial"/>
                    <a:ea typeface="Arial"/>
                    <a:cs typeface="Arial"/>
                  </a:defRPr>
                </a:pPr>
              </a:p>
            </c:txPr>
            <c:showLegendKey val="0"/>
            <c:showVal val="0"/>
            <c:showBubbleSize val="0"/>
            <c:showCatName val="0"/>
            <c:showSerName val="0"/>
            <c:showLeaderLines val="1"/>
            <c:showPercent val="1"/>
          </c:dLbls>
          <c:cat>
            <c:strRef>
              <c:f>'OPM vs All VA-Frequencies'!$D$33:$D$39</c:f>
              <c:strCache>
                <c:ptCount val="7"/>
                <c:pt idx="0">
                  <c:v>&lt;24 years</c:v>
                </c:pt>
                <c:pt idx="1">
                  <c:v>25-29 years</c:v>
                </c:pt>
                <c:pt idx="2">
                  <c:v>30-34 years</c:v>
                </c:pt>
                <c:pt idx="3">
                  <c:v>35-44 years</c:v>
                </c:pt>
                <c:pt idx="4">
                  <c:v>45-54 years</c:v>
                </c:pt>
                <c:pt idx="5">
                  <c:v>55-64 years</c:v>
                </c:pt>
                <c:pt idx="6">
                  <c:v>Over 65 years</c:v>
                </c:pt>
              </c:strCache>
            </c:strRef>
          </c:cat>
          <c:val>
            <c:numRef>
              <c:f>'OPM vs All VA-Frequencies'!$E$33:$E$39</c:f>
              <c:numCache>
                <c:ptCount val="7"/>
                <c:pt idx="0">
                  <c:v>6306</c:v>
                </c:pt>
                <c:pt idx="1">
                  <c:v>14203</c:v>
                </c:pt>
                <c:pt idx="2">
                  <c:v>17775</c:v>
                </c:pt>
                <c:pt idx="3">
                  <c:v>56566</c:v>
                </c:pt>
                <c:pt idx="4">
                  <c:v>92480</c:v>
                </c:pt>
                <c:pt idx="5">
                  <c:v>68861</c:v>
                </c:pt>
                <c:pt idx="6">
                  <c:v>8561</c:v>
                </c:pt>
              </c:numCache>
            </c:numRef>
          </c:val>
        </c:ser>
      </c:pieChart>
      <c:spPr>
        <a:noFill/>
        <a:ln>
          <a:noFill/>
        </a:ln>
      </c:spPr>
    </c:plotArea>
    <c:legend>
      <c:legendPos val="r"/>
      <c:layout>
        <c:manualLayout>
          <c:xMode val="edge"/>
          <c:yMode val="edge"/>
          <c:x val="0.714"/>
          <c:y val="0.34225"/>
          <c:w val="0.25525"/>
          <c:h val="0.36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5751626"/>
        <c:axId val="53329179"/>
      </c:barChart>
      <c:catAx>
        <c:axId val="35751626"/>
        <c:scaling>
          <c:orientation val="minMax"/>
        </c:scaling>
        <c:axPos val="b"/>
        <c:delete val="0"/>
        <c:numFmt formatCode="General" sourceLinked="1"/>
        <c:majorTickMark val="in"/>
        <c:minorTickMark val="none"/>
        <c:tickLblPos val="nextTo"/>
        <c:crossAx val="53329179"/>
        <c:crosses val="autoZero"/>
        <c:auto val="1"/>
        <c:lblOffset val="100"/>
        <c:noMultiLvlLbl val="0"/>
      </c:catAx>
      <c:valAx>
        <c:axId val="53329179"/>
        <c:scaling>
          <c:orientation val="minMax"/>
        </c:scaling>
        <c:axPos val="l"/>
        <c:delete val="0"/>
        <c:numFmt formatCode="General" sourceLinked="1"/>
        <c:majorTickMark val="in"/>
        <c:minorTickMark val="none"/>
        <c:tickLblPos val="nextTo"/>
        <c:crossAx val="3575162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All VA 2008: Supervisor Percentages</a:t>
            </a:r>
          </a:p>
        </c:rich>
      </c:tx>
      <c:layout>
        <c:manualLayout>
          <c:xMode val="factor"/>
          <c:yMode val="factor"/>
          <c:x val="-0.03825"/>
          <c:y val="0.10725"/>
        </c:manualLayout>
      </c:layout>
      <c:spPr>
        <a:noFill/>
        <a:ln>
          <a:noFill/>
        </a:ln>
      </c:spPr>
    </c:title>
    <c:plotArea>
      <c:layout>
        <c:manualLayout>
          <c:xMode val="edge"/>
          <c:yMode val="edge"/>
          <c:x val="0.152"/>
          <c:y val="0.3125"/>
          <c:w val="0.47325"/>
          <c:h val="0.43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100" b="0" i="0" u="none" baseline="0">
                    <a:latin typeface="Arial"/>
                    <a:ea typeface="Arial"/>
                    <a:cs typeface="Arial"/>
                  </a:defRPr>
                </a:pPr>
              </a:p>
            </c:txPr>
            <c:showLegendKey val="0"/>
            <c:showVal val="0"/>
            <c:showBubbleSize val="0"/>
            <c:showCatName val="0"/>
            <c:showSerName val="0"/>
            <c:showLeaderLines val="1"/>
            <c:showPercent val="1"/>
          </c:dLbls>
          <c:cat>
            <c:strRef>
              <c:f>'OPM vs All VA-Frequencies'!$D$4:$D$5</c:f>
              <c:strCache>
                <c:ptCount val="2"/>
                <c:pt idx="0">
                  <c:v>Non-Supervisor</c:v>
                </c:pt>
                <c:pt idx="1">
                  <c:v>Supervisor</c:v>
                </c:pt>
              </c:strCache>
            </c:strRef>
          </c:cat>
          <c:val>
            <c:numRef>
              <c:f>'OPM vs All VA-Frequencies'!$E$4:$E$5</c:f>
              <c:numCache>
                <c:ptCount val="2"/>
                <c:pt idx="0">
                  <c:v>241205</c:v>
                </c:pt>
                <c:pt idx="1">
                  <c:v>23547</c:v>
                </c:pt>
              </c:numCache>
            </c:numRef>
          </c:val>
        </c:ser>
      </c:pieChart>
      <c:spPr>
        <a:noFill/>
        <a:ln>
          <a:noFill/>
        </a:ln>
      </c:spPr>
    </c:plotArea>
    <c:legend>
      <c:legendPos val="r"/>
      <c:layout>
        <c:manualLayout>
          <c:xMode val="edge"/>
          <c:yMode val="edge"/>
          <c:x val="0.66325"/>
          <c:y val="0.4965"/>
          <c:w val="0.29625"/>
          <c:h val="0.088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5663586"/>
        <c:axId val="8319091"/>
      </c:barChart>
      <c:catAx>
        <c:axId val="45663586"/>
        <c:scaling>
          <c:orientation val="minMax"/>
        </c:scaling>
        <c:axPos val="b"/>
        <c:delete val="0"/>
        <c:numFmt formatCode="General" sourceLinked="1"/>
        <c:majorTickMark val="in"/>
        <c:minorTickMark val="none"/>
        <c:tickLblPos val="nextTo"/>
        <c:crossAx val="8319091"/>
        <c:crosses val="autoZero"/>
        <c:auto val="1"/>
        <c:lblOffset val="100"/>
        <c:noMultiLvlLbl val="0"/>
      </c:catAx>
      <c:valAx>
        <c:axId val="8319091"/>
        <c:scaling>
          <c:orientation val="minMax"/>
        </c:scaling>
        <c:axPos val="l"/>
        <c:delete val="0"/>
        <c:numFmt formatCode="General" sourceLinked="1"/>
        <c:majorTickMark val="in"/>
        <c:minorTickMark val="none"/>
        <c:tickLblPos val="nextTo"/>
        <c:crossAx val="4566358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OPM 2008 AES: Gender Percentages</a:t>
            </a:r>
          </a:p>
        </c:rich>
      </c:tx>
      <c:layout>
        <c:manualLayout>
          <c:xMode val="factor"/>
          <c:yMode val="factor"/>
          <c:x val="-0.01925"/>
          <c:y val="0.07975"/>
        </c:manualLayout>
      </c:layout>
      <c:spPr>
        <a:noFill/>
        <a:ln>
          <a:noFill/>
        </a:ln>
      </c:spPr>
    </c:title>
    <c:plotArea>
      <c:layout>
        <c:manualLayout>
          <c:xMode val="edge"/>
          <c:yMode val="edge"/>
          <c:x val="0.153"/>
          <c:y val="0.26725"/>
          <c:w val="0.51925"/>
          <c:h val="0.55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100" b="0" i="0" u="none" baseline="0">
                    <a:latin typeface="Arial"/>
                    <a:ea typeface="Arial"/>
                    <a:cs typeface="Arial"/>
                  </a:defRPr>
                </a:pPr>
              </a:p>
            </c:txPr>
            <c:showLegendKey val="0"/>
            <c:showVal val="0"/>
            <c:showBubbleSize val="0"/>
            <c:showCatName val="0"/>
            <c:showSerName val="0"/>
            <c:showLeaderLines val="1"/>
            <c:showPercent val="1"/>
          </c:dLbls>
          <c:cat>
            <c:strRef>
              <c:f>'OPM vs All VA-Frequencies'!$A$12:$A$13</c:f>
              <c:strCache>
                <c:ptCount val="2"/>
                <c:pt idx="0">
                  <c:v>Male</c:v>
                </c:pt>
                <c:pt idx="1">
                  <c:v>Female</c:v>
                </c:pt>
              </c:strCache>
            </c:strRef>
          </c:cat>
          <c:val>
            <c:numRef>
              <c:f>'OPM vs All VA-Frequencies'!$B$12:$B$13</c:f>
              <c:numCache>
                <c:ptCount val="2"/>
                <c:pt idx="0">
                  <c:v>155</c:v>
                </c:pt>
                <c:pt idx="1">
                  <c:v>314</c:v>
                </c:pt>
              </c:numCache>
            </c:numRef>
          </c:val>
        </c:ser>
      </c:pieChart>
      <c:spPr>
        <a:noFill/>
        <a:ln>
          <a:noFill/>
        </a:ln>
      </c:spPr>
    </c:plotArea>
    <c:legend>
      <c:legendPos val="r"/>
      <c:layout>
        <c:manualLayout>
          <c:xMode val="edge"/>
          <c:yMode val="edge"/>
          <c:x val="0.77025"/>
          <c:y val="0.50375"/>
          <c:w val="0.165"/>
          <c:h val="0.097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All VA 2008: Gender Percentages</a:t>
            </a:r>
          </a:p>
        </c:rich>
      </c:tx>
      <c:layout>
        <c:manualLayout>
          <c:xMode val="factor"/>
          <c:yMode val="factor"/>
          <c:x val="-0.03075"/>
          <c:y val="0.0745"/>
        </c:manualLayout>
      </c:layout>
      <c:spPr>
        <a:noFill/>
        <a:ln>
          <a:noFill/>
        </a:ln>
      </c:spPr>
    </c:title>
    <c:plotArea>
      <c:layout>
        <c:manualLayout>
          <c:xMode val="edge"/>
          <c:yMode val="edge"/>
          <c:x val="0.156"/>
          <c:y val="0.29575"/>
          <c:w val="0.5525"/>
          <c:h val="0.555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0" i="0" u="none" baseline="0">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1100" b="0" i="0" u="none" baseline="0">
                    <a:latin typeface="Arial"/>
                    <a:ea typeface="Arial"/>
                    <a:cs typeface="Arial"/>
                  </a:defRPr>
                </a:pPr>
              </a:p>
            </c:txPr>
            <c:showLegendKey val="0"/>
            <c:showVal val="0"/>
            <c:showBubbleSize val="0"/>
            <c:showCatName val="0"/>
            <c:showSerName val="0"/>
            <c:showLeaderLines val="1"/>
            <c:showPercent val="1"/>
          </c:dLbls>
          <c:cat>
            <c:strRef>
              <c:f>'OPM vs All VA-Frequencies'!$D$12:$D$13</c:f>
              <c:strCache>
                <c:ptCount val="2"/>
                <c:pt idx="0">
                  <c:v>Male</c:v>
                </c:pt>
                <c:pt idx="1">
                  <c:v>Female</c:v>
                </c:pt>
              </c:strCache>
            </c:strRef>
          </c:cat>
          <c:val>
            <c:numRef>
              <c:f>'OPM vs All VA-Frequencies'!$E$12:$E$13</c:f>
              <c:numCache>
                <c:ptCount val="2"/>
                <c:pt idx="0">
                  <c:v>107283</c:v>
                </c:pt>
                <c:pt idx="1">
                  <c:v>157469</c:v>
                </c:pt>
              </c:numCache>
            </c:numRef>
          </c:val>
        </c:ser>
      </c:pieChart>
      <c:spPr>
        <a:noFill/>
        <a:ln>
          <a:noFill/>
        </a:ln>
      </c:spPr>
    </c:plotArea>
    <c:legend>
      <c:legendPos val="r"/>
      <c:layout>
        <c:manualLayout>
          <c:xMode val="edge"/>
          <c:yMode val="edge"/>
          <c:x val="0.7725"/>
          <c:y val="0.5245"/>
          <c:w val="0.174"/>
          <c:h val="0.11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7762956"/>
        <c:axId val="2757741"/>
      </c:barChart>
      <c:catAx>
        <c:axId val="7762956"/>
        <c:scaling>
          <c:orientation val="minMax"/>
        </c:scaling>
        <c:axPos val="b"/>
        <c:delete val="0"/>
        <c:numFmt formatCode="General" sourceLinked="1"/>
        <c:majorTickMark val="in"/>
        <c:minorTickMark val="none"/>
        <c:tickLblPos val="nextTo"/>
        <c:crossAx val="2757741"/>
        <c:crosses val="autoZero"/>
        <c:auto val="1"/>
        <c:lblOffset val="100"/>
        <c:noMultiLvlLbl val="0"/>
      </c:catAx>
      <c:valAx>
        <c:axId val="2757741"/>
        <c:scaling>
          <c:orientation val="minMax"/>
        </c:scaling>
        <c:axPos val="l"/>
        <c:delete val="0"/>
        <c:numFmt formatCode="General" sourceLinked="1"/>
        <c:majorTickMark val="in"/>
        <c:minorTickMark val="none"/>
        <c:tickLblPos val="nextTo"/>
        <c:crossAx val="776295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OPM 2008 AES: Race Percentages</a:t>
            </a:r>
          </a:p>
        </c:rich>
      </c:tx>
      <c:layout/>
      <c:spPr>
        <a:noFill/>
        <a:ln>
          <a:noFill/>
        </a:ln>
      </c:spPr>
    </c:title>
    <c:plotArea>
      <c:layout>
        <c:manualLayout>
          <c:xMode val="edge"/>
          <c:yMode val="edge"/>
          <c:x val="0.27825"/>
          <c:y val="0.18375"/>
          <c:w val="0.461"/>
          <c:h val="0.47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0"/>
            <c:showBubbleSize val="0"/>
            <c:showCatName val="0"/>
            <c:showSerName val="0"/>
            <c:showLeaderLines val="1"/>
            <c:showPercent val="1"/>
          </c:dLbls>
          <c:cat>
            <c:strRef>
              <c:f>'OPM vs All VA-Frequencies'!$A$17:$A$21</c:f>
              <c:strCache>
                <c:ptCount val="5"/>
                <c:pt idx="0">
                  <c:v>Caucasian</c:v>
                </c:pt>
                <c:pt idx="1">
                  <c:v>African-American</c:v>
                </c:pt>
                <c:pt idx="2">
                  <c:v>American / Alaska Indian or Pacific Islander</c:v>
                </c:pt>
                <c:pt idx="3">
                  <c:v>Asian</c:v>
                </c:pt>
                <c:pt idx="4">
                  <c:v>Endorsed more than one racial category</c:v>
                </c:pt>
              </c:strCache>
            </c:strRef>
          </c:cat>
          <c:val>
            <c:numRef>
              <c:f>'OPM vs All VA-Frequencies'!$B$17:$B$21</c:f>
              <c:numCache>
                <c:ptCount val="5"/>
                <c:pt idx="0">
                  <c:v>323</c:v>
                </c:pt>
                <c:pt idx="1">
                  <c:v>99</c:v>
                </c:pt>
                <c:pt idx="2">
                  <c:v>24</c:v>
                </c:pt>
                <c:pt idx="3">
                  <c:v>28</c:v>
                </c:pt>
                <c:pt idx="4">
                  <c:v>16</c:v>
                </c:pt>
              </c:numCache>
            </c:numRef>
          </c:val>
        </c:ser>
      </c:pieChart>
      <c:spPr>
        <a:noFill/>
        <a:ln>
          <a:noFill/>
        </a:ln>
      </c:spPr>
    </c:plotArea>
    <c:legend>
      <c:legendPos val="r"/>
      <c:layout>
        <c:manualLayout>
          <c:xMode val="edge"/>
          <c:yMode val="edge"/>
          <c:x val="0.1905"/>
          <c:y val="0.70275"/>
          <c:w val="0.66325"/>
          <c:h val="0.266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All VA 2008: Race Percentages</a:t>
            </a:r>
          </a:p>
        </c:rich>
      </c:tx>
      <c:layout/>
      <c:spPr>
        <a:noFill/>
        <a:ln>
          <a:noFill/>
        </a:ln>
      </c:spPr>
    </c:title>
    <c:plotArea>
      <c:layout>
        <c:manualLayout>
          <c:xMode val="edge"/>
          <c:yMode val="edge"/>
          <c:x val="0.28025"/>
          <c:y val="0.19375"/>
          <c:w val="0.44475"/>
          <c:h val="0.45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1050" b="0" i="0" u="none" baseline="0">
                    <a:latin typeface="Arial"/>
                    <a:ea typeface="Arial"/>
                    <a:cs typeface="Arial"/>
                  </a:defRPr>
                </a:pPr>
              </a:p>
            </c:txPr>
            <c:showLegendKey val="0"/>
            <c:showVal val="0"/>
            <c:showBubbleSize val="0"/>
            <c:showCatName val="0"/>
            <c:showSerName val="0"/>
            <c:showLeaderLines val="1"/>
            <c:showPercent val="1"/>
          </c:dLbls>
          <c:cat>
            <c:strRef>
              <c:f>'OPM vs All VA-Frequencies'!$D$17:$D$21</c:f>
              <c:strCache>
                <c:ptCount val="5"/>
                <c:pt idx="0">
                  <c:v>Caucasian</c:v>
                </c:pt>
                <c:pt idx="1">
                  <c:v>African-American</c:v>
                </c:pt>
                <c:pt idx="2">
                  <c:v>American Indian </c:v>
                </c:pt>
                <c:pt idx="3">
                  <c:v>Asian</c:v>
                </c:pt>
                <c:pt idx="4">
                  <c:v>Other</c:v>
                </c:pt>
              </c:strCache>
            </c:strRef>
          </c:cat>
          <c:val>
            <c:numRef>
              <c:f>'OPM vs All VA-Frequencies'!$E$17:$E$21</c:f>
              <c:numCache>
                <c:ptCount val="5"/>
                <c:pt idx="0">
                  <c:v>161086</c:v>
                </c:pt>
                <c:pt idx="1">
                  <c:v>63106</c:v>
                </c:pt>
                <c:pt idx="2">
                  <c:v>3207</c:v>
                </c:pt>
                <c:pt idx="3">
                  <c:v>18586</c:v>
                </c:pt>
                <c:pt idx="4">
                  <c:v>924</c:v>
                </c:pt>
              </c:numCache>
            </c:numRef>
          </c:val>
        </c:ser>
      </c:pieChart>
      <c:spPr>
        <a:noFill/>
        <a:ln>
          <a:noFill/>
        </a:ln>
      </c:spPr>
    </c:plotArea>
    <c:legend>
      <c:legendPos val="r"/>
      <c:layout>
        <c:manualLayout>
          <c:xMode val="edge"/>
          <c:yMode val="edge"/>
          <c:x val="0.3525"/>
          <c:y val="0.7105"/>
          <c:w val="0.3375"/>
          <c:h val="0.271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4819670"/>
        <c:axId val="22050439"/>
      </c:barChart>
      <c:catAx>
        <c:axId val="24819670"/>
        <c:scaling>
          <c:orientation val="minMax"/>
        </c:scaling>
        <c:axPos val="b"/>
        <c:delete val="0"/>
        <c:numFmt formatCode="General" sourceLinked="1"/>
        <c:majorTickMark val="in"/>
        <c:minorTickMark val="none"/>
        <c:tickLblPos val="nextTo"/>
        <c:crossAx val="22050439"/>
        <c:crosses val="autoZero"/>
        <c:auto val="1"/>
        <c:lblOffset val="100"/>
        <c:noMultiLvlLbl val="0"/>
      </c:catAx>
      <c:valAx>
        <c:axId val="22050439"/>
        <c:scaling>
          <c:orientation val="minMax"/>
        </c:scaling>
        <c:axPos val="l"/>
        <c:delete val="0"/>
        <c:numFmt formatCode="General" sourceLinked="1"/>
        <c:majorTickMark val="in"/>
        <c:minorTickMark val="none"/>
        <c:tickLblPos val="nextTo"/>
        <c:crossAx val="2481967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93"/>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10"/>
  <sheetViews>
    <sheetView workbookViewId="0" zoomScale="93"/>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codeName="Chart11"/>
  <sheetViews>
    <sheetView workbookViewId="0" zoomScale="93"/>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codeName="Chart12"/>
  <sheetViews>
    <sheetView workbookViewId="0" zoomScale="93"/>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Pr codeName="Chart13"/>
  <sheetViews>
    <sheetView tabSelected="1" workbookViewId="0" zoomScale="93"/>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0.0815</cdr:y>
    </cdr:from>
    <cdr:to>
      <cdr:x>0.51075</cdr:x>
      <cdr:y>0.85025</cdr:y>
    </cdr:to>
    <cdr:graphicFrame>
      <cdr:nvGraphicFramePr>
        <cdr:cNvPr id="1" name="Chart 1"/>
        <cdr:cNvGraphicFramePr/>
      </cdr:nvGraphicFramePr>
      <cdr:xfrm>
        <a:off x="0" y="476250"/>
        <a:ext cx="4429125" cy="4562475"/>
      </cdr:xfrm>
      <a:graphic>
        <a:graphicData uri="http://schemas.openxmlformats.org/drawingml/2006/chart">
          <c:chart r:id="rId1"/>
        </a:graphicData>
      </a:graphic>
    </cdr:graphicFrame>
  </cdr:relSizeAnchor>
  <cdr:relSizeAnchor xmlns:cdr="http://schemas.openxmlformats.org/drawingml/2006/chartDrawing">
    <cdr:from>
      <cdr:x>0.5165</cdr:x>
      <cdr:y>0.0815</cdr:y>
    </cdr:from>
    <cdr:to>
      <cdr:x>0.9985</cdr:x>
      <cdr:y>0.85125</cdr:y>
    </cdr:to>
    <cdr:graphicFrame>
      <cdr:nvGraphicFramePr>
        <cdr:cNvPr id="2" name="Chart 2"/>
        <cdr:cNvGraphicFramePr/>
      </cdr:nvGraphicFramePr>
      <cdr:xfrm>
        <a:off x="4476750" y="476250"/>
        <a:ext cx="4181475" cy="4572000"/>
      </cdr:xfrm>
      <a:graphic>
        <a:graphicData uri="http://schemas.openxmlformats.org/drawingml/2006/chart">
          <c:chart r:id="rId2"/>
        </a:graphicData>
      </a:graphic>
    </cdr:graphicFrame>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0.1035</cdr:y>
    </cdr:from>
    <cdr:to>
      <cdr:x>0.51075</cdr:x>
      <cdr:y>0.804</cdr:y>
    </cdr:to>
    <cdr:graphicFrame>
      <cdr:nvGraphicFramePr>
        <cdr:cNvPr id="1" name="Chart 1"/>
        <cdr:cNvGraphicFramePr/>
      </cdr:nvGraphicFramePr>
      <cdr:xfrm>
        <a:off x="0" y="609600"/>
        <a:ext cx="4429125" cy="4152900"/>
      </cdr:xfrm>
      <a:graphic>
        <a:graphicData uri="http://schemas.openxmlformats.org/drawingml/2006/chart">
          <c:chart r:id="rId1"/>
        </a:graphicData>
      </a:graphic>
    </cdr:graphicFrame>
  </cdr:relSizeAnchor>
  <cdr:relSizeAnchor xmlns:cdr="http://schemas.openxmlformats.org/drawingml/2006/chartDrawing">
    <cdr:from>
      <cdr:x>0.5225</cdr:x>
      <cdr:y>0.1035</cdr:y>
    </cdr:from>
    <cdr:to>
      <cdr:x>0.99975</cdr:x>
      <cdr:y>0.804</cdr:y>
    </cdr:to>
    <cdr:graphicFrame>
      <cdr:nvGraphicFramePr>
        <cdr:cNvPr id="2" name="Chart 2"/>
        <cdr:cNvGraphicFramePr/>
      </cdr:nvGraphicFramePr>
      <cdr:xfrm>
        <a:off x="4524375" y="609600"/>
        <a:ext cx="4143375" cy="4152900"/>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0.1335</cdr:y>
    </cdr:from>
    <cdr:to>
      <cdr:x>0.49325</cdr:x>
      <cdr:y>0.829</cdr:y>
    </cdr:to>
    <cdr:graphicFrame>
      <cdr:nvGraphicFramePr>
        <cdr:cNvPr id="1" name="Chart 1"/>
        <cdr:cNvGraphicFramePr/>
      </cdr:nvGraphicFramePr>
      <cdr:xfrm>
        <a:off x="0" y="790575"/>
        <a:ext cx="4276725" cy="4124325"/>
      </cdr:xfrm>
      <a:graphic>
        <a:graphicData uri="http://schemas.openxmlformats.org/drawingml/2006/chart">
          <c:chart r:id="rId1"/>
        </a:graphicData>
      </a:graphic>
    </cdr:graphicFrame>
  </cdr:relSizeAnchor>
  <cdr:relSizeAnchor xmlns:cdr="http://schemas.openxmlformats.org/drawingml/2006/chartDrawing">
    <cdr:from>
      <cdr:x>0.505</cdr:x>
      <cdr:y>0.1335</cdr:y>
    </cdr:from>
    <cdr:to>
      <cdr:x>0.9935</cdr:x>
      <cdr:y>0.829</cdr:y>
    </cdr:to>
    <cdr:graphicFrame>
      <cdr:nvGraphicFramePr>
        <cdr:cNvPr id="2" name="Chart 2"/>
        <cdr:cNvGraphicFramePr/>
      </cdr:nvGraphicFramePr>
      <cdr:xfrm>
        <a:off x="4381500" y="790575"/>
        <a:ext cx="4238625" cy="4124325"/>
      </cdr:xfrm>
      <a:graphic>
        <a:graphicData uri="http://schemas.openxmlformats.org/drawingml/2006/chart">
          <c:chart r:id="rId2"/>
        </a:graphicData>
      </a:graphic>
    </cdr:graphicFrame>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0.1635</cdr:y>
    </cdr:from>
    <cdr:to>
      <cdr:x>0.5255</cdr:x>
      <cdr:y>0.831</cdr:y>
    </cdr:to>
    <cdr:graphicFrame>
      <cdr:nvGraphicFramePr>
        <cdr:cNvPr id="1" name="Chart 1"/>
        <cdr:cNvGraphicFramePr/>
      </cdr:nvGraphicFramePr>
      <cdr:xfrm>
        <a:off x="9525" y="962025"/>
        <a:ext cx="4552950" cy="3962400"/>
      </cdr:xfrm>
      <a:graphic>
        <a:graphicData uri="http://schemas.openxmlformats.org/drawingml/2006/chart">
          <c:chart r:id="rId1"/>
        </a:graphicData>
      </a:graphic>
    </cdr:graphicFrame>
  </cdr:relSizeAnchor>
  <cdr:relSizeAnchor xmlns:cdr="http://schemas.openxmlformats.org/drawingml/2006/chartDrawing">
    <cdr:from>
      <cdr:x>0.53525</cdr:x>
      <cdr:y>0.1635</cdr:y>
    </cdr:from>
    <cdr:to>
      <cdr:x>0.9995</cdr:x>
      <cdr:y>0.831</cdr:y>
    </cdr:to>
    <cdr:graphicFrame>
      <cdr:nvGraphicFramePr>
        <cdr:cNvPr id="2" name="Chart 2"/>
        <cdr:cNvGraphicFramePr/>
      </cdr:nvGraphicFramePr>
      <cdr:xfrm>
        <a:off x="4638675" y="962025"/>
        <a:ext cx="4029075" cy="396240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0.15</cdr:y>
    </cdr:from>
    <cdr:to>
      <cdr:x>0.5195</cdr:x>
      <cdr:y>0.8175</cdr:y>
    </cdr:to>
    <cdr:graphicFrame>
      <cdr:nvGraphicFramePr>
        <cdr:cNvPr id="1" name="Chart 3"/>
        <cdr:cNvGraphicFramePr/>
      </cdr:nvGraphicFramePr>
      <cdr:xfrm>
        <a:off x="0" y="885825"/>
        <a:ext cx="4505325" cy="3962400"/>
      </cdr:xfrm>
      <a:graphic>
        <a:graphicData uri="http://schemas.openxmlformats.org/drawingml/2006/chart">
          <c:chart r:id="rId1"/>
        </a:graphicData>
      </a:graphic>
    </cdr:graphicFrame>
  </cdr:relSizeAnchor>
  <cdr:relSizeAnchor xmlns:cdr="http://schemas.openxmlformats.org/drawingml/2006/chartDrawing">
    <cdr:from>
      <cdr:x>0.5255</cdr:x>
      <cdr:y>0.15</cdr:y>
    </cdr:from>
    <cdr:to>
      <cdr:x>1</cdr:x>
      <cdr:y>0.8175</cdr:y>
    </cdr:to>
    <cdr:graphicFrame>
      <cdr:nvGraphicFramePr>
        <cdr:cNvPr id="2" name="Chart 4"/>
        <cdr:cNvGraphicFramePr/>
      </cdr:nvGraphicFramePr>
      <cdr:xfrm>
        <a:off x="4552950" y="885825"/>
        <a:ext cx="4114800" cy="3962400"/>
      </cdr:xfrm>
      <a:graphic>
        <a:graphicData uri="http://schemas.openxmlformats.org/drawingml/2006/chart">
          <c:chart r:id="rId2"/>
        </a:graphicData>
      </a:graphic>
    </cdr:graphicFrame>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4"/>
  <sheetViews>
    <sheetView zoomScaleSheetLayoutView="100" workbookViewId="0" topLeftCell="A3">
      <selection activeCell="B8" sqref="B8"/>
    </sheetView>
  </sheetViews>
  <sheetFormatPr defaultColWidth="9.140625" defaultRowHeight="12.75"/>
  <cols>
    <col min="1" max="1" width="7.57421875" style="4" customWidth="1"/>
    <col min="2" max="2" width="63.421875" style="4" customWidth="1"/>
    <col min="3" max="3" width="13.57421875" style="4" customWidth="1"/>
    <col min="4" max="4" width="14.7109375" style="4" customWidth="1"/>
    <col min="5" max="5" width="13.28125" style="4" customWidth="1"/>
    <col min="6" max="6" width="13.7109375" style="4" customWidth="1"/>
    <col min="7" max="7" width="14.8515625" style="4" customWidth="1"/>
    <col min="8" max="8" width="6.28125" style="4" bestFit="1" customWidth="1"/>
    <col min="9" max="9" width="14.28125" style="4" customWidth="1"/>
    <col min="10" max="10" width="12.7109375" style="4" customWidth="1"/>
    <col min="11" max="11" width="15.7109375" style="4" customWidth="1"/>
    <col min="12" max="12" width="13.00390625" style="4" customWidth="1"/>
    <col min="13" max="16384" width="9.140625" style="4" customWidth="1"/>
  </cols>
  <sheetData>
    <row r="1" spans="1:8" ht="23.25">
      <c r="A1" s="32" t="s">
        <v>38</v>
      </c>
      <c r="B1" s="11"/>
      <c r="C1" s="133"/>
      <c r="D1" s="134"/>
      <c r="E1" s="134"/>
      <c r="F1" s="134"/>
      <c r="G1" s="134"/>
      <c r="H1" s="133"/>
    </row>
    <row r="2" spans="1:8" ht="15.75">
      <c r="A2" s="132" t="s">
        <v>3</v>
      </c>
      <c r="B2" s="131"/>
      <c r="C2" s="139" t="s">
        <v>67</v>
      </c>
      <c r="D2" s="139"/>
      <c r="E2" s="139"/>
      <c r="F2" s="139"/>
      <c r="G2" s="140"/>
      <c r="H2" s="93"/>
    </row>
    <row r="3" spans="1:7" ht="12.75">
      <c r="A3" s="130" t="s">
        <v>68</v>
      </c>
      <c r="B3" s="131"/>
      <c r="C3" s="141" t="s">
        <v>72</v>
      </c>
      <c r="D3" s="141"/>
      <c r="E3" s="141"/>
      <c r="F3" s="141"/>
      <c r="G3" s="142"/>
    </row>
    <row r="4" spans="1:7" ht="12.75">
      <c r="A4" s="130" t="s">
        <v>69</v>
      </c>
      <c r="B4" s="131"/>
      <c r="C4" s="143" t="s">
        <v>73</v>
      </c>
      <c r="D4" s="143"/>
      <c r="E4" s="143"/>
      <c r="F4" s="143"/>
      <c r="G4" s="144"/>
    </row>
    <row r="5" spans="1:7" ht="12.75">
      <c r="A5" s="130" t="s">
        <v>4</v>
      </c>
      <c r="B5" s="131"/>
      <c r="C5" s="143">
        <v>39491</v>
      </c>
      <c r="D5" s="143"/>
      <c r="E5" s="143"/>
      <c r="F5" s="143"/>
      <c r="G5" s="144"/>
    </row>
    <row r="6" spans="1:7" ht="12.75">
      <c r="A6" s="130" t="s">
        <v>70</v>
      </c>
      <c r="B6" s="131"/>
      <c r="C6" s="141" t="s">
        <v>71</v>
      </c>
      <c r="D6" s="141"/>
      <c r="E6" s="141"/>
      <c r="F6" s="141"/>
      <c r="G6" s="142"/>
    </row>
    <row r="7" spans="1:7" ht="26.25" customHeight="1">
      <c r="A7" s="130" t="s">
        <v>6</v>
      </c>
      <c r="B7" s="131"/>
      <c r="C7" s="137" t="s">
        <v>74</v>
      </c>
      <c r="D7" s="137"/>
      <c r="E7" s="137"/>
      <c r="F7" s="137"/>
      <c r="G7" s="138"/>
    </row>
    <row r="8" spans="1:7" ht="76.5">
      <c r="A8" s="30" t="s">
        <v>103</v>
      </c>
      <c r="B8" s="13" t="s">
        <v>20</v>
      </c>
      <c r="C8" s="13" t="s">
        <v>75</v>
      </c>
      <c r="D8" s="13" t="s">
        <v>13</v>
      </c>
      <c r="E8" s="13" t="s">
        <v>14</v>
      </c>
      <c r="F8" s="13" t="s">
        <v>15</v>
      </c>
      <c r="G8" s="13" t="s">
        <v>16</v>
      </c>
    </row>
    <row r="9" spans="1:7" s="5" customFormat="1" ht="12.75" customHeight="1">
      <c r="A9" s="31">
        <v>1</v>
      </c>
      <c r="B9" s="16" t="s">
        <v>23</v>
      </c>
      <c r="C9" s="33">
        <v>477</v>
      </c>
      <c r="D9" s="33">
        <v>0</v>
      </c>
      <c r="E9" s="12">
        <f aca="true" t="shared" si="0" ref="E9:E14">SUM(C9-D9)</f>
        <v>477</v>
      </c>
      <c r="F9" s="33">
        <v>413</v>
      </c>
      <c r="G9" s="3">
        <f aca="true" t="shared" si="1" ref="G9:G14">AVERAGE(F9/E9)</f>
        <v>0.8658280922431866</v>
      </c>
    </row>
    <row r="10" spans="1:7" s="5" customFormat="1" ht="25.5" customHeight="1">
      <c r="A10" s="31">
        <v>2</v>
      </c>
      <c r="B10" s="15" t="s">
        <v>24</v>
      </c>
      <c r="C10" s="33">
        <v>477</v>
      </c>
      <c r="D10" s="33">
        <v>0</v>
      </c>
      <c r="E10" s="12">
        <f t="shared" si="0"/>
        <v>477</v>
      </c>
      <c r="F10" s="33">
        <v>303</v>
      </c>
      <c r="G10" s="3">
        <f t="shared" si="1"/>
        <v>0.6352201257861635</v>
      </c>
    </row>
    <row r="11" spans="1:7" s="5" customFormat="1" ht="25.5" customHeight="1">
      <c r="A11" s="31">
        <v>3</v>
      </c>
      <c r="B11" s="16" t="s">
        <v>25</v>
      </c>
      <c r="C11" s="33">
        <v>477</v>
      </c>
      <c r="D11" s="33">
        <v>2</v>
      </c>
      <c r="E11" s="12">
        <f t="shared" si="0"/>
        <v>475</v>
      </c>
      <c r="F11" s="33">
        <v>387</v>
      </c>
      <c r="G11" s="3">
        <f t="shared" si="1"/>
        <v>0.8147368421052632</v>
      </c>
    </row>
    <row r="12" spans="1:7" s="5" customFormat="1" ht="12.75" customHeight="1">
      <c r="A12" s="31">
        <v>4</v>
      </c>
      <c r="B12" s="15" t="s">
        <v>104</v>
      </c>
      <c r="C12" s="33">
        <v>477</v>
      </c>
      <c r="D12" s="33">
        <v>4</v>
      </c>
      <c r="E12" s="12">
        <f t="shared" si="0"/>
        <v>473</v>
      </c>
      <c r="F12" s="33">
        <v>428</v>
      </c>
      <c r="G12" s="3">
        <f t="shared" si="1"/>
        <v>0.904862579281184</v>
      </c>
    </row>
    <row r="13" spans="1:7" s="5" customFormat="1" ht="12.75" customHeight="1">
      <c r="A13" s="31">
        <v>5</v>
      </c>
      <c r="B13" s="15" t="s">
        <v>27</v>
      </c>
      <c r="C13" s="33">
        <v>477</v>
      </c>
      <c r="D13" s="33">
        <v>1</v>
      </c>
      <c r="E13" s="12">
        <f t="shared" si="0"/>
        <v>476</v>
      </c>
      <c r="F13" s="33">
        <v>297</v>
      </c>
      <c r="G13" s="3">
        <f t="shared" si="1"/>
        <v>0.6239495798319328</v>
      </c>
    </row>
    <row r="14" spans="1:7" s="5" customFormat="1" ht="25.5" customHeight="1">
      <c r="A14" s="31">
        <v>6</v>
      </c>
      <c r="B14" s="14" t="s">
        <v>28</v>
      </c>
      <c r="C14" s="33">
        <v>477</v>
      </c>
      <c r="D14" s="33">
        <v>2</v>
      </c>
      <c r="E14" s="12">
        <f t="shared" si="0"/>
        <v>475</v>
      </c>
      <c r="F14" s="33">
        <v>307</v>
      </c>
      <c r="G14" s="3">
        <f t="shared" si="1"/>
        <v>0.6463157894736842</v>
      </c>
    </row>
    <row r="15" spans="1:7" ht="14.25" customHeight="1">
      <c r="A15" s="5"/>
      <c r="B15" s="1" t="s">
        <v>10</v>
      </c>
      <c r="C15" s="2">
        <f>SUM(C9:C14)</f>
        <v>2862</v>
      </c>
      <c r="D15" s="2">
        <f>IF(COUNT(D9:D14)&gt;1,SUM(D9:D14),"")</f>
        <v>9</v>
      </c>
      <c r="E15" s="2">
        <f>IF(COUNT(E9:E14)&gt;1,SUM(E9:E14),"")</f>
        <v>2853</v>
      </c>
      <c r="F15" s="2">
        <f>IF(COUNT(F9:F14)&gt;1,SUM(F9:F14),"")</f>
        <v>2135</v>
      </c>
      <c r="G15" s="3">
        <f>IF(COUNT(E15:F15)=2,F15/E15,"")</f>
        <v>0.748335085874518</v>
      </c>
    </row>
    <row r="16" spans="1:12" ht="12.75">
      <c r="A16" s="6" t="s">
        <v>0</v>
      </c>
      <c r="B16" s="7"/>
      <c r="C16" s="6"/>
      <c r="D16" s="7"/>
      <c r="E16" s="7"/>
      <c r="F16" s="7"/>
      <c r="G16" s="7"/>
      <c r="H16" s="7"/>
      <c r="I16" s="7"/>
      <c r="J16" s="7"/>
      <c r="K16" s="7"/>
      <c r="L16" s="8"/>
    </row>
    <row r="17" spans="1:10" s="11" customFormat="1" ht="12.75">
      <c r="A17" s="135" t="s">
        <v>2</v>
      </c>
      <c r="B17" s="135"/>
      <c r="C17" s="135"/>
      <c r="D17" s="135"/>
      <c r="E17" s="135"/>
      <c r="F17" s="135"/>
      <c r="G17" s="9"/>
      <c r="H17" s="9"/>
      <c r="I17" s="9"/>
      <c r="J17" s="10"/>
    </row>
    <row r="18" spans="1:10" s="11" customFormat="1" ht="12.75">
      <c r="A18" s="136" t="s">
        <v>1</v>
      </c>
      <c r="B18" s="136"/>
      <c r="C18" s="136"/>
      <c r="D18" s="136"/>
      <c r="E18" s="136"/>
      <c r="F18" s="136"/>
      <c r="G18" s="9"/>
      <c r="H18" s="9"/>
      <c r="I18" s="9"/>
      <c r="J18" s="10"/>
    </row>
    <row r="19" spans="1:10" s="11" customFormat="1" ht="25.5" customHeight="1">
      <c r="A19" s="135" t="s">
        <v>21</v>
      </c>
      <c r="B19" s="135"/>
      <c r="C19" s="135"/>
      <c r="D19" s="135"/>
      <c r="E19" s="135"/>
      <c r="F19" s="135"/>
      <c r="G19" s="9"/>
      <c r="H19" s="9"/>
      <c r="I19" s="9"/>
      <c r="J19" s="10"/>
    </row>
    <row r="20" spans="1:10" s="11" customFormat="1" ht="12.75">
      <c r="A20" s="135" t="s">
        <v>18</v>
      </c>
      <c r="B20" s="135"/>
      <c r="C20" s="135"/>
      <c r="D20" s="135"/>
      <c r="E20" s="135"/>
      <c r="F20" s="135"/>
      <c r="G20" s="9"/>
      <c r="H20" s="9"/>
      <c r="I20" s="9"/>
      <c r="J20" s="10"/>
    </row>
    <row r="21" spans="1:10" s="11" customFormat="1" ht="12.75">
      <c r="A21" s="135" t="s">
        <v>11</v>
      </c>
      <c r="B21" s="135"/>
      <c r="C21" s="135"/>
      <c r="D21" s="135"/>
      <c r="E21" s="135"/>
      <c r="F21" s="135"/>
      <c r="G21" s="9"/>
      <c r="H21" s="9"/>
      <c r="I21" s="9"/>
      <c r="J21" s="10"/>
    </row>
    <row r="22" spans="1:10" s="11" customFormat="1" ht="12.75" customHeight="1">
      <c r="A22" s="136" t="s">
        <v>9</v>
      </c>
      <c r="B22" s="136"/>
      <c r="C22" s="136"/>
      <c r="D22" s="136"/>
      <c r="E22" s="136"/>
      <c r="F22" s="136"/>
      <c r="G22" s="9"/>
      <c r="H22" s="9"/>
      <c r="I22" s="9"/>
      <c r="J22" s="10"/>
    </row>
    <row r="23" spans="1:10" s="11" customFormat="1" ht="24.75" customHeight="1">
      <c r="A23" s="135" t="s">
        <v>17</v>
      </c>
      <c r="B23" s="135"/>
      <c r="C23" s="135"/>
      <c r="D23" s="135"/>
      <c r="E23" s="135"/>
      <c r="F23" s="135"/>
      <c r="G23" s="9"/>
      <c r="H23" s="9"/>
      <c r="I23" s="9"/>
      <c r="J23" s="10"/>
    </row>
    <row r="24" spans="1:10" s="11" customFormat="1" ht="26.25" customHeight="1">
      <c r="A24" s="136" t="s">
        <v>12</v>
      </c>
      <c r="B24" s="136"/>
      <c r="C24" s="136"/>
      <c r="D24" s="136"/>
      <c r="E24" s="136"/>
      <c r="F24" s="136"/>
      <c r="G24" s="10"/>
      <c r="H24" s="10"/>
      <c r="I24" s="10"/>
      <c r="J24" s="10"/>
    </row>
  </sheetData>
  <sheetProtection/>
  <mergeCells count="21">
    <mergeCell ref="A24:F24"/>
    <mergeCell ref="C5:G5"/>
    <mergeCell ref="A21:F21"/>
    <mergeCell ref="A22:F22"/>
    <mergeCell ref="A23:F23"/>
    <mergeCell ref="A19:F19"/>
    <mergeCell ref="A20:F20"/>
    <mergeCell ref="A6:B6"/>
    <mergeCell ref="A7:B7"/>
    <mergeCell ref="C1:H1"/>
    <mergeCell ref="A17:F17"/>
    <mergeCell ref="A18:F18"/>
    <mergeCell ref="C7:G7"/>
    <mergeCell ref="C2:G2"/>
    <mergeCell ref="C3:G3"/>
    <mergeCell ref="C4:G4"/>
    <mergeCell ref="C6:G6"/>
    <mergeCell ref="A2:B2"/>
    <mergeCell ref="A3:B3"/>
    <mergeCell ref="A4:B4"/>
    <mergeCell ref="A5:B5"/>
  </mergeCells>
  <printOptions horizontalCentered="1"/>
  <pageMargins left="0.3" right="0.34" top="0.5" bottom="0.51" header="0.5" footer="0.5"/>
  <pageSetup horizontalDpi="600" verticalDpi="600" orientation="landscape" scale="88" r:id="rId2"/>
  <headerFooter alignWithMargins="0">
    <oddFooter>&amp;L&amp;G</oddFooter>
  </headerFooter>
  <legacyDrawingHF r:id="rId1"/>
</worksheet>
</file>

<file path=xl/worksheets/sheet2.xml><?xml version="1.0" encoding="utf-8"?>
<worksheet xmlns="http://schemas.openxmlformats.org/spreadsheetml/2006/main" xmlns:r="http://schemas.openxmlformats.org/officeDocument/2006/relationships">
  <dimension ref="A1:I26"/>
  <sheetViews>
    <sheetView zoomScaleSheetLayoutView="100" workbookViewId="0" topLeftCell="A1">
      <selection activeCell="A8" sqref="A8:IV9"/>
    </sheetView>
  </sheetViews>
  <sheetFormatPr defaultColWidth="9.140625" defaultRowHeight="12.75"/>
  <cols>
    <col min="1" max="1" width="9.140625" style="4" customWidth="1"/>
    <col min="2" max="2" width="63.421875" style="4" customWidth="1"/>
    <col min="3" max="3" width="21.8515625" style="4" customWidth="1"/>
    <col min="4" max="4" width="14.7109375" style="4" customWidth="1"/>
    <col min="5" max="5" width="13.28125" style="4" customWidth="1"/>
    <col min="6" max="6" width="13.7109375" style="4" customWidth="1"/>
    <col min="7" max="7" width="14.8515625" style="4" customWidth="1"/>
    <col min="8" max="8" width="14.28125" style="4" customWidth="1"/>
    <col min="9" max="9" width="12.7109375" style="4" customWidth="1"/>
    <col min="10" max="10" width="15.7109375" style="4" customWidth="1"/>
    <col min="11" max="11" width="13.00390625" style="4" customWidth="1"/>
    <col min="12" max="16384" width="9.140625" style="4" customWidth="1"/>
  </cols>
  <sheetData>
    <row r="1" spans="1:7" ht="23.25">
      <c r="A1" s="133" t="s">
        <v>37</v>
      </c>
      <c r="B1" s="145"/>
      <c r="C1" s="145"/>
      <c r="D1" s="145"/>
      <c r="E1" s="145"/>
      <c r="F1" s="145"/>
      <c r="G1" s="145"/>
    </row>
    <row r="2" spans="1:7" ht="12.75">
      <c r="A2" s="34" t="s">
        <v>3</v>
      </c>
      <c r="B2" s="35"/>
      <c r="C2" s="137" t="str">
        <f>IF(ISBLANK('Personal Work Exp'!C2)=FALSE,'Personal Work Exp'!C2,"")</f>
        <v>US Department of Veterans Affairs</v>
      </c>
      <c r="D2" s="137"/>
      <c r="E2" s="137"/>
      <c r="F2" s="137"/>
      <c r="G2" s="138"/>
    </row>
    <row r="3" spans="1:7" ht="12.75">
      <c r="A3" s="36" t="s">
        <v>8</v>
      </c>
      <c r="B3" s="37"/>
      <c r="C3" s="141" t="str">
        <f>IF(ISBLANK('Personal Work Exp'!C3)=FALSE,'Personal Work Exp'!C3,"")</f>
        <v>257,000 employees</v>
      </c>
      <c r="D3" s="141"/>
      <c r="E3" s="141"/>
      <c r="F3" s="141"/>
      <c r="G3" s="142"/>
    </row>
    <row r="4" spans="1:7" ht="12.75">
      <c r="A4" s="36" t="s">
        <v>7</v>
      </c>
      <c r="B4" s="37"/>
      <c r="C4" s="143" t="str">
        <f>IF(ISBLANK('Personal Work Exp'!C4)=FALSE,'Personal Work Exp'!C4,"")</f>
        <v>From 28 November through 20 December 2007</v>
      </c>
      <c r="D4" s="143"/>
      <c r="E4" s="143"/>
      <c r="F4" s="143"/>
      <c r="G4" s="144"/>
    </row>
    <row r="5" spans="1:7" ht="12.75">
      <c r="A5" s="36" t="s">
        <v>4</v>
      </c>
      <c r="B5" s="37"/>
      <c r="C5" s="143">
        <f>IF(ISBLANK('Personal Work Exp'!C5)=FALSE,'Personal Work Exp'!C5,"")</f>
        <v>39491</v>
      </c>
      <c r="D5" s="143"/>
      <c r="E5" s="143"/>
      <c r="F5" s="143"/>
      <c r="G5" s="144"/>
    </row>
    <row r="6" spans="1:7" ht="12.75">
      <c r="A6" s="36" t="s">
        <v>5</v>
      </c>
      <c r="B6" s="37"/>
      <c r="C6" s="141" t="str">
        <f>IF(ISBLANK('Personal Work Exp'!C6)=FALSE,'Personal Work Exp'!C6,"")</f>
        <v>985 invitations sent</v>
      </c>
      <c r="D6" s="141"/>
      <c r="E6" s="141"/>
      <c r="F6" s="141"/>
      <c r="G6" s="142"/>
    </row>
    <row r="7" spans="1:7" ht="26.25" customHeight="1">
      <c r="A7" s="36" t="s">
        <v>6</v>
      </c>
      <c r="B7" s="37"/>
      <c r="C7" s="137" t="str">
        <f>IF(ISBLANK('Personal Work Exp'!C7)=FALSE,'Personal Work Exp'!C7,"")</f>
        <v>Proportional random sampling stratified by agency (VA, VBA, VHA, NCA) and supervisory status (Supervisory; Non-Supervisory) </v>
      </c>
      <c r="D7" s="137"/>
      <c r="E7" s="137"/>
      <c r="F7" s="137"/>
      <c r="G7" s="138"/>
    </row>
    <row r="8" spans="1:7" ht="76.5">
      <c r="A8" s="30" t="s">
        <v>103</v>
      </c>
      <c r="B8" s="13" t="s">
        <v>20</v>
      </c>
      <c r="C8" s="13" t="s">
        <v>75</v>
      </c>
      <c r="D8" s="13" t="s">
        <v>13</v>
      </c>
      <c r="E8" s="13" t="s">
        <v>14</v>
      </c>
      <c r="F8" s="13" t="s">
        <v>15</v>
      </c>
      <c r="G8" s="13" t="s">
        <v>16</v>
      </c>
    </row>
    <row r="9" spans="1:7" s="5" customFormat="1" ht="26.25" customHeight="1">
      <c r="A9" s="31">
        <v>7</v>
      </c>
      <c r="B9" s="14" t="s">
        <v>29</v>
      </c>
      <c r="C9" s="33">
        <v>477</v>
      </c>
      <c r="D9" s="33">
        <v>2</v>
      </c>
      <c r="E9" s="12">
        <f>SUM(C9-D9)</f>
        <v>475</v>
      </c>
      <c r="F9" s="33">
        <v>349</v>
      </c>
      <c r="G9" s="3">
        <f>AVERAGE(F9/E9)</f>
        <v>0.7347368421052631</v>
      </c>
    </row>
    <row r="10" spans="1:7" s="5" customFormat="1" ht="12.75" customHeight="1">
      <c r="A10" s="31">
        <v>8</v>
      </c>
      <c r="B10" s="15" t="s">
        <v>30</v>
      </c>
      <c r="C10" s="33">
        <v>477</v>
      </c>
      <c r="D10" s="33">
        <v>3</v>
      </c>
      <c r="E10" s="12">
        <f aca="true" t="shared" si="0" ref="E10:E16">SUM(C10-D10)</f>
        <v>474</v>
      </c>
      <c r="F10" s="33">
        <v>263</v>
      </c>
      <c r="G10" s="3">
        <f aca="true" t="shared" si="1" ref="G10:G16">AVERAGE(F10/E10)</f>
        <v>0.5548523206751055</v>
      </c>
    </row>
    <row r="11" spans="1:7" s="5" customFormat="1" ht="15" customHeight="1">
      <c r="A11" s="31">
        <v>9</v>
      </c>
      <c r="B11" s="15" t="s">
        <v>31</v>
      </c>
      <c r="C11" s="33">
        <v>477</v>
      </c>
      <c r="D11" s="33">
        <v>2</v>
      </c>
      <c r="E11" s="12">
        <f t="shared" si="0"/>
        <v>475</v>
      </c>
      <c r="F11" s="33">
        <v>436</v>
      </c>
      <c r="G11" s="3">
        <f t="shared" si="1"/>
        <v>0.9178947368421052</v>
      </c>
    </row>
    <row r="12" spans="1:7" s="5" customFormat="1" ht="12.75" customHeight="1">
      <c r="A12" s="31">
        <v>10</v>
      </c>
      <c r="B12" s="16" t="s">
        <v>32</v>
      </c>
      <c r="C12" s="33">
        <v>477</v>
      </c>
      <c r="D12" s="33">
        <v>4</v>
      </c>
      <c r="E12" s="12">
        <f t="shared" si="0"/>
        <v>473</v>
      </c>
      <c r="F12" s="33">
        <v>461</v>
      </c>
      <c r="G12" s="3">
        <f t="shared" si="1"/>
        <v>0.9746300211416491</v>
      </c>
    </row>
    <row r="13" spans="1:7" s="5" customFormat="1" ht="25.5" customHeight="1">
      <c r="A13" s="31">
        <v>11</v>
      </c>
      <c r="B13" s="14" t="s">
        <v>33</v>
      </c>
      <c r="C13" s="33">
        <v>477</v>
      </c>
      <c r="D13" s="33">
        <v>3</v>
      </c>
      <c r="E13" s="12">
        <f t="shared" si="0"/>
        <v>474</v>
      </c>
      <c r="F13" s="33">
        <v>318</v>
      </c>
      <c r="G13" s="3">
        <f t="shared" si="1"/>
        <v>0.6708860759493671</v>
      </c>
    </row>
    <row r="14" spans="1:7" s="5" customFormat="1" ht="12.75" customHeight="1">
      <c r="A14" s="31">
        <v>12</v>
      </c>
      <c r="B14" s="15" t="s">
        <v>34</v>
      </c>
      <c r="C14" s="33">
        <v>477</v>
      </c>
      <c r="D14" s="33">
        <v>2</v>
      </c>
      <c r="E14" s="12">
        <f t="shared" si="0"/>
        <v>475</v>
      </c>
      <c r="F14" s="33">
        <v>291</v>
      </c>
      <c r="G14" s="3">
        <f t="shared" si="1"/>
        <v>0.6126315789473684</v>
      </c>
    </row>
    <row r="15" spans="1:7" s="5" customFormat="1" ht="12.75" customHeight="1">
      <c r="A15" s="31">
        <v>13</v>
      </c>
      <c r="B15" s="16" t="s">
        <v>35</v>
      </c>
      <c r="C15" s="33">
        <v>477</v>
      </c>
      <c r="D15" s="33">
        <v>5</v>
      </c>
      <c r="E15" s="12">
        <f t="shared" si="0"/>
        <v>472</v>
      </c>
      <c r="F15" s="33">
        <v>325</v>
      </c>
      <c r="G15" s="3">
        <f t="shared" si="1"/>
        <v>0.6885593220338984</v>
      </c>
    </row>
    <row r="16" spans="1:7" s="5" customFormat="1" ht="12.75" customHeight="1">
      <c r="A16" s="31">
        <v>14</v>
      </c>
      <c r="B16" s="16" t="s">
        <v>36</v>
      </c>
      <c r="C16" s="33">
        <v>477</v>
      </c>
      <c r="D16" s="33">
        <v>2</v>
      </c>
      <c r="E16" s="12">
        <f t="shared" si="0"/>
        <v>475</v>
      </c>
      <c r="F16" s="33">
        <v>284</v>
      </c>
      <c r="G16" s="3">
        <f t="shared" si="1"/>
        <v>0.5978947368421053</v>
      </c>
    </row>
    <row r="17" spans="2:7" ht="12.75">
      <c r="B17" s="1" t="s">
        <v>10</v>
      </c>
      <c r="C17" s="2">
        <f>IF(COUNT(C9:C16)&gt;1,SUM(C9:C16),"")</f>
        <v>3816</v>
      </c>
      <c r="D17" s="2">
        <f>IF(COUNT(D9:D16)&gt;1,SUM(D9:D16),"")</f>
        <v>23</v>
      </c>
      <c r="E17" s="2">
        <f>IF(COUNT(E9:E16)&gt;1,SUM(E9:E16),"")</f>
        <v>3793</v>
      </c>
      <c r="F17" s="2">
        <f>IF(COUNT(F9:F16)&gt;1,SUM(F9:F16),"")</f>
        <v>2727</v>
      </c>
      <c r="G17" s="3">
        <f>IF(COUNT(E17:F17)=2,F17/E17,"")</f>
        <v>0.7189559715264962</v>
      </c>
    </row>
    <row r="18" spans="1:9" ht="12.75">
      <c r="A18" s="6" t="s">
        <v>0</v>
      </c>
      <c r="B18" s="7"/>
      <c r="C18" s="7"/>
      <c r="D18" s="7"/>
      <c r="E18" s="7"/>
      <c r="F18" s="7"/>
      <c r="G18" s="7"/>
      <c r="H18" s="7"/>
      <c r="I18" s="8"/>
    </row>
    <row r="19" spans="1:9" s="11" customFormat="1" ht="12.75">
      <c r="A19" s="135" t="s">
        <v>2</v>
      </c>
      <c r="B19" s="135"/>
      <c r="C19" s="135"/>
      <c r="D19" s="135"/>
      <c r="E19" s="135"/>
      <c r="F19" s="135"/>
      <c r="G19" s="9"/>
      <c r="H19" s="9"/>
      <c r="I19" s="10"/>
    </row>
    <row r="20" spans="1:9" s="11" customFormat="1" ht="12.75">
      <c r="A20" s="136" t="s">
        <v>1</v>
      </c>
      <c r="B20" s="136"/>
      <c r="C20" s="136"/>
      <c r="D20" s="136"/>
      <c r="E20" s="136"/>
      <c r="F20" s="136"/>
      <c r="G20" s="9"/>
      <c r="H20" s="9"/>
      <c r="I20" s="10"/>
    </row>
    <row r="21" spans="1:9" s="11" customFormat="1" ht="12.75" customHeight="1">
      <c r="A21" s="136" t="s">
        <v>19</v>
      </c>
      <c r="B21" s="136"/>
      <c r="C21" s="136"/>
      <c r="D21" s="136"/>
      <c r="E21" s="136"/>
      <c r="F21" s="136"/>
      <c r="G21" s="9"/>
      <c r="H21" s="9"/>
      <c r="I21" s="10"/>
    </row>
    <row r="22" spans="1:9" s="11" customFormat="1" ht="12.75" customHeight="1">
      <c r="A22" s="136" t="s">
        <v>18</v>
      </c>
      <c r="B22" s="136"/>
      <c r="C22" s="136"/>
      <c r="D22" s="136"/>
      <c r="E22" s="136"/>
      <c r="F22" s="136"/>
      <c r="G22" s="9"/>
      <c r="H22" s="9"/>
      <c r="I22" s="10"/>
    </row>
    <row r="23" spans="1:9" s="11" customFormat="1" ht="12.75">
      <c r="A23" s="135" t="s">
        <v>11</v>
      </c>
      <c r="B23" s="135"/>
      <c r="C23" s="135"/>
      <c r="D23" s="135"/>
      <c r="E23" s="135"/>
      <c r="F23" s="135"/>
      <c r="G23" s="9"/>
      <c r="H23" s="9"/>
      <c r="I23" s="10"/>
    </row>
    <row r="24" spans="1:9" s="11" customFormat="1" ht="12.75" customHeight="1">
      <c r="A24" s="136" t="s">
        <v>9</v>
      </c>
      <c r="B24" s="136"/>
      <c r="C24" s="136"/>
      <c r="D24" s="136"/>
      <c r="E24" s="136"/>
      <c r="F24" s="136"/>
      <c r="G24" s="9"/>
      <c r="H24" s="9"/>
      <c r="I24" s="10"/>
    </row>
    <row r="25" spans="1:9" s="11" customFormat="1" ht="24.75" customHeight="1">
      <c r="A25" s="135" t="s">
        <v>17</v>
      </c>
      <c r="B25" s="135"/>
      <c r="C25" s="135"/>
      <c r="D25" s="135"/>
      <c r="E25" s="135"/>
      <c r="F25" s="135"/>
      <c r="G25" s="9"/>
      <c r="H25" s="9"/>
      <c r="I25" s="10"/>
    </row>
    <row r="26" spans="1:9" s="11" customFormat="1" ht="26.25" customHeight="1">
      <c r="A26" s="136" t="s">
        <v>12</v>
      </c>
      <c r="B26" s="136"/>
      <c r="C26" s="136"/>
      <c r="D26" s="136"/>
      <c r="E26" s="136"/>
      <c r="F26" s="136"/>
      <c r="G26" s="10"/>
      <c r="H26" s="10"/>
      <c r="I26" s="10"/>
    </row>
  </sheetData>
  <sheetProtection/>
  <mergeCells count="15">
    <mergeCell ref="A1:G1"/>
    <mergeCell ref="A19:F19"/>
    <mergeCell ref="A20:F20"/>
    <mergeCell ref="C7:G7"/>
    <mergeCell ref="C2:G2"/>
    <mergeCell ref="C3:G3"/>
    <mergeCell ref="C4:G4"/>
    <mergeCell ref="C6:G6"/>
    <mergeCell ref="C5:G5"/>
    <mergeCell ref="A21:F21"/>
    <mergeCell ref="A22:F22"/>
    <mergeCell ref="A26:F26"/>
    <mergeCell ref="A23:F23"/>
    <mergeCell ref="A24:F24"/>
    <mergeCell ref="A25:F25"/>
  </mergeCells>
  <printOptions horizontalCentered="1"/>
  <pageMargins left="0.3" right="0.34" top="0.5" bottom="0.51" header="0.5" footer="0.5"/>
  <pageSetup horizontalDpi="600" verticalDpi="600" orientation="landscape" scale="88" r:id="rId2"/>
  <headerFooter alignWithMargins="0">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8" sqref="A8:IV9"/>
    </sheetView>
  </sheetViews>
  <sheetFormatPr defaultColWidth="9.140625" defaultRowHeight="12.75"/>
  <cols>
    <col min="1" max="1" width="9.140625" style="4" customWidth="1"/>
    <col min="2" max="2" width="63.421875" style="4" customWidth="1"/>
    <col min="3" max="3" width="15.140625" style="4" customWidth="1"/>
    <col min="4" max="4" width="14.7109375" style="4" customWidth="1"/>
    <col min="5" max="5" width="13.28125" style="4" customWidth="1"/>
    <col min="6" max="6" width="13.7109375" style="4" customWidth="1"/>
    <col min="7" max="7" width="14.8515625" style="4" customWidth="1"/>
    <col min="8" max="8" width="14.28125" style="4" customWidth="1"/>
    <col min="9" max="9" width="12.7109375" style="4" customWidth="1"/>
    <col min="10" max="10" width="15.7109375" style="4" customWidth="1"/>
    <col min="11" max="11" width="13.00390625" style="4" customWidth="1"/>
    <col min="12" max="16384" width="9.140625" style="4" customWidth="1"/>
  </cols>
  <sheetData>
    <row r="1" spans="1:7" ht="23.25">
      <c r="A1" s="18" t="s">
        <v>39</v>
      </c>
      <c r="B1" s="18"/>
      <c r="C1" s="134"/>
      <c r="D1" s="134"/>
      <c r="E1" s="134"/>
      <c r="F1" s="134"/>
      <c r="G1" s="134"/>
    </row>
    <row r="2" spans="1:7" ht="12.75" customHeight="1">
      <c r="A2" s="38" t="s">
        <v>3</v>
      </c>
      <c r="B2" s="39"/>
      <c r="C2" s="137" t="str">
        <f>IF(ISBLANK('Personal Work Exp'!C2)=FALSE,'Personal Work Exp'!C2,"")</f>
        <v>US Department of Veterans Affairs</v>
      </c>
      <c r="D2" s="137"/>
      <c r="E2" s="137"/>
      <c r="F2" s="137"/>
      <c r="G2" s="138"/>
    </row>
    <row r="3" spans="1:7" ht="12.75">
      <c r="A3" s="36" t="s">
        <v>8</v>
      </c>
      <c r="B3" s="37"/>
      <c r="C3" s="141" t="str">
        <f>IF(ISBLANK('Personal Work Exp'!C3)=FALSE,'Personal Work Exp'!C3,"")</f>
        <v>257,000 employees</v>
      </c>
      <c r="D3" s="141"/>
      <c r="E3" s="141"/>
      <c r="F3" s="141"/>
      <c r="G3" s="142"/>
    </row>
    <row r="4" spans="1:7" ht="12.75">
      <c r="A4" s="36" t="s">
        <v>7</v>
      </c>
      <c r="B4" s="37"/>
      <c r="C4" s="143" t="str">
        <f>IF(ISBLANK('Personal Work Exp'!C4)=FALSE,'Personal Work Exp'!C4,"")</f>
        <v>From 28 November through 20 December 2007</v>
      </c>
      <c r="D4" s="143"/>
      <c r="E4" s="143"/>
      <c r="F4" s="143"/>
      <c r="G4" s="144"/>
    </row>
    <row r="5" spans="1:7" ht="12.75">
      <c r="A5" s="36" t="s">
        <v>4</v>
      </c>
      <c r="B5" s="37"/>
      <c r="C5" s="143">
        <f>IF(ISBLANK('Personal Work Exp'!C5)=FALSE,'Personal Work Exp'!C5,"")</f>
        <v>39491</v>
      </c>
      <c r="D5" s="143"/>
      <c r="E5" s="143"/>
      <c r="F5" s="143"/>
      <c r="G5" s="144"/>
    </row>
    <row r="6" spans="1:7" ht="12.75">
      <c r="A6" s="36" t="s">
        <v>5</v>
      </c>
      <c r="B6" s="37"/>
      <c r="C6" s="141" t="str">
        <f>IF(ISBLANK('Personal Work Exp'!C6)=FALSE,'Personal Work Exp'!C6,"")</f>
        <v>985 invitations sent</v>
      </c>
      <c r="D6" s="141"/>
      <c r="E6" s="141"/>
      <c r="F6" s="141"/>
      <c r="G6" s="142"/>
    </row>
    <row r="7" spans="1:7" ht="24" customHeight="1">
      <c r="A7" s="36" t="s">
        <v>6</v>
      </c>
      <c r="B7" s="37"/>
      <c r="C7" s="137" t="str">
        <f>IF(ISBLANK('Personal Work Exp'!C7)=FALSE,'Personal Work Exp'!C7,"")</f>
        <v>Proportional random sampling stratified by agency (VA, VBA, VHA, NCA) and supervisory status (Supervisory; Non-Supervisory) </v>
      </c>
      <c r="D7" s="137"/>
      <c r="E7" s="137"/>
      <c r="F7" s="137"/>
      <c r="G7" s="138"/>
    </row>
    <row r="8" spans="1:7" ht="76.5">
      <c r="A8" s="30" t="s">
        <v>103</v>
      </c>
      <c r="B8" s="13" t="s">
        <v>20</v>
      </c>
      <c r="C8" s="13" t="s">
        <v>75</v>
      </c>
      <c r="D8" s="13" t="s">
        <v>13</v>
      </c>
      <c r="E8" s="13" t="s">
        <v>14</v>
      </c>
      <c r="F8" s="13" t="s">
        <v>15</v>
      </c>
      <c r="G8" s="13" t="s">
        <v>16</v>
      </c>
    </row>
    <row r="9" spans="1:7" s="5" customFormat="1" ht="12.75" customHeight="1">
      <c r="A9" s="31">
        <v>15</v>
      </c>
      <c r="B9" s="16" t="s">
        <v>40</v>
      </c>
      <c r="C9" s="33">
        <v>477</v>
      </c>
      <c r="D9" s="33">
        <v>4</v>
      </c>
      <c r="E9" s="12">
        <f>SUM(C9-D9)</f>
        <v>473</v>
      </c>
      <c r="F9" s="33">
        <v>147</v>
      </c>
      <c r="G9" s="3">
        <f>AVERAGE(F9/E9)</f>
        <v>0.3107822410147992</v>
      </c>
    </row>
    <row r="10" spans="1:7" s="5" customFormat="1" ht="25.5" customHeight="1">
      <c r="A10" s="31">
        <v>16</v>
      </c>
      <c r="B10" s="14" t="s">
        <v>41</v>
      </c>
      <c r="C10" s="33">
        <v>477</v>
      </c>
      <c r="D10" s="33">
        <v>6</v>
      </c>
      <c r="E10" s="12">
        <f aca="true" t="shared" si="0" ref="E10:E18">SUM(C10-D10)</f>
        <v>471</v>
      </c>
      <c r="F10" s="33">
        <v>152</v>
      </c>
      <c r="G10" s="3">
        <f aca="true" t="shared" si="1" ref="G10:G18">AVERAGE(F10/E10)</f>
        <v>0.3227176220806794</v>
      </c>
    </row>
    <row r="11" spans="1:7" s="5" customFormat="1" ht="12.75" customHeight="1">
      <c r="A11" s="31">
        <v>17</v>
      </c>
      <c r="B11" s="15" t="s">
        <v>42</v>
      </c>
      <c r="C11" s="33">
        <v>477</v>
      </c>
      <c r="D11" s="33">
        <v>6</v>
      </c>
      <c r="E11" s="12">
        <f t="shared" si="0"/>
        <v>471</v>
      </c>
      <c r="F11" s="33">
        <v>205</v>
      </c>
      <c r="G11" s="3">
        <f t="shared" si="1"/>
        <v>0.43524416135881105</v>
      </c>
    </row>
    <row r="12" spans="1:7" s="5" customFormat="1" ht="37.5" customHeight="1">
      <c r="A12" s="31">
        <v>18</v>
      </c>
      <c r="B12" s="14" t="s">
        <v>43</v>
      </c>
      <c r="C12" s="33">
        <v>477</v>
      </c>
      <c r="D12" s="33">
        <v>5</v>
      </c>
      <c r="E12" s="12">
        <f t="shared" si="0"/>
        <v>472</v>
      </c>
      <c r="F12" s="33">
        <v>323</v>
      </c>
      <c r="G12" s="3">
        <f t="shared" si="1"/>
        <v>0.684322033898305</v>
      </c>
    </row>
    <row r="13" spans="1:7" s="5" customFormat="1" ht="25.5" customHeight="1">
      <c r="A13" s="31">
        <v>19</v>
      </c>
      <c r="B13" s="14" t="s">
        <v>44</v>
      </c>
      <c r="C13" s="33">
        <v>477</v>
      </c>
      <c r="D13" s="33">
        <v>5</v>
      </c>
      <c r="E13" s="12">
        <f t="shared" si="0"/>
        <v>472</v>
      </c>
      <c r="F13" s="33">
        <v>179</v>
      </c>
      <c r="G13" s="3">
        <f t="shared" si="1"/>
        <v>0.3792372881355932</v>
      </c>
    </row>
    <row r="14" spans="1:7" s="5" customFormat="1" ht="12.75" customHeight="1">
      <c r="A14" s="31">
        <v>20</v>
      </c>
      <c r="B14" s="15" t="s">
        <v>45</v>
      </c>
      <c r="C14" s="33">
        <v>477</v>
      </c>
      <c r="D14" s="33">
        <v>6</v>
      </c>
      <c r="E14" s="12">
        <f t="shared" si="0"/>
        <v>471</v>
      </c>
      <c r="F14" s="33">
        <v>100</v>
      </c>
      <c r="G14" s="3">
        <f t="shared" si="1"/>
        <v>0.21231422505307856</v>
      </c>
    </row>
    <row r="15" spans="1:7" s="5" customFormat="1" ht="12.75" customHeight="1">
      <c r="A15" s="31">
        <v>21</v>
      </c>
      <c r="B15" s="16" t="s">
        <v>46</v>
      </c>
      <c r="C15" s="33">
        <v>477</v>
      </c>
      <c r="D15" s="33">
        <v>6</v>
      </c>
      <c r="E15" s="12">
        <f t="shared" si="0"/>
        <v>471</v>
      </c>
      <c r="F15" s="33">
        <v>300</v>
      </c>
      <c r="G15" s="3">
        <f t="shared" si="1"/>
        <v>0.6369426751592356</v>
      </c>
    </row>
    <row r="16" spans="1:7" s="5" customFormat="1" ht="25.5" customHeight="1">
      <c r="A16" s="31">
        <v>22</v>
      </c>
      <c r="B16" s="14" t="s">
        <v>47</v>
      </c>
      <c r="C16" s="33">
        <v>477</v>
      </c>
      <c r="D16" s="33">
        <v>9</v>
      </c>
      <c r="E16" s="12">
        <f t="shared" si="0"/>
        <v>468</v>
      </c>
      <c r="F16" s="33">
        <v>262</v>
      </c>
      <c r="G16" s="3">
        <f t="shared" si="1"/>
        <v>0.5598290598290598</v>
      </c>
    </row>
    <row r="17" spans="1:7" s="5" customFormat="1" ht="25.5" customHeight="1">
      <c r="A17" s="31">
        <v>23</v>
      </c>
      <c r="B17" s="14" t="s">
        <v>48</v>
      </c>
      <c r="C17" s="33">
        <v>477</v>
      </c>
      <c r="D17" s="33">
        <v>6</v>
      </c>
      <c r="E17" s="12">
        <f t="shared" si="0"/>
        <v>471</v>
      </c>
      <c r="F17" s="33">
        <v>286</v>
      </c>
      <c r="G17" s="3">
        <f t="shared" si="1"/>
        <v>0.6072186836518046</v>
      </c>
    </row>
    <row r="18" spans="1:7" s="5" customFormat="1" ht="12.75" customHeight="1">
      <c r="A18" s="31">
        <v>24</v>
      </c>
      <c r="B18" s="16" t="s">
        <v>49</v>
      </c>
      <c r="C18" s="33">
        <v>477</v>
      </c>
      <c r="D18" s="33">
        <v>5</v>
      </c>
      <c r="E18" s="12">
        <f t="shared" si="0"/>
        <v>472</v>
      </c>
      <c r="F18" s="33">
        <v>349</v>
      </c>
      <c r="G18" s="3">
        <f t="shared" si="1"/>
        <v>0.739406779661017</v>
      </c>
    </row>
    <row r="19" spans="2:7" ht="12.75">
      <c r="B19" s="1" t="s">
        <v>10</v>
      </c>
      <c r="C19" s="2">
        <f>IF(COUNT(C9:C18)&gt;1,SUM(C9:C18),"")</f>
        <v>4770</v>
      </c>
      <c r="D19" s="2">
        <f>IF(COUNT(D9:D18)&gt;1,SUM(D9:D18),"")</f>
        <v>58</v>
      </c>
      <c r="E19" s="2">
        <f>IF(COUNT(E9:E18)&gt;1,SUM(E9:E18),"")</f>
        <v>4712</v>
      </c>
      <c r="F19" s="2">
        <f>IF(COUNT(F9:F18)&gt;1,SUM(F9:F18),"")</f>
        <v>2303</v>
      </c>
      <c r="G19" s="3">
        <f>IF(COUNT(E19:F19)=2,F19/E19,"")</f>
        <v>0.4887521222410866</v>
      </c>
    </row>
    <row r="20" spans="1:9" ht="12.75">
      <c r="A20" s="6" t="s">
        <v>0</v>
      </c>
      <c r="B20" s="7"/>
      <c r="C20" s="7"/>
      <c r="D20" s="7"/>
      <c r="E20" s="7"/>
      <c r="F20" s="7"/>
      <c r="G20" s="7"/>
      <c r="H20" s="7"/>
      <c r="I20" s="8"/>
    </row>
    <row r="21" spans="1:9" s="11" customFormat="1" ht="12.75">
      <c r="A21" s="135" t="s">
        <v>2</v>
      </c>
      <c r="B21" s="135"/>
      <c r="C21" s="135"/>
      <c r="D21" s="135"/>
      <c r="E21" s="135"/>
      <c r="F21" s="135"/>
      <c r="G21" s="9"/>
      <c r="H21" s="9"/>
      <c r="I21" s="10"/>
    </row>
    <row r="22" spans="1:9" s="11" customFormat="1" ht="12.75">
      <c r="A22" s="136" t="s">
        <v>1</v>
      </c>
      <c r="B22" s="136"/>
      <c r="C22" s="136"/>
      <c r="D22" s="136"/>
      <c r="E22" s="136"/>
      <c r="F22" s="136"/>
      <c r="G22" s="9"/>
      <c r="H22" s="9"/>
      <c r="I22" s="10"/>
    </row>
    <row r="23" spans="1:9" s="11" customFormat="1" ht="12.75" customHeight="1">
      <c r="A23" s="136" t="s">
        <v>19</v>
      </c>
      <c r="B23" s="136"/>
      <c r="C23" s="136"/>
      <c r="D23" s="136"/>
      <c r="E23" s="136"/>
      <c r="F23" s="136"/>
      <c r="G23" s="9"/>
      <c r="H23" s="9"/>
      <c r="I23" s="10"/>
    </row>
    <row r="24" spans="1:9" s="11" customFormat="1" ht="12.75" customHeight="1">
      <c r="A24" s="136" t="s">
        <v>18</v>
      </c>
      <c r="B24" s="136"/>
      <c r="C24" s="136"/>
      <c r="D24" s="136"/>
      <c r="E24" s="136"/>
      <c r="F24" s="136"/>
      <c r="G24" s="9"/>
      <c r="H24" s="9"/>
      <c r="I24" s="10"/>
    </row>
    <row r="25" spans="1:9" s="11" customFormat="1" ht="12.75">
      <c r="A25" s="135" t="s">
        <v>11</v>
      </c>
      <c r="B25" s="135"/>
      <c r="C25" s="135"/>
      <c r="D25" s="135"/>
      <c r="E25" s="135"/>
      <c r="F25" s="135"/>
      <c r="G25" s="9"/>
      <c r="H25" s="9"/>
      <c r="I25" s="10"/>
    </row>
    <row r="26" spans="1:9" s="11" customFormat="1" ht="12.75" customHeight="1">
      <c r="A26" s="136" t="s">
        <v>9</v>
      </c>
      <c r="B26" s="136"/>
      <c r="C26" s="136"/>
      <c r="D26" s="136"/>
      <c r="E26" s="136"/>
      <c r="F26" s="136"/>
      <c r="G26" s="9"/>
      <c r="H26" s="9"/>
      <c r="I26" s="10"/>
    </row>
    <row r="27" spans="1:9" s="11" customFormat="1" ht="24.75" customHeight="1">
      <c r="A27" s="135" t="s">
        <v>17</v>
      </c>
      <c r="B27" s="135"/>
      <c r="C27" s="135"/>
      <c r="D27" s="135"/>
      <c r="E27" s="135"/>
      <c r="F27" s="135"/>
      <c r="G27" s="9"/>
      <c r="H27" s="9"/>
      <c r="I27" s="10"/>
    </row>
    <row r="28" spans="1:9" s="11" customFormat="1" ht="26.25" customHeight="1">
      <c r="A28" s="136" t="s">
        <v>12</v>
      </c>
      <c r="B28" s="136"/>
      <c r="C28" s="136"/>
      <c r="D28" s="136"/>
      <c r="E28" s="136"/>
      <c r="F28" s="136"/>
      <c r="G28" s="10"/>
      <c r="H28" s="10"/>
      <c r="I28" s="10"/>
    </row>
  </sheetData>
  <sheetProtection/>
  <mergeCells count="15">
    <mergeCell ref="C5:G5"/>
    <mergeCell ref="A23:F23"/>
    <mergeCell ref="A24:F24"/>
    <mergeCell ref="A28:F28"/>
    <mergeCell ref="A25:F25"/>
    <mergeCell ref="A26:F26"/>
    <mergeCell ref="A27:F27"/>
    <mergeCell ref="C1:G1"/>
    <mergeCell ref="A21:F21"/>
    <mergeCell ref="A22:F22"/>
    <mergeCell ref="C7:G7"/>
    <mergeCell ref="C2:G2"/>
    <mergeCell ref="C3:G3"/>
    <mergeCell ref="C4:G4"/>
    <mergeCell ref="C6:G6"/>
  </mergeCells>
  <printOptions horizontalCentered="1"/>
  <pageMargins left="0.3" right="0.34" top="0.5" bottom="0.51" header="0.5" footer="0.5"/>
  <pageSetup horizontalDpi="600" verticalDpi="600" orientation="landscape" scale="88" r:id="rId2"/>
  <headerFooter alignWithMargins="0">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I26"/>
  <sheetViews>
    <sheetView zoomScaleSheetLayoutView="100" workbookViewId="0" topLeftCell="B1">
      <selection activeCell="B8" sqref="A8:IV9"/>
    </sheetView>
  </sheetViews>
  <sheetFormatPr defaultColWidth="9.140625" defaultRowHeight="12.75"/>
  <cols>
    <col min="1" max="1" width="9.140625" style="4" customWidth="1"/>
    <col min="2" max="2" width="63.421875" style="4" customWidth="1"/>
    <col min="3" max="3" width="15.8515625" style="4" customWidth="1"/>
    <col min="4" max="4" width="15.57421875" style="4" customWidth="1"/>
    <col min="5" max="5" width="13.28125" style="4" customWidth="1"/>
    <col min="6" max="6" width="13.421875" style="4" customWidth="1"/>
    <col min="7" max="7" width="15.00390625" style="4" customWidth="1"/>
    <col min="8" max="8" width="14.28125" style="4" customWidth="1"/>
    <col min="9" max="9" width="12.7109375" style="4" customWidth="1"/>
    <col min="10" max="10" width="15.7109375" style="4" customWidth="1"/>
    <col min="11" max="11" width="13.00390625" style="4" customWidth="1"/>
    <col min="12" max="16384" width="9.140625" style="4" customWidth="1"/>
  </cols>
  <sheetData>
    <row r="1" spans="1:7" ht="23.25">
      <c r="A1" s="18" t="s">
        <v>50</v>
      </c>
      <c r="B1" s="18"/>
      <c r="C1" s="134"/>
      <c r="D1" s="134"/>
      <c r="E1" s="134"/>
      <c r="F1" s="134"/>
      <c r="G1" s="134"/>
    </row>
    <row r="2" spans="1:7" ht="12.75" customHeight="1">
      <c r="A2" s="38" t="s">
        <v>3</v>
      </c>
      <c r="B2" s="39"/>
      <c r="C2" s="139" t="s">
        <v>67</v>
      </c>
      <c r="D2" s="139"/>
      <c r="E2" s="139"/>
      <c r="F2" s="139"/>
      <c r="G2" s="140"/>
    </row>
    <row r="3" spans="1:7" ht="12.75">
      <c r="A3" s="36" t="s">
        <v>8</v>
      </c>
      <c r="B3" s="37"/>
      <c r="C3" s="141" t="s">
        <v>72</v>
      </c>
      <c r="D3" s="141"/>
      <c r="E3" s="141"/>
      <c r="F3" s="141"/>
      <c r="G3" s="142"/>
    </row>
    <row r="4" spans="1:7" ht="12.75">
      <c r="A4" s="36" t="s">
        <v>7</v>
      </c>
      <c r="B4" s="37"/>
      <c r="C4" s="143" t="s">
        <v>73</v>
      </c>
      <c r="D4" s="143"/>
      <c r="E4" s="143"/>
      <c r="F4" s="143"/>
      <c r="G4" s="144"/>
    </row>
    <row r="5" spans="1:7" ht="12.75">
      <c r="A5" s="36" t="s">
        <v>4</v>
      </c>
      <c r="B5" s="37"/>
      <c r="C5" s="143">
        <v>39491</v>
      </c>
      <c r="D5" s="143"/>
      <c r="E5" s="143"/>
      <c r="F5" s="143"/>
      <c r="G5" s="144"/>
    </row>
    <row r="6" spans="1:7" ht="12.75">
      <c r="A6" s="36" t="s">
        <v>5</v>
      </c>
      <c r="B6" s="37"/>
      <c r="C6" s="141" t="s">
        <v>71</v>
      </c>
      <c r="D6" s="141"/>
      <c r="E6" s="141"/>
      <c r="F6" s="141"/>
      <c r="G6" s="142"/>
    </row>
    <row r="7" spans="1:7" ht="24.75" customHeight="1">
      <c r="A7" s="36" t="s">
        <v>6</v>
      </c>
      <c r="B7" s="37"/>
      <c r="C7" s="137" t="s">
        <v>74</v>
      </c>
      <c r="D7" s="137"/>
      <c r="E7" s="137"/>
      <c r="F7" s="137"/>
      <c r="G7" s="138"/>
    </row>
    <row r="8" spans="1:7" ht="76.5">
      <c r="A8" s="30" t="s">
        <v>103</v>
      </c>
      <c r="B8" s="13" t="s">
        <v>20</v>
      </c>
      <c r="C8" s="13" t="s">
        <v>75</v>
      </c>
      <c r="D8" s="13" t="s">
        <v>13</v>
      </c>
      <c r="E8" s="13" t="s">
        <v>14</v>
      </c>
      <c r="F8" s="13" t="s">
        <v>15</v>
      </c>
      <c r="G8" s="13" t="s">
        <v>16</v>
      </c>
    </row>
    <row r="9" spans="1:7" s="5" customFormat="1" ht="12.75" customHeight="1">
      <c r="A9" s="31">
        <v>25</v>
      </c>
      <c r="B9" s="15" t="s">
        <v>66</v>
      </c>
      <c r="C9" s="33">
        <v>477</v>
      </c>
      <c r="D9" s="33">
        <v>6</v>
      </c>
      <c r="E9" s="12">
        <f>SUM(C9-D9)</f>
        <v>471</v>
      </c>
      <c r="F9" s="33">
        <v>259</v>
      </c>
      <c r="G9" s="3">
        <f>AVERAGE(F9/E9)</f>
        <v>0.5498938428874734</v>
      </c>
    </row>
    <row r="10" spans="1:7" s="5" customFormat="1" ht="26.25" customHeight="1">
      <c r="A10" s="31">
        <v>26</v>
      </c>
      <c r="B10" s="14" t="s">
        <v>51</v>
      </c>
      <c r="C10" s="33">
        <v>477</v>
      </c>
      <c r="D10" s="33">
        <v>4</v>
      </c>
      <c r="E10" s="12">
        <f aca="true" t="shared" si="0" ref="E10:E16">SUM(C10-D10)</f>
        <v>473</v>
      </c>
      <c r="F10" s="33">
        <v>211</v>
      </c>
      <c r="G10" s="3">
        <f aca="true" t="shared" si="1" ref="G10:G16">AVERAGE(F10/E10)</f>
        <v>0.44608879492600423</v>
      </c>
    </row>
    <row r="11" spans="1:7" s="5" customFormat="1" ht="25.5" customHeight="1">
      <c r="A11" s="31">
        <v>27</v>
      </c>
      <c r="B11" s="14" t="s">
        <v>52</v>
      </c>
      <c r="C11" s="33">
        <v>477</v>
      </c>
      <c r="D11" s="33">
        <v>4</v>
      </c>
      <c r="E11" s="12">
        <f t="shared" si="0"/>
        <v>473</v>
      </c>
      <c r="F11" s="33">
        <v>302</v>
      </c>
      <c r="G11" s="3">
        <f t="shared" si="1"/>
        <v>0.638477801268499</v>
      </c>
    </row>
    <row r="12" spans="1:7" s="5" customFormat="1" ht="12.75" customHeight="1">
      <c r="A12" s="31">
        <v>28</v>
      </c>
      <c r="B12" s="16" t="s">
        <v>53</v>
      </c>
      <c r="C12" s="33">
        <v>477</v>
      </c>
      <c r="D12" s="33">
        <v>7</v>
      </c>
      <c r="E12" s="12">
        <f t="shared" si="0"/>
        <v>470</v>
      </c>
      <c r="F12" s="33">
        <v>372</v>
      </c>
      <c r="G12" s="3">
        <f t="shared" si="1"/>
        <v>0.7914893617021277</v>
      </c>
    </row>
    <row r="13" spans="1:7" s="5" customFormat="1" ht="25.5" customHeight="1">
      <c r="A13" s="31">
        <v>29</v>
      </c>
      <c r="B13" s="14" t="s">
        <v>54</v>
      </c>
      <c r="C13" s="33">
        <v>477</v>
      </c>
      <c r="D13" s="33">
        <v>6</v>
      </c>
      <c r="E13" s="12">
        <f t="shared" si="0"/>
        <v>471</v>
      </c>
      <c r="F13" s="33">
        <v>216</v>
      </c>
      <c r="G13" s="3">
        <f t="shared" si="1"/>
        <v>0.4585987261146497</v>
      </c>
    </row>
    <row r="14" spans="1:7" s="5" customFormat="1" ht="12.75" customHeight="1">
      <c r="A14" s="31">
        <v>30</v>
      </c>
      <c r="B14" s="16" t="s">
        <v>55</v>
      </c>
      <c r="C14" s="33">
        <v>477</v>
      </c>
      <c r="D14" s="33">
        <v>7</v>
      </c>
      <c r="E14" s="12">
        <f t="shared" si="0"/>
        <v>470</v>
      </c>
      <c r="F14" s="33">
        <v>289</v>
      </c>
      <c r="G14" s="3">
        <f t="shared" si="1"/>
        <v>0.6148936170212767</v>
      </c>
    </row>
    <row r="15" spans="1:7" s="5" customFormat="1" ht="12.75" customHeight="1">
      <c r="A15" s="31">
        <v>31</v>
      </c>
      <c r="B15" s="16" t="s">
        <v>56</v>
      </c>
      <c r="C15" s="33">
        <v>477</v>
      </c>
      <c r="D15" s="33">
        <v>4</v>
      </c>
      <c r="E15" s="12">
        <f t="shared" si="0"/>
        <v>473</v>
      </c>
      <c r="F15" s="33">
        <v>320</v>
      </c>
      <c r="G15" s="3">
        <f t="shared" si="1"/>
        <v>0.6765327695560254</v>
      </c>
    </row>
    <row r="16" spans="1:7" s="5" customFormat="1" ht="12.75" customHeight="1">
      <c r="A16" s="31">
        <v>32</v>
      </c>
      <c r="B16" s="16" t="s">
        <v>57</v>
      </c>
      <c r="C16" s="33">
        <v>477</v>
      </c>
      <c r="D16" s="33">
        <v>6</v>
      </c>
      <c r="E16" s="12">
        <f t="shared" si="0"/>
        <v>471</v>
      </c>
      <c r="F16" s="33">
        <v>332</v>
      </c>
      <c r="G16" s="3">
        <f t="shared" si="1"/>
        <v>0.7048832271762208</v>
      </c>
    </row>
    <row r="17" spans="2:7" ht="12.75">
      <c r="B17" s="1" t="s">
        <v>10</v>
      </c>
      <c r="C17" s="2">
        <f>IF(COUNT(C9:C16)&gt;1,SUM(C9:C16),"")</f>
        <v>3816</v>
      </c>
      <c r="D17" s="2">
        <f>IF(COUNT(D9:D16)&gt;1,SUM(D9:D16),"")</f>
        <v>44</v>
      </c>
      <c r="E17" s="2">
        <f>IF(COUNT(E9:E16)&gt;1,SUM(E9:E16),"")</f>
        <v>3772</v>
      </c>
      <c r="F17" s="2">
        <f>IF(COUNT(F9:F16)&gt;1,SUM(F9:F16),"")</f>
        <v>2301</v>
      </c>
      <c r="G17" s="3">
        <f>IF(COUNT(E17:F17)=2,F17/E17,"")</f>
        <v>0.6100212089077413</v>
      </c>
    </row>
    <row r="18" spans="1:9" ht="12.75">
      <c r="A18" s="6" t="s">
        <v>0</v>
      </c>
      <c r="B18" s="7"/>
      <c r="C18" s="7"/>
      <c r="D18" s="7"/>
      <c r="E18" s="7"/>
      <c r="F18" s="7"/>
      <c r="G18" s="7"/>
      <c r="H18" s="7"/>
      <c r="I18" s="8"/>
    </row>
    <row r="19" spans="1:9" s="11" customFormat="1" ht="12.75">
      <c r="A19" s="135" t="s">
        <v>2</v>
      </c>
      <c r="B19" s="135"/>
      <c r="C19" s="135"/>
      <c r="D19" s="135"/>
      <c r="E19" s="135"/>
      <c r="F19" s="135"/>
      <c r="G19" s="9"/>
      <c r="H19" s="9"/>
      <c r="I19" s="10"/>
    </row>
    <row r="20" spans="1:9" s="11" customFormat="1" ht="12.75">
      <c r="A20" s="136" t="s">
        <v>1</v>
      </c>
      <c r="B20" s="136"/>
      <c r="C20" s="136"/>
      <c r="D20" s="136"/>
      <c r="E20" s="136"/>
      <c r="F20" s="136"/>
      <c r="G20" s="9"/>
      <c r="H20" s="9"/>
      <c r="I20" s="10"/>
    </row>
    <row r="21" spans="1:9" s="11" customFormat="1" ht="12.75" customHeight="1">
      <c r="A21" s="136" t="s">
        <v>19</v>
      </c>
      <c r="B21" s="136"/>
      <c r="C21" s="136"/>
      <c r="D21" s="136"/>
      <c r="E21" s="136"/>
      <c r="F21" s="136"/>
      <c r="G21" s="9"/>
      <c r="H21" s="9"/>
      <c r="I21" s="10"/>
    </row>
    <row r="22" spans="1:9" s="11" customFormat="1" ht="12.75" customHeight="1">
      <c r="A22" s="136" t="s">
        <v>18</v>
      </c>
      <c r="B22" s="136"/>
      <c r="C22" s="136"/>
      <c r="D22" s="136"/>
      <c r="E22" s="136"/>
      <c r="F22" s="136"/>
      <c r="G22" s="9"/>
      <c r="H22" s="9"/>
      <c r="I22" s="10"/>
    </row>
    <row r="23" spans="1:9" s="11" customFormat="1" ht="12.75">
      <c r="A23" s="135" t="s">
        <v>11</v>
      </c>
      <c r="B23" s="135"/>
      <c r="C23" s="135"/>
      <c r="D23" s="135"/>
      <c r="E23" s="135"/>
      <c r="F23" s="135"/>
      <c r="G23" s="9"/>
      <c r="H23" s="9"/>
      <c r="I23" s="10"/>
    </row>
    <row r="24" spans="1:9" s="11" customFormat="1" ht="12.75" customHeight="1">
      <c r="A24" s="136" t="s">
        <v>9</v>
      </c>
      <c r="B24" s="136"/>
      <c r="C24" s="136"/>
      <c r="D24" s="136"/>
      <c r="E24" s="136"/>
      <c r="F24" s="136"/>
      <c r="G24" s="9"/>
      <c r="H24" s="9"/>
      <c r="I24" s="10"/>
    </row>
    <row r="25" spans="1:9" s="11" customFormat="1" ht="24.75" customHeight="1">
      <c r="A25" s="135" t="s">
        <v>17</v>
      </c>
      <c r="B25" s="135"/>
      <c r="C25" s="135"/>
      <c r="D25" s="135"/>
      <c r="E25" s="135"/>
      <c r="F25" s="135"/>
      <c r="G25" s="9"/>
      <c r="H25" s="9"/>
      <c r="I25" s="10"/>
    </row>
    <row r="26" spans="1:9" s="11" customFormat="1" ht="26.25" customHeight="1">
      <c r="A26" s="136" t="s">
        <v>12</v>
      </c>
      <c r="B26" s="136"/>
      <c r="C26" s="136"/>
      <c r="D26" s="136"/>
      <c r="E26" s="136"/>
      <c r="F26" s="136"/>
      <c r="G26" s="10"/>
      <c r="H26" s="10"/>
      <c r="I26" s="10"/>
    </row>
  </sheetData>
  <sheetProtection/>
  <mergeCells count="15">
    <mergeCell ref="C1:G1"/>
    <mergeCell ref="A19:F19"/>
    <mergeCell ref="A20:F20"/>
    <mergeCell ref="C7:G7"/>
    <mergeCell ref="C2:G2"/>
    <mergeCell ref="C3:G3"/>
    <mergeCell ref="C4:G4"/>
    <mergeCell ref="C6:G6"/>
    <mergeCell ref="C5:G5"/>
    <mergeCell ref="A21:F21"/>
    <mergeCell ref="A22:F22"/>
    <mergeCell ref="A26:F26"/>
    <mergeCell ref="A23:F23"/>
    <mergeCell ref="A24:F24"/>
    <mergeCell ref="A25:F25"/>
  </mergeCells>
  <printOptions horizontalCentered="1"/>
  <pageMargins left="0.3" right="0.34" top="0.5" bottom="0.51" header="0.5" footer="0.5"/>
  <pageSetup horizontalDpi="600" verticalDpi="600" orientation="landscape" scale="88" r:id="rId2"/>
  <headerFooter alignWithMargins="0">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I26"/>
  <sheetViews>
    <sheetView workbookViewId="0" topLeftCell="A1">
      <selection activeCell="A8" sqref="A8:IV9"/>
    </sheetView>
  </sheetViews>
  <sheetFormatPr defaultColWidth="9.140625" defaultRowHeight="12.75"/>
  <cols>
    <col min="1" max="1" width="9.140625" style="4" customWidth="1"/>
    <col min="2" max="2" width="58.140625" style="4" customWidth="1"/>
    <col min="3" max="3" width="14.00390625" style="4" customWidth="1"/>
    <col min="4" max="4" width="12.8515625" style="4" customWidth="1"/>
    <col min="5" max="5" width="11.421875" style="4" customWidth="1"/>
    <col min="6" max="6" width="15.421875" style="4" customWidth="1"/>
    <col min="7" max="7" width="13.8515625" style="4" customWidth="1"/>
    <col min="8" max="8" width="14.28125" style="4" customWidth="1"/>
    <col min="9" max="9" width="12.7109375" style="4" customWidth="1"/>
    <col min="10" max="10" width="15.7109375" style="4" customWidth="1"/>
    <col min="11" max="11" width="13.00390625" style="4" customWidth="1"/>
    <col min="12" max="16384" width="9.140625" style="4" customWidth="1"/>
  </cols>
  <sheetData>
    <row r="1" spans="1:7" ht="23.25">
      <c r="A1" s="18" t="s">
        <v>22</v>
      </c>
      <c r="B1" s="18"/>
      <c r="C1" s="134"/>
      <c r="D1" s="134"/>
      <c r="E1" s="134"/>
      <c r="F1" s="134"/>
      <c r="G1" s="134"/>
    </row>
    <row r="2" spans="1:7" ht="12.75" customHeight="1">
      <c r="A2" s="38" t="s">
        <v>3</v>
      </c>
      <c r="B2" s="39"/>
      <c r="C2" s="137" t="str">
        <f>IF(ISBLANK('Personal Work Exp'!C2)=FALSE,'Personal Work Exp'!C2,"")</f>
        <v>US Department of Veterans Affairs</v>
      </c>
      <c r="D2" s="137"/>
      <c r="E2" s="137"/>
      <c r="F2" s="137"/>
      <c r="G2" s="138"/>
    </row>
    <row r="3" spans="1:7" ht="12.75">
      <c r="A3" s="36" t="s">
        <v>8</v>
      </c>
      <c r="B3" s="37"/>
      <c r="C3" s="141" t="str">
        <f>IF(ISBLANK('Personal Work Exp'!C3)=FALSE,'Personal Work Exp'!C3,"")</f>
        <v>257,000 employees</v>
      </c>
      <c r="D3" s="141"/>
      <c r="E3" s="141"/>
      <c r="F3" s="141"/>
      <c r="G3" s="142"/>
    </row>
    <row r="4" spans="1:7" ht="12.75">
      <c r="A4" s="36" t="s">
        <v>7</v>
      </c>
      <c r="B4" s="37"/>
      <c r="C4" s="143" t="str">
        <f>IF(ISBLANK('Personal Work Exp'!C4)=FALSE,'Personal Work Exp'!C4,"")</f>
        <v>From 28 November through 20 December 2007</v>
      </c>
      <c r="D4" s="143"/>
      <c r="E4" s="143"/>
      <c r="F4" s="143"/>
      <c r="G4" s="144"/>
    </row>
    <row r="5" spans="1:7" ht="12.75">
      <c r="A5" s="36" t="s">
        <v>4</v>
      </c>
      <c r="B5" s="37"/>
      <c r="C5" s="143">
        <f>IF(ISBLANK('Personal Work Exp'!C5)=FALSE,'Personal Work Exp'!C5,"")</f>
        <v>39491</v>
      </c>
      <c r="D5" s="143"/>
      <c r="E5" s="143"/>
      <c r="F5" s="143"/>
      <c r="G5" s="144"/>
    </row>
    <row r="6" spans="1:7" ht="12.75">
      <c r="A6" s="36" t="s">
        <v>5</v>
      </c>
      <c r="B6" s="37"/>
      <c r="C6" s="141" t="str">
        <f>IF(ISBLANK('Personal Work Exp'!C6)=FALSE,'Personal Work Exp'!C6,"")</f>
        <v>985 invitations sent</v>
      </c>
      <c r="D6" s="141"/>
      <c r="E6" s="141"/>
      <c r="F6" s="141"/>
      <c r="G6" s="142"/>
    </row>
    <row r="7" spans="1:7" ht="24.75" customHeight="1">
      <c r="A7" s="36" t="s">
        <v>6</v>
      </c>
      <c r="B7" s="37"/>
      <c r="C7" s="137" t="str">
        <f>IF(ISBLANK('Personal Work Exp'!C7)=FALSE,'Personal Work Exp'!C7,"")</f>
        <v>Proportional random sampling stratified by agency (VA, VBA, VHA, NCA) and supervisory status (Supervisory; Non-Supervisory) </v>
      </c>
      <c r="D7" s="137"/>
      <c r="E7" s="137"/>
      <c r="F7" s="137"/>
      <c r="G7" s="138"/>
    </row>
    <row r="8" spans="1:7" ht="76.5">
      <c r="A8" s="30" t="s">
        <v>103</v>
      </c>
      <c r="B8" s="13" t="s">
        <v>20</v>
      </c>
      <c r="C8" s="13" t="s">
        <v>75</v>
      </c>
      <c r="D8" s="13" t="s">
        <v>13</v>
      </c>
      <c r="E8" s="13" t="s">
        <v>14</v>
      </c>
      <c r="F8" s="13" t="s">
        <v>15</v>
      </c>
      <c r="G8" s="13" t="s">
        <v>16</v>
      </c>
    </row>
    <row r="9" spans="1:7" s="5" customFormat="1" ht="26.25" customHeight="1">
      <c r="A9" s="31">
        <v>33</v>
      </c>
      <c r="B9" s="14" t="s">
        <v>58</v>
      </c>
      <c r="C9" s="33">
        <v>477</v>
      </c>
      <c r="D9" s="33">
        <v>6</v>
      </c>
      <c r="E9" s="12">
        <f>SUM(C9-D9)</f>
        <v>471</v>
      </c>
      <c r="F9" s="33">
        <v>237</v>
      </c>
      <c r="G9" s="3">
        <f>AVERAGE(F9/E9)</f>
        <v>0.5031847133757962</v>
      </c>
    </row>
    <row r="10" spans="1:7" s="5" customFormat="1" ht="26.25" customHeight="1">
      <c r="A10" s="31">
        <v>34</v>
      </c>
      <c r="B10" s="14" t="s">
        <v>59</v>
      </c>
      <c r="C10" s="33">
        <v>477</v>
      </c>
      <c r="D10" s="33">
        <v>5</v>
      </c>
      <c r="E10" s="12">
        <f aca="true" t="shared" si="0" ref="E10:E16">SUM(C10-D10)</f>
        <v>472</v>
      </c>
      <c r="F10" s="33">
        <v>210</v>
      </c>
      <c r="G10" s="3">
        <f aca="true" t="shared" si="1" ref="G10:G16">AVERAGE(F10/E10)</f>
        <v>0.4449152542372881</v>
      </c>
    </row>
    <row r="11" spans="1:7" s="5" customFormat="1" ht="25.5" customHeight="1">
      <c r="A11" s="31">
        <v>35</v>
      </c>
      <c r="B11" s="14" t="s">
        <v>60</v>
      </c>
      <c r="C11" s="33">
        <v>477</v>
      </c>
      <c r="D11" s="33">
        <v>6</v>
      </c>
      <c r="E11" s="12">
        <f t="shared" si="0"/>
        <v>471</v>
      </c>
      <c r="F11" s="33">
        <v>183</v>
      </c>
      <c r="G11" s="3">
        <f t="shared" si="1"/>
        <v>0.3885350318471338</v>
      </c>
    </row>
    <row r="12" spans="1:7" s="5" customFormat="1" ht="12.75" customHeight="1">
      <c r="A12" s="31">
        <v>36</v>
      </c>
      <c r="B12" s="14" t="s">
        <v>61</v>
      </c>
      <c r="C12" s="33">
        <v>477</v>
      </c>
      <c r="D12" s="33">
        <v>8</v>
      </c>
      <c r="E12" s="12">
        <f t="shared" si="0"/>
        <v>469</v>
      </c>
      <c r="F12" s="33">
        <v>231</v>
      </c>
      <c r="G12" s="3">
        <f t="shared" si="1"/>
        <v>0.4925373134328358</v>
      </c>
    </row>
    <row r="13" spans="1:7" s="5" customFormat="1" ht="25.5" customHeight="1">
      <c r="A13" s="31">
        <v>37</v>
      </c>
      <c r="B13" s="14" t="s">
        <v>62</v>
      </c>
      <c r="C13" s="33">
        <v>477</v>
      </c>
      <c r="D13" s="33">
        <v>9</v>
      </c>
      <c r="E13" s="12">
        <f t="shared" si="0"/>
        <v>468</v>
      </c>
      <c r="F13" s="33">
        <v>210</v>
      </c>
      <c r="G13" s="3">
        <f t="shared" si="1"/>
        <v>0.44871794871794873</v>
      </c>
    </row>
    <row r="14" spans="1:7" s="5" customFormat="1" ht="12.75" customHeight="1">
      <c r="A14" s="31">
        <v>38</v>
      </c>
      <c r="B14" s="14" t="s">
        <v>63</v>
      </c>
      <c r="C14" s="33">
        <v>477</v>
      </c>
      <c r="D14" s="33">
        <v>7</v>
      </c>
      <c r="E14" s="12">
        <f t="shared" si="0"/>
        <v>470</v>
      </c>
      <c r="F14" s="33">
        <v>278</v>
      </c>
      <c r="G14" s="3">
        <f t="shared" si="1"/>
        <v>0.5914893617021276</v>
      </c>
    </row>
    <row r="15" spans="1:7" s="5" customFormat="1" ht="12.75" customHeight="1">
      <c r="A15" s="31">
        <v>39</v>
      </c>
      <c r="B15" s="17" t="s">
        <v>64</v>
      </c>
      <c r="C15" s="33">
        <v>477</v>
      </c>
      <c r="D15" s="33">
        <v>5</v>
      </c>
      <c r="E15" s="12">
        <f t="shared" si="0"/>
        <v>472</v>
      </c>
      <c r="F15" s="33">
        <v>325</v>
      </c>
      <c r="G15" s="3">
        <f t="shared" si="1"/>
        <v>0.6885593220338984</v>
      </c>
    </row>
    <row r="16" spans="1:7" s="5" customFormat="1" ht="12.75" customHeight="1">
      <c r="A16" s="31">
        <v>40</v>
      </c>
      <c r="B16" s="14" t="s">
        <v>65</v>
      </c>
      <c r="C16" s="33">
        <v>477</v>
      </c>
      <c r="D16" s="33">
        <v>6</v>
      </c>
      <c r="E16" s="12">
        <f t="shared" si="0"/>
        <v>471</v>
      </c>
      <c r="F16" s="33">
        <v>219</v>
      </c>
      <c r="G16" s="3">
        <f t="shared" si="1"/>
        <v>0.46496815286624205</v>
      </c>
    </row>
    <row r="17" spans="2:7" ht="12.75">
      <c r="B17" s="1" t="s">
        <v>10</v>
      </c>
      <c r="C17" s="2">
        <f>IF(COUNT(C9:C16)&gt;1,SUM(C9:C16),"")</f>
        <v>3816</v>
      </c>
      <c r="D17" s="2">
        <f>IF(COUNT(D9:D16)&gt;1,SUM(D9:D16),"")</f>
        <v>52</v>
      </c>
      <c r="E17" s="2">
        <f>IF(COUNT(E9:E16)&gt;1,SUM(E9:E16),"")</f>
        <v>3764</v>
      </c>
      <c r="F17" s="2">
        <f>IF(COUNT(F9:F16)&gt;1,SUM(F9:F16),"")</f>
        <v>1893</v>
      </c>
      <c r="G17" s="3">
        <f>IF(COUNT(E17:F17)=2,F17/E17,"")</f>
        <v>0.5029224229543039</v>
      </c>
    </row>
    <row r="18" spans="1:9" ht="12.75">
      <c r="A18" s="6" t="s">
        <v>0</v>
      </c>
      <c r="B18" s="7"/>
      <c r="C18" s="7"/>
      <c r="D18" s="7"/>
      <c r="E18" s="7"/>
      <c r="F18" s="7"/>
      <c r="G18" s="7"/>
      <c r="H18" s="7"/>
      <c r="I18" s="8"/>
    </row>
    <row r="19" spans="1:9" s="11" customFormat="1" ht="12.75">
      <c r="A19" s="135" t="s">
        <v>2</v>
      </c>
      <c r="B19" s="135"/>
      <c r="C19" s="135"/>
      <c r="D19" s="135"/>
      <c r="E19" s="135"/>
      <c r="F19" s="135"/>
      <c r="G19" s="9"/>
      <c r="H19" s="9"/>
      <c r="I19" s="10"/>
    </row>
    <row r="20" spans="1:9" s="11" customFormat="1" ht="12.75">
      <c r="A20" s="136" t="s">
        <v>1</v>
      </c>
      <c r="B20" s="136"/>
      <c r="C20" s="136"/>
      <c r="D20" s="136"/>
      <c r="E20" s="136"/>
      <c r="F20" s="136"/>
      <c r="G20" s="9"/>
      <c r="H20" s="9"/>
      <c r="I20" s="10"/>
    </row>
    <row r="21" spans="1:9" s="11" customFormat="1" ht="12.75" customHeight="1">
      <c r="A21" s="136" t="s">
        <v>19</v>
      </c>
      <c r="B21" s="136"/>
      <c r="C21" s="136"/>
      <c r="D21" s="136"/>
      <c r="E21" s="136"/>
      <c r="F21" s="136"/>
      <c r="G21" s="9"/>
      <c r="H21" s="9"/>
      <c r="I21" s="10"/>
    </row>
    <row r="22" spans="1:9" s="11" customFormat="1" ht="12.75" customHeight="1">
      <c r="A22" s="136" t="s">
        <v>18</v>
      </c>
      <c r="B22" s="136"/>
      <c r="C22" s="136"/>
      <c r="D22" s="136"/>
      <c r="E22" s="136"/>
      <c r="F22" s="136"/>
      <c r="G22" s="9"/>
      <c r="H22" s="9"/>
      <c r="I22" s="10"/>
    </row>
    <row r="23" spans="1:9" s="11" customFormat="1" ht="12.75">
      <c r="A23" s="135" t="s">
        <v>11</v>
      </c>
      <c r="B23" s="135"/>
      <c r="C23" s="135"/>
      <c r="D23" s="135"/>
      <c r="E23" s="135"/>
      <c r="F23" s="135"/>
      <c r="G23" s="9"/>
      <c r="H23" s="9"/>
      <c r="I23" s="10"/>
    </row>
    <row r="24" spans="1:9" s="11" customFormat="1" ht="12.75" customHeight="1">
      <c r="A24" s="136" t="s">
        <v>9</v>
      </c>
      <c r="B24" s="136"/>
      <c r="C24" s="136"/>
      <c r="D24" s="136"/>
      <c r="E24" s="136"/>
      <c r="F24" s="136"/>
      <c r="G24" s="9"/>
      <c r="H24" s="9"/>
      <c r="I24" s="10"/>
    </row>
    <row r="25" spans="1:9" s="11" customFormat="1" ht="24.75" customHeight="1">
      <c r="A25" s="135" t="s">
        <v>17</v>
      </c>
      <c r="B25" s="135"/>
      <c r="C25" s="135"/>
      <c r="D25" s="135"/>
      <c r="E25" s="135"/>
      <c r="F25" s="135"/>
      <c r="G25" s="9"/>
      <c r="H25" s="9"/>
      <c r="I25" s="10"/>
    </row>
    <row r="26" spans="1:9" s="11" customFormat="1" ht="26.25" customHeight="1">
      <c r="A26" s="136" t="s">
        <v>12</v>
      </c>
      <c r="B26" s="136"/>
      <c r="C26" s="136"/>
      <c r="D26" s="136"/>
      <c r="E26" s="136"/>
      <c r="F26" s="136"/>
      <c r="G26" s="10"/>
      <c r="H26" s="10"/>
      <c r="I26" s="10"/>
    </row>
  </sheetData>
  <mergeCells count="15">
    <mergeCell ref="C1:G1"/>
    <mergeCell ref="C2:G2"/>
    <mergeCell ref="C3:G3"/>
    <mergeCell ref="C4:G4"/>
    <mergeCell ref="C5:G5"/>
    <mergeCell ref="C6:G6"/>
    <mergeCell ref="C7:G7"/>
    <mergeCell ref="A19:F19"/>
    <mergeCell ref="A20:F20"/>
    <mergeCell ref="A21:F21"/>
    <mergeCell ref="A26:F26"/>
    <mergeCell ref="A22:F22"/>
    <mergeCell ref="A23:F23"/>
    <mergeCell ref="A24:F24"/>
    <mergeCell ref="A25:F25"/>
  </mergeCells>
  <printOptions horizontalCentered="1"/>
  <pageMargins left="0.3" right="0.34" top="0.5" bottom="0.51" header="0.5" footer="0.5"/>
  <pageSetup horizontalDpi="300" verticalDpi="300" orientation="landscape" r:id="rId2"/>
  <headerFooter alignWithMargins="0">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K55"/>
  <sheetViews>
    <sheetView workbookViewId="0" topLeftCell="A1">
      <selection activeCell="D15" sqref="D15"/>
    </sheetView>
  </sheetViews>
  <sheetFormatPr defaultColWidth="9.140625" defaultRowHeight="12.75"/>
  <cols>
    <col min="1" max="1" width="6.00390625" style="62" bestFit="1" customWidth="1"/>
    <col min="2" max="2" width="38.140625" style="56" customWidth="1"/>
    <col min="3" max="3" width="6.421875" style="50" bestFit="1" customWidth="1"/>
    <col min="4" max="5" width="10.140625" style="50" bestFit="1" customWidth="1"/>
    <col min="6" max="6" width="12.8515625" style="40" customWidth="1"/>
    <col min="7" max="7" width="11.7109375" style="40" customWidth="1"/>
    <col min="8" max="8" width="13.28125" style="40" customWidth="1"/>
    <col min="9" max="9" width="12.140625" style="40" customWidth="1"/>
    <col min="10" max="10" width="13.28125" style="40" customWidth="1"/>
    <col min="11" max="16384" width="9.140625" style="50" customWidth="1"/>
  </cols>
  <sheetData>
    <row r="1" spans="1:9" ht="18">
      <c r="A1" s="146" t="s">
        <v>129</v>
      </c>
      <c r="B1" s="147"/>
      <c r="C1" s="147"/>
      <c r="D1" s="147"/>
      <c r="E1" s="147"/>
      <c r="F1" s="147"/>
      <c r="G1" s="147"/>
      <c r="H1" s="147"/>
      <c r="I1" s="147"/>
    </row>
    <row r="3" spans="1:10" s="46" customFormat="1" ht="72">
      <c r="A3" s="63" t="s">
        <v>103</v>
      </c>
      <c r="B3" s="90" t="s">
        <v>108</v>
      </c>
      <c r="C3" s="41" t="s">
        <v>107</v>
      </c>
      <c r="D3" s="42" t="s">
        <v>106</v>
      </c>
      <c r="E3" s="42" t="s">
        <v>105</v>
      </c>
      <c r="F3" s="43" t="s">
        <v>75</v>
      </c>
      <c r="G3" s="43" t="s">
        <v>13</v>
      </c>
      <c r="H3" s="43" t="s">
        <v>14</v>
      </c>
      <c r="I3" s="43" t="s">
        <v>15</v>
      </c>
      <c r="J3" s="43" t="s">
        <v>16</v>
      </c>
    </row>
    <row r="4" spans="1:10" s="98" customFormat="1" ht="12.75">
      <c r="A4" s="96"/>
      <c r="B4" s="97"/>
      <c r="C4" s="94"/>
      <c r="D4" s="94"/>
      <c r="E4" s="94"/>
      <c r="F4" s="94"/>
      <c r="G4" s="94"/>
      <c r="H4" s="94"/>
      <c r="I4" s="94"/>
      <c r="J4" s="94"/>
    </row>
    <row r="5" spans="1:10" s="95" customFormat="1" ht="12.75">
      <c r="A5" s="99"/>
      <c r="B5" s="91" t="s">
        <v>99</v>
      </c>
      <c r="C5" s="94"/>
      <c r="D5" s="94"/>
      <c r="E5" s="94"/>
      <c r="F5" s="94"/>
      <c r="G5" s="94"/>
      <c r="H5" s="94"/>
      <c r="I5" s="94"/>
      <c r="J5" s="94"/>
    </row>
    <row r="6" spans="1:10" ht="25.5">
      <c r="A6" s="64">
        <v>1</v>
      </c>
      <c r="B6" s="47" t="s">
        <v>23</v>
      </c>
      <c r="C6" s="71">
        <v>1.87</v>
      </c>
      <c r="D6" s="71">
        <v>1.8</v>
      </c>
      <c r="E6" s="71">
        <v>1.95</v>
      </c>
      <c r="F6" s="66">
        <v>477</v>
      </c>
      <c r="G6" s="67">
        <v>0</v>
      </c>
      <c r="H6" s="48">
        <f aca="true" t="shared" si="0" ref="H6:H11">SUM(F6-G6)</f>
        <v>477</v>
      </c>
      <c r="I6" s="67">
        <v>413</v>
      </c>
      <c r="J6" s="49">
        <f aca="true" t="shared" si="1" ref="J6:J11">AVERAGE(I6/H6)</f>
        <v>0.8658280922431866</v>
      </c>
    </row>
    <row r="7" spans="1:10" ht="25.5">
      <c r="A7" s="64">
        <v>2</v>
      </c>
      <c r="B7" s="51" t="s">
        <v>24</v>
      </c>
      <c r="C7" s="72">
        <v>2.36</v>
      </c>
      <c r="D7" s="72">
        <v>2.26</v>
      </c>
      <c r="E7" s="72">
        <v>2.47</v>
      </c>
      <c r="F7" s="66">
        <v>477</v>
      </c>
      <c r="G7" s="67">
        <v>0</v>
      </c>
      <c r="H7" s="48">
        <f t="shared" si="0"/>
        <v>477</v>
      </c>
      <c r="I7" s="67">
        <v>303</v>
      </c>
      <c r="J7" s="49">
        <f t="shared" si="1"/>
        <v>0.6352201257861635</v>
      </c>
    </row>
    <row r="8" spans="1:10" ht="25.5">
      <c r="A8" s="64">
        <v>3</v>
      </c>
      <c r="B8" s="52" t="s">
        <v>25</v>
      </c>
      <c r="C8" s="71">
        <v>1.91</v>
      </c>
      <c r="D8" s="71">
        <v>1.82</v>
      </c>
      <c r="E8" s="71">
        <v>1.99</v>
      </c>
      <c r="F8" s="66">
        <v>477</v>
      </c>
      <c r="G8" s="67">
        <v>2</v>
      </c>
      <c r="H8" s="48">
        <f t="shared" si="0"/>
        <v>475</v>
      </c>
      <c r="I8" s="67">
        <v>387</v>
      </c>
      <c r="J8" s="49">
        <f t="shared" si="1"/>
        <v>0.8147368421052632</v>
      </c>
    </row>
    <row r="9" spans="1:10" ht="12.75">
      <c r="A9" s="64">
        <v>4</v>
      </c>
      <c r="B9" s="52" t="s">
        <v>26</v>
      </c>
      <c r="C9" s="71">
        <v>1.65</v>
      </c>
      <c r="D9" s="71">
        <v>1.58</v>
      </c>
      <c r="E9" s="71">
        <v>1.72</v>
      </c>
      <c r="F9" s="66">
        <v>477</v>
      </c>
      <c r="G9" s="67">
        <v>4</v>
      </c>
      <c r="H9" s="48">
        <f t="shared" si="0"/>
        <v>473</v>
      </c>
      <c r="I9" s="67">
        <v>428</v>
      </c>
      <c r="J9" s="49">
        <f t="shared" si="1"/>
        <v>0.904862579281184</v>
      </c>
    </row>
    <row r="10" spans="1:10" ht="25.5">
      <c r="A10" s="64">
        <v>5</v>
      </c>
      <c r="B10" s="51" t="s">
        <v>27</v>
      </c>
      <c r="C10" s="71">
        <v>2.42</v>
      </c>
      <c r="D10" s="71">
        <v>2.3</v>
      </c>
      <c r="E10" s="71">
        <v>2.53</v>
      </c>
      <c r="F10" s="66">
        <v>477</v>
      </c>
      <c r="G10" s="67">
        <v>1</v>
      </c>
      <c r="H10" s="48">
        <f t="shared" si="0"/>
        <v>476</v>
      </c>
      <c r="I10" s="67">
        <v>297</v>
      </c>
      <c r="J10" s="49">
        <f t="shared" si="1"/>
        <v>0.6239495798319328</v>
      </c>
    </row>
    <row r="11" spans="1:10" ht="38.25">
      <c r="A11" s="64">
        <v>6</v>
      </c>
      <c r="B11" s="52" t="s">
        <v>28</v>
      </c>
      <c r="C11" s="71">
        <v>2.25</v>
      </c>
      <c r="D11" s="71">
        <v>2.14</v>
      </c>
      <c r="E11" s="71">
        <v>2.36</v>
      </c>
      <c r="F11" s="66">
        <v>477</v>
      </c>
      <c r="G11" s="67">
        <v>2</v>
      </c>
      <c r="H11" s="48">
        <f t="shared" si="0"/>
        <v>475</v>
      </c>
      <c r="I11" s="67">
        <v>307</v>
      </c>
      <c r="J11" s="49">
        <f t="shared" si="1"/>
        <v>0.6463157894736842</v>
      </c>
    </row>
    <row r="12" spans="1:11" s="88" customFormat="1" ht="12.75">
      <c r="A12" s="65"/>
      <c r="B12" s="75"/>
      <c r="C12" s="74"/>
      <c r="D12" s="74"/>
      <c r="E12" s="74"/>
      <c r="F12" s="76"/>
      <c r="G12" s="69"/>
      <c r="H12" s="59"/>
      <c r="I12" s="69"/>
      <c r="J12" s="60"/>
      <c r="K12" s="50"/>
    </row>
    <row r="13" spans="1:11" s="45" customFormat="1" ht="12.75">
      <c r="A13" s="62"/>
      <c r="B13" s="92" t="s">
        <v>109</v>
      </c>
      <c r="C13" s="89"/>
      <c r="D13" s="89"/>
      <c r="E13" s="89"/>
      <c r="F13" s="70"/>
      <c r="G13" s="70"/>
      <c r="H13" s="68"/>
      <c r="I13" s="68"/>
      <c r="J13" s="68"/>
      <c r="K13" s="50"/>
    </row>
    <row r="14" spans="1:11" s="54" customFormat="1" ht="38.25">
      <c r="A14" s="64">
        <v>7</v>
      </c>
      <c r="B14" s="53" t="s">
        <v>29</v>
      </c>
      <c r="C14" s="71">
        <v>2.15</v>
      </c>
      <c r="D14" s="71">
        <v>2.07</v>
      </c>
      <c r="E14" s="71">
        <v>2.24</v>
      </c>
      <c r="F14" s="66">
        <v>477</v>
      </c>
      <c r="G14" s="67">
        <v>2</v>
      </c>
      <c r="H14" s="48">
        <f>SUM(F14-G14)</f>
        <v>475</v>
      </c>
      <c r="I14" s="67">
        <v>349</v>
      </c>
      <c r="J14" s="49">
        <f>AVERAGE(I14/H14)</f>
        <v>0.7347368421052631</v>
      </c>
      <c r="K14" s="50"/>
    </row>
    <row r="15" spans="1:11" s="54" customFormat="1" ht="25.5">
      <c r="A15" s="64">
        <v>8</v>
      </c>
      <c r="B15" s="51" t="s">
        <v>30</v>
      </c>
      <c r="C15" s="71">
        <v>2.54</v>
      </c>
      <c r="D15" s="71">
        <v>2.44</v>
      </c>
      <c r="E15" s="71">
        <v>2.63</v>
      </c>
      <c r="F15" s="66">
        <v>477</v>
      </c>
      <c r="G15" s="67">
        <v>3</v>
      </c>
      <c r="H15" s="48">
        <f aca="true" t="shared" si="2" ref="H15:H21">SUM(F15-G15)</f>
        <v>474</v>
      </c>
      <c r="I15" s="67">
        <v>263</v>
      </c>
      <c r="J15" s="49">
        <f aca="true" t="shared" si="3" ref="J15:J21">AVERAGE(I15/H15)</f>
        <v>0.5548523206751055</v>
      </c>
      <c r="K15" s="50"/>
    </row>
    <row r="16" spans="1:11" s="54" customFormat="1" ht="25.5">
      <c r="A16" s="64">
        <v>9</v>
      </c>
      <c r="B16" s="51" t="s">
        <v>31</v>
      </c>
      <c r="C16" s="71">
        <v>1.61</v>
      </c>
      <c r="D16" s="71">
        <v>1.55</v>
      </c>
      <c r="E16" s="71">
        <v>1.68</v>
      </c>
      <c r="F16" s="66">
        <v>477</v>
      </c>
      <c r="G16" s="67">
        <v>2</v>
      </c>
      <c r="H16" s="48">
        <f t="shared" si="2"/>
        <v>475</v>
      </c>
      <c r="I16" s="67">
        <v>436</v>
      </c>
      <c r="J16" s="49">
        <f t="shared" si="3"/>
        <v>0.9178947368421052</v>
      </c>
      <c r="K16" s="50"/>
    </row>
    <row r="17" spans="1:11" s="54" customFormat="1" ht="12.75">
      <c r="A17" s="64">
        <v>10</v>
      </c>
      <c r="B17" s="52" t="s">
        <v>32</v>
      </c>
      <c r="C17" s="71">
        <v>1.32</v>
      </c>
      <c r="D17" s="71">
        <v>1.27</v>
      </c>
      <c r="E17" s="71">
        <v>1.37</v>
      </c>
      <c r="F17" s="66">
        <v>477</v>
      </c>
      <c r="G17" s="67">
        <v>4</v>
      </c>
      <c r="H17" s="48">
        <f t="shared" si="2"/>
        <v>473</v>
      </c>
      <c r="I17" s="67">
        <v>461</v>
      </c>
      <c r="J17" s="49">
        <f t="shared" si="3"/>
        <v>0.9746300211416491</v>
      </c>
      <c r="K17" s="50"/>
    </row>
    <row r="18" spans="1:11" s="54" customFormat="1" ht="51">
      <c r="A18" s="64">
        <v>11</v>
      </c>
      <c r="B18" s="52" t="s">
        <v>33</v>
      </c>
      <c r="C18" s="71">
        <v>2.32</v>
      </c>
      <c r="D18" s="71">
        <v>2.21</v>
      </c>
      <c r="E18" s="71">
        <v>2.44</v>
      </c>
      <c r="F18" s="66">
        <v>477</v>
      </c>
      <c r="G18" s="67">
        <v>3</v>
      </c>
      <c r="H18" s="48">
        <f t="shared" si="2"/>
        <v>474</v>
      </c>
      <c r="I18" s="67">
        <v>318</v>
      </c>
      <c r="J18" s="49">
        <f t="shared" si="3"/>
        <v>0.6708860759493671</v>
      </c>
      <c r="K18" s="50"/>
    </row>
    <row r="19" spans="1:11" s="54" customFormat="1" ht="25.5">
      <c r="A19" s="64">
        <v>12</v>
      </c>
      <c r="B19" s="51" t="s">
        <v>34</v>
      </c>
      <c r="C19" s="71">
        <v>2.43</v>
      </c>
      <c r="D19" s="71">
        <v>2.32</v>
      </c>
      <c r="E19" s="71">
        <v>2.55</v>
      </c>
      <c r="F19" s="66">
        <v>477</v>
      </c>
      <c r="G19" s="67">
        <v>2</v>
      </c>
      <c r="H19" s="48">
        <f t="shared" si="2"/>
        <v>475</v>
      </c>
      <c r="I19" s="67">
        <v>291</v>
      </c>
      <c r="J19" s="49">
        <f t="shared" si="3"/>
        <v>0.6126315789473684</v>
      </c>
      <c r="K19" s="50"/>
    </row>
    <row r="20" spans="1:11" s="54" customFormat="1" ht="12.75">
      <c r="A20" s="64">
        <v>13</v>
      </c>
      <c r="B20" s="52" t="s">
        <v>35</v>
      </c>
      <c r="C20" s="71">
        <v>2.24</v>
      </c>
      <c r="D20" s="71">
        <v>2.13</v>
      </c>
      <c r="E20" s="71">
        <v>2.34</v>
      </c>
      <c r="F20" s="66">
        <v>477</v>
      </c>
      <c r="G20" s="67">
        <v>5</v>
      </c>
      <c r="H20" s="48">
        <f t="shared" si="2"/>
        <v>472</v>
      </c>
      <c r="I20" s="67">
        <v>325</v>
      </c>
      <c r="J20" s="49">
        <f t="shared" si="3"/>
        <v>0.6885593220338984</v>
      </c>
      <c r="K20" s="50"/>
    </row>
    <row r="21" spans="1:11" s="54" customFormat="1" ht="12.75">
      <c r="A21" s="64">
        <v>14</v>
      </c>
      <c r="B21" s="52" t="s">
        <v>36</v>
      </c>
      <c r="C21" s="71">
        <v>2.43</v>
      </c>
      <c r="D21" s="71">
        <v>2.34</v>
      </c>
      <c r="E21" s="71">
        <v>2.53</v>
      </c>
      <c r="F21" s="66">
        <v>477</v>
      </c>
      <c r="G21" s="67">
        <v>2</v>
      </c>
      <c r="H21" s="48">
        <f t="shared" si="2"/>
        <v>475</v>
      </c>
      <c r="I21" s="67">
        <v>284</v>
      </c>
      <c r="J21" s="49">
        <f t="shared" si="3"/>
        <v>0.5978947368421053</v>
      </c>
      <c r="K21" s="50"/>
    </row>
    <row r="22" spans="1:10" s="61" customFormat="1" ht="12.75">
      <c r="A22" s="65"/>
      <c r="B22" s="58"/>
      <c r="C22" s="74"/>
      <c r="D22" s="74"/>
      <c r="E22" s="74"/>
      <c r="F22" s="69"/>
      <c r="G22" s="69"/>
      <c r="H22" s="59"/>
      <c r="I22" s="69"/>
      <c r="J22" s="60"/>
    </row>
    <row r="23" spans="1:10" s="98" customFormat="1" ht="12.75">
      <c r="A23" s="99"/>
      <c r="B23" s="91" t="s">
        <v>100</v>
      </c>
      <c r="C23" s="94"/>
      <c r="D23" s="94"/>
      <c r="E23" s="94"/>
      <c r="F23" s="94"/>
      <c r="G23" s="94"/>
      <c r="H23" s="94"/>
      <c r="I23" s="94"/>
      <c r="J23" s="94"/>
    </row>
    <row r="24" spans="1:11" s="54" customFormat="1" ht="25.5">
      <c r="A24" s="64">
        <v>15</v>
      </c>
      <c r="B24" s="53" t="s">
        <v>40</v>
      </c>
      <c r="C24" s="71">
        <v>3.16</v>
      </c>
      <c r="D24" s="71">
        <v>3.05</v>
      </c>
      <c r="E24" s="71">
        <v>3.27</v>
      </c>
      <c r="F24" s="66">
        <v>477</v>
      </c>
      <c r="G24" s="67">
        <v>4</v>
      </c>
      <c r="H24" s="48">
        <f>SUM(F24-G24)</f>
        <v>473</v>
      </c>
      <c r="I24" s="67">
        <v>147</v>
      </c>
      <c r="J24" s="49">
        <f>AVERAGE(I24/H24)</f>
        <v>0.3107822410147992</v>
      </c>
      <c r="K24" s="50"/>
    </row>
    <row r="25" spans="1:11" s="54" customFormat="1" ht="38.25">
      <c r="A25" s="64">
        <v>16</v>
      </c>
      <c r="B25" s="52" t="s">
        <v>41</v>
      </c>
      <c r="C25" s="71">
        <v>3.17</v>
      </c>
      <c r="D25" s="71">
        <v>3.05</v>
      </c>
      <c r="E25" s="71">
        <v>3.28</v>
      </c>
      <c r="F25" s="66">
        <v>477</v>
      </c>
      <c r="G25" s="67">
        <v>6</v>
      </c>
      <c r="H25" s="48">
        <f aca="true" t="shared" si="4" ref="H25:H33">SUM(F25-G25)</f>
        <v>471</v>
      </c>
      <c r="I25" s="67">
        <v>152</v>
      </c>
      <c r="J25" s="49">
        <f aca="true" t="shared" si="5" ref="J25:J33">AVERAGE(I25/H25)</f>
        <v>0.3227176220806794</v>
      </c>
      <c r="K25" s="50"/>
    </row>
    <row r="26" spans="1:11" s="54" customFormat="1" ht="12.75">
      <c r="A26" s="64">
        <v>17</v>
      </c>
      <c r="B26" s="51" t="s">
        <v>42</v>
      </c>
      <c r="C26" s="71">
        <v>2.89</v>
      </c>
      <c r="D26" s="71">
        <v>2.78</v>
      </c>
      <c r="E26" s="71">
        <v>3</v>
      </c>
      <c r="F26" s="66">
        <v>477</v>
      </c>
      <c r="G26" s="67">
        <v>6</v>
      </c>
      <c r="H26" s="48">
        <f t="shared" si="4"/>
        <v>471</v>
      </c>
      <c r="I26" s="67">
        <v>205</v>
      </c>
      <c r="J26" s="49">
        <f t="shared" si="5"/>
        <v>0.43524416135881105</v>
      </c>
      <c r="K26" s="50"/>
    </row>
    <row r="27" spans="1:11" s="54" customFormat="1" ht="51">
      <c r="A27" s="64">
        <v>18</v>
      </c>
      <c r="B27" s="52" t="s">
        <v>43</v>
      </c>
      <c r="C27" s="71">
        <v>2.23</v>
      </c>
      <c r="D27" s="71">
        <v>2.12</v>
      </c>
      <c r="E27" s="71">
        <v>2.33</v>
      </c>
      <c r="F27" s="66">
        <v>477</v>
      </c>
      <c r="G27" s="67">
        <v>5</v>
      </c>
      <c r="H27" s="48">
        <f t="shared" si="4"/>
        <v>472</v>
      </c>
      <c r="I27" s="67">
        <v>323</v>
      </c>
      <c r="J27" s="49">
        <f t="shared" si="5"/>
        <v>0.684322033898305</v>
      </c>
      <c r="K27" s="50"/>
    </row>
    <row r="28" spans="1:11" s="54" customFormat="1" ht="25.5">
      <c r="A28" s="64">
        <v>19</v>
      </c>
      <c r="B28" s="52" t="s">
        <v>44</v>
      </c>
      <c r="C28" s="71">
        <v>2.95</v>
      </c>
      <c r="D28" s="71">
        <v>2.84</v>
      </c>
      <c r="E28" s="71">
        <v>3.07</v>
      </c>
      <c r="F28" s="66">
        <v>477</v>
      </c>
      <c r="G28" s="67">
        <v>5</v>
      </c>
      <c r="H28" s="48">
        <f t="shared" si="4"/>
        <v>472</v>
      </c>
      <c r="I28" s="67">
        <v>179</v>
      </c>
      <c r="J28" s="49">
        <f t="shared" si="5"/>
        <v>0.3792372881355932</v>
      </c>
      <c r="K28" s="50"/>
    </row>
    <row r="29" spans="1:11" s="54" customFormat="1" ht="25.5">
      <c r="A29" s="64">
        <v>20</v>
      </c>
      <c r="B29" s="51" t="s">
        <v>45</v>
      </c>
      <c r="C29" s="71">
        <v>3.56</v>
      </c>
      <c r="D29" s="71">
        <v>3.45</v>
      </c>
      <c r="E29" s="71">
        <v>3.67</v>
      </c>
      <c r="F29" s="66">
        <v>477</v>
      </c>
      <c r="G29" s="67">
        <v>6</v>
      </c>
      <c r="H29" s="48">
        <f t="shared" si="4"/>
        <v>471</v>
      </c>
      <c r="I29" s="67">
        <v>100</v>
      </c>
      <c r="J29" s="49">
        <f t="shared" si="5"/>
        <v>0.21231422505307856</v>
      </c>
      <c r="K29" s="50"/>
    </row>
    <row r="30" spans="1:11" s="54" customFormat="1" ht="25.5">
      <c r="A30" s="64">
        <v>21</v>
      </c>
      <c r="B30" s="52" t="s">
        <v>46</v>
      </c>
      <c r="C30" s="71">
        <v>2.35</v>
      </c>
      <c r="D30" s="71">
        <v>2.24</v>
      </c>
      <c r="E30" s="71">
        <v>2.46</v>
      </c>
      <c r="F30" s="66">
        <v>477</v>
      </c>
      <c r="G30" s="67">
        <v>6</v>
      </c>
      <c r="H30" s="48">
        <f t="shared" si="4"/>
        <v>471</v>
      </c>
      <c r="I30" s="67">
        <v>300</v>
      </c>
      <c r="J30" s="49">
        <f t="shared" si="5"/>
        <v>0.6369426751592356</v>
      </c>
      <c r="K30" s="50"/>
    </row>
    <row r="31" spans="1:11" s="54" customFormat="1" ht="38.25">
      <c r="A31" s="64">
        <v>22</v>
      </c>
      <c r="B31" s="52" t="s">
        <v>47</v>
      </c>
      <c r="C31" s="71">
        <v>2.54</v>
      </c>
      <c r="D31" s="71">
        <v>2.43</v>
      </c>
      <c r="E31" s="71">
        <v>2.65</v>
      </c>
      <c r="F31" s="66">
        <v>477</v>
      </c>
      <c r="G31" s="67">
        <v>9</v>
      </c>
      <c r="H31" s="48">
        <f t="shared" si="4"/>
        <v>468</v>
      </c>
      <c r="I31" s="67">
        <v>262</v>
      </c>
      <c r="J31" s="49">
        <f t="shared" si="5"/>
        <v>0.5598290598290598</v>
      </c>
      <c r="K31" s="50"/>
    </row>
    <row r="32" spans="1:11" s="54" customFormat="1" ht="38.25">
      <c r="A32" s="64">
        <v>23</v>
      </c>
      <c r="B32" s="52" t="s">
        <v>48</v>
      </c>
      <c r="C32" s="71">
        <v>2.41</v>
      </c>
      <c r="D32" s="71">
        <v>2.31</v>
      </c>
      <c r="E32" s="71">
        <v>2.52</v>
      </c>
      <c r="F32" s="66">
        <v>477</v>
      </c>
      <c r="G32" s="67">
        <v>6</v>
      </c>
      <c r="H32" s="48">
        <f t="shared" si="4"/>
        <v>471</v>
      </c>
      <c r="I32" s="67">
        <v>286</v>
      </c>
      <c r="J32" s="49">
        <f t="shared" si="5"/>
        <v>0.6072186836518046</v>
      </c>
      <c r="K32" s="50"/>
    </row>
    <row r="33" spans="1:11" s="54" customFormat="1" ht="25.5">
      <c r="A33" s="64">
        <v>24</v>
      </c>
      <c r="B33" s="52" t="s">
        <v>49</v>
      </c>
      <c r="C33" s="71">
        <v>2.13</v>
      </c>
      <c r="D33" s="71">
        <v>2.02</v>
      </c>
      <c r="E33" s="71">
        <v>2.24</v>
      </c>
      <c r="F33" s="66">
        <v>477</v>
      </c>
      <c r="G33" s="67">
        <v>5</v>
      </c>
      <c r="H33" s="48">
        <f t="shared" si="4"/>
        <v>472</v>
      </c>
      <c r="I33" s="67">
        <v>349</v>
      </c>
      <c r="J33" s="49">
        <f t="shared" si="5"/>
        <v>0.739406779661017</v>
      </c>
      <c r="K33" s="50"/>
    </row>
    <row r="34" spans="1:11" s="61" customFormat="1" ht="12.75">
      <c r="A34" s="65"/>
      <c r="B34" s="58"/>
      <c r="C34" s="74"/>
      <c r="D34" s="74"/>
      <c r="E34" s="74"/>
      <c r="F34" s="69"/>
      <c r="G34" s="69"/>
      <c r="H34" s="59"/>
      <c r="I34" s="69"/>
      <c r="J34" s="60"/>
      <c r="K34" s="50"/>
    </row>
    <row r="35" spans="1:11" s="95" customFormat="1" ht="12.75">
      <c r="A35" s="99"/>
      <c r="B35" s="91" t="s">
        <v>101</v>
      </c>
      <c r="C35" s="100"/>
      <c r="D35" s="100"/>
      <c r="E35" s="100"/>
      <c r="F35" s="100"/>
      <c r="G35" s="100"/>
      <c r="H35" s="100"/>
      <c r="I35" s="100"/>
      <c r="J35" s="100"/>
      <c r="K35" s="88"/>
    </row>
    <row r="36" spans="1:11" s="54" customFormat="1" ht="25.5">
      <c r="A36" s="64">
        <v>25</v>
      </c>
      <c r="B36" s="55" t="s">
        <v>66</v>
      </c>
      <c r="C36" s="71">
        <v>2.57</v>
      </c>
      <c r="D36" s="71">
        <v>2.46</v>
      </c>
      <c r="E36" s="71">
        <v>2.69</v>
      </c>
      <c r="F36" s="66">
        <v>477</v>
      </c>
      <c r="G36" s="67">
        <v>6</v>
      </c>
      <c r="H36" s="48">
        <f>SUM(F36-G36)</f>
        <v>471</v>
      </c>
      <c r="I36" s="67">
        <v>259</v>
      </c>
      <c r="J36" s="49">
        <f>AVERAGE(I36/H36)</f>
        <v>0.5498938428874734</v>
      </c>
      <c r="K36" s="50"/>
    </row>
    <row r="37" spans="1:11" s="54" customFormat="1" ht="38.25">
      <c r="A37" s="64">
        <v>26</v>
      </c>
      <c r="B37" s="52" t="s">
        <v>51</v>
      </c>
      <c r="C37" s="71">
        <v>2.84</v>
      </c>
      <c r="D37" s="71">
        <v>2.73</v>
      </c>
      <c r="E37" s="71">
        <v>2.95</v>
      </c>
      <c r="F37" s="66">
        <v>477</v>
      </c>
      <c r="G37" s="67">
        <v>4</v>
      </c>
      <c r="H37" s="48">
        <f aca="true" t="shared" si="6" ref="H37:H43">SUM(F37-G37)</f>
        <v>473</v>
      </c>
      <c r="I37" s="67">
        <v>211</v>
      </c>
      <c r="J37" s="49">
        <f aca="true" t="shared" si="7" ref="J37:J43">AVERAGE(I37/H37)</f>
        <v>0.44608879492600423</v>
      </c>
      <c r="K37" s="50"/>
    </row>
    <row r="38" spans="1:11" s="54" customFormat="1" ht="38.25">
      <c r="A38" s="64">
        <v>27</v>
      </c>
      <c r="B38" s="52" t="s">
        <v>52</v>
      </c>
      <c r="C38" s="71">
        <v>2.37</v>
      </c>
      <c r="D38" s="71">
        <v>2.27</v>
      </c>
      <c r="E38" s="71">
        <v>2.46</v>
      </c>
      <c r="F38" s="66">
        <v>477</v>
      </c>
      <c r="G38" s="67">
        <v>4</v>
      </c>
      <c r="H38" s="48">
        <f t="shared" si="6"/>
        <v>473</v>
      </c>
      <c r="I38" s="67">
        <v>302</v>
      </c>
      <c r="J38" s="49">
        <f t="shared" si="7"/>
        <v>0.638477801268499</v>
      </c>
      <c r="K38" s="50"/>
    </row>
    <row r="39" spans="1:11" s="54" customFormat="1" ht="25.5">
      <c r="A39" s="64">
        <v>28</v>
      </c>
      <c r="B39" s="52" t="s">
        <v>53</v>
      </c>
      <c r="C39" s="71">
        <v>2.11</v>
      </c>
      <c r="D39" s="71">
        <v>2.02</v>
      </c>
      <c r="E39" s="71">
        <v>2.2</v>
      </c>
      <c r="F39" s="66">
        <v>477</v>
      </c>
      <c r="G39" s="67">
        <v>7</v>
      </c>
      <c r="H39" s="48">
        <f t="shared" si="6"/>
        <v>470</v>
      </c>
      <c r="I39" s="67">
        <v>372</v>
      </c>
      <c r="J39" s="49">
        <f t="shared" si="7"/>
        <v>0.7914893617021277</v>
      </c>
      <c r="K39" s="50"/>
    </row>
    <row r="40" spans="1:11" s="54" customFormat="1" ht="38.25">
      <c r="A40" s="64">
        <v>29</v>
      </c>
      <c r="B40" s="52" t="s">
        <v>54</v>
      </c>
      <c r="C40" s="71">
        <v>2.82</v>
      </c>
      <c r="D40" s="71">
        <v>2.71</v>
      </c>
      <c r="E40" s="71">
        <v>2.92</v>
      </c>
      <c r="F40" s="66">
        <v>477</v>
      </c>
      <c r="G40" s="67">
        <v>6</v>
      </c>
      <c r="H40" s="48">
        <f t="shared" si="6"/>
        <v>471</v>
      </c>
      <c r="I40" s="67">
        <v>216</v>
      </c>
      <c r="J40" s="49">
        <f t="shared" si="7"/>
        <v>0.4585987261146497</v>
      </c>
      <c r="K40" s="50"/>
    </row>
    <row r="41" spans="1:11" s="54" customFormat="1" ht="12.75">
      <c r="A41" s="64">
        <v>30</v>
      </c>
      <c r="B41" s="52" t="s">
        <v>55</v>
      </c>
      <c r="C41" s="71">
        <v>2.57</v>
      </c>
      <c r="D41" s="71">
        <v>2.46</v>
      </c>
      <c r="E41" s="71">
        <v>2.68</v>
      </c>
      <c r="F41" s="66">
        <v>477</v>
      </c>
      <c r="G41" s="67">
        <v>7</v>
      </c>
      <c r="H41" s="48">
        <f t="shared" si="6"/>
        <v>470</v>
      </c>
      <c r="I41" s="67">
        <v>289</v>
      </c>
      <c r="J41" s="49">
        <f t="shared" si="7"/>
        <v>0.6148936170212767</v>
      </c>
      <c r="K41" s="50"/>
    </row>
    <row r="42" spans="1:11" s="54" customFormat="1" ht="25.5">
      <c r="A42" s="64">
        <v>31</v>
      </c>
      <c r="B42" s="52" t="s">
        <v>56</v>
      </c>
      <c r="C42" s="71">
        <v>2.37</v>
      </c>
      <c r="D42" s="71">
        <v>2.28</v>
      </c>
      <c r="E42" s="71">
        <v>2.47</v>
      </c>
      <c r="F42" s="66">
        <v>477</v>
      </c>
      <c r="G42" s="67">
        <v>4</v>
      </c>
      <c r="H42" s="48">
        <f t="shared" si="6"/>
        <v>473</v>
      </c>
      <c r="I42" s="67">
        <v>320</v>
      </c>
      <c r="J42" s="49">
        <f t="shared" si="7"/>
        <v>0.6765327695560254</v>
      </c>
      <c r="K42" s="50"/>
    </row>
    <row r="43" spans="1:11" s="54" customFormat="1" ht="25.5">
      <c r="A43" s="64">
        <v>32</v>
      </c>
      <c r="B43" s="52" t="s">
        <v>57</v>
      </c>
      <c r="C43" s="71">
        <v>2.27</v>
      </c>
      <c r="D43" s="71">
        <v>2.17</v>
      </c>
      <c r="E43" s="71">
        <v>2.36</v>
      </c>
      <c r="F43" s="66">
        <v>477</v>
      </c>
      <c r="G43" s="67">
        <v>6</v>
      </c>
      <c r="H43" s="48">
        <f t="shared" si="6"/>
        <v>471</v>
      </c>
      <c r="I43" s="67">
        <v>332</v>
      </c>
      <c r="J43" s="49">
        <f t="shared" si="7"/>
        <v>0.7048832271762208</v>
      </c>
      <c r="K43" s="50"/>
    </row>
    <row r="44" spans="1:11" s="101" customFormat="1" ht="12.75">
      <c r="A44" s="65"/>
      <c r="B44" s="58"/>
      <c r="C44" s="74"/>
      <c r="D44" s="74"/>
      <c r="E44" s="74"/>
      <c r="F44" s="69"/>
      <c r="G44" s="69"/>
      <c r="H44" s="59"/>
      <c r="I44" s="69"/>
      <c r="J44" s="60"/>
      <c r="K44" s="88"/>
    </row>
    <row r="45" spans="1:11" s="45" customFormat="1" ht="12.75">
      <c r="A45" s="102"/>
      <c r="B45" s="91" t="s">
        <v>102</v>
      </c>
      <c r="C45" s="89"/>
      <c r="D45" s="89"/>
      <c r="E45" s="89"/>
      <c r="F45" s="70"/>
      <c r="G45" s="70"/>
      <c r="H45" s="70"/>
      <c r="I45" s="68"/>
      <c r="J45" s="68"/>
      <c r="K45" s="50"/>
    </row>
    <row r="46" spans="1:11" s="54" customFormat="1" ht="38.25">
      <c r="A46" s="64">
        <v>33</v>
      </c>
      <c r="B46" s="53" t="s">
        <v>58</v>
      </c>
      <c r="C46" s="71">
        <v>2.65</v>
      </c>
      <c r="D46" s="71">
        <v>2.54</v>
      </c>
      <c r="E46" s="71">
        <v>2.75</v>
      </c>
      <c r="F46" s="66">
        <v>477</v>
      </c>
      <c r="G46" s="67">
        <v>6</v>
      </c>
      <c r="H46" s="48">
        <f>SUM(F46-G46)</f>
        <v>471</v>
      </c>
      <c r="I46" s="67">
        <v>237</v>
      </c>
      <c r="J46" s="49">
        <f>AVERAGE(I46/H46)</f>
        <v>0.5031847133757962</v>
      </c>
      <c r="K46" s="50"/>
    </row>
    <row r="47" spans="1:11" s="54" customFormat="1" ht="25.5">
      <c r="A47" s="64">
        <v>34</v>
      </c>
      <c r="B47" s="52" t="s">
        <v>59</v>
      </c>
      <c r="C47" s="71">
        <v>2.84</v>
      </c>
      <c r="D47" s="71">
        <v>2.74</v>
      </c>
      <c r="E47" s="71">
        <v>2.95</v>
      </c>
      <c r="F47" s="66">
        <v>477</v>
      </c>
      <c r="G47" s="67">
        <v>5</v>
      </c>
      <c r="H47" s="48">
        <f aca="true" t="shared" si="8" ref="H47:H53">SUM(F47-G47)</f>
        <v>472</v>
      </c>
      <c r="I47" s="67">
        <v>210</v>
      </c>
      <c r="J47" s="49">
        <f aca="true" t="shared" si="9" ref="J47:J53">AVERAGE(I47/H47)</f>
        <v>0.4449152542372881</v>
      </c>
      <c r="K47" s="50"/>
    </row>
    <row r="48" spans="1:11" s="54" customFormat="1" ht="25.5">
      <c r="A48" s="64">
        <v>35</v>
      </c>
      <c r="B48" s="52" t="s">
        <v>60</v>
      </c>
      <c r="C48" s="71">
        <v>2.95</v>
      </c>
      <c r="D48" s="71">
        <v>2.85</v>
      </c>
      <c r="E48" s="71">
        <v>3.06</v>
      </c>
      <c r="F48" s="66">
        <v>477</v>
      </c>
      <c r="G48" s="67">
        <v>6</v>
      </c>
      <c r="H48" s="48">
        <f t="shared" si="8"/>
        <v>471</v>
      </c>
      <c r="I48" s="67">
        <v>183</v>
      </c>
      <c r="J48" s="49">
        <f t="shared" si="9"/>
        <v>0.3885350318471338</v>
      </c>
      <c r="K48" s="50"/>
    </row>
    <row r="49" spans="1:11" s="54" customFormat="1" ht="25.5">
      <c r="A49" s="64">
        <v>36</v>
      </c>
      <c r="B49" s="52" t="s">
        <v>61</v>
      </c>
      <c r="C49" s="71">
        <v>2.76</v>
      </c>
      <c r="D49" s="71">
        <v>2.65</v>
      </c>
      <c r="E49" s="71">
        <v>2.87</v>
      </c>
      <c r="F49" s="66">
        <v>477</v>
      </c>
      <c r="G49" s="67">
        <v>8</v>
      </c>
      <c r="H49" s="48">
        <f t="shared" si="8"/>
        <v>469</v>
      </c>
      <c r="I49" s="67">
        <v>231</v>
      </c>
      <c r="J49" s="49">
        <f t="shared" si="9"/>
        <v>0.4925373134328358</v>
      </c>
      <c r="K49" s="50"/>
    </row>
    <row r="50" spans="1:11" s="54" customFormat="1" ht="25.5">
      <c r="A50" s="64">
        <v>37</v>
      </c>
      <c r="B50" s="52" t="s">
        <v>62</v>
      </c>
      <c r="C50" s="71">
        <v>2.82</v>
      </c>
      <c r="D50" s="71">
        <v>2.71</v>
      </c>
      <c r="E50" s="71">
        <v>2.92</v>
      </c>
      <c r="F50" s="66">
        <v>477</v>
      </c>
      <c r="G50" s="67">
        <v>9</v>
      </c>
      <c r="H50" s="48">
        <f t="shared" si="8"/>
        <v>468</v>
      </c>
      <c r="I50" s="67">
        <v>210</v>
      </c>
      <c r="J50" s="49">
        <f t="shared" si="9"/>
        <v>0.44871794871794873</v>
      </c>
      <c r="K50" s="50"/>
    </row>
    <row r="51" spans="1:11" s="54" customFormat="1" ht="25.5">
      <c r="A51" s="64">
        <v>38</v>
      </c>
      <c r="B51" s="52" t="s">
        <v>63</v>
      </c>
      <c r="C51" s="71">
        <v>2.47</v>
      </c>
      <c r="D51" s="71">
        <v>2.38</v>
      </c>
      <c r="E51" s="71">
        <v>2.57</v>
      </c>
      <c r="F51" s="66">
        <v>477</v>
      </c>
      <c r="G51" s="67">
        <v>7</v>
      </c>
      <c r="H51" s="48">
        <f t="shared" si="8"/>
        <v>470</v>
      </c>
      <c r="I51" s="67">
        <v>278</v>
      </c>
      <c r="J51" s="49">
        <f t="shared" si="9"/>
        <v>0.5914893617021276</v>
      </c>
      <c r="K51" s="50"/>
    </row>
    <row r="52" spans="1:11" s="54" customFormat="1" ht="25.5">
      <c r="A52" s="64">
        <v>39</v>
      </c>
      <c r="B52" s="51" t="s">
        <v>64</v>
      </c>
      <c r="C52" s="71">
        <v>2.19</v>
      </c>
      <c r="D52" s="71">
        <v>2.09</v>
      </c>
      <c r="E52" s="71">
        <v>2.28</v>
      </c>
      <c r="F52" s="66">
        <v>477</v>
      </c>
      <c r="G52" s="67">
        <v>5</v>
      </c>
      <c r="H52" s="48">
        <f t="shared" si="8"/>
        <v>472</v>
      </c>
      <c r="I52" s="67">
        <v>325</v>
      </c>
      <c r="J52" s="49">
        <f t="shared" si="9"/>
        <v>0.6885593220338984</v>
      </c>
      <c r="K52" s="50"/>
    </row>
    <row r="53" spans="1:11" s="54" customFormat="1" ht="25.5">
      <c r="A53" s="64">
        <v>40</v>
      </c>
      <c r="B53" s="52" t="s">
        <v>65</v>
      </c>
      <c r="C53" s="71">
        <v>2.85</v>
      </c>
      <c r="D53" s="71">
        <v>2.74</v>
      </c>
      <c r="E53" s="71">
        <v>2.95</v>
      </c>
      <c r="F53" s="66">
        <v>477</v>
      </c>
      <c r="G53" s="67">
        <v>6</v>
      </c>
      <c r="H53" s="48">
        <f t="shared" si="8"/>
        <v>471</v>
      </c>
      <c r="I53" s="67">
        <v>219</v>
      </c>
      <c r="J53" s="49">
        <f t="shared" si="9"/>
        <v>0.46496815286624205</v>
      </c>
      <c r="K53" s="50"/>
    </row>
    <row r="54" spans="3:5" ht="12.75">
      <c r="C54" s="57"/>
      <c r="D54" s="57"/>
      <c r="E54" s="57"/>
    </row>
    <row r="55" spans="3:5" ht="12.75">
      <c r="C55" s="57"/>
      <c r="D55" s="57"/>
      <c r="E55" s="57"/>
    </row>
  </sheetData>
  <mergeCells count="1">
    <mergeCell ref="A1:I1"/>
  </mergeCells>
  <printOptions horizontalCentered="1"/>
  <pageMargins left="0.3" right="0.3" top="0.3" bottom="0.41" header="0.5" footer="0.2"/>
  <pageSetup horizontalDpi="600" verticalDpi="600" orientation="landscape" r:id="rId2"/>
  <headerFooter alignWithMargins="0">
    <oddFooter>&amp;L&amp;G&amp;R&amp;P of &amp;N</oddFooter>
  </headerFooter>
  <legacyDrawingHF r:id="rId1"/>
</worksheet>
</file>

<file path=xl/worksheets/sheet7.xml><?xml version="1.0" encoding="utf-8"?>
<worksheet xmlns="http://schemas.openxmlformats.org/spreadsheetml/2006/main" xmlns:r="http://schemas.openxmlformats.org/officeDocument/2006/relationships">
  <dimension ref="A1:I55"/>
  <sheetViews>
    <sheetView workbookViewId="0" topLeftCell="A1">
      <selection activeCell="G4" sqref="G4"/>
    </sheetView>
  </sheetViews>
  <sheetFormatPr defaultColWidth="9.140625" defaultRowHeight="12.75"/>
  <cols>
    <col min="1" max="1" width="6.00390625" style="62" bestFit="1" customWidth="1"/>
    <col min="2" max="2" width="69.140625" style="84" customWidth="1"/>
    <col min="3" max="3" width="9.57421875" style="77" customWidth="1"/>
    <col min="4" max="4" width="13.421875" style="77" customWidth="1"/>
    <col min="5" max="5" width="14.57421875" style="77" customWidth="1"/>
    <col min="6" max="16384" width="9.140625" style="77" customWidth="1"/>
  </cols>
  <sheetData>
    <row r="1" spans="1:9" ht="18">
      <c r="A1" s="146" t="s">
        <v>130</v>
      </c>
      <c r="B1" s="147"/>
      <c r="C1" s="147"/>
      <c r="D1" s="147"/>
      <c r="E1" s="147"/>
      <c r="F1" s="147"/>
      <c r="G1" s="147"/>
      <c r="H1" s="147"/>
      <c r="I1" s="147"/>
    </row>
    <row r="2" ht="12.75">
      <c r="B2" s="44"/>
    </row>
    <row r="3" spans="1:5" ht="48">
      <c r="A3" s="63" t="s">
        <v>103</v>
      </c>
      <c r="B3" s="90" t="s">
        <v>108</v>
      </c>
      <c r="C3" s="41" t="s">
        <v>107</v>
      </c>
      <c r="D3" s="42" t="s">
        <v>106</v>
      </c>
      <c r="E3" s="42" t="s">
        <v>105</v>
      </c>
    </row>
    <row r="4" spans="1:5" s="85" customFormat="1" ht="12.75">
      <c r="A4" s="96"/>
      <c r="B4" s="97"/>
      <c r="C4" s="94"/>
      <c r="D4" s="94"/>
      <c r="E4" s="94"/>
    </row>
    <row r="5" spans="1:5" s="85" customFormat="1" ht="12.75">
      <c r="A5" s="99"/>
      <c r="B5" s="91" t="s">
        <v>99</v>
      </c>
      <c r="C5" s="94"/>
      <c r="D5" s="94"/>
      <c r="E5" s="94"/>
    </row>
    <row r="6" spans="1:5" ht="21.75" customHeight="1">
      <c r="A6" s="64">
        <v>1</v>
      </c>
      <c r="B6" s="78" t="s">
        <v>23</v>
      </c>
      <c r="C6" s="71">
        <v>1.87</v>
      </c>
      <c r="D6" s="71">
        <v>1.8</v>
      </c>
      <c r="E6" s="71">
        <v>1.95</v>
      </c>
    </row>
    <row r="7" spans="1:5" ht="21.75" customHeight="1">
      <c r="A7" s="64">
        <v>2</v>
      </c>
      <c r="B7" s="79" t="s">
        <v>24</v>
      </c>
      <c r="C7" s="72">
        <v>2.36</v>
      </c>
      <c r="D7" s="72">
        <v>2.26</v>
      </c>
      <c r="E7" s="72">
        <v>2.47</v>
      </c>
    </row>
    <row r="8" spans="1:5" ht="21.75" customHeight="1">
      <c r="A8" s="64">
        <v>3</v>
      </c>
      <c r="B8" s="78" t="s">
        <v>25</v>
      </c>
      <c r="C8" s="71">
        <v>1.91</v>
      </c>
      <c r="D8" s="71">
        <v>1.82</v>
      </c>
      <c r="E8" s="71">
        <v>1.99</v>
      </c>
    </row>
    <row r="9" spans="1:5" ht="21.75" customHeight="1">
      <c r="A9" s="64">
        <v>4</v>
      </c>
      <c r="B9" s="78" t="s">
        <v>26</v>
      </c>
      <c r="C9" s="71">
        <v>1.65</v>
      </c>
      <c r="D9" s="71">
        <v>1.58</v>
      </c>
      <c r="E9" s="71">
        <v>1.72</v>
      </c>
    </row>
    <row r="10" spans="1:5" ht="21.75" customHeight="1">
      <c r="A10" s="64">
        <v>5</v>
      </c>
      <c r="B10" s="79" t="s">
        <v>27</v>
      </c>
      <c r="C10" s="71">
        <v>2.42</v>
      </c>
      <c r="D10" s="71">
        <v>2.3</v>
      </c>
      <c r="E10" s="71">
        <v>2.53</v>
      </c>
    </row>
    <row r="11" spans="1:5" ht="25.5">
      <c r="A11" s="64">
        <v>6</v>
      </c>
      <c r="B11" s="78" t="s">
        <v>28</v>
      </c>
      <c r="C11" s="71">
        <v>2.25</v>
      </c>
      <c r="D11" s="71">
        <v>2.14</v>
      </c>
      <c r="E11" s="71">
        <v>2.36</v>
      </c>
    </row>
    <row r="12" spans="1:5" s="87" customFormat="1" ht="12" customHeight="1">
      <c r="A12" s="65"/>
      <c r="B12" s="83"/>
      <c r="C12" s="74"/>
      <c r="D12" s="74"/>
      <c r="E12" s="74"/>
    </row>
    <row r="13" spans="2:5" ht="12.75">
      <c r="B13" s="92" t="s">
        <v>109</v>
      </c>
      <c r="C13" s="73"/>
      <c r="D13" s="73"/>
      <c r="E13" s="73"/>
    </row>
    <row r="14" spans="1:5" s="80" customFormat="1" ht="25.5">
      <c r="A14" s="64">
        <v>7</v>
      </c>
      <c r="B14" s="78" t="s">
        <v>29</v>
      </c>
      <c r="C14" s="71">
        <v>2.15</v>
      </c>
      <c r="D14" s="71">
        <v>2.07</v>
      </c>
      <c r="E14" s="71">
        <v>2.24</v>
      </c>
    </row>
    <row r="15" spans="1:5" s="80" customFormat="1" ht="21.75" customHeight="1">
      <c r="A15" s="64">
        <v>8</v>
      </c>
      <c r="B15" s="79" t="s">
        <v>30</v>
      </c>
      <c r="C15" s="71">
        <v>2.54</v>
      </c>
      <c r="D15" s="71">
        <v>2.44</v>
      </c>
      <c r="E15" s="71">
        <v>2.63</v>
      </c>
    </row>
    <row r="16" spans="1:5" s="80" customFormat="1" ht="21.75" customHeight="1">
      <c r="A16" s="64">
        <v>9</v>
      </c>
      <c r="B16" s="79" t="s">
        <v>31</v>
      </c>
      <c r="C16" s="71">
        <v>1.61</v>
      </c>
      <c r="D16" s="71">
        <v>1.55</v>
      </c>
      <c r="E16" s="71">
        <v>1.68</v>
      </c>
    </row>
    <row r="17" spans="1:5" s="80" customFormat="1" ht="21.75" customHeight="1">
      <c r="A17" s="64">
        <v>10</v>
      </c>
      <c r="B17" s="78" t="s">
        <v>32</v>
      </c>
      <c r="C17" s="71">
        <v>1.32</v>
      </c>
      <c r="D17" s="71">
        <v>1.27</v>
      </c>
      <c r="E17" s="71">
        <v>1.37</v>
      </c>
    </row>
    <row r="18" spans="1:5" s="80" customFormat="1" ht="25.5">
      <c r="A18" s="64">
        <v>11</v>
      </c>
      <c r="B18" s="78" t="s">
        <v>33</v>
      </c>
      <c r="C18" s="71">
        <v>2.32</v>
      </c>
      <c r="D18" s="71">
        <v>2.21</v>
      </c>
      <c r="E18" s="71">
        <v>2.44</v>
      </c>
    </row>
    <row r="19" spans="1:5" s="80" customFormat="1" ht="21.75" customHeight="1">
      <c r="A19" s="64">
        <v>12</v>
      </c>
      <c r="B19" s="79" t="s">
        <v>34</v>
      </c>
      <c r="C19" s="71">
        <v>2.43</v>
      </c>
      <c r="D19" s="71">
        <v>2.32</v>
      </c>
      <c r="E19" s="71">
        <v>2.55</v>
      </c>
    </row>
    <row r="20" spans="1:5" s="80" customFormat="1" ht="21.75" customHeight="1">
      <c r="A20" s="64">
        <v>13</v>
      </c>
      <c r="B20" s="78" t="s">
        <v>35</v>
      </c>
      <c r="C20" s="71">
        <v>2.24</v>
      </c>
      <c r="D20" s="71">
        <v>2.13</v>
      </c>
      <c r="E20" s="71">
        <v>2.34</v>
      </c>
    </row>
    <row r="21" spans="1:5" s="80" customFormat="1" ht="21.75" customHeight="1">
      <c r="A21" s="64">
        <v>14</v>
      </c>
      <c r="B21" s="78" t="s">
        <v>36</v>
      </c>
      <c r="C21" s="71">
        <v>2.43</v>
      </c>
      <c r="D21" s="71">
        <v>2.34</v>
      </c>
      <c r="E21" s="71">
        <v>2.53</v>
      </c>
    </row>
    <row r="22" spans="1:5" s="82" customFormat="1" ht="12" customHeight="1">
      <c r="A22" s="65"/>
      <c r="B22" s="81"/>
      <c r="C22" s="74"/>
      <c r="D22" s="74"/>
      <c r="E22" s="74"/>
    </row>
    <row r="23" spans="1:5" s="85" customFormat="1" ht="12.75">
      <c r="A23" s="99"/>
      <c r="B23" s="91" t="s">
        <v>100</v>
      </c>
      <c r="C23" s="94"/>
      <c r="D23" s="94"/>
      <c r="E23" s="94"/>
    </row>
    <row r="24" spans="1:5" s="80" customFormat="1" ht="21.75" customHeight="1">
      <c r="A24" s="64">
        <v>15</v>
      </c>
      <c r="B24" s="78" t="s">
        <v>40</v>
      </c>
      <c r="C24" s="71">
        <v>3.16</v>
      </c>
      <c r="D24" s="71">
        <v>3.05</v>
      </c>
      <c r="E24" s="71">
        <v>3.27</v>
      </c>
    </row>
    <row r="25" spans="1:5" s="80" customFormat="1" ht="25.5">
      <c r="A25" s="64">
        <v>16</v>
      </c>
      <c r="B25" s="78" t="s">
        <v>41</v>
      </c>
      <c r="C25" s="71">
        <v>3.17</v>
      </c>
      <c r="D25" s="71">
        <v>3.05</v>
      </c>
      <c r="E25" s="71">
        <v>3.28</v>
      </c>
    </row>
    <row r="26" spans="1:5" s="80" customFormat="1" ht="21.75" customHeight="1">
      <c r="A26" s="64">
        <v>17</v>
      </c>
      <c r="B26" s="79" t="s">
        <v>42</v>
      </c>
      <c r="C26" s="71">
        <v>2.89</v>
      </c>
      <c r="D26" s="71">
        <v>2.78</v>
      </c>
      <c r="E26" s="71">
        <v>3</v>
      </c>
    </row>
    <row r="27" spans="1:5" s="80" customFormat="1" ht="25.5">
      <c r="A27" s="64">
        <v>18</v>
      </c>
      <c r="B27" s="78" t="s">
        <v>43</v>
      </c>
      <c r="C27" s="71">
        <v>2.23</v>
      </c>
      <c r="D27" s="71">
        <v>2.12</v>
      </c>
      <c r="E27" s="71">
        <v>2.33</v>
      </c>
    </row>
    <row r="28" spans="1:5" s="80" customFormat="1" ht="21.75" customHeight="1">
      <c r="A28" s="64">
        <v>19</v>
      </c>
      <c r="B28" s="78" t="s">
        <v>44</v>
      </c>
      <c r="C28" s="71">
        <v>2.95</v>
      </c>
      <c r="D28" s="71">
        <v>2.84</v>
      </c>
      <c r="E28" s="71">
        <v>3.07</v>
      </c>
    </row>
    <row r="29" spans="1:5" s="80" customFormat="1" ht="21.75" customHeight="1">
      <c r="A29" s="64">
        <v>20</v>
      </c>
      <c r="B29" s="79" t="s">
        <v>45</v>
      </c>
      <c r="C29" s="71">
        <v>3.56</v>
      </c>
      <c r="D29" s="71">
        <v>3.45</v>
      </c>
      <c r="E29" s="71">
        <v>3.67</v>
      </c>
    </row>
    <row r="30" spans="1:5" s="80" customFormat="1" ht="21.75" customHeight="1">
      <c r="A30" s="64">
        <v>21</v>
      </c>
      <c r="B30" s="78" t="s">
        <v>46</v>
      </c>
      <c r="C30" s="71">
        <v>2.35</v>
      </c>
      <c r="D30" s="71">
        <v>2.24</v>
      </c>
      <c r="E30" s="71">
        <v>2.46</v>
      </c>
    </row>
    <row r="31" spans="1:5" s="80" customFormat="1" ht="25.5">
      <c r="A31" s="64">
        <v>22</v>
      </c>
      <c r="B31" s="78" t="s">
        <v>47</v>
      </c>
      <c r="C31" s="71">
        <v>2.54</v>
      </c>
      <c r="D31" s="71">
        <v>2.43</v>
      </c>
      <c r="E31" s="71">
        <v>2.65</v>
      </c>
    </row>
    <row r="32" spans="1:5" s="80" customFormat="1" ht="25.5">
      <c r="A32" s="64">
        <v>23</v>
      </c>
      <c r="B32" s="78" t="s">
        <v>48</v>
      </c>
      <c r="C32" s="71">
        <v>2.41</v>
      </c>
      <c r="D32" s="71">
        <v>2.31</v>
      </c>
      <c r="E32" s="71">
        <v>2.52</v>
      </c>
    </row>
    <row r="33" spans="1:5" s="80" customFormat="1" ht="21.75" customHeight="1">
      <c r="A33" s="64">
        <v>24</v>
      </c>
      <c r="B33" s="78" t="s">
        <v>49</v>
      </c>
      <c r="C33" s="71">
        <v>2.13</v>
      </c>
      <c r="D33" s="71">
        <v>2.02</v>
      </c>
      <c r="E33" s="71">
        <v>2.24</v>
      </c>
    </row>
    <row r="34" spans="1:5" s="86" customFormat="1" ht="12" customHeight="1">
      <c r="A34" s="65"/>
      <c r="B34" s="81"/>
      <c r="C34" s="74"/>
      <c r="D34" s="74"/>
      <c r="E34" s="74"/>
    </row>
    <row r="35" spans="1:5" s="85" customFormat="1" ht="12.75">
      <c r="A35" s="99"/>
      <c r="B35" s="91" t="s">
        <v>101</v>
      </c>
      <c r="C35" s="94"/>
      <c r="D35" s="94"/>
      <c r="E35" s="94"/>
    </row>
    <row r="36" spans="1:5" s="80" customFormat="1" ht="21.75" customHeight="1">
      <c r="A36" s="64">
        <v>25</v>
      </c>
      <c r="B36" s="79" t="s">
        <v>66</v>
      </c>
      <c r="C36" s="71">
        <v>2.57</v>
      </c>
      <c r="D36" s="71">
        <v>2.46</v>
      </c>
      <c r="E36" s="71">
        <v>2.69</v>
      </c>
    </row>
    <row r="37" spans="1:5" s="80" customFormat="1" ht="25.5">
      <c r="A37" s="64">
        <v>26</v>
      </c>
      <c r="B37" s="78" t="s">
        <v>51</v>
      </c>
      <c r="C37" s="71">
        <v>2.84</v>
      </c>
      <c r="D37" s="71">
        <v>2.73</v>
      </c>
      <c r="E37" s="71">
        <v>2.95</v>
      </c>
    </row>
    <row r="38" spans="1:5" s="80" customFormat="1" ht="25.5">
      <c r="A38" s="64">
        <v>27</v>
      </c>
      <c r="B38" s="78" t="s">
        <v>52</v>
      </c>
      <c r="C38" s="71">
        <v>2.37</v>
      </c>
      <c r="D38" s="71">
        <v>2.27</v>
      </c>
      <c r="E38" s="71">
        <v>2.46</v>
      </c>
    </row>
    <row r="39" spans="1:5" s="80" customFormat="1" ht="21.75" customHeight="1">
      <c r="A39" s="64">
        <v>28</v>
      </c>
      <c r="B39" s="78" t="s">
        <v>53</v>
      </c>
      <c r="C39" s="71">
        <v>2.11</v>
      </c>
      <c r="D39" s="71">
        <v>2.02</v>
      </c>
      <c r="E39" s="71">
        <v>2.2</v>
      </c>
    </row>
    <row r="40" spans="1:5" s="80" customFormat="1" ht="25.5">
      <c r="A40" s="64">
        <v>29</v>
      </c>
      <c r="B40" s="78" t="s">
        <v>54</v>
      </c>
      <c r="C40" s="71">
        <v>2.82</v>
      </c>
      <c r="D40" s="71">
        <v>2.71</v>
      </c>
      <c r="E40" s="71">
        <v>2.92</v>
      </c>
    </row>
    <row r="41" spans="1:5" s="80" customFormat="1" ht="21.75" customHeight="1">
      <c r="A41" s="64">
        <v>30</v>
      </c>
      <c r="B41" s="78" t="s">
        <v>55</v>
      </c>
      <c r="C41" s="71">
        <v>2.57</v>
      </c>
      <c r="D41" s="71">
        <v>2.46</v>
      </c>
      <c r="E41" s="71">
        <v>2.68</v>
      </c>
    </row>
    <row r="42" spans="1:5" s="80" customFormat="1" ht="21.75" customHeight="1">
      <c r="A42" s="64">
        <v>31</v>
      </c>
      <c r="B42" s="78" t="s">
        <v>56</v>
      </c>
      <c r="C42" s="71">
        <v>2.37</v>
      </c>
      <c r="D42" s="71">
        <v>2.28</v>
      </c>
      <c r="E42" s="71">
        <v>2.47</v>
      </c>
    </row>
    <row r="43" spans="1:5" s="80" customFormat="1" ht="21.75" customHeight="1">
      <c r="A43" s="64">
        <v>32</v>
      </c>
      <c r="B43" s="78" t="s">
        <v>57</v>
      </c>
      <c r="C43" s="71">
        <v>2.27</v>
      </c>
      <c r="D43" s="71">
        <v>2.17</v>
      </c>
      <c r="E43" s="71">
        <v>2.36</v>
      </c>
    </row>
    <row r="44" spans="1:5" s="82" customFormat="1" ht="12" customHeight="1">
      <c r="A44" s="65"/>
      <c r="B44" s="83"/>
      <c r="C44" s="74"/>
      <c r="D44" s="74"/>
      <c r="E44" s="74"/>
    </row>
    <row r="45" spans="2:5" ht="12.75">
      <c r="B45" s="91" t="s">
        <v>102</v>
      </c>
      <c r="C45" s="73"/>
      <c r="D45" s="73"/>
      <c r="E45" s="73"/>
    </row>
    <row r="46" spans="1:5" s="80" customFormat="1" ht="25.5">
      <c r="A46" s="64">
        <v>33</v>
      </c>
      <c r="B46" s="78" t="s">
        <v>58</v>
      </c>
      <c r="C46" s="71">
        <v>2.65</v>
      </c>
      <c r="D46" s="71">
        <v>2.54</v>
      </c>
      <c r="E46" s="71">
        <v>2.75</v>
      </c>
    </row>
    <row r="47" spans="1:5" s="80" customFormat="1" ht="21.75" customHeight="1">
      <c r="A47" s="64">
        <v>34</v>
      </c>
      <c r="B47" s="78" t="s">
        <v>59</v>
      </c>
      <c r="C47" s="71">
        <v>2.84</v>
      </c>
      <c r="D47" s="71">
        <v>2.74</v>
      </c>
      <c r="E47" s="71">
        <v>2.95</v>
      </c>
    </row>
    <row r="48" spans="1:5" s="80" customFormat="1" ht="25.5">
      <c r="A48" s="64">
        <v>35</v>
      </c>
      <c r="B48" s="78" t="s">
        <v>60</v>
      </c>
      <c r="C48" s="71">
        <v>2.95</v>
      </c>
      <c r="D48" s="71">
        <v>2.85</v>
      </c>
      <c r="E48" s="71">
        <v>3.06</v>
      </c>
    </row>
    <row r="49" spans="1:5" s="80" customFormat="1" ht="21.75" customHeight="1">
      <c r="A49" s="64">
        <v>36</v>
      </c>
      <c r="B49" s="78" t="s">
        <v>61</v>
      </c>
      <c r="C49" s="71">
        <v>2.76</v>
      </c>
      <c r="D49" s="71">
        <v>2.65</v>
      </c>
      <c r="E49" s="71">
        <v>2.87</v>
      </c>
    </row>
    <row r="50" spans="1:5" s="80" customFormat="1" ht="21.75" customHeight="1">
      <c r="A50" s="64">
        <v>37</v>
      </c>
      <c r="B50" s="78" t="s">
        <v>62</v>
      </c>
      <c r="C50" s="71">
        <v>2.82</v>
      </c>
      <c r="D50" s="71">
        <v>2.71</v>
      </c>
      <c r="E50" s="71">
        <v>2.92</v>
      </c>
    </row>
    <row r="51" spans="1:5" s="80" customFormat="1" ht="21.75" customHeight="1">
      <c r="A51" s="64">
        <v>38</v>
      </c>
      <c r="B51" s="78" t="s">
        <v>63</v>
      </c>
      <c r="C51" s="71">
        <v>2.47</v>
      </c>
      <c r="D51" s="71">
        <v>2.38</v>
      </c>
      <c r="E51" s="71">
        <v>2.57</v>
      </c>
    </row>
    <row r="52" spans="1:5" s="80" customFormat="1" ht="21.75" customHeight="1">
      <c r="A52" s="64">
        <v>39</v>
      </c>
      <c r="B52" s="79" t="s">
        <v>64</v>
      </c>
      <c r="C52" s="71">
        <v>2.19</v>
      </c>
      <c r="D52" s="71">
        <v>2.09</v>
      </c>
      <c r="E52" s="71">
        <v>2.28</v>
      </c>
    </row>
    <row r="53" spans="1:5" s="80" customFormat="1" ht="21.75" customHeight="1">
      <c r="A53" s="64">
        <v>40</v>
      </c>
      <c r="B53" s="78" t="s">
        <v>65</v>
      </c>
      <c r="C53" s="71">
        <v>2.85</v>
      </c>
      <c r="D53" s="71">
        <v>2.74</v>
      </c>
      <c r="E53" s="71">
        <v>2.95</v>
      </c>
    </row>
    <row r="54" spans="3:5" ht="12.75">
      <c r="C54" s="85"/>
      <c r="D54" s="85"/>
      <c r="E54" s="85"/>
    </row>
    <row r="55" spans="3:5" ht="12.75">
      <c r="C55" s="85"/>
      <c r="D55" s="85"/>
      <c r="E55" s="85"/>
    </row>
  </sheetData>
  <mergeCells count="1">
    <mergeCell ref="A1:I1"/>
  </mergeCells>
  <printOptions horizontalCentered="1"/>
  <pageMargins left="0.3" right="0.3" top="0.3" bottom="0.41" header="0.5" footer="0.2"/>
  <pageSetup horizontalDpi="600" verticalDpi="600" orientation="landscape" r:id="rId2"/>
  <headerFooter alignWithMargins="0">
    <oddFooter>&amp;L&amp;G&amp;R&amp;P of &amp;N</oddFooter>
  </headerFooter>
  <legacyDrawingHF r:id="rId1"/>
</worksheet>
</file>

<file path=xl/worksheets/sheet8.xml><?xml version="1.0" encoding="utf-8"?>
<worksheet xmlns="http://schemas.openxmlformats.org/spreadsheetml/2006/main" xmlns:r="http://schemas.openxmlformats.org/officeDocument/2006/relationships">
  <dimension ref="A1:G40"/>
  <sheetViews>
    <sheetView workbookViewId="0" topLeftCell="A1">
      <selection activeCell="A1" sqref="A1:IV16384"/>
    </sheetView>
  </sheetViews>
  <sheetFormatPr defaultColWidth="9.140625" defaultRowHeight="12.75"/>
  <cols>
    <col min="1" max="1" width="38.00390625" style="20" bestFit="1" customWidth="1"/>
    <col min="2" max="2" width="28.28125" style="115" customWidth="1"/>
    <col min="3" max="3" width="2.57421875" style="0" customWidth="1"/>
    <col min="4" max="4" width="32.8515625" style="20" customWidth="1"/>
    <col min="5" max="5" width="25.7109375" style="115" customWidth="1"/>
  </cols>
  <sheetData>
    <row r="1" spans="1:5" ht="18.75">
      <c r="A1" s="148" t="s">
        <v>128</v>
      </c>
      <c r="B1" s="149"/>
      <c r="D1" s="148" t="s">
        <v>110</v>
      </c>
      <c r="E1" s="149"/>
    </row>
    <row r="2" spans="1:4" ht="7.5" customHeight="1">
      <c r="A2" s="19"/>
      <c r="D2" s="19"/>
    </row>
    <row r="3" spans="1:5" ht="18">
      <c r="A3" s="21" t="s">
        <v>76</v>
      </c>
      <c r="B3" s="116" t="s">
        <v>77</v>
      </c>
      <c r="D3" s="21" t="s">
        <v>76</v>
      </c>
      <c r="E3" s="116" t="s">
        <v>77</v>
      </c>
    </row>
    <row r="4" spans="1:5" ht="12.75">
      <c r="A4" s="22" t="s">
        <v>78</v>
      </c>
      <c r="B4" s="118">
        <v>306</v>
      </c>
      <c r="D4" s="22" t="s">
        <v>78</v>
      </c>
      <c r="E4" s="117">
        <v>241205</v>
      </c>
    </row>
    <row r="5" spans="1:5" ht="12.75">
      <c r="A5" s="22" t="s">
        <v>79</v>
      </c>
      <c r="B5" s="118">
        <v>70</v>
      </c>
      <c r="D5" s="22" t="s">
        <v>80</v>
      </c>
      <c r="E5" s="117">
        <v>23547</v>
      </c>
    </row>
    <row r="6" spans="1:5" ht="12.75">
      <c r="A6" s="22" t="s">
        <v>80</v>
      </c>
      <c r="B6" s="118">
        <v>60</v>
      </c>
      <c r="D6" s="128" t="s">
        <v>79</v>
      </c>
      <c r="E6" s="129"/>
    </row>
    <row r="7" spans="1:5" ht="12.75">
      <c r="A7" s="22" t="s">
        <v>81</v>
      </c>
      <c r="B7" s="118">
        <v>19</v>
      </c>
      <c r="D7" s="22" t="s">
        <v>81</v>
      </c>
      <c r="E7" s="118"/>
    </row>
    <row r="8" spans="1:5" ht="12.75">
      <c r="A8" s="22" t="s">
        <v>82</v>
      </c>
      <c r="B8" s="118">
        <v>5</v>
      </c>
      <c r="D8" s="22" t="s">
        <v>82</v>
      </c>
      <c r="E8" s="118"/>
    </row>
    <row r="9" spans="1:7" ht="12.75">
      <c r="A9" s="29" t="s">
        <v>83</v>
      </c>
      <c r="B9" s="118">
        <v>460</v>
      </c>
      <c r="D9" s="29" t="s">
        <v>83</v>
      </c>
      <c r="E9" s="117">
        <v>264752</v>
      </c>
      <c r="G9" s="103"/>
    </row>
    <row r="10" spans="1:6" ht="12.75">
      <c r="A10" s="110"/>
      <c r="B10" s="122"/>
      <c r="C10" s="20"/>
      <c r="D10" s="23"/>
      <c r="E10" s="119"/>
      <c r="F10" s="20"/>
    </row>
    <row r="11" spans="1:5" ht="18">
      <c r="A11" s="21" t="s">
        <v>84</v>
      </c>
      <c r="B11" s="116" t="s">
        <v>77</v>
      </c>
      <c r="D11" s="21" t="s">
        <v>84</v>
      </c>
      <c r="E11" s="116" t="s">
        <v>77</v>
      </c>
    </row>
    <row r="12" spans="1:5" ht="12.75">
      <c r="A12" s="123" t="s">
        <v>85</v>
      </c>
      <c r="B12" s="118">
        <v>155</v>
      </c>
      <c r="D12" s="123" t="s">
        <v>85</v>
      </c>
      <c r="E12" s="117">
        <v>107283</v>
      </c>
    </row>
    <row r="13" spans="1:5" ht="12.75">
      <c r="A13" s="123" t="s">
        <v>86</v>
      </c>
      <c r="B13" s="118">
        <v>314</v>
      </c>
      <c r="D13" s="123" t="s">
        <v>86</v>
      </c>
      <c r="E13" s="117">
        <v>157469</v>
      </c>
    </row>
    <row r="14" spans="1:7" ht="12.75">
      <c r="A14" s="124" t="s">
        <v>83</v>
      </c>
      <c r="B14" s="118">
        <v>469</v>
      </c>
      <c r="D14" s="124" t="s">
        <v>83</v>
      </c>
      <c r="E14" s="117">
        <v>264752</v>
      </c>
      <c r="G14" s="103"/>
    </row>
    <row r="15" spans="1:6" ht="12.75">
      <c r="A15" s="110"/>
      <c r="B15" s="120"/>
      <c r="C15" s="20"/>
      <c r="D15" s="111"/>
      <c r="E15" s="120"/>
      <c r="F15" s="20"/>
    </row>
    <row r="16" spans="1:5" ht="18">
      <c r="A16" s="24" t="s">
        <v>87</v>
      </c>
      <c r="B16" s="116" t="s">
        <v>77</v>
      </c>
      <c r="D16" s="24" t="s">
        <v>87</v>
      </c>
      <c r="E16" s="116" t="s">
        <v>77</v>
      </c>
    </row>
    <row r="17" spans="1:5" ht="12.75">
      <c r="A17" s="123" t="s">
        <v>88</v>
      </c>
      <c r="B17" s="118">
        <v>323</v>
      </c>
      <c r="D17" s="123" t="s">
        <v>88</v>
      </c>
      <c r="E17" s="117">
        <v>161086</v>
      </c>
    </row>
    <row r="18" spans="1:5" ht="12.75">
      <c r="A18" s="123" t="s">
        <v>89</v>
      </c>
      <c r="B18" s="118">
        <v>99</v>
      </c>
      <c r="D18" s="123" t="s">
        <v>89</v>
      </c>
      <c r="E18" s="117">
        <v>63106</v>
      </c>
    </row>
    <row r="19" spans="1:5" ht="12.75">
      <c r="A19" s="107" t="s">
        <v>90</v>
      </c>
      <c r="B19" s="118">
        <v>24</v>
      </c>
      <c r="D19" s="107" t="s">
        <v>111</v>
      </c>
      <c r="E19" s="117">
        <v>3207</v>
      </c>
    </row>
    <row r="20" spans="1:5" ht="12.75">
      <c r="A20" s="107" t="s">
        <v>91</v>
      </c>
      <c r="B20" s="118">
        <v>28</v>
      </c>
      <c r="D20" s="107" t="s">
        <v>91</v>
      </c>
      <c r="E20" s="117">
        <v>18586</v>
      </c>
    </row>
    <row r="21" spans="1:5" ht="12.75">
      <c r="A21" s="125" t="s">
        <v>92</v>
      </c>
      <c r="B21" s="25">
        <v>16</v>
      </c>
      <c r="D21" s="125" t="s">
        <v>112</v>
      </c>
      <c r="E21" s="25">
        <v>924</v>
      </c>
    </row>
    <row r="22" spans="1:7" ht="12.75">
      <c r="A22" s="25" t="s">
        <v>83</v>
      </c>
      <c r="B22" s="25">
        <v>490</v>
      </c>
      <c r="D22" s="25" t="s">
        <v>83</v>
      </c>
      <c r="E22" s="104">
        <v>246909</v>
      </c>
      <c r="G22" s="103"/>
    </row>
    <row r="23" spans="1:6" ht="12.75">
      <c r="A23" s="112"/>
      <c r="B23" s="112"/>
      <c r="C23" s="20"/>
      <c r="D23" s="112"/>
      <c r="E23" s="112"/>
      <c r="F23" s="20"/>
    </row>
    <row r="24" spans="1:5" ht="18">
      <c r="A24" s="27" t="s">
        <v>97</v>
      </c>
      <c r="B24" s="116" t="s">
        <v>77</v>
      </c>
      <c r="D24" s="27" t="s">
        <v>97</v>
      </c>
      <c r="E24" s="116" t="s">
        <v>77</v>
      </c>
    </row>
    <row r="25" spans="1:5" ht="12.75">
      <c r="A25" s="26" t="s">
        <v>94</v>
      </c>
      <c r="B25" s="25">
        <v>8</v>
      </c>
      <c r="D25" s="106" t="s">
        <v>120</v>
      </c>
      <c r="E25" s="104">
        <v>10012</v>
      </c>
    </row>
    <row r="26" spans="1:5" ht="12.75">
      <c r="A26" s="26" t="s">
        <v>95</v>
      </c>
      <c r="B26" s="25">
        <v>303</v>
      </c>
      <c r="D26" s="106" t="s">
        <v>95</v>
      </c>
      <c r="E26" s="104">
        <v>234714</v>
      </c>
    </row>
    <row r="27" spans="1:5" ht="13.5" customHeight="1">
      <c r="A27" s="26" t="s">
        <v>96</v>
      </c>
      <c r="B27" s="25">
        <v>156</v>
      </c>
      <c r="D27" s="106" t="s">
        <v>94</v>
      </c>
      <c r="E27" s="104">
        <v>15145</v>
      </c>
    </row>
    <row r="28" spans="1:5" ht="13.5" customHeight="1">
      <c r="A28" s="26" t="s">
        <v>98</v>
      </c>
      <c r="B28" s="25">
        <v>0</v>
      </c>
      <c r="D28" s="106" t="s">
        <v>98</v>
      </c>
      <c r="E28" s="104">
        <v>1526</v>
      </c>
    </row>
    <row r="29" spans="1:7" ht="13.5" customHeight="1">
      <c r="A29" s="26"/>
      <c r="B29" s="25"/>
      <c r="D29" s="107" t="s">
        <v>121</v>
      </c>
      <c r="E29" s="104">
        <v>3355</v>
      </c>
      <c r="G29" s="109"/>
    </row>
    <row r="30" spans="1:5" ht="13.5" customHeight="1">
      <c r="A30" s="25" t="s">
        <v>83</v>
      </c>
      <c r="B30" s="25">
        <v>467</v>
      </c>
      <c r="D30" s="25" t="s">
        <v>83</v>
      </c>
      <c r="E30" s="104">
        <v>264752</v>
      </c>
    </row>
    <row r="31" spans="1:5" s="28" customFormat="1" ht="12.75">
      <c r="A31" s="108"/>
      <c r="B31" s="108"/>
      <c r="C31" s="113"/>
      <c r="D31" s="114"/>
      <c r="E31" s="121"/>
    </row>
    <row r="32" spans="1:5" ht="18">
      <c r="A32" s="27" t="s">
        <v>93</v>
      </c>
      <c r="B32" s="105" t="s">
        <v>77</v>
      </c>
      <c r="D32" s="27" t="s">
        <v>93</v>
      </c>
      <c r="E32" s="105" t="s">
        <v>77</v>
      </c>
    </row>
    <row r="33" spans="1:5" ht="12.75">
      <c r="A33" s="26" t="s">
        <v>122</v>
      </c>
      <c r="B33" s="25">
        <v>1</v>
      </c>
      <c r="D33" s="126" t="s">
        <v>113</v>
      </c>
      <c r="E33" s="104">
        <v>6306</v>
      </c>
    </row>
    <row r="34" spans="1:5" ht="12.75">
      <c r="A34" s="26" t="s">
        <v>123</v>
      </c>
      <c r="B34" s="25">
        <v>18</v>
      </c>
      <c r="D34" s="126" t="s">
        <v>114</v>
      </c>
      <c r="E34" s="104">
        <v>14203</v>
      </c>
    </row>
    <row r="35" spans="1:5" ht="12.75">
      <c r="A35" s="26" t="s">
        <v>124</v>
      </c>
      <c r="B35" s="25">
        <v>75</v>
      </c>
      <c r="D35" s="126" t="s">
        <v>115</v>
      </c>
      <c r="E35" s="104">
        <v>17775</v>
      </c>
    </row>
    <row r="36" spans="1:5" ht="12.75">
      <c r="A36" s="26" t="s">
        <v>125</v>
      </c>
      <c r="B36" s="25">
        <v>133</v>
      </c>
      <c r="D36" s="126" t="s">
        <v>116</v>
      </c>
      <c r="E36" s="104">
        <v>56566</v>
      </c>
    </row>
    <row r="37" spans="1:5" ht="12.75">
      <c r="A37" s="26" t="s">
        <v>126</v>
      </c>
      <c r="B37" s="25">
        <v>194</v>
      </c>
      <c r="D37" s="126" t="s">
        <v>117</v>
      </c>
      <c r="E37" s="104">
        <v>92480</v>
      </c>
    </row>
    <row r="38" spans="1:5" ht="12.75">
      <c r="A38" s="26" t="s">
        <v>127</v>
      </c>
      <c r="B38" s="25">
        <v>56</v>
      </c>
      <c r="D38" s="126" t="s">
        <v>118</v>
      </c>
      <c r="E38" s="104">
        <v>68861</v>
      </c>
    </row>
    <row r="39" spans="1:5" ht="12.75">
      <c r="A39" s="26"/>
      <c r="B39" s="25"/>
      <c r="D39" s="126" t="s">
        <v>119</v>
      </c>
      <c r="E39" s="104">
        <v>8561</v>
      </c>
    </row>
    <row r="40" spans="1:5" ht="12.75">
      <c r="A40" s="25" t="s">
        <v>83</v>
      </c>
      <c r="B40" s="25">
        <v>477</v>
      </c>
      <c r="D40" s="127" t="s">
        <v>83</v>
      </c>
      <c r="E40" s="104">
        <v>264752</v>
      </c>
    </row>
  </sheetData>
  <mergeCells count="2">
    <mergeCell ref="A1:B1"/>
    <mergeCell ref="D1:E1"/>
  </mergeCells>
  <printOptions horizontalCentered="1"/>
  <pageMargins left="0.5" right="0.5" top="0.5" bottom="0.5" header="0.5" footer="0.35"/>
  <pageSetup horizontalDpi="600" verticalDpi="600" orientation="landscape" r:id="rId2"/>
  <headerFooter alignWithMargins="0">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HumRRO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Gina Medsker</dc:creator>
  <cp:keywords/>
  <dc:description/>
  <cp:lastModifiedBy>vacohartij</cp:lastModifiedBy>
  <cp:lastPrinted>2008-04-10T14:55:43Z</cp:lastPrinted>
  <dcterms:created xsi:type="dcterms:W3CDTF">2007-07-19T17:06:00Z</dcterms:created>
  <dcterms:modified xsi:type="dcterms:W3CDTF">2008-05-14T15:07:32Z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-395261809</vt:i4>
  </property>
  <property fmtid="{D5CDD505-2E9C-101B-9397-08002B2CF9AE}" pid="3" name="_NewReviewCycle">
    <vt:lpwstr/>
  </property>
  <property fmtid="{D5CDD505-2E9C-101B-9397-08002B2CF9AE}" pid="4" name="_EmailEntryID">
    <vt:lpwstr>00000000515847483253D41193D70008C791ACD20700172F5D0F8A85D31193C30008C791ACD2000002101AF4000043B88128D247AF42A8813ED3CEC348460000033A9A6B0000</vt:lpwstr>
  </property>
  <property fmtid="{D5CDD505-2E9C-101B-9397-08002B2CF9AE}" pid="5" name="_ReviewingToolsShownOnce">
    <vt:lpwstr/>
  </property>
</Properties>
</file>