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30" windowWidth="17730" windowHeight="11910" activeTab="0"/>
  </bookViews>
  <sheets>
    <sheet name="Appendix_4" sheetId="1" r:id="rId1"/>
    <sheet name="Readme" sheetId="2" r:id="rId2"/>
    <sheet name="Documentation" sheetId="3" r:id="rId3"/>
    <sheet name="Abbreviations" sheetId="4" r:id="rId4"/>
    <sheet name="Version" sheetId="5" r:id="rId5"/>
    <sheet name="Land Use" sheetId="6" r:id="rId6"/>
  </sheets>
  <definedNames/>
  <calcPr fullCalcOnLoad="1"/>
</workbook>
</file>

<file path=xl/sharedStrings.xml><?xml version="1.0" encoding="utf-8"?>
<sst xmlns="http://schemas.openxmlformats.org/spreadsheetml/2006/main" count="6500" uniqueCount="1431">
  <si>
    <t>Geographic Information and Retrieval System (1980-1982 Land Use and Land Cover data for the U.S.)</t>
  </si>
  <si>
    <t>National Land Cover Data (1990-1992 Land Use and Land Cover data for the U.S.)</t>
  </si>
  <si>
    <t>Enhanced National Land Cover Data (1990-1992 Land Use and Land Cover data for the U.S. enhanced with 2000 Census data)</t>
  </si>
  <si>
    <t xml:space="preserve">        If Ag &lt;= 25% and Urban &gt; 50%, then Land Use = Urban 1</t>
  </si>
  <si>
    <t>Urban / Undev</t>
  </si>
  <si>
    <t>Urban 2</t>
  </si>
  <si>
    <t>Urban 1</t>
  </si>
  <si>
    <t>Ag / Urb / Undev</t>
  </si>
  <si>
    <t>Ag / Undev</t>
  </si>
  <si>
    <t>Ag</t>
  </si>
  <si>
    <t>Ag / Urban</t>
  </si>
  <si>
    <t>Urban / Ag</t>
  </si>
  <si>
    <t>Missing data</t>
  </si>
  <si>
    <t>Land Use NAWQA National Synthesis</t>
  </si>
  <si>
    <t>Land Use - NAWQA National Synthesis</t>
  </si>
  <si>
    <t>Racoon Creek near Swedesboro, NJ</t>
  </si>
  <si>
    <t>Pocomoke River at Willards, MD</t>
  </si>
  <si>
    <t>Chesterville Branch near Crumpton, MD</t>
  </si>
  <si>
    <t>Bear River at Pescadero, ID</t>
  </si>
  <si>
    <t>Cub River near Richmond, UT</t>
  </si>
  <si>
    <t>Bear River at Corinne, UT</t>
  </si>
  <si>
    <t>Weber River near Coalville, UT</t>
  </si>
  <si>
    <t>Weber River at Plain City, UT</t>
  </si>
  <si>
    <t>Little Cottonwood Creek at Crestwood Park, UT</t>
  </si>
  <si>
    <t>Red Butte Creek at Fort Douglas, UT</t>
  </si>
  <si>
    <t>Tennessee River at Chattanooga, TN</t>
  </si>
  <si>
    <t>North Fork Creek near Poplins Crossroads, TN</t>
  </si>
  <si>
    <t>Little Miami River at Milford, OH</t>
  </si>
  <si>
    <t>Great Miami River at Hamilton, OH</t>
  </si>
  <si>
    <t>Whitewater River near Alpine, IN</t>
  </si>
  <si>
    <t>Stillwater River at Martindale Road, OH</t>
  </si>
  <si>
    <t>Great Miami River near Vandalia, OH</t>
  </si>
  <si>
    <t>Chattooga River above Gaylesville, AL</t>
  </si>
  <si>
    <t>Three Mile Branch at Montgomery, AL</t>
  </si>
  <si>
    <t>Pintlalla Creek near Pintlalla, AL</t>
  </si>
  <si>
    <t>Cahaba River at Centreville, AL</t>
  </si>
  <si>
    <t>Black Warrior River near Bessemer, AL</t>
  </si>
  <si>
    <t>Saugus River at Saugus, MA</t>
  </si>
  <si>
    <t>Clark Fork near Bonner, MT</t>
  </si>
  <si>
    <t>Clark Fork at St. Regis, MT</t>
  </si>
  <si>
    <t>Flathead River at Perma, MT</t>
  </si>
  <si>
    <t>Lightning Creek at Clark Fork, ID</t>
  </si>
  <si>
    <t>North Fork Coeur d' Alene River at Enaville, ID</t>
  </si>
  <si>
    <t>South Fork Coeur d' Alene River near Pinehurst, ID</t>
  </si>
  <si>
    <t>St. Joe River near Red Ives Work Station, ID</t>
  </si>
  <si>
    <t>Spokane River near Post Falls, ID</t>
  </si>
  <si>
    <t>Spokane River near Spokane, WA</t>
  </si>
  <si>
    <t>Waikele Stream at Waipahu, HI</t>
  </si>
  <si>
    <t>Manoa Stream at Kanewai Park, HI</t>
  </si>
  <si>
    <t>Waihee Stream near Oahu, HI</t>
  </si>
  <si>
    <t>Cucamonga Creek near Mira Loma, CA</t>
  </si>
  <si>
    <t>Kankakee River at Momence, IL</t>
  </si>
  <si>
    <t>Iroquois River near Chebanse, IL</t>
  </si>
  <si>
    <t>Des Plaines River at Russell, IL</t>
  </si>
  <si>
    <t>Chicago Sanitary and Ship Canal at Romeoville, IL</t>
  </si>
  <si>
    <t>Nippersink Creek above Wonder Lake, IL</t>
  </si>
  <si>
    <t>Soda Butte Creek near Silvergate, MT</t>
  </si>
  <si>
    <t>Yellowstone River at Corwin Springs, MT</t>
  </si>
  <si>
    <t>Clarks Fork Yellowstone River near Edgar, MT</t>
  </si>
  <si>
    <t>Yellowstone River at Billings, MT</t>
  </si>
  <si>
    <t>Bighorn River at Kane, WY</t>
  </si>
  <si>
    <t>Population density (per square kilometer) based on 1990 census (from Naomi - Sep 2002)</t>
  </si>
  <si>
    <t>Land Use - Heinz 2002</t>
  </si>
  <si>
    <t>2001</t>
  </si>
  <si>
    <t>2004</t>
  </si>
  <si>
    <t>2007</t>
  </si>
  <si>
    <t>Scarham Creek near McVille, AL</t>
  </si>
  <si>
    <t>035825882</t>
  </si>
  <si>
    <t>Cane Creek near Howell, TN</t>
  </si>
  <si>
    <t>03246400</t>
  </si>
  <si>
    <t>05525500</t>
  </si>
  <si>
    <t>Sugar Creek at Milford, IL</t>
  </si>
  <si>
    <t>Mixed</t>
  </si>
  <si>
    <t>Urban</t>
  </si>
  <si>
    <t>03275000</t>
  </si>
  <si>
    <t>Land use updated correctly (this time) for 2 GRSL sites based on SU suggestions</t>
  </si>
  <si>
    <t>Deleted old nutrient info from "Data".  Added Cycle II site types to "Nutrients".</t>
  </si>
  <si>
    <t>CCPT</t>
  </si>
  <si>
    <t>YAKI</t>
  </si>
  <si>
    <t>POTO</t>
  </si>
  <si>
    <t>DLMV</t>
  </si>
  <si>
    <t>SANA</t>
  </si>
  <si>
    <t>UTEN</t>
  </si>
  <si>
    <t>LTEN</t>
  </si>
  <si>
    <t>WHIT</t>
  </si>
  <si>
    <t>MIAM</t>
  </si>
  <si>
    <t>Added EIP team priorities and comments on trend site selection (from Carol Couch)</t>
  </si>
  <si>
    <t>Revised site selection to include new EIP team info (from Carol)</t>
  </si>
  <si>
    <t>07283000</t>
  </si>
  <si>
    <t>07288650</t>
  </si>
  <si>
    <t>07288955</t>
  </si>
  <si>
    <t>07369500</t>
  </si>
  <si>
    <t>02398300</t>
  </si>
  <si>
    <t>02419977</t>
  </si>
  <si>
    <t>02421115</t>
  </si>
  <si>
    <t>0242354750</t>
  </si>
  <si>
    <r>
      <t>Drainage Area (km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</si>
  <si>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Drainage Area 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</si>
  <si>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Land Use Heinz 2007</t>
  </si>
  <si>
    <t>Land Use Heinz 2002</t>
  </si>
  <si>
    <t>Basin area in square kilometers</t>
  </si>
  <si>
    <t>Total cropland</t>
  </si>
  <si>
    <t>A few revisions to land use and nutrient results.</t>
  </si>
  <si>
    <t>Added LIP sampling schedule for site with long-term data (from Skip Vecchia)</t>
  </si>
  <si>
    <t>Revised info on Merced R. (SANJ) and added to trend selection.
SU Ids updated to Cycle II</t>
  </si>
  <si>
    <t>05058700</t>
  </si>
  <si>
    <t>05059000</t>
  </si>
  <si>
    <t>05062500</t>
  </si>
  <si>
    <t>05064500</t>
  </si>
  <si>
    <t>05079000</t>
  </si>
  <si>
    <t>03083500</t>
  </si>
  <si>
    <t>03085000</t>
  </si>
  <si>
    <t>09471000</t>
  </si>
  <si>
    <t>09474000</t>
  </si>
  <si>
    <t>09481740</t>
  </si>
  <si>
    <t>ips</t>
  </si>
  <si>
    <t>09498500</t>
  </si>
  <si>
    <t>09505800</t>
  </si>
  <si>
    <t>09508500</t>
  </si>
  <si>
    <t>09514000</t>
  </si>
  <si>
    <t>09517000</t>
  </si>
  <si>
    <t>12464606</t>
  </si>
  <si>
    <t>12464770</t>
  </si>
  <si>
    <t>12471090</t>
  </si>
  <si>
    <t>10167800</t>
  </si>
  <si>
    <t>10168000</t>
  </si>
  <si>
    <t>10171000</t>
  </si>
  <si>
    <t>10172200</t>
  </si>
  <si>
    <t>02169570</t>
  </si>
  <si>
    <t>02172300</t>
  </si>
  <si>
    <t>02174250</t>
  </si>
  <si>
    <t>02175000</t>
  </si>
  <si>
    <t>06720500</t>
  </si>
  <si>
    <t>06731000</t>
  </si>
  <si>
    <t>06752000</t>
  </si>
  <si>
    <t>06753400</t>
  </si>
  <si>
    <t>06753990</t>
  </si>
  <si>
    <t>06754000</t>
  </si>
  <si>
    <t>06759910</t>
  </si>
  <si>
    <t>Version sent to study units
   N concentrations at Sabine R. (SCTX) deleted
   Total P for Nolichucky R. at Embreeville (UTEN) deleted
   PO4 for Little Cobb Creek (UMIS) deleted
   Percentiles not updated</t>
  </si>
  <si>
    <t>03185400</t>
  </si>
  <si>
    <t>03186500</t>
  </si>
  <si>
    <t>03187500</t>
  </si>
  <si>
    <t>03191500</t>
  </si>
  <si>
    <t>03193000</t>
  </si>
  <si>
    <t>03198350</t>
  </si>
  <si>
    <t>EPA Aggregated Nutrient Ecoregions added</t>
  </si>
  <si>
    <t>Summary report land use revised for 2 sites in UIRB and 6 sites in YELL</t>
  </si>
  <si>
    <t>11451800</t>
  </si>
  <si>
    <t>08057200</t>
  </si>
  <si>
    <t>01137500</t>
  </si>
  <si>
    <t>01144000</t>
  </si>
  <si>
    <t>01170100</t>
  </si>
  <si>
    <t>01184000</t>
  </si>
  <si>
    <t>01184490</t>
  </si>
  <si>
    <t>11303000</t>
  </si>
  <si>
    <t>11075610</t>
  </si>
  <si>
    <t>01577300</t>
  </si>
  <si>
    <t>03568000</t>
  </si>
  <si>
    <t>0357479650</t>
  </si>
  <si>
    <t>Acadian-Pontchartrain Drainages</t>
  </si>
  <si>
    <t>Apalachicola-Chattahoochee-Flint River Basin</t>
  </si>
  <si>
    <t>Albemarle-Pamlico Drainage Basin</t>
  </si>
  <si>
    <t>Allegheny and Monongahela River Basins</t>
  </si>
  <si>
    <t>CACI</t>
  </si>
  <si>
    <t>Canadian-Cimarron River Basins</t>
  </si>
  <si>
    <t>Central Arizona Basins</t>
  </si>
  <si>
    <t>Central Columbia Plateau</t>
  </si>
  <si>
    <t>Central Columbia Plateau - Yakima River Basin</t>
  </si>
  <si>
    <t>CHEY</t>
  </si>
  <si>
    <t>Cheyenne-Belle Fourche River Basins</t>
  </si>
  <si>
    <t>Central Nebraska Basins</t>
  </si>
  <si>
    <t>Connecticut, Housatonic and Thames River Basins</t>
  </si>
  <si>
    <t>Cook Inlet Basin</t>
  </si>
  <si>
    <t>Delaware River Basin</t>
  </si>
  <si>
    <t>Delmarva Peninsula</t>
  </si>
  <si>
    <t>Eastern Iowa Basins</t>
  </si>
  <si>
    <t>Georgia-Florida Coastal Plain</t>
  </si>
  <si>
    <t>Great Salt Lake Basins</t>
  </si>
  <si>
    <t>Hudson River Basin</t>
  </si>
  <si>
    <t>Kanawha - New River Basins</t>
  </si>
  <si>
    <t>KANS</t>
  </si>
  <si>
    <t>Kansas River Basin</t>
  </si>
  <si>
    <t>KNTY</t>
  </si>
  <si>
    <t>Kentucky River Basin</t>
  </si>
  <si>
    <t>Lake Erie - Lake Saint Clair Drainages</t>
  </si>
  <si>
    <t>Long Island - New Jersey Coastal Drainages</t>
  </si>
  <si>
    <t>Lower Illinois River Basin</t>
  </si>
  <si>
    <t>Lower Susquehanna River Basin</t>
  </si>
  <si>
    <t>Lower Tennessee River Basin</t>
  </si>
  <si>
    <t>MARK</t>
  </si>
  <si>
    <t>Middle Arkansas River Basin</t>
  </si>
  <si>
    <t>Great and Little Miami River Basins</t>
  </si>
  <si>
    <t>Mississippi Embayment</t>
  </si>
  <si>
    <t>Mobile River Basin</t>
  </si>
  <si>
    <t>New England Coastal Basins</t>
  </si>
  <si>
    <t>NPLT</t>
  </si>
  <si>
    <t>North Platte River Basin</t>
  </si>
  <si>
    <t>Northern Rockies Intermontane Basins</t>
  </si>
  <si>
    <t>Las Vegas Valley Area and the Carson and Truckee River Basins</t>
  </si>
  <si>
    <t>Island of Oahu</t>
  </si>
  <si>
    <t>Ozark Plateaus</t>
  </si>
  <si>
    <t>Potomac River Basin and Delmarva Peninsula</t>
  </si>
  <si>
    <t>Potomac River Basin</t>
  </si>
  <si>
    <t>Puget Sound Basin</t>
  </si>
  <si>
    <t>Red River of the North Basin</t>
  </si>
  <si>
    <t>Rio Grande Valley</t>
  </si>
  <si>
    <t>Sacramento River Basin</t>
  </si>
  <si>
    <t>Santa Ana Basin</t>
  </si>
  <si>
    <t>San Joaquin-Tulare Basins</t>
  </si>
  <si>
    <t>Santee River Basin and Coastal Drainages</t>
  </si>
  <si>
    <t>South-Central Texas</t>
  </si>
  <si>
    <t>SHPL</t>
  </si>
  <si>
    <t>Southern High Plains</t>
  </si>
  <si>
    <t>Southern California Coastal Drainages</t>
  </si>
  <si>
    <t>Southern Florida</t>
  </si>
  <si>
    <t>South Platte River Basin</t>
  </si>
  <si>
    <t>Tennessee River Basin</t>
  </si>
  <si>
    <t>Trinity River Basin</t>
  </si>
  <si>
    <t>UARK</t>
  </si>
  <si>
    <t>Upper Arkansas River Basin</t>
  </si>
  <si>
    <t>Upper Colorado River Basin</t>
  </si>
  <si>
    <t>Upper Illinois River Basin</t>
  </si>
  <si>
    <t>Upper Mississippi River Basin</t>
  </si>
  <si>
    <t>Upper Snake River Basin</t>
  </si>
  <si>
    <t>Upper Tennessee River Basin</t>
  </si>
  <si>
    <t>White River Basin</t>
  </si>
  <si>
    <t>White, Great and Little Miami River Basins</t>
  </si>
  <si>
    <t>Willamette Basin</t>
  </si>
  <si>
    <t>Western Lake Michigan Drainages</t>
  </si>
  <si>
    <t>Yakima River Basin</t>
  </si>
  <si>
    <t>Yellowstone River Basin</t>
  </si>
  <si>
    <t>NLCD</t>
  </si>
  <si>
    <t>NLCD-e</t>
  </si>
  <si>
    <t>HIP</t>
  </si>
  <si>
    <t>NAWQA High Intensity Phase</t>
  </si>
  <si>
    <t>NAWQA</t>
  </si>
  <si>
    <t xml:space="preserve">National Water Quality Assessment </t>
  </si>
  <si>
    <t>km2</t>
  </si>
  <si>
    <t>sqaure kilometers</t>
  </si>
  <si>
    <t>cfs</t>
  </si>
  <si>
    <t>cubic feet per second</t>
  </si>
  <si>
    <t>STP</t>
  </si>
  <si>
    <t>sewage treatment plant</t>
  </si>
  <si>
    <t>agricultural</t>
  </si>
  <si>
    <t>Study Unit Abbreviations</t>
  </si>
  <si>
    <t>Network Code Abbreviations</t>
  </si>
  <si>
    <t>Land Use Abbreviations</t>
  </si>
  <si>
    <t>low intensity residential</t>
  </si>
  <si>
    <t>high intensity residential</t>
  </si>
  <si>
    <t>commercial, industrial, transportation</t>
  </si>
  <si>
    <t>03575100</t>
  </si>
  <si>
    <t>Land use classifications updated, NS size classification added</t>
  </si>
  <si>
    <t>12500420</t>
  </si>
  <si>
    <t>12505450</t>
  </si>
  <si>
    <t>12510500</t>
  </si>
  <si>
    <t>01209710</t>
  </si>
  <si>
    <t>15241600</t>
  </si>
  <si>
    <t>ifo</t>
  </si>
  <si>
    <t>15266110</t>
  </si>
  <si>
    <t>05276005</t>
  </si>
  <si>
    <t>05288705</t>
  </si>
  <si>
    <t>05320270</t>
  </si>
  <si>
    <t>05330000</t>
  </si>
  <si>
    <t>07050500</t>
  </si>
  <si>
    <t>02444490</t>
  </si>
  <si>
    <t>Land use changed for 3 sites in the SACR</t>
  </si>
  <si>
    <t>Center Creek near Smithfield, MO</t>
  </si>
  <si>
    <t>Elk River near Tiff City, MO</t>
  </si>
  <si>
    <t>Illinois River near Tahlequah, OK</t>
  </si>
  <si>
    <t>South Fork South Branch Potomac River near Moorefield, WV</t>
  </si>
  <si>
    <t>South Branch Potomac River near Springfield, WV</t>
  </si>
  <si>
    <t>Conococheague Creek at Fairview, MD</t>
  </si>
  <si>
    <t>Shenandoah River at Millville, WV</t>
  </si>
  <si>
    <t>Catoctin Creek at Taylorstown, VA</t>
  </si>
  <si>
    <t>Monocacy River at Bridgeport, MD</t>
  </si>
  <si>
    <t>Monocacy River near Frederick, MD</t>
  </si>
  <si>
    <t>Otter Tail River near Perham, MN</t>
  </si>
  <si>
    <t>Otter Tail River near Fergus Falls, MN</t>
  </si>
  <si>
    <t>Bois De Sioux River near Doran, MN</t>
  </si>
  <si>
    <t>Red River of the North above Fargo, ND</t>
  </si>
  <si>
    <t>Sheyenne River at Lisbon, ND</t>
  </si>
  <si>
    <t>Sheyenne River near Kindred, ND</t>
  </si>
  <si>
    <t>Wild Rice River at Twin Valley, MN</t>
  </si>
  <si>
    <t>Red River of the North at Halstad, MN</t>
  </si>
  <si>
    <t>Red Lake River at Crookston, MN</t>
  </si>
  <si>
    <t>Red River of the North at Grand Forks, ND</t>
  </si>
  <si>
    <t>REV_RES</t>
  </si>
  <si>
    <t>REV_FRES</t>
  </si>
  <si>
    <t>REV_ORCH</t>
  </si>
  <si>
    <t>Mean streamflow (cfs)</t>
  </si>
  <si>
    <t>Mean annual flow for HIP water years with complete daily records</t>
  </si>
  <si>
    <t>03373530</t>
  </si>
  <si>
    <t>03374100</t>
  </si>
  <si>
    <t>385234087071801</t>
  </si>
  <si>
    <t>Palouse River near Colfax, WA</t>
  </si>
  <si>
    <t>South Fork Palouse River at Colfax, WA</t>
  </si>
  <si>
    <t>Rebel Flat Creek at Winona, WA</t>
  </si>
  <si>
    <t>Total Cropland</t>
  </si>
  <si>
    <t>Land-use category used in work for the Heinz Center in 2002. If blank, the site was not used in 2002.</t>
  </si>
  <si>
    <r>
      <t xml:space="preserve">Added Aug 2005 land use definitions and revised basin areas to land use page - </t>
    </r>
    <r>
      <rPr>
        <b/>
        <sz val="8"/>
        <rFont val="Arial"/>
        <family val="2"/>
      </rPr>
      <t>Differences not resolved</t>
    </r>
  </si>
  <si>
    <t>Revised land-use classification and moved to a separate worksheet.  Deleted some columns that were no longer needed.</t>
  </si>
  <si>
    <t>04080798</t>
  </si>
  <si>
    <t>04085109</t>
  </si>
  <si>
    <t>04085139</t>
  </si>
  <si>
    <t>08051500</t>
  </si>
  <si>
    <t>08057410</t>
  </si>
  <si>
    <t>08058900</t>
  </si>
  <si>
    <t>08064100</t>
  </si>
  <si>
    <t>08065800</t>
  </si>
  <si>
    <t>08066295</t>
  </si>
  <si>
    <t>ifo ire irf</t>
  </si>
  <si>
    <t>08066500</t>
  </si>
  <si>
    <t>09010500</t>
  </si>
  <si>
    <t>11274538</t>
  </si>
  <si>
    <t>01578310</t>
  </si>
  <si>
    <t>02082731</t>
  </si>
  <si>
    <t>02176517</t>
  </si>
  <si>
    <t>08167500</t>
  </si>
  <si>
    <t>08169000</t>
  </si>
  <si>
    <t>08171000</t>
  </si>
  <si>
    <t>08173900</t>
  </si>
  <si>
    <t>08178800</t>
  </si>
  <si>
    <t>08180640</t>
  </si>
  <si>
    <t>08181800</t>
  </si>
  <si>
    <t>08195000</t>
  </si>
  <si>
    <t>05568000</t>
  </si>
  <si>
    <t>05568800</t>
  </si>
  <si>
    <t>05572000</t>
  </si>
  <si>
    <t>05583000</t>
  </si>
  <si>
    <t>05584500</t>
  </si>
  <si>
    <t>05586100</t>
  </si>
  <si>
    <t>01555400</t>
  </si>
  <si>
    <t>11273500</t>
  </si>
  <si>
    <t>Pop Den (km2)</t>
  </si>
  <si>
    <t>10141000</t>
  </si>
  <si>
    <t>Revised LINJ land use and site selection based on conversation with Mark Ayers</t>
  </si>
  <si>
    <t>14203750</t>
  </si>
  <si>
    <t>14206950</t>
  </si>
  <si>
    <t>ici iur</t>
  </si>
  <si>
    <t>14207500</t>
  </si>
  <si>
    <t>14211720</t>
  </si>
  <si>
    <t>West Fork Little River near Clermont, GA</t>
  </si>
  <si>
    <t>Chattahoochee River near Norcross, GA</t>
  </si>
  <si>
    <t>Peachtree Creek at Atlanta, GA</t>
  </si>
  <si>
    <t>Snake Creek near Whitesburg, GA</t>
  </si>
  <si>
    <t>Santa Ana River above Seven Oaks Dam, CA</t>
  </si>
  <si>
    <t>15266300</t>
  </si>
  <si>
    <t>15274000</t>
  </si>
  <si>
    <t>15275100</t>
  </si>
  <si>
    <t>15294100</t>
  </si>
  <si>
    <t>iot</t>
  </si>
  <si>
    <t>01434000</t>
  </si>
  <si>
    <t>01451800</t>
  </si>
  <si>
    <t>05085900</t>
  </si>
  <si>
    <t>05099600</t>
  </si>
  <si>
    <t>05102490</t>
  </si>
  <si>
    <t>05112000</t>
  </si>
  <si>
    <t>08220000</t>
  </si>
  <si>
    <t>08227000</t>
  </si>
  <si>
    <t>08240000</t>
  </si>
  <si>
    <t>08249000</t>
  </si>
  <si>
    <t>08251500</t>
  </si>
  <si>
    <t>12471400</t>
  </si>
  <si>
    <t>05030150</t>
  </si>
  <si>
    <t>05046000</t>
  </si>
  <si>
    <t>040863075</t>
  </si>
  <si>
    <t>Revised land use data to Naomi's September version, revised land use classifications.  Cleaned up main (Data) sheet.</t>
  </si>
  <si>
    <t>Land Use worksheet</t>
  </si>
  <si>
    <t>06775900</t>
  </si>
  <si>
    <t>ire irf</t>
  </si>
  <si>
    <t>06791150</t>
  </si>
  <si>
    <t>06795500</t>
  </si>
  <si>
    <t>06800000</t>
  </si>
  <si>
    <t>06800500</t>
  </si>
  <si>
    <t>06805500</t>
  </si>
  <si>
    <t>01135300</t>
  </si>
  <si>
    <t>Updated site descriptions from the planning data base</t>
  </si>
  <si>
    <t>One or more codes assigned by the study unit for site classification</t>
  </si>
  <si>
    <t>Land Use Classifications updated.  Site Comment worksheet addded, comments consolidated and Cycle II design comments added.</t>
  </si>
  <si>
    <t>Land Use - NLCD-e</t>
  </si>
  <si>
    <t>Land use based on enhanced NLCD data - Gilliom's 9 categories</t>
  </si>
  <si>
    <t>low intensity res</t>
  </si>
  <si>
    <t>high intensity res</t>
  </si>
  <si>
    <t>commercial, industrial, transp</t>
  </si>
  <si>
    <t>GIRAS Residential</t>
  </si>
  <si>
    <t>GIRAS res + NLCD forest</t>
  </si>
  <si>
    <t>Major River Basin</t>
  </si>
  <si>
    <t>Urban / rec grasses</t>
  </si>
  <si>
    <t>row crops</t>
  </si>
  <si>
    <t>021603257</t>
  </si>
  <si>
    <t>021607224</t>
  </si>
  <si>
    <t>02169000</t>
  </si>
  <si>
    <t>02169500</t>
  </si>
  <si>
    <t>08198000</t>
  </si>
  <si>
    <t>02273000</t>
  </si>
  <si>
    <t>02083833</t>
  </si>
  <si>
    <t>06765500</t>
  </si>
  <si>
    <t>McTier Creek near Monetta, SC</t>
  </si>
  <si>
    <t>Cow Castle Creek near Bowman, SC</t>
  </si>
  <si>
    <t>Edisto River near Givhans, SC</t>
  </si>
  <si>
    <t>Salado Creek at San Antonio, TX</t>
  </si>
  <si>
    <t>West Fork Trinity River at Fort Worth, TX</t>
  </si>
  <si>
    <t>Rush Creek at Arlington, TX</t>
  </si>
  <si>
    <t>Bedias Creek near Madisonville, TX</t>
  </si>
  <si>
    <t>Menard Creek near Fuqua, TX</t>
  </si>
  <si>
    <t>Trinity River at Romayor, TX</t>
  </si>
  <si>
    <t>Salt River near Etna, WY</t>
  </si>
  <si>
    <t>Land-use category used in work for the Heinz Center in 2007. Bold indicates site was used in Pesticides Circular 1291.</t>
  </si>
  <si>
    <t>Teton River near St Anthony, ID</t>
  </si>
  <si>
    <t>Henrys Fork near Rexburg, ID</t>
  </si>
  <si>
    <t>Snake River near Blackfoot, ID</t>
  </si>
  <si>
    <t>Portneuf River at Topaz, ID</t>
  </si>
  <si>
    <t>Snake River near Minidoka, ID</t>
  </si>
  <si>
    <t>Snake River near Buhl, ID</t>
  </si>
  <si>
    <t>Big Lost River near Chilly, ID</t>
  </si>
  <si>
    <t>Malad River near Gooding, ID</t>
  </si>
  <si>
    <t>White River near Centerton, IN</t>
  </si>
  <si>
    <t>394340085524601</t>
  </si>
  <si>
    <t>Added preliminary trend site identification</t>
  </si>
  <si>
    <t>01454700</t>
  </si>
  <si>
    <t>01463500</t>
  </si>
  <si>
    <t>01464907</t>
  </si>
  <si>
    <t>01467150</t>
  </si>
  <si>
    <t>01470779</t>
  </si>
  <si>
    <t>01472157</t>
  </si>
  <si>
    <t>01474500</t>
  </si>
  <si>
    <t>01477120</t>
  </si>
  <si>
    <t>05420680</t>
  </si>
  <si>
    <t>05422000</t>
  </si>
  <si>
    <t>Aycocks Creek near Boykin, GA</t>
  </si>
  <si>
    <t>Apalachicola River near Sumatra, FL</t>
  </si>
  <si>
    <t>Nottoway River near Sebrell, VA</t>
  </si>
  <si>
    <t>Blackwater River near Franklin, VA</t>
  </si>
  <si>
    <t>Devils Cradle Creek near Alert, NC</t>
  </si>
  <si>
    <t>Tar River at Tarboro, NC</t>
  </si>
  <si>
    <t>Pete Mitchell Swamp near Penny Hill, NC</t>
  </si>
  <si>
    <t>Chicod Cr near Simpson, NC</t>
  </si>
  <si>
    <t>Bear Creek at Mays Store, NC</t>
  </si>
  <si>
    <t>Sand Hollow near Vantage, WA</t>
  </si>
  <si>
    <t>Frenchman Hills Wasteway near Moses Lake, WA</t>
  </si>
  <si>
    <t>Lind Coulee Wasteway near Warden, WA</t>
  </si>
  <si>
    <t>Crab Creek Lateral near Othello, WA</t>
  </si>
  <si>
    <t>Crab Creek near Beverly, WA</t>
  </si>
  <si>
    <t>Scbid Pe 16.4 Wasteway near Ringold, WA</t>
  </si>
  <si>
    <t>"Size" classes revised based on HIP flows, Land Use Category (based on Size and Site Type) added</t>
  </si>
  <si>
    <t>03267900</t>
  </si>
  <si>
    <t>Corrected Heinz land use categories to correspond to those used in the 2002 report
Revised NS land use categories to diferentiate "cropland" and "pasture", and "forest" and "range"</t>
  </si>
  <si>
    <t>01101500</t>
  </si>
  <si>
    <t>Ipswich River at South Middleton, MA</t>
  </si>
  <si>
    <t>01102345</t>
  </si>
  <si>
    <t>01102500</t>
  </si>
  <si>
    <t>Aberjona River at Winchester, MA</t>
  </si>
  <si>
    <t>01104615</t>
  </si>
  <si>
    <t>04072050</t>
  </si>
  <si>
    <t>06329500</t>
  </si>
  <si>
    <t>Yellowstone River near Sidney, MT</t>
  </si>
  <si>
    <t>Areas updated</t>
  </si>
  <si>
    <t>East Fork Double Bayou at Sykes Road near Anahuac, TX</t>
  </si>
  <si>
    <t>Whites Bayou at Highway 61 near Anahuac, TX</t>
  </si>
  <si>
    <t>West Prong Old River at Highway 146 near Dayton, TX</t>
  </si>
  <si>
    <t>294349094345999</t>
  </si>
  <si>
    <t>295001094384699</t>
  </si>
  <si>
    <t>295740094542399</t>
  </si>
  <si>
    <t>Added land-use definitions from Pesticide NS Circular and identified differences with Nutrient NS report</t>
  </si>
  <si>
    <t>02084160</t>
  </si>
  <si>
    <t>02084540</t>
  </si>
  <si>
    <t>ACAD</t>
  </si>
  <si>
    <t>ACFB</t>
  </si>
  <si>
    <t>ALBE</t>
  </si>
  <si>
    <t>ALMN</t>
  </si>
  <si>
    <t>CAZB</t>
  </si>
  <si>
    <t>CCYK</t>
  </si>
  <si>
    <t>CNBR</t>
  </si>
  <si>
    <t>CONN</t>
  </si>
  <si>
    <t>COOK</t>
  </si>
  <si>
    <t>DELR</t>
  </si>
  <si>
    <t>EIWA</t>
  </si>
  <si>
    <t>GAFL</t>
  </si>
  <si>
    <t>El 68 D Wasteway near Othello, WA</t>
  </si>
  <si>
    <t>Esquatzel Div Channel near Pasco, WA</t>
  </si>
  <si>
    <t>Site Name</t>
  </si>
  <si>
    <t>Net Code</t>
  </si>
  <si>
    <t>Forest</t>
  </si>
  <si>
    <t>SOFL</t>
  </si>
  <si>
    <t>SPLT</t>
  </si>
  <si>
    <t>TRIN</t>
  </si>
  <si>
    <t>UCOL</t>
  </si>
  <si>
    <t>UIRB</t>
  </si>
  <si>
    <t>UMIS</t>
  </si>
  <si>
    <t>USNK</t>
  </si>
  <si>
    <t>Rio Grande at San Marcial, NM</t>
  </si>
  <si>
    <t>Delaware River at Trenton, NJ</t>
  </si>
  <si>
    <t>Little Neshaminy Creek near Warminster, PA</t>
  </si>
  <si>
    <t>Schuylkill River at Philadelphia, PA</t>
  </si>
  <si>
    <t>Bear River below Smith's Fork, WY</t>
  </si>
  <si>
    <t>Added information compiled by Dave Wolock</t>
  </si>
  <si>
    <t>05453100</t>
  </si>
  <si>
    <t>05455100</t>
  </si>
  <si>
    <t>05461390</t>
  </si>
  <si>
    <t>05464020</t>
  </si>
  <si>
    <t>05464220</t>
  </si>
  <si>
    <t>05465000</t>
  </si>
  <si>
    <t>01559795</t>
  </si>
  <si>
    <t>01564997</t>
  </si>
  <si>
    <t>Corrected landuse cclassification in the CAZB based on phone call with study unit</t>
  </si>
  <si>
    <t>Little Cottonwood Creek at Salt Lake City, UT</t>
  </si>
  <si>
    <t>Jordan River at Salt Lake City, UT</t>
  </si>
  <si>
    <t>Cahaba Valley Creek at Pelham, AL</t>
  </si>
  <si>
    <t>Alabama River at Claiborne, AL</t>
  </si>
  <si>
    <t>Bogue Chitto near Memphis, AL</t>
  </si>
  <si>
    <t>Tombigbee River near Coffeeville, AL</t>
  </si>
  <si>
    <t>Merrimack River at Lowell, MA</t>
  </si>
  <si>
    <t>11049400</t>
  </si>
  <si>
    <t>Related station numbers added to Data page</t>
  </si>
  <si>
    <t>402114105350101</t>
  </si>
  <si>
    <t>02424000</t>
  </si>
  <si>
    <t>02429500</t>
  </si>
  <si>
    <t>San Antonio River near Elmendorf, TX</t>
  </si>
  <si>
    <t>Frio River at Concan, TX</t>
  </si>
  <si>
    <t>Shingle Creek at Minneapolis, MN</t>
  </si>
  <si>
    <t>Little Cobb River near Beauford, MN</t>
  </si>
  <si>
    <t>Mississippi River at Hastings, MN</t>
  </si>
  <si>
    <t>Snake River at Flagg Ranch, WY</t>
  </si>
  <si>
    <t>Rock Creek at Twin Falls, ID</t>
  </si>
  <si>
    <t>Snake River at King Hill, ID</t>
  </si>
  <si>
    <t>Dawson Creek at Baton Rouge, LA</t>
  </si>
  <si>
    <t>Mermentau River at Mermentau, LA</t>
  </si>
  <si>
    <t>Bayou Lacassine near Hayes, LA</t>
  </si>
  <si>
    <t>Whisky Chitto Creek near Oberlin, LA</t>
  </si>
  <si>
    <t>San Pedro River at Charleston, AZ</t>
  </si>
  <si>
    <t>West Clear Creek near Camp Verde, AZ</t>
  </si>
  <si>
    <t>393944084120700</t>
  </si>
  <si>
    <t>395355084173600</t>
  </si>
  <si>
    <t>395457084095100</t>
  </si>
  <si>
    <t>07030392</t>
  </si>
  <si>
    <t>07031692</t>
  </si>
  <si>
    <t>07043500</t>
  </si>
  <si>
    <t>07077380</t>
  </si>
  <si>
    <t>07077555</t>
  </si>
  <si>
    <t>small grains</t>
  </si>
  <si>
    <t>pasture / hay</t>
  </si>
  <si>
    <t>orchards / vineyards</t>
  </si>
  <si>
    <t>GIRAS orchards</t>
  </si>
  <si>
    <t>fallow</t>
  </si>
  <si>
    <t>quarries, strip mines, gravel pits</t>
  </si>
  <si>
    <t>transitional</t>
  </si>
  <si>
    <t>grasslands / herbaceous</t>
  </si>
  <si>
    <t>shrubland</t>
  </si>
  <si>
    <t>deciduous forest</t>
  </si>
  <si>
    <t>evergreen forest</t>
  </si>
  <si>
    <t>mixed forest</t>
  </si>
  <si>
    <t>woody wetlands</t>
  </si>
  <si>
    <t>Total NLCD-e</t>
  </si>
  <si>
    <t>GIRAS tundra</t>
  </si>
  <si>
    <t>open water</t>
  </si>
  <si>
    <t>emergent hervaceous wetlands</t>
  </si>
  <si>
    <t>bare rock, sand, clay</t>
  </si>
  <si>
    <t>perennial ice, snow</t>
  </si>
  <si>
    <t>Added NLCD (enhanced) land use and classifications, deleted GIRS and old NLCD</t>
  </si>
  <si>
    <t>Major River Basin group number</t>
  </si>
  <si>
    <r>
      <t>NLCD (</t>
    </r>
    <r>
      <rPr>
        <b/>
        <sz val="8"/>
        <color indexed="10"/>
        <rFont val="Arial"/>
        <family val="2"/>
      </rPr>
      <t>enhanced</t>
    </r>
    <r>
      <rPr>
        <b/>
        <sz val="8"/>
        <rFont val="Arial"/>
        <family val="2"/>
      </rPr>
      <t>) Land use (from Curtis Price &amp; Naomi Nakagaki)</t>
    </r>
  </si>
  <si>
    <t>Loup River near Palmer, NE</t>
  </si>
  <si>
    <t>Shell Creek near Columbus, NE</t>
  </si>
  <si>
    <t>Sleepers River near St. Johnsbury, VT</t>
  </si>
  <si>
    <t>Ammonoosuc River at Bethlehem Junction, NH</t>
  </si>
  <si>
    <t>White River at West Hartford, VT</t>
  </si>
  <si>
    <t>Broad Brook at Broad Brook, CT</t>
  </si>
  <si>
    <t>Turtle River near Arvilla, ND</t>
  </si>
  <si>
    <t>Snake River above Alvarado, MN</t>
  </si>
  <si>
    <t>Pembina River at Walhalla, ND</t>
  </si>
  <si>
    <t>Red River of the North at Pembina, ND</t>
  </si>
  <si>
    <t>Roseau River near Caribou, MN</t>
  </si>
  <si>
    <t>Farmland/Ag</t>
  </si>
  <si>
    <t>Rio Grande near Del Norte,CO</t>
  </si>
  <si>
    <t>Rio Grande near Lasauses,CO</t>
  </si>
  <si>
    <t>Conejos River near Lasauses, CO</t>
  </si>
  <si>
    <t>Rio Grande near Lobatos, CO</t>
  </si>
  <si>
    <t>Rio Grande near Taos,NM</t>
  </si>
  <si>
    <t>Rio Chama near Chamita, NM</t>
  </si>
  <si>
    <t>Rio Grande at Otowi Bridge, NM</t>
  </si>
  <si>
    <t>Land Use Exception (2007)</t>
  </si>
  <si>
    <t xml:space="preserve">Original spreadsheet from Dave Mueller edited to show only columns pertinent to work for Heinz Center </t>
  </si>
  <si>
    <t>Rito de los Frijoles in Bandelier National Monument, NM</t>
  </si>
  <si>
    <t>Santa Fe River above Cochiti Lake, NM</t>
  </si>
  <si>
    <t>Rio Puerco near Bernardo, NM</t>
  </si>
  <si>
    <t>Rio Grande at Leasburg Dam, NM</t>
  </si>
  <si>
    <t>Spanish Grant Combined Drain near Patterson, CA</t>
  </si>
  <si>
    <t>Turlock Irr Dist Lateral No. 5 near Patterson, CA</t>
  </si>
  <si>
    <t>San Joaquin River near Patterson, CA</t>
  </si>
  <si>
    <t>Tuolumne River at Modesto, CA</t>
  </si>
  <si>
    <t>Stanislaus River at Ripon, CA</t>
  </si>
  <si>
    <t>South Platte River at Denver, CO</t>
  </si>
  <si>
    <t>Clear Creek at Golden, CO</t>
  </si>
  <si>
    <t>South Platte River at Henderson, CO</t>
  </si>
  <si>
    <t>St. Vrain Creek near Platteville, CO</t>
  </si>
  <si>
    <t>Cache la Poudre River near Ft Collins, CO</t>
  </si>
  <si>
    <t>Lonetree Creek at Carr, CO</t>
  </si>
  <si>
    <t>South Platte River near Balzac, CO</t>
  </si>
  <si>
    <t>South Platte River at North Platte, NE</t>
  </si>
  <si>
    <t>Big Sandy Creek near Bridgeport, TX</t>
  </si>
  <si>
    <t>Land use changed for 2 sites in the SPLT</t>
  </si>
  <si>
    <t>Kessinger Ditch near Monroe City, IN</t>
  </si>
  <si>
    <t>Muscatatuck River near Deputy, IN</t>
  </si>
  <si>
    <t>East Fork White River at Shoals, IN</t>
  </si>
  <si>
    <t>01357500</t>
  </si>
  <si>
    <t>01361200</t>
  </si>
  <si>
    <t>01362200</t>
  </si>
  <si>
    <t>01371500</t>
  </si>
  <si>
    <t>01372051</t>
  </si>
  <si>
    <t>01376500</t>
  </si>
  <si>
    <t>ici irs</t>
  </si>
  <si>
    <t>Runoff computed for the sampled time period, and compared to long-term mean runoff from the national map</t>
  </si>
  <si>
    <t>Was data from this site used in the 1992-2001 nutrient analysis? (yes, no, or insufficient data)</t>
  </si>
  <si>
    <t>Added nutrient report land-use category to Land-use page, cleaned up documentation</t>
  </si>
  <si>
    <t>Added runoff ratio.  Corrected streamflow years for ACAD.</t>
  </si>
  <si>
    <t>Land use clasification completed.  Cycle I nutrient load-model results added (in "Nutrients" worksheet).</t>
  </si>
  <si>
    <t>06295000</t>
  </si>
  <si>
    <t>Yellowstone River at Forsyth, MT</t>
  </si>
  <si>
    <t>06298000</t>
  </si>
  <si>
    <t>06324970</t>
  </si>
  <si>
    <t>06326500</t>
  </si>
  <si>
    <t>02462501</t>
  </si>
  <si>
    <t>02469762</t>
  </si>
  <si>
    <t>01049265</t>
  </si>
  <si>
    <t>Kennebec River at North Sidney, ME</t>
  </si>
  <si>
    <t>01095220</t>
  </si>
  <si>
    <t>Stillwater River near Sterling, MA</t>
  </si>
  <si>
    <t>01100000</t>
  </si>
  <si>
    <t>07053250</t>
  </si>
  <si>
    <t>07055646</t>
  </si>
  <si>
    <t>07056000</t>
  </si>
  <si>
    <t>07060710</t>
  </si>
  <si>
    <t>07061600</t>
  </si>
  <si>
    <t>07065495</t>
  </si>
  <si>
    <t>07067000</t>
  </si>
  <si>
    <t>07186480</t>
  </si>
  <si>
    <t>07189000</t>
  </si>
  <si>
    <t>07196500</t>
  </si>
  <si>
    <t>Added new hydrologic landscape codes
Added pesticide, N and P inputs (from Dave Wolock)</t>
  </si>
  <si>
    <t>13120500</t>
  </si>
  <si>
    <t>13152500</t>
  </si>
  <si>
    <t>13154500</t>
  </si>
  <si>
    <t>03455000</t>
  </si>
  <si>
    <t>03461500</t>
  </si>
  <si>
    <t>03465500</t>
  </si>
  <si>
    <t>03466208</t>
  </si>
  <si>
    <t>03467609</t>
  </si>
  <si>
    <t>03474000</t>
  </si>
  <si>
    <t>03490500</t>
  </si>
  <si>
    <t>03524550</t>
  </si>
  <si>
    <t>03526000</t>
  </si>
  <si>
    <t>01485000</t>
  </si>
  <si>
    <t>01493112</t>
  </si>
  <si>
    <t>252414080333200</t>
  </si>
  <si>
    <t>06713500</t>
  </si>
  <si>
    <t>06714000</t>
  </si>
  <si>
    <t>06719505</t>
  </si>
  <si>
    <t>Naomi: added 2 fields, "ratio of pasture to agland" and "pct agland nondisclosed"</t>
  </si>
  <si>
    <t>02083500</t>
  </si>
  <si>
    <t>02335870</t>
  </si>
  <si>
    <t>irs</t>
  </si>
  <si>
    <t>02336300</t>
  </si>
  <si>
    <t>iur</t>
  </si>
  <si>
    <t>02337500</t>
  </si>
  <si>
    <t>irf</t>
  </si>
  <si>
    <t>02338000</t>
  </si>
  <si>
    <t>02350080</t>
  </si>
  <si>
    <t>05451210</t>
  </si>
  <si>
    <t>Other ancillary data updated (from Dave Wolock)</t>
  </si>
  <si>
    <t>01325010</t>
  </si>
  <si>
    <t>03528000</t>
  </si>
  <si>
    <t>03532000</t>
  </si>
  <si>
    <t>09046530</t>
  </si>
  <si>
    <t>09066510</t>
  </si>
  <si>
    <t>09070500</t>
  </si>
  <si>
    <t>09095300</t>
  </si>
  <si>
    <t>09095500</t>
  </si>
  <si>
    <t>09112200</t>
  </si>
  <si>
    <t>09128000</t>
  </si>
  <si>
    <t>09146200</t>
  </si>
  <si>
    <t>09149480</t>
  </si>
  <si>
    <t>03274000</t>
  </si>
  <si>
    <t>01571490</t>
  </si>
  <si>
    <t>Added HL - Crop setting data from Dave Wolock</t>
  </si>
  <si>
    <t>Added SU comments from Planning Data Base and Water Management Feature table
Added YAKI &amp; DLMV sites and non-HIP integrator site in LSUS</t>
  </si>
  <si>
    <t>Land use changed for 1 site in SCTX</t>
  </si>
  <si>
    <t>08049240</t>
  </si>
  <si>
    <t>05051300</t>
  </si>
  <si>
    <t>05053800</t>
  </si>
  <si>
    <t>073814675</t>
  </si>
  <si>
    <t>RES_LOW</t>
  </si>
  <si>
    <t>RES_HI</t>
  </si>
  <si>
    <t>COM_IND</t>
  </si>
  <si>
    <t>REC_GRS</t>
  </si>
  <si>
    <t>ROW_CROP</t>
  </si>
  <si>
    <t>SM_GRAIN</t>
  </si>
  <si>
    <t>PAST_HAY</t>
  </si>
  <si>
    <t>ORCH_VIN</t>
  </si>
  <si>
    <t>FALLOW</t>
  </si>
  <si>
    <t>GRASSLND</t>
  </si>
  <si>
    <t>SHRUBLND</t>
  </si>
  <si>
    <t>DEC_FOR</t>
  </si>
  <si>
    <t>EVR_FOR</t>
  </si>
  <si>
    <t>MIX_FOR</t>
  </si>
  <si>
    <t>WATER</t>
  </si>
  <si>
    <t>WOODWETL</t>
  </si>
  <si>
    <t>HERBWETL</t>
  </si>
  <si>
    <t>BAREROCK</t>
  </si>
  <si>
    <t>QUARMINE</t>
  </si>
  <si>
    <t>TRANS</t>
  </si>
  <si>
    <t>ICE_SNOW</t>
  </si>
  <si>
    <t>10350500</t>
  </si>
  <si>
    <t>10351690</t>
  </si>
  <si>
    <t>16213000</t>
  </si>
  <si>
    <t>16242500</t>
  </si>
  <si>
    <t>16284200</t>
  </si>
  <si>
    <t>06923150</t>
  </si>
  <si>
    <t>06923250</t>
  </si>
  <si>
    <t>06929315</t>
  </si>
  <si>
    <t>12112600</t>
  </si>
  <si>
    <t>12113375</t>
  </si>
  <si>
    <t>ici</t>
  </si>
  <si>
    <t>12113390</t>
  </si>
  <si>
    <t>12128000</t>
  </si>
  <si>
    <t>07375050</t>
  </si>
  <si>
    <t>07379960</t>
  </si>
  <si>
    <t>07381440</t>
  </si>
  <si>
    <t>int iag</t>
  </si>
  <si>
    <t>08010000</t>
  </si>
  <si>
    <t>08012150</t>
  </si>
  <si>
    <t>08012470</t>
  </si>
  <si>
    <t>08014500</t>
  </si>
  <si>
    <t>03573182</t>
  </si>
  <si>
    <t>Sope Creek near Marietta, GA</t>
  </si>
  <si>
    <t>Chattahoochee River near Whitesburg, GA</t>
  </si>
  <si>
    <t>Lime Creek near Cobb, GA</t>
  </si>
  <si>
    <t>Van Swamp near Hoke, NC</t>
  </si>
  <si>
    <t>Neuse River at Kinston, NC</t>
  </si>
  <si>
    <t>Contentnea Creek at Hookerton, NC</t>
  </si>
  <si>
    <t>Crab Creek near Ritzville, WA</t>
  </si>
  <si>
    <t>Granger Drain at Granger, WA</t>
  </si>
  <si>
    <t>Yakima River at Kiona, WA</t>
  </si>
  <si>
    <t>Palouse River at Hooper, WA</t>
  </si>
  <si>
    <t>Dismal River near Thedford, NE</t>
  </si>
  <si>
    <t>Maple Creek near Nickerson, NE</t>
  </si>
  <si>
    <t>Elkhorn River at Waterloo, NE</t>
  </si>
  <si>
    <t>Platte River at Louisville, NE</t>
  </si>
  <si>
    <t>Green River near Colrain, MA</t>
  </si>
  <si>
    <t>Connecticut River at Thompsonville, CT</t>
  </si>
  <si>
    <t>Norwalk River at Winnipauk,CT</t>
  </si>
  <si>
    <t>Little River near Tifton, GA</t>
  </si>
  <si>
    <t>Withlacoochee River near Quitman, GA</t>
  </si>
  <si>
    <t>Las Vegas Wash near Las Vegas, NV</t>
  </si>
  <si>
    <t>East Fork Carson River near Dresslerville, NV</t>
  </si>
  <si>
    <t>Truckee River at Clark, NV</t>
  </si>
  <si>
    <t>Deleted crop group for sites with &lt; 1% cropland</t>
  </si>
  <si>
    <t>12472380</t>
  </si>
  <si>
    <t>12472600</t>
  </si>
  <si>
    <t>12473508</t>
  </si>
  <si>
    <t>02332830</t>
  </si>
  <si>
    <t>iag</t>
  </si>
  <si>
    <t>02335000</t>
  </si>
  <si>
    <t>int</t>
  </si>
  <si>
    <t>02281200</t>
  </si>
  <si>
    <t>iag icr</t>
  </si>
  <si>
    <t>02288798</t>
  </si>
  <si>
    <t>02289034</t>
  </si>
  <si>
    <t>ior</t>
  </si>
  <si>
    <t>02292795</t>
  </si>
  <si>
    <t>02296750</t>
  </si>
  <si>
    <t>Total Urban</t>
  </si>
  <si>
    <t>Total Ag</t>
  </si>
  <si>
    <t>Total Range</t>
  </si>
  <si>
    <t>Total Forest</t>
  </si>
  <si>
    <t>ICESNOW</t>
  </si>
  <si>
    <t>Added NLCD land use, added new land use categorization and associated info from Bob Gilliom</t>
  </si>
  <si>
    <t>ifo irf</t>
  </si>
  <si>
    <t>02084557</t>
  </si>
  <si>
    <t>02084558</t>
  </si>
  <si>
    <t>TENN</t>
  </si>
  <si>
    <t>WILL</t>
  </si>
  <si>
    <t>WMIC</t>
  </si>
  <si>
    <t>YELL</t>
  </si>
  <si>
    <t>Land use updated (from Naomi Nakagaki)</t>
  </si>
  <si>
    <t>REV_TUND</t>
  </si>
  <si>
    <t>Total Other Undev</t>
  </si>
  <si>
    <t>Total
NLCD-e</t>
  </si>
  <si>
    <t>09153290</t>
  </si>
  <si>
    <t>09163500</t>
  </si>
  <si>
    <t>383103106594200</t>
  </si>
  <si>
    <t>08044000</t>
  </si>
  <si>
    <t>08048543</t>
  </si>
  <si>
    <t>Tongue River near Dayton, WY</t>
  </si>
  <si>
    <t>Powder River near Locate, MT</t>
  </si>
  <si>
    <t>Site names standardized in "Nutrients" sheet.</t>
  </si>
  <si>
    <t>Durham Creek at Edward, NC</t>
  </si>
  <si>
    <t>Albemarle Canal near Swindell, NC</t>
  </si>
  <si>
    <t>Moxee Drain near Union Gap, WA</t>
  </si>
  <si>
    <t>Current River at Van Buren, MO</t>
  </si>
  <si>
    <t>North Branch Potomac River near Cumberland, MD</t>
  </si>
  <si>
    <t>Rio Grande near Isleta,NM</t>
  </si>
  <si>
    <t>La Jara Creek near Alamosa, CO</t>
  </si>
  <si>
    <t>Medano Creek near Mosca, CO</t>
  </si>
  <si>
    <t>Santa Cruz River at Tubac, AZ</t>
  </si>
  <si>
    <t>Cedar River at Gilbertville, IA</t>
  </si>
  <si>
    <t>Cranberry River near Richwood, WV</t>
  </si>
  <si>
    <t>Yolo Bypass near West Sacramento, CA</t>
  </si>
  <si>
    <t>Wateree River near Camden, SC</t>
  </si>
  <si>
    <t>Pigeon River at Newport, TN</t>
  </si>
  <si>
    <t>Holston River at Surgoinsville, TN</t>
  </si>
  <si>
    <t>Powell River near Arthur, TN</t>
  </si>
  <si>
    <t>East Fork Little Miami River at Williamsburg, OH</t>
  </si>
  <si>
    <t>Salt Slough near Stevinson, CA</t>
  </si>
  <si>
    <t>Bitterroot River near Missoula, MT</t>
  </si>
  <si>
    <t>02089500</t>
  </si>
  <si>
    <t>02091500</t>
  </si>
  <si>
    <t>03015795</t>
  </si>
  <si>
    <t>03024000</t>
  </si>
  <si>
    <t>03037350</t>
  </si>
  <si>
    <t>03040000</t>
  </si>
  <si>
    <t>imi</t>
  </si>
  <si>
    <t>03049625</t>
  </si>
  <si>
    <t>03049646</t>
  </si>
  <si>
    <t>03070350</t>
  </si>
  <si>
    <t>03072000</t>
  </si>
  <si>
    <t>Trend site selections updated</t>
  </si>
  <si>
    <t>Description</t>
  </si>
  <si>
    <t>Year SU began in Cycle I</t>
  </si>
  <si>
    <t>Year SU will begin in Cylce II</t>
  </si>
  <si>
    <t>Primary station ID for the site</t>
  </si>
  <si>
    <t>05520500</t>
  </si>
  <si>
    <t>05526000</t>
  </si>
  <si>
    <t>05527800</t>
  </si>
  <si>
    <t>05531500</t>
  </si>
  <si>
    <t>05532500</t>
  </si>
  <si>
    <t>05536995</t>
  </si>
  <si>
    <t>05548105</t>
  </si>
  <si>
    <t>05267000</t>
  </si>
  <si>
    <t>12419000</t>
  </si>
  <si>
    <t>094196783</t>
  </si>
  <si>
    <t>09419790</t>
  </si>
  <si>
    <t>10309010</t>
  </si>
  <si>
    <t>10311400</t>
  </si>
  <si>
    <t>10312000</t>
  </si>
  <si>
    <t>10346000</t>
  </si>
  <si>
    <t>10348200</t>
  </si>
  <si>
    <t>01603000</t>
  </si>
  <si>
    <t>03539778</t>
  </si>
  <si>
    <t>03353637</t>
  </si>
  <si>
    <t>03354000</t>
  </si>
  <si>
    <t>03360895</t>
  </si>
  <si>
    <t>03366500</t>
  </si>
  <si>
    <t>03373500</t>
  </si>
  <si>
    <t>added some count variables to Land Use page</t>
  </si>
  <si>
    <t>Site_ID</t>
  </si>
  <si>
    <t>STAID changed to Site_ID for consistency with All_SW_data.xls</t>
  </si>
  <si>
    <t xml:space="preserve"> </t>
  </si>
  <si>
    <t>Added "Keep" column on "Data", "Land Use" &amp; "Site Comments" pages to indicate the 84 sites selected to remain in the Trends sampling program after FY04</t>
  </si>
  <si>
    <t>Updated ecoregions to latest version</t>
  </si>
  <si>
    <t>Yes</t>
  </si>
  <si>
    <t>11421500</t>
  </si>
  <si>
    <t>05465500</t>
  </si>
  <si>
    <t>05474000</t>
  </si>
  <si>
    <t>02215100</t>
  </si>
  <si>
    <t>PODL ag trend site changed from Chesterville Branch to Morgan Creek</t>
  </si>
  <si>
    <t>12210700</t>
  </si>
  <si>
    <t>12212100</t>
  </si>
  <si>
    <t>12213140</t>
  </si>
  <si>
    <t>02317797</t>
  </si>
  <si>
    <t>Added joint Bio/Chem selection of trend sites</t>
  </si>
  <si>
    <t>Pequabuck River at Forestville, CT</t>
  </si>
  <si>
    <t>Hockanum River near East Hartford, CT</t>
  </si>
  <si>
    <t>Blackstone River at Manville, RI</t>
  </si>
  <si>
    <t>12334550</t>
  </si>
  <si>
    <t>12352500</t>
  </si>
  <si>
    <t>12354500</t>
  </si>
  <si>
    <t>12388700</t>
  </si>
  <si>
    <t>12392155</t>
  </si>
  <si>
    <t>12413000</t>
  </si>
  <si>
    <t>12413470</t>
  </si>
  <si>
    <t>12413875</t>
  </si>
  <si>
    <t>09152500</t>
  </si>
  <si>
    <t>11274554</t>
  </si>
  <si>
    <t>11274560</t>
  </si>
  <si>
    <t>11274570</t>
  </si>
  <si>
    <t>11290000</t>
  </si>
  <si>
    <t>06208500</t>
  </si>
  <si>
    <t>06214500</t>
  </si>
  <si>
    <t>06279500</t>
  </si>
  <si>
    <t>393306086585201</t>
  </si>
  <si>
    <t>12473740</t>
  </si>
  <si>
    <t>12513650</t>
  </si>
  <si>
    <t>13346000</t>
  </si>
  <si>
    <t>13349200</t>
  </si>
  <si>
    <t>13349320</t>
  </si>
  <si>
    <t>13349410</t>
  </si>
  <si>
    <t>13351000</t>
  </si>
  <si>
    <t>06770500</t>
  </si>
  <si>
    <t>06773050</t>
  </si>
  <si>
    <t>01189000</t>
  </si>
  <si>
    <t>ips iur</t>
  </si>
  <si>
    <t>01192500</t>
  </si>
  <si>
    <t>01199900</t>
  </si>
  <si>
    <t>01200600</t>
  </si>
  <si>
    <t>01208873</t>
  </si>
  <si>
    <t>GRSL</t>
  </si>
  <si>
    <t>HDSN</t>
  </si>
  <si>
    <t>KANA</t>
  </si>
  <si>
    <t>LERI</t>
  </si>
  <si>
    <t>LINJ</t>
  </si>
  <si>
    <t>LIRB</t>
  </si>
  <si>
    <t>LSUS</t>
  </si>
  <si>
    <t>PODL</t>
  </si>
  <si>
    <t>WHMI</t>
  </si>
  <si>
    <t>MISE</t>
  </si>
  <si>
    <t>MOBL</t>
  </si>
  <si>
    <t>NECB</t>
  </si>
  <si>
    <t>NROK</t>
  </si>
  <si>
    <t>NVBR</t>
  </si>
  <si>
    <t>OAHU</t>
  </si>
  <si>
    <t>OZRK</t>
  </si>
  <si>
    <t>PUGT</t>
  </si>
  <si>
    <t>REDN</t>
  </si>
  <si>
    <t>RIOG</t>
  </si>
  <si>
    <t>SACR</t>
  </si>
  <si>
    <t>SOCA</t>
  </si>
  <si>
    <t>SANJ</t>
  </si>
  <si>
    <t>SANT</t>
  </si>
  <si>
    <t>SCTX</t>
  </si>
  <si>
    <t xml:space="preserve">        If Ag &gt; 50% and Urban &gt; 5%, then Land Use = Ag / Urban</t>
  </si>
  <si>
    <t>Land use updated for 2 GRSL sites based on SU suggestions</t>
  </si>
  <si>
    <t>Study unit acronym during Cycle I</t>
  </si>
  <si>
    <t>Study unit acronym for Cycle II (including combinations)</t>
  </si>
  <si>
    <t>08276500</t>
  </si>
  <si>
    <t>08290000</t>
  </si>
  <si>
    <t>08313000</t>
  </si>
  <si>
    <t>08313350</t>
  </si>
  <si>
    <t>08317200</t>
  </si>
  <si>
    <t>08331000</t>
  </si>
  <si>
    <t>08353000</t>
  </si>
  <si>
    <t>08358400</t>
  </si>
  <si>
    <t>08363500</t>
  </si>
  <si>
    <t>Bold indicates site was used in Pesticides Circular 1291.</t>
  </si>
  <si>
    <t>Pesticides in Farmland Streams Indicator Site</t>
  </si>
  <si>
    <t>Total Phosphorus in Farmland Streams Indicator Site</t>
  </si>
  <si>
    <t>Nitrate in Farmland Streams Indicator Site</t>
  </si>
  <si>
    <t>Nitrate in Forest Streams Indicator Site</t>
  </si>
  <si>
    <t>Phosphorus in Large Rivers Indicator Site</t>
  </si>
  <si>
    <t>Nitrate in Urban and Suburban Streams Indicator Site</t>
  </si>
  <si>
    <t>Total Phosphorus in Urban and Suburban Streams Indicator Site</t>
  </si>
  <si>
    <t>A "Yes" means site was used for this indicator for the 2007 Heinz Center report</t>
  </si>
  <si>
    <t>total sites = 86</t>
  </si>
  <si>
    <t>08364000</t>
  </si>
  <si>
    <t>372214105491210</t>
  </si>
  <si>
    <t>374752105300801</t>
  </si>
  <si>
    <t>11377100</t>
  </si>
  <si>
    <t>11389500</t>
  </si>
  <si>
    <t>11390890</t>
  </si>
  <si>
    <t>11391100</t>
  </si>
  <si>
    <t>11425000</t>
  </si>
  <si>
    <t>11425500</t>
  </si>
  <si>
    <t>11447000</t>
  </si>
  <si>
    <t>11447360</t>
  </si>
  <si>
    <t>11447650</t>
  </si>
  <si>
    <t>01105000</t>
  </si>
  <si>
    <t>Neponset River at Norwood, MA</t>
  </si>
  <si>
    <t>01109000</t>
  </si>
  <si>
    <t>Wading River near Norton, MA</t>
  </si>
  <si>
    <t/>
  </si>
  <si>
    <t>Land Use - Heinz 2007</t>
  </si>
  <si>
    <t>Ag = Farmland in work for the Heinz Center</t>
  </si>
  <si>
    <t>Little Buck Creek near Indianapolis, IN</t>
  </si>
  <si>
    <t>White River at Hazleton, IN</t>
  </si>
  <si>
    <t>Holes Creek at Kettering, OH</t>
  </si>
  <si>
    <t>Sugar Creek at New Palestine, IN</t>
  </si>
  <si>
    <t>Little Abiqua Creek near Scotts Mills, OR</t>
  </si>
  <si>
    <t>Zollner Creek near Mt. Angel, OR</t>
  </si>
  <si>
    <t>Fanno Creek at Durham, OR</t>
  </si>
  <si>
    <t>Willamette River at Portland, OR</t>
  </si>
  <si>
    <t>Popple River near Fence, WI</t>
  </si>
  <si>
    <t>Duck Creek near Howard, WI</t>
  </si>
  <si>
    <t>Lincoln Creek at Milwaukee, WI</t>
  </si>
  <si>
    <t>Milwaukee River at Milwaukee, WI</t>
  </si>
  <si>
    <t>Wapsipinicon River near Tripoli, IA</t>
  </si>
  <si>
    <t>Iowa River near Rowan, IA</t>
  </si>
  <si>
    <t>South Fork Iowa River near New Providence, IA</t>
  </si>
  <si>
    <t>Iowa River at Wapello, IA</t>
  </si>
  <si>
    <t>Canajoharie Creek near Canajoharie, NY</t>
  </si>
  <si>
    <t>Lisha Kill northwest of Niskayuna, NY</t>
  </si>
  <si>
    <t>Mohawk River at Cohoes, NY</t>
  </si>
  <si>
    <t>Esopus Creek at Allaben, NY</t>
  </si>
  <si>
    <t>Clinton River at Sterling Heights, MI</t>
  </si>
  <si>
    <t>River Raisin near Manchester, MI</t>
  </si>
  <si>
    <t>St. Joseph River near Newville, IN</t>
  </si>
  <si>
    <t>Auglaize River near Fort Jennings, OH</t>
  </si>
  <si>
    <t>Maumee River at Waterville, OH</t>
  </si>
  <si>
    <t>Raritan River at Bound Brook, NJ</t>
  </si>
  <si>
    <t>Bound Brook at Middlesex, NJ</t>
  </si>
  <si>
    <t>Illinois River at Ottawa, IL</t>
  </si>
  <si>
    <t>Sangamon River at Monticello, IL</t>
  </si>
  <si>
    <t>01573095</t>
  </si>
  <si>
    <t>01576540</t>
  </si>
  <si>
    <t>0208925200</t>
  </si>
  <si>
    <t>01112900</t>
  </si>
  <si>
    <t>Land use changed for 1 site in ACFB based on study unit comments</t>
  </si>
  <si>
    <t>040869415</t>
  </si>
  <si>
    <t>ici irs iur</t>
  </si>
  <si>
    <t>04087000</t>
  </si>
  <si>
    <t>06187915</t>
  </si>
  <si>
    <t>06191500</t>
  </si>
  <si>
    <t>05455570</t>
  </si>
  <si>
    <t>English River at Riverside, IA</t>
  </si>
  <si>
    <t>03584600</t>
  </si>
  <si>
    <t>Elk River at Prospect, TN</t>
  </si>
  <si>
    <t>03598250</t>
  </si>
  <si>
    <t>03603000</t>
  </si>
  <si>
    <t>Duck River above Hurricane Mills, TN</t>
  </si>
  <si>
    <t>03245500</t>
  </si>
  <si>
    <t>391732085414401</t>
  </si>
  <si>
    <t>ifo int</t>
  </si>
  <si>
    <t>01608000</t>
  </si>
  <si>
    <t>01608500</t>
  </si>
  <si>
    <t>01614500</t>
  </si>
  <si>
    <t>01621050</t>
  </si>
  <si>
    <t>01636500</t>
  </si>
  <si>
    <t>01638480</t>
  </si>
  <si>
    <t>01639000</t>
  </si>
  <si>
    <t>01643020</t>
  </si>
  <si>
    <t>iag int</t>
  </si>
  <si>
    <t>01646580</t>
  </si>
  <si>
    <t>01654000</t>
  </si>
  <si>
    <t>12056500</t>
  </si>
  <si>
    <t>11303500</t>
  </si>
  <si>
    <t>02143040</t>
  </si>
  <si>
    <t>02143500</t>
  </si>
  <si>
    <t>02145112</t>
  </si>
  <si>
    <t>02148000</t>
  </si>
  <si>
    <t>01334500</t>
  </si>
  <si>
    <t>01335770</t>
  </si>
  <si>
    <t>01349150</t>
  </si>
  <si>
    <t>01351450</t>
  </si>
  <si>
    <t>01356190</t>
  </si>
  <si>
    <t>14200400</t>
  </si>
  <si>
    <t>14201300</t>
  </si>
  <si>
    <t>STAID for Bayou Bouef at amalia (ACAD) updated</t>
  </si>
  <si>
    <t>11453120</t>
  </si>
  <si>
    <t>iot irf</t>
  </si>
  <si>
    <t>11060400</t>
  </si>
  <si>
    <t>11066460</t>
  </si>
  <si>
    <t>11073495</t>
  </si>
  <si>
    <t>11074000</t>
  </si>
  <si>
    <t>11261100</t>
  </si>
  <si>
    <t>Cycle I nutrient site</t>
  </si>
  <si>
    <t>Insuf. Data</t>
  </si>
  <si>
    <t>No</t>
  </si>
  <si>
    <t>91</t>
  </si>
  <si>
    <t>Cycle I SU name</t>
  </si>
  <si>
    <t>Cycle I start year</t>
  </si>
  <si>
    <t>Cycle II SU name</t>
  </si>
  <si>
    <t>Cycle II start year</t>
  </si>
  <si>
    <t>Long-term mean streamflow added.  Flow and runoff columns reordered; titles and documentation clarified.</t>
  </si>
  <si>
    <t>Farmland</t>
  </si>
  <si>
    <t>SANT sites resorted in Land_Use page</t>
  </si>
  <si>
    <t>Charles River near Watertown, MA</t>
  </si>
  <si>
    <t>Warm Creek near San Bernardino, CA</t>
  </si>
  <si>
    <t>Santa Ana River below Prado Dam, CA</t>
  </si>
  <si>
    <t>Hillsboro Canal near Shawano, FL</t>
  </si>
  <si>
    <t>Peace River at Arcadia, FL</t>
  </si>
  <si>
    <t>C-111 Canal near Homestead, FL</t>
  </si>
  <si>
    <t>Big Limestone Creek near Limestone, TN</t>
  </si>
  <si>
    <t>Nolichucky River near Lowland, TN</t>
  </si>
  <si>
    <t>Clear Creek near Lancing, TN</t>
  </si>
  <si>
    <t>Hester Creek near Plevna, AL</t>
  </si>
  <si>
    <t>Flint River near Brownsboro, AL</t>
  </si>
  <si>
    <t>Dry Fork near De Beque, CO</t>
  </si>
  <si>
    <t>Colorado River near Colorado-Utah state line</t>
  </si>
  <si>
    <t>Salt Creek at Western Springs, IL</t>
  </si>
  <si>
    <t>Des Plaines River at Riverside, IL</t>
  </si>
  <si>
    <t>Little Powder River near Weston, WY</t>
  </si>
  <si>
    <t>Susquehanna River at Conowingo, MD</t>
  </si>
  <si>
    <t>Santa Ana River at MWD Crossing, CA</t>
  </si>
  <si>
    <t>Santa Ana River near Anaheim, CA</t>
  </si>
  <si>
    <t>Updated information on Cycle II new sites</t>
  </si>
  <si>
    <t>some related station info for daily Q revised</t>
  </si>
  <si>
    <t>Made a few updates and rearrangements</t>
  </si>
  <si>
    <t>05082500</t>
  </si>
  <si>
    <t>05082625</t>
  </si>
  <si>
    <t>12061500</t>
  </si>
  <si>
    <t>12103380</t>
  </si>
  <si>
    <t>12108500</t>
  </si>
  <si>
    <t>Revised trend site selection for PODL.  Cleaned up trend selection and prioritization data.</t>
  </si>
  <si>
    <t>05330902</t>
  </si>
  <si>
    <t>05331580</t>
  </si>
  <si>
    <t>05331833</t>
  </si>
  <si>
    <t>05333500</t>
  </si>
  <si>
    <t>05340500</t>
  </si>
  <si>
    <t>05355250</t>
  </si>
  <si>
    <t xml:space="preserve">Added data from SU replies to the LIP information request </t>
  </si>
  <si>
    <t>Date</t>
  </si>
  <si>
    <t>Revisions</t>
  </si>
  <si>
    <t>Land-use category changed from "Undev, mining" to "Mixed, mining" for Clear Fork (KANA)</t>
  </si>
  <si>
    <t>Illinois River at Valley City, IL</t>
  </si>
  <si>
    <t>Wolf River at Lagrange, TN</t>
  </si>
  <si>
    <t>Fletcher Creek at Memphis, TN</t>
  </si>
  <si>
    <t>Bogue Phalia near Leland, MS</t>
  </si>
  <si>
    <t>Yazoo River near Long Lake, MS</t>
  </si>
  <si>
    <t>Yocum Creek near Oak Grove, AR</t>
  </si>
  <si>
    <t>Buffalo River near Boxley, AR</t>
  </si>
  <si>
    <t>North Sylamore Creek near Fifty Six, AR</t>
  </si>
  <si>
    <t>North Fork Skokomish River near Hdsprt, WA</t>
  </si>
  <si>
    <t>Duwamish River at Tukwila, WA</t>
  </si>
  <si>
    <t>Thornton Creek near Seattle, WA</t>
  </si>
  <si>
    <t>Saguache Creek near Saguache, CO</t>
  </si>
  <si>
    <t>Rio Grande at El Paso, TX</t>
  </si>
  <si>
    <t>Sacramento Slough near Knights Landing, CA</t>
  </si>
  <si>
    <t>Arcade Creek near Del Paso Heights, CA</t>
  </si>
  <si>
    <t>Gills Creek at Columbia, SC</t>
  </si>
  <si>
    <t>04062085</t>
  </si>
  <si>
    <t>04063700</t>
  </si>
  <si>
    <t>04067500</t>
  </si>
  <si>
    <t>04071795</t>
  </si>
  <si>
    <t>iag icr ipa</t>
  </si>
  <si>
    <t>Daily Q worksheet added</t>
  </si>
  <si>
    <t>14202000</t>
  </si>
  <si>
    <t>12424500</t>
  </si>
  <si>
    <t>Revised selection of reference-indicator trend sites in OZRK, YELL, and SANA</t>
  </si>
  <si>
    <t>icr</t>
  </si>
  <si>
    <t>02356980</t>
  </si>
  <si>
    <t>02359170</t>
  </si>
  <si>
    <t>02047000</t>
  </si>
  <si>
    <t>02049500</t>
  </si>
  <si>
    <t>05449500</t>
  </si>
  <si>
    <t>Pine Creek at Pine City, WA</t>
  </si>
  <si>
    <t>Platte River near Grand Island, NE</t>
  </si>
  <si>
    <t>Prairie Creek near Ovina, NE</t>
  </si>
  <si>
    <t>Muddy Creek at Mount Clinton, VA</t>
  </si>
  <si>
    <t>Potomac River at Washington, DC</t>
  </si>
  <si>
    <t>Accotink Creek near Annandale, VA</t>
  </si>
  <si>
    <t>Merced River near Newman, CA</t>
  </si>
  <si>
    <t>Orestimba Creek near Crows Landing, CA</t>
  </si>
  <si>
    <t>San Joaquin River near Vernalis, CA</t>
  </si>
  <si>
    <t>Cherry Creek at Denver, CO</t>
  </si>
  <si>
    <t>Lonetree Creek near Greeley, CO</t>
  </si>
  <si>
    <t>South Platte River near Kersey, CO</t>
  </si>
  <si>
    <t>Big Thompson near Estes Park, CO</t>
  </si>
  <si>
    <t>Clear Creek near Sanger, TX</t>
  </si>
  <si>
    <t>White Rock Creek at Dallas, TX</t>
  </si>
  <si>
    <t>Trinity River below Dallas, TX</t>
  </si>
  <si>
    <t>East Fork Trinity River at McKinney, TX</t>
  </si>
  <si>
    <t>Chambers Creek near Rice, TX</t>
  </si>
  <si>
    <t>Mad River near Eagle City, OH</t>
  </si>
  <si>
    <t>Tenmile River near Wingdale, NY</t>
  </si>
  <si>
    <t>Housatonic River near New Milford, CT</t>
  </si>
  <si>
    <t>Rooster River at Fairfield, CT</t>
  </si>
  <si>
    <t>Tucsawhatchee Creek near Hawkinsville, GA</t>
  </si>
  <si>
    <t>Turnpike Creek near McRae, GA</t>
  </si>
  <si>
    <t>Altamaha River near Everett City, GA</t>
  </si>
  <si>
    <t>Middle Prong St Marys River at Taylor, FL</t>
  </si>
  <si>
    <t>Bullfrog Creek near Wimauma, FL</t>
  </si>
  <si>
    <t>Suwannee River at Branford, FL</t>
  </si>
  <si>
    <t>Lafayette Creek near Tallahassee, FL</t>
  </si>
  <si>
    <t>Hudson River South Of Lake Luzerne, NY</t>
  </si>
  <si>
    <t>Hoosic River near Eagle Bridge, NY</t>
  </si>
  <si>
    <t>Hudson River at Waterford, NY</t>
  </si>
  <si>
    <t>Schoharie Creek at Esperance, NY</t>
  </si>
  <si>
    <t>Claverack Creek at Claverack, NY</t>
  </si>
  <si>
    <t>Wallkill River at Gardiner, NY</t>
  </si>
  <si>
    <t>Fall Kill at Poughkeepsie, NY</t>
  </si>
  <si>
    <t>Saw Mill River at Yonkers, NY</t>
  </si>
  <si>
    <t>East Mahantango Creek at Klingerstown, PA</t>
  </si>
  <si>
    <t>Bobs Creek near Pavia, PA</t>
  </si>
  <si>
    <t>Kishacoquillas Creek at Lumber City, PA</t>
  </si>
  <si>
    <t>Cedar Run at Eberlys Mill, PA</t>
  </si>
  <si>
    <t>Bachman Run at Annville, PA</t>
  </si>
  <si>
    <t>Mill Creek near Lyndon, PA</t>
  </si>
  <si>
    <t>Muddy Creek at Muddy Creek Forks, PA</t>
  </si>
  <si>
    <t>Las Vegas Wash below Henderson, NV</t>
  </si>
  <si>
    <t>Carson River near Carson City, NV</t>
  </si>
  <si>
    <t>Carson River near Fort Churchill, NV</t>
  </si>
  <si>
    <t>Truckee River at Farad, CA</t>
  </si>
  <si>
    <t>Truckee River near Sparks, NV</t>
  </si>
  <si>
    <t>Truckee River near Nixon, NV</t>
  </si>
  <si>
    <t>Dousinbury Creek near Wall Street, MO</t>
  </si>
  <si>
    <t>Niangua River at Windyville, MO</t>
  </si>
  <si>
    <t>Paddy Creek above Slabtown Spring, MO</t>
  </si>
  <si>
    <t>Kings River near Berryville, AR</t>
  </si>
  <si>
    <t>Buffalo River near St. Joe, AR</t>
  </si>
  <si>
    <t>Black River Below Annapolis, MO</t>
  </si>
  <si>
    <t>Jacks Fork River at Alley Spring, MO</t>
  </si>
  <si>
    <t>13010065</t>
  </si>
  <si>
    <t>13027500</t>
  </si>
  <si>
    <t>13055000</t>
  </si>
  <si>
    <t>13056500</t>
  </si>
  <si>
    <t>13069500</t>
  </si>
  <si>
    <t>13073000</t>
  </si>
  <si>
    <t>13081500</t>
  </si>
  <si>
    <t>13092747</t>
  </si>
  <si>
    <t>03167000</t>
  </si>
  <si>
    <t>03170000</t>
  </si>
  <si>
    <t>03176500</t>
  </si>
  <si>
    <t>03178000</t>
  </si>
  <si>
    <t>03183000</t>
  </si>
  <si>
    <t>Undev</t>
  </si>
  <si>
    <t>Revised land-use categories</t>
  </si>
  <si>
    <t>13094000</t>
  </si>
  <si>
    <t>Added land use data for YAKI and DLMV sites</t>
  </si>
  <si>
    <t>02216180</t>
  </si>
  <si>
    <t>02226160</t>
  </si>
  <si>
    <t>02229000</t>
  </si>
  <si>
    <t>02300700</t>
  </si>
  <si>
    <t>02318500</t>
  </si>
  <si>
    <t>02320500</t>
  </si>
  <si>
    <t>02326838</t>
  </si>
  <si>
    <t>10038000</t>
  </si>
  <si>
    <t>ire</t>
  </si>
  <si>
    <t>10068500</t>
  </si>
  <si>
    <t>10102200</t>
  </si>
  <si>
    <t>10126000</t>
  </si>
  <si>
    <t>10130500</t>
  </si>
  <si>
    <t>03201300</t>
  </si>
  <si>
    <t>04159492</t>
  </si>
  <si>
    <t>04161820</t>
  </si>
  <si>
    <t>04175600</t>
  </si>
  <si>
    <t>04178000</t>
  </si>
  <si>
    <t>04183000</t>
  </si>
  <si>
    <t>04186500</t>
  </si>
  <si>
    <t>04193500</t>
  </si>
  <si>
    <t>04208504</t>
  </si>
  <si>
    <t>04211820</t>
  </si>
  <si>
    <t>ipa</t>
  </si>
  <si>
    <t>04213500</t>
  </si>
  <si>
    <t>01382000</t>
  </si>
  <si>
    <t>01390500</t>
  </si>
  <si>
    <t>01398000</t>
  </si>
  <si>
    <t>01401000</t>
  </si>
  <si>
    <t>01403300</t>
  </si>
  <si>
    <t>01403900</t>
  </si>
  <si>
    <t>01410784</t>
  </si>
  <si>
    <t>05553500</t>
  </si>
  <si>
    <t>05567000</t>
  </si>
  <si>
    <t>Lost River near Leipsic, IN</t>
  </si>
  <si>
    <t>White River near Elnora, IN</t>
  </si>
  <si>
    <t>Clifty Creek near Hartsville, IN</t>
  </si>
  <si>
    <t>Big Walnut Creek at Reelsville, IN</t>
  </si>
  <si>
    <t>Pudding River at Aurora, OR</t>
  </si>
  <si>
    <t>Appendix 4. List of NAWQA Cycle 1 stream-water sampling sites with land-use classification used for the Heinz Center's report on The State of the Nation's Ecosystems.</t>
  </si>
  <si>
    <t>Gales Creek near Glenwood, Or</t>
  </si>
  <si>
    <t>Tualatin River at West Linn, OR</t>
  </si>
  <si>
    <t>Peshekee River near Martins Landing, MI</t>
  </si>
  <si>
    <t>Menominee River near McAllister, WI</t>
  </si>
  <si>
    <t>Pensaukee River near Krakow, WI</t>
  </si>
  <si>
    <t>Tomorrow River near Nelsonville, WI</t>
  </si>
  <si>
    <t>East River near De Pere, WI</t>
  </si>
  <si>
    <t>Fox River at Green Bay, WI</t>
  </si>
  <si>
    <t>North Branch Milwaukee River near Random Lake, WI</t>
  </si>
  <si>
    <t>East Hickory Creek near Queen, PA</t>
  </si>
  <si>
    <t>French Creek at Utica, PA</t>
  </si>
  <si>
    <t>South Branch Plum Creek at Five Points, PA</t>
  </si>
  <si>
    <t>Stonycreek River at Ferndale, PA</t>
  </si>
  <si>
    <t>Allegheny River at New Kensington, PA</t>
  </si>
  <si>
    <t>Deer Creek near Dorseyville, PA</t>
  </si>
  <si>
    <t>Cheat River near Mount Nebo, WV</t>
  </si>
  <si>
    <t>Dunkard Creek at Shannopin, PA</t>
  </si>
  <si>
    <t>Youghiogheny River at Sutersville, PA</t>
  </si>
  <si>
    <t>Monongahela River at Braddock, PA</t>
  </si>
  <si>
    <t>Gila River at Kelvin, AZ</t>
  </si>
  <si>
    <t>Salt River near Roosevelt, AZ</t>
  </si>
  <si>
    <t>Verde River above Horseshoe Dam, AZ</t>
  </si>
  <si>
    <t>Buckeye Canal near Avondale, AZ</t>
  </si>
  <si>
    <t>Added land-use categories used for 2007 edition of the HEINZ CENTER Report (based on Pesticide NS Circular methods)</t>
  </si>
  <si>
    <t>Hassayampa River near Arlington, AZ</t>
  </si>
  <si>
    <t>Wapsipinicon River near De Witt, IA</t>
  </si>
  <si>
    <t>Iowa River at Marengo, IA</t>
  </si>
  <si>
    <t>Old Mans Creek near Iowa City, IA</t>
  </si>
  <si>
    <t>Flood Creek near Powersville, IA</t>
  </si>
  <si>
    <t>Wolf Creek near Dysart, IA</t>
  </si>
  <si>
    <t>Cedar River near Conesville, IA</t>
  </si>
  <si>
    <t>Skunk River at Augusta, IA</t>
  </si>
  <si>
    <t>Reed Creek at Grahams Forge, VA</t>
  </si>
  <si>
    <t>Little River at Graysontown, VA</t>
  </si>
  <si>
    <t>New River at Glen Lyn, VA</t>
  </si>
  <si>
    <t>Bluestone River near Spanishburg, WV</t>
  </si>
  <si>
    <t>Second Creek near Second Creek, WV</t>
  </si>
  <si>
    <t>New River at Thurmond, WV</t>
  </si>
  <si>
    <t>Williams River at Dyer, WV</t>
  </si>
  <si>
    <t>Peters Creek near Lockwood, WV</t>
  </si>
  <si>
    <t>Kanawha River at Kanawha Falls, WV</t>
  </si>
  <si>
    <t>Clear Fork at Whitesville, WV</t>
  </si>
  <si>
    <t>Kanawha River at Winfield, WV</t>
  </si>
  <si>
    <t>Black River near Jeddo, MI</t>
  </si>
  <si>
    <t>Maumee River at New Haven, IN</t>
  </si>
  <si>
    <t>Cuyahoga River at Cleveland, OH</t>
  </si>
  <si>
    <t>Cattaraugus Creek at Gowanda, NY</t>
  </si>
  <si>
    <t>Passaic River at Two Bridges, NJ</t>
  </si>
  <si>
    <t>Saddle River at Ridgewood, NJ</t>
  </si>
  <si>
    <t>Neshanic River at Reaville, NJ</t>
  </si>
  <si>
    <t>Stony Brook at Princeton, NJ</t>
  </si>
  <si>
    <t>Great Egg Harbor River near Sicklerville, NJ</t>
  </si>
  <si>
    <t>Panther Creek near El Paso, IL</t>
  </si>
  <si>
    <t>Mackinaw River near Green Valley, IL</t>
  </si>
  <si>
    <t>Indian Creek near Wyoming, IL</t>
  </si>
  <si>
    <t>Sangamon River near Oakford, IL</t>
  </si>
  <si>
    <t>La Moine River at Colmar, IL</t>
  </si>
  <si>
    <t>Little River Ditch No 1 near Morehouse, MO</t>
  </si>
  <si>
    <t>Cache River at Egypt, AR</t>
  </si>
  <si>
    <t>Cache River near Cotton Plant, AR</t>
  </si>
  <si>
    <t>Skuna River at Bruce, MS</t>
  </si>
  <si>
    <t>Tensas River at Tendal, LA</t>
  </si>
  <si>
    <t>Skokomish River near Potlatch, WA</t>
  </si>
  <si>
    <t>Green River near Lester, WA</t>
  </si>
  <si>
    <t>Newaukum Creek near Black Diamond, WA</t>
  </si>
  <si>
    <t>Big Soos Creek near Auburn, WA</t>
  </si>
  <si>
    <t>Springbrook Creek at Tukwila, WA</t>
  </si>
  <si>
    <t>Nooksack River at North Cedarville, WA</t>
  </si>
  <si>
    <t>Fishtrap Creek at Lynden, WA</t>
  </si>
  <si>
    <t>Nooksack River at Brennan, WA</t>
  </si>
  <si>
    <t>Sacramento River near Red Bluff, CA</t>
  </si>
  <si>
    <t>Sacramento River at Colusa, CA</t>
  </si>
  <si>
    <t>Colusa Basin Drain near Knights Landing, CA</t>
  </si>
  <si>
    <t>Yuba River at Marysville, CA</t>
  </si>
  <si>
    <t xml:space="preserve">        If Urban &gt; 25% and Ag &lt;= 25%, then Land Use = Urban</t>
  </si>
  <si>
    <t xml:space="preserve">        All other combinations of Urban, Ag, and Undev</t>
  </si>
  <si>
    <t xml:space="preserve">        If Urban &lt;= 5% and Ag &lt;= 25%, then Land Use = Undev</t>
  </si>
  <si>
    <t>Same as Land Use - NAWQA National Synthesis with Forest added as a special class of Undev and Ag = Farmland</t>
  </si>
  <si>
    <t xml:space="preserve">        If Land Use = Undev and % Forest &gt; % Rangeland, then Land Use = Forest</t>
  </si>
  <si>
    <t>Local (Study Unit) information (such as presence of a major STP or contrib &lt; total area) over-rides NLCD-e in defining NAWQA National Synthesis site type;</t>
  </si>
  <si>
    <t xml:space="preserve">     Land Use Exception also applies to Land Use - Heinz 2007</t>
  </si>
  <si>
    <t>Grand River at Harpersfield, OH</t>
  </si>
  <si>
    <t>Chemical Contamination Indicator Site</t>
  </si>
  <si>
    <r>
      <t>Chemical Contamination</t>
    </r>
    <r>
      <rPr>
        <b/>
        <sz val="8"/>
        <rFont val="Arial"/>
        <family val="2"/>
      </rPr>
      <t xml:space="preserve"> Indicator Site Heinz 2007</t>
    </r>
  </si>
  <si>
    <r>
      <t>Pesticides in Farmland Streams</t>
    </r>
    <r>
      <rPr>
        <b/>
        <sz val="8"/>
        <rFont val="Arial"/>
        <family val="2"/>
      </rPr>
      <t xml:space="preserve"> Indicator Site Heinz 2007</t>
    </r>
  </si>
  <si>
    <r>
      <t xml:space="preserve">Nitrate in Forest Streams </t>
    </r>
    <r>
      <rPr>
        <b/>
        <sz val="8"/>
        <rFont val="Arial"/>
        <family val="2"/>
      </rPr>
      <t>Indicator Site Heinz 2007</t>
    </r>
  </si>
  <si>
    <r>
      <t>Phosphorus in Large Rivers</t>
    </r>
    <r>
      <rPr>
        <b/>
        <sz val="8"/>
        <rFont val="Arial"/>
        <family val="2"/>
      </rPr>
      <t xml:space="preserve"> Indicator Site Heinz 2007</t>
    </r>
  </si>
  <si>
    <r>
      <t xml:space="preserve">Nitrate in Urban and Suburban Streams </t>
    </r>
    <r>
      <rPr>
        <b/>
        <sz val="8"/>
        <rFont val="Arial"/>
        <family val="2"/>
      </rPr>
      <t>Indicator Site Heinz 2007</t>
    </r>
  </si>
  <si>
    <r>
      <t>Total Phosphorus in Urban and Suburban Streams</t>
    </r>
    <r>
      <rPr>
        <b/>
        <sz val="8"/>
        <rFont val="Arial"/>
        <family val="2"/>
      </rPr>
      <t xml:space="preserve"> Indicator Site Heinz 2007</t>
    </r>
  </si>
  <si>
    <r>
      <t xml:space="preserve">Nitrate in Farmland Streams </t>
    </r>
    <r>
      <rPr>
        <b/>
        <sz val="8"/>
        <rFont val="Arial"/>
        <family val="2"/>
      </rPr>
      <t>Indicator Site Heinz 2007</t>
    </r>
  </si>
  <si>
    <r>
      <t>Total Phosphorus in Farmland Streams</t>
    </r>
    <r>
      <rPr>
        <b/>
        <sz val="8"/>
        <rFont val="Arial"/>
        <family val="2"/>
      </rPr>
      <t xml:space="preserve"> Indicator Site Heinz 2007</t>
    </r>
  </si>
  <si>
    <t>Feather River near Nicolaus, CA</t>
  </si>
  <si>
    <t>Sacramento River at Verona, CA</t>
  </si>
  <si>
    <t>American River at Sacramento, CA</t>
  </si>
  <si>
    <t>Sacramento River at Freeport, CA</t>
  </si>
  <si>
    <t>Cache Creek at Rumsey, CA</t>
  </si>
  <si>
    <t>Jacob Fork at Ramsey, NC</t>
  </si>
  <si>
    <t>Indian Creek near Laboratory, NC</t>
  </si>
  <si>
    <t>South Fork Catawba River at McAdenville, NC</t>
  </si>
  <si>
    <t>Brushy Creek near Pelham, SC</t>
  </si>
  <si>
    <t>Indian Creek Above Newberry, SC</t>
  </si>
  <si>
    <t>Saluda River near Columbia, SC</t>
  </si>
  <si>
    <t>Congaree River at Columbia, SC</t>
  </si>
  <si>
    <t>Coosawhatchie River near Early Branch, SC</t>
  </si>
  <si>
    <t>Guadalupe River near Spring Branch, TX</t>
  </si>
  <si>
    <t>Comal River at New Braunfels, TX</t>
  </si>
  <si>
    <t>Blanco River at Wimberley, TX</t>
  </si>
  <si>
    <t>Guadalupe River at Gonzales, TX</t>
  </si>
  <si>
    <t>Medina River at La Coste, TX</t>
  </si>
  <si>
    <t>Sabinal River near Sabinal, TX</t>
  </si>
  <si>
    <t>Kissimmee River near Okeechobee, FL</t>
  </si>
  <si>
    <t>Tamiami Canal near Monroe, FL</t>
  </si>
  <si>
    <t>U.S. Sugar Outflow Canal near Clewiston, FL</t>
  </si>
  <si>
    <t>Caloosahatchee River at Alva, FL</t>
  </si>
  <si>
    <t>Colorado River near Grand Lake, CO</t>
  </si>
  <si>
    <t>French Gulch at Breckenridge, CO</t>
  </si>
  <si>
    <t>Gore Creek near Minturn, CO</t>
  </si>
  <si>
    <t>Colorado River near Dotsero, CO</t>
  </si>
  <si>
    <t>Colorado River near Cameo, CO</t>
  </si>
  <si>
    <t>East River near Crested Butte, CO</t>
  </si>
  <si>
    <t>Gunnison River below Gunnison Tunnel, CO</t>
  </si>
  <si>
    <t>Uncompahgre River near Ridgway, CO</t>
  </si>
  <si>
    <t>Dry Creek near Delta, CO</t>
  </si>
  <si>
    <t>Gunnison River near Grand Junction, CO</t>
  </si>
  <si>
    <t>Reed Wash near Mack, CO</t>
  </si>
  <si>
    <t>Gunnison River below Gunnison, CO</t>
  </si>
  <si>
    <t>Mississippi River near Royalton, MN</t>
  </si>
  <si>
    <t>North Fork Crow River above Paynesville, MN</t>
  </si>
  <si>
    <t>Minnesota River near Jordan, MN</t>
  </si>
  <si>
    <t>Nine Mile Creek at Bloomington, MN</t>
  </si>
  <si>
    <t>Namekagon River at Leonards, WI</t>
  </si>
  <si>
    <t>St. Croix River near Danbury, WI</t>
  </si>
  <si>
    <t>St. Croix River at St. Croix Falls, WI</t>
  </si>
  <si>
    <t>Mississippi River at Red Wing, MI</t>
  </si>
  <si>
    <t>French Broad River near Newport, TN</t>
  </si>
  <si>
    <t>Nolichucky River at Embreeville, TN</t>
  </si>
  <si>
    <t>Middle Fork Holston River at Seven Mile Ford, VA</t>
  </si>
  <si>
    <t>Guest River near Miller Yard, VA</t>
  </si>
  <si>
    <t>Copper Creek near Gate City, VA</t>
  </si>
  <si>
    <t>Clinch River above Tazewell, TN</t>
  </si>
  <si>
    <t>Tchefuncte River near Covington, LA</t>
  </si>
  <si>
    <t>Bayou Grosse Tete at Rosedale, LA</t>
  </si>
  <si>
    <t>Bayou Boeuf at Amelia, LA</t>
  </si>
  <si>
    <t>Bayou Des Cannes near Eunice, LA</t>
  </si>
  <si>
    <t>Ninilchik River near Ninilchik, AK</t>
  </si>
  <si>
    <t>Kenai River below Skilak Lake, AK</t>
  </si>
  <si>
    <t>Kenai River at Soldotna, AK</t>
  </si>
  <si>
    <t>South Fork Campbell Creek near Anchorage, AK</t>
  </si>
  <si>
    <t>Chester Creek in Anchorage, AK</t>
  </si>
  <si>
    <t>Deshka River near Willow, AK</t>
  </si>
  <si>
    <t>Delaware River at Port Jervis, NY</t>
  </si>
  <si>
    <t>Jordon Creek near Schnecksville, PA</t>
  </si>
  <si>
    <t>Lehigh River at Easton, PA</t>
  </si>
  <si>
    <t>Cooper River at Haddonfield, NJ</t>
  </si>
  <si>
    <t>Tulpehocken Creek near Bernville, PA</t>
  </si>
  <si>
    <t>French Creek near Phoenixville, PA</t>
  </si>
  <si>
    <t>Land Use NLCD-e</t>
  </si>
  <si>
    <t xml:space="preserve">        If Ag &gt; 50% and Urban &lt;= 5%, then Land Use = Ag</t>
  </si>
  <si>
    <t xml:space="preserve">        If 25% &lt; Ag &lt;= 50% and Urban &lt;= 5%, then Land Use = Ag / Undev</t>
  </si>
  <si>
    <t xml:space="preserve">        If 25% &lt; Ag &lt;= 50% and 5% &lt; Urban &lt;= 25%, then Land Use = Ag / Urb / Undev</t>
  </si>
  <si>
    <t xml:space="preserve">        If 25% &lt; Ag &lt;= 50% and Urban &gt; 25%, then Land Use = Urban / Ag</t>
  </si>
  <si>
    <t xml:space="preserve">        If Ag &lt;= 25% and Urban &lt;= 5%, then Land Use = Undev</t>
  </si>
  <si>
    <t xml:space="preserve">        If Ag &lt;= 25% and 5% &lt; Urban &lt;= 25%, then Land Use = Urban / Undev</t>
  </si>
  <si>
    <t xml:space="preserve">        If Ag &lt;= 25% and 25% &lt; Urban &lt;= 50%, then Land Use = Urban 2</t>
  </si>
  <si>
    <t>integrator site</t>
  </si>
  <si>
    <t>indicator site in an agricultural area</t>
  </si>
  <si>
    <t>indicator site in a cropland area</t>
  </si>
  <si>
    <t>indicator site in an orchard or vineyard area</t>
  </si>
  <si>
    <t>indicator site in a rangeland area</t>
  </si>
  <si>
    <t>indicator site in a pasture area</t>
  </si>
  <si>
    <t>indicator site in an urban area</t>
  </si>
  <si>
    <t>indicator site in a residential area</t>
  </si>
  <si>
    <t>indicator site in a commercial or industrial area</t>
  </si>
  <si>
    <t>indicator site near a point source</t>
  </si>
  <si>
    <t>indicator site in a reference area</t>
  </si>
  <si>
    <t>indicator site in another land-use area</t>
  </si>
  <si>
    <t>indicator site in a forested area</t>
  </si>
  <si>
    <t>indicator site in a mining area</t>
  </si>
  <si>
    <t>Urban / recreational grasses</t>
  </si>
  <si>
    <t>revised tundra (from GIRAS)</t>
  </si>
  <si>
    <t>revised orchards (from GIRAS)</t>
  </si>
  <si>
    <t>revised residential + forest (from GIRAS residential and NLCD forest)</t>
  </si>
  <si>
    <t>revised residential (from GIRAS)</t>
  </si>
  <si>
    <t>GIRAS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</si>
</sst>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0.00000"/>
    <numFmt numFmtId="168" formatCode="&quot;$&quot;#,##0.000"/>
    <numFmt numFmtId="169" formatCode="#,##0.000"/>
    <numFmt numFmtId="170" formatCode="mm/dd/yy"/>
    <numFmt numFmtId="171" formatCode="0.0000000"/>
    <numFmt numFmtId="172" formatCode="0.0%"/>
    <numFmt numFmtId="173" formatCode="#,##0.0000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10"/>
      <name val="Arial Unicode M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 quotePrefix="1">
      <alignment vertical="center"/>
    </xf>
    <xf numFmtId="0" fontId="4" fillId="0" borderId="0" xfId="0" applyFont="1" applyBorder="1" applyAlignment="1">
      <alignment horizontal="left" vertical="center" wrapText="1"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1"/>
    </xf>
    <xf numFmtId="1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inden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34" borderId="0" xfId="0" applyNumberFormat="1" applyFont="1" applyFill="1" applyAlignment="1">
      <alignment vertical="center"/>
    </xf>
    <xf numFmtId="2" fontId="4" fillId="35" borderId="0" xfId="0" applyNumberFormat="1" applyFont="1" applyFill="1" applyAlignment="1">
      <alignment vertical="center"/>
    </xf>
    <xf numFmtId="2" fontId="4" fillId="36" borderId="0" xfId="0" applyNumberFormat="1" applyFont="1" applyFill="1" applyAlignment="1">
      <alignment vertical="center"/>
    </xf>
    <xf numFmtId="2" fontId="4" fillId="33" borderId="0" xfId="0" applyNumberFormat="1" applyFont="1" applyFill="1" applyAlignment="1">
      <alignment vertical="center"/>
    </xf>
    <xf numFmtId="2" fontId="4" fillId="37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 quotePrefix="1">
      <alignment/>
    </xf>
    <xf numFmtId="3" fontId="4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2" fontId="4" fillId="38" borderId="0" xfId="0" applyNumberFormat="1" applyFont="1" applyFill="1" applyAlignment="1">
      <alignment vertical="center"/>
    </xf>
    <xf numFmtId="2" fontId="4" fillId="0" borderId="0" xfId="0" applyNumberFormat="1" applyFont="1" applyAlignment="1">
      <alignment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8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/>
    </xf>
    <xf numFmtId="49" fontId="7" fillId="39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49" fontId="4" fillId="39" borderId="13" xfId="0" applyNumberFormat="1" applyFont="1" applyFill="1" applyBorder="1" applyAlignment="1">
      <alignment horizontal="center" vertical="center"/>
    </xf>
    <xf numFmtId="49" fontId="7" fillId="39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0" fontId="4" fillId="39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4" fillId="34" borderId="11" xfId="0" applyNumberFormat="1" applyFont="1" applyFill="1" applyBorder="1" applyAlignment="1">
      <alignment vertical="center"/>
    </xf>
    <xf numFmtId="2" fontId="4" fillId="35" borderId="11" xfId="0" applyNumberFormat="1" applyFont="1" applyFill="1" applyBorder="1" applyAlignment="1">
      <alignment vertical="center"/>
    </xf>
    <xf numFmtId="2" fontId="4" fillId="38" borderId="11" xfId="0" applyNumberFormat="1" applyFont="1" applyFill="1" applyBorder="1" applyAlignment="1">
      <alignment vertical="center"/>
    </xf>
    <xf numFmtId="2" fontId="4" fillId="36" borderId="11" xfId="0" applyNumberFormat="1" applyFont="1" applyFill="1" applyBorder="1" applyAlignment="1">
      <alignment vertical="center"/>
    </xf>
    <xf numFmtId="2" fontId="4" fillId="33" borderId="11" xfId="0" applyNumberFormat="1" applyFont="1" applyFill="1" applyBorder="1" applyAlignment="1">
      <alignment vertical="center"/>
    </xf>
    <xf numFmtId="2" fontId="4" fillId="37" borderId="11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4" fillId="0" borderId="0" xfId="0" applyNumberFormat="1" applyFont="1" applyFill="1" applyAlignment="1" quotePrefix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quotePrefix="1">
      <alignment vertical="center"/>
    </xf>
    <xf numFmtId="0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left" inden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28.28125" style="0" customWidth="1"/>
  </cols>
  <sheetData>
    <row r="1" ht="40.5" customHeight="1">
      <c r="A1" s="112" t="s">
        <v>1246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legacyDrawing r:id="rId2"/>
  <oleObjects>
    <oleObject progId="Word.Document.8" shapeId="808071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1">
      <selection activeCell="A71" sqref="A71"/>
    </sheetView>
  </sheetViews>
  <sheetFormatPr defaultColWidth="8.8515625" defaultRowHeight="12" customHeight="1"/>
  <cols>
    <col min="1" max="1" width="46.421875" style="33" customWidth="1"/>
    <col min="2" max="2" width="112.8515625" style="33" customWidth="1"/>
    <col min="3" max="3" width="144.140625" style="33" customWidth="1"/>
    <col min="4" max="16384" width="8.8515625" style="33" customWidth="1"/>
  </cols>
  <sheetData>
    <row r="1" spans="1:2" ht="12" customHeight="1" thickBot="1">
      <c r="A1" s="7" t="s">
        <v>368</v>
      </c>
      <c r="B1" s="7" t="s">
        <v>827</v>
      </c>
    </row>
    <row r="2" spans="1:2" ht="12" customHeight="1" thickTop="1">
      <c r="A2" s="5" t="s">
        <v>1057</v>
      </c>
      <c r="B2" s="33" t="s">
        <v>932</v>
      </c>
    </row>
    <row r="3" spans="1:2" ht="12" customHeight="1">
      <c r="A3" s="5" t="s">
        <v>1058</v>
      </c>
      <c r="B3" s="33" t="s">
        <v>828</v>
      </c>
    </row>
    <row r="4" spans="1:2" ht="12" customHeight="1">
      <c r="A4" s="5" t="s">
        <v>1059</v>
      </c>
      <c r="B4" s="33" t="s">
        <v>933</v>
      </c>
    </row>
    <row r="5" spans="1:2" ht="12" customHeight="1">
      <c r="A5" s="5" t="s">
        <v>1060</v>
      </c>
      <c r="B5" s="33" t="s">
        <v>829</v>
      </c>
    </row>
    <row r="6" spans="1:2" ht="12" customHeight="1">
      <c r="A6" s="14" t="s">
        <v>387</v>
      </c>
      <c r="B6" s="14" t="s">
        <v>560</v>
      </c>
    </row>
    <row r="7" spans="1:2" ht="12" customHeight="1">
      <c r="A7" s="33" t="s">
        <v>97</v>
      </c>
      <c r="B7" s="33" t="s">
        <v>100</v>
      </c>
    </row>
    <row r="9" spans="1:2" ht="12" customHeight="1">
      <c r="A9" s="33" t="s">
        <v>290</v>
      </c>
      <c r="B9" s="33" t="s">
        <v>291</v>
      </c>
    </row>
    <row r="10" spans="1:2" ht="12" customHeight="1">
      <c r="A10" s="33" t="s">
        <v>482</v>
      </c>
      <c r="B10" s="33" t="s">
        <v>378</v>
      </c>
    </row>
    <row r="11" spans="1:2" ht="12" customHeight="1">
      <c r="A11" s="33" t="s">
        <v>1053</v>
      </c>
      <c r="B11" s="33" t="s">
        <v>613</v>
      </c>
    </row>
    <row r="12" spans="1:2" ht="12" customHeight="1">
      <c r="A12" s="33" t="s">
        <v>334</v>
      </c>
      <c r="B12" s="33" t="s">
        <v>61</v>
      </c>
    </row>
    <row r="13" spans="1:2" ht="12" customHeight="1">
      <c r="A13" s="5" t="s">
        <v>855</v>
      </c>
      <c r="B13" s="33" t="s">
        <v>830</v>
      </c>
    </row>
    <row r="14" ht="12" customHeight="1">
      <c r="A14" s="33" t="s">
        <v>481</v>
      </c>
    </row>
    <row r="15" spans="1:2" ht="12" customHeight="1">
      <c r="A15" s="5" t="s">
        <v>581</v>
      </c>
      <c r="B15" s="33" t="s">
        <v>1326</v>
      </c>
    </row>
    <row r="16" spans="1:2" ht="12" customHeight="1">
      <c r="A16" s="5"/>
      <c r="B16" s="33" t="s">
        <v>1327</v>
      </c>
    </row>
    <row r="17" spans="1:2" ht="12" customHeight="1">
      <c r="A17" s="102" t="s">
        <v>970</v>
      </c>
      <c r="B17" s="32" t="s">
        <v>408</v>
      </c>
    </row>
    <row r="18" ht="12" customHeight="1">
      <c r="B18" s="32" t="s">
        <v>1324</v>
      </c>
    </row>
    <row r="19" ht="12" customHeight="1">
      <c r="B19" s="32" t="s">
        <v>1325</v>
      </c>
    </row>
    <row r="20" spans="1:2" ht="12" customHeight="1">
      <c r="A20" s="33" t="s">
        <v>62</v>
      </c>
      <c r="B20" s="32" t="s">
        <v>299</v>
      </c>
    </row>
    <row r="21" spans="1:2" ht="12" customHeight="1">
      <c r="A21" s="33" t="s">
        <v>380</v>
      </c>
      <c r="B21" s="32" t="s">
        <v>381</v>
      </c>
    </row>
    <row r="22" ht="12" customHeight="1">
      <c r="B22" s="94" t="s">
        <v>1404</v>
      </c>
    </row>
    <row r="23" ht="12" customHeight="1">
      <c r="B23" s="94" t="s">
        <v>930</v>
      </c>
    </row>
    <row r="24" ht="12" customHeight="1">
      <c r="B24" s="94" t="s">
        <v>1405</v>
      </c>
    </row>
    <row r="25" ht="12" customHeight="1">
      <c r="B25" s="94" t="s">
        <v>1406</v>
      </c>
    </row>
    <row r="26" ht="12" customHeight="1">
      <c r="B26" s="94" t="s">
        <v>1407</v>
      </c>
    </row>
    <row r="27" ht="12" customHeight="1">
      <c r="B27" s="94" t="s">
        <v>1408</v>
      </c>
    </row>
    <row r="28" ht="12" customHeight="1">
      <c r="B28" s="94" t="s">
        <v>1409</v>
      </c>
    </row>
    <row r="29" ht="12" customHeight="1">
      <c r="B29" s="94" t="s">
        <v>1410</v>
      </c>
    </row>
    <row r="30" ht="12" customHeight="1">
      <c r="B30" s="94" t="s">
        <v>3</v>
      </c>
    </row>
    <row r="31" spans="1:2" ht="12" customHeight="1">
      <c r="A31" s="35"/>
      <c r="B31" s="34" t="s">
        <v>561</v>
      </c>
    </row>
    <row r="32" spans="1:2" ht="12" customHeight="1">
      <c r="A32" s="35" t="s">
        <v>14</v>
      </c>
      <c r="B32" s="32" t="s">
        <v>943</v>
      </c>
    </row>
    <row r="33" ht="12" customHeight="1">
      <c r="B33" s="94" t="s">
        <v>1404</v>
      </c>
    </row>
    <row r="34" spans="1:2" ht="12" customHeight="1">
      <c r="A34" s="35"/>
      <c r="B34" s="35" t="s">
        <v>1321</v>
      </c>
    </row>
    <row r="35" spans="1:2" ht="12" customHeight="1">
      <c r="A35" s="35"/>
      <c r="B35" s="35" t="s">
        <v>1323</v>
      </c>
    </row>
    <row r="36" spans="1:2" ht="12" customHeight="1">
      <c r="A36" s="35"/>
      <c r="B36" s="35" t="s">
        <v>1322</v>
      </c>
    </row>
    <row r="37" spans="1:2" ht="12" customHeight="1">
      <c r="A37" s="35" t="s">
        <v>1329</v>
      </c>
      <c r="B37" s="35" t="s">
        <v>951</v>
      </c>
    </row>
    <row r="38" spans="1:2" ht="12" customHeight="1">
      <c r="A38" s="35" t="s">
        <v>944</v>
      </c>
      <c r="B38" s="35" t="s">
        <v>951</v>
      </c>
    </row>
    <row r="39" spans="1:2" ht="12" customHeight="1">
      <c r="A39" s="35" t="s">
        <v>946</v>
      </c>
      <c r="B39" s="35" t="s">
        <v>951</v>
      </c>
    </row>
    <row r="40" spans="1:2" ht="12" customHeight="1">
      <c r="A40" s="35" t="s">
        <v>945</v>
      </c>
      <c r="B40" s="35" t="s">
        <v>951</v>
      </c>
    </row>
    <row r="41" spans="1:2" ht="12" customHeight="1">
      <c r="A41" s="35" t="s">
        <v>947</v>
      </c>
      <c r="B41" s="35" t="s">
        <v>951</v>
      </c>
    </row>
    <row r="42" spans="1:2" ht="12" customHeight="1">
      <c r="A42" s="35" t="s">
        <v>948</v>
      </c>
      <c r="B42" s="35" t="s">
        <v>951</v>
      </c>
    </row>
    <row r="43" spans="1:2" ht="12" customHeight="1">
      <c r="A43" s="35" t="s">
        <v>949</v>
      </c>
      <c r="B43" s="35" t="s">
        <v>951</v>
      </c>
    </row>
    <row r="44" spans="1:2" ht="12" customHeight="1">
      <c r="A44" s="35" t="s">
        <v>950</v>
      </c>
      <c r="B44" s="35" t="s">
        <v>951</v>
      </c>
    </row>
    <row r="45" spans="1:2" ht="12" customHeight="1">
      <c r="A45" s="35" t="s">
        <v>691</v>
      </c>
      <c r="B45" s="37" t="s">
        <v>382</v>
      </c>
    </row>
    <row r="46" spans="1:2" ht="12" customHeight="1">
      <c r="A46" s="35" t="s">
        <v>692</v>
      </c>
      <c r="B46" s="37" t="s">
        <v>383</v>
      </c>
    </row>
    <row r="47" spans="1:2" ht="12" customHeight="1">
      <c r="A47" s="35" t="s">
        <v>693</v>
      </c>
      <c r="B47" s="37" t="s">
        <v>384</v>
      </c>
    </row>
    <row r="48" spans="1:2" ht="12" customHeight="1">
      <c r="A48" s="38" t="s">
        <v>287</v>
      </c>
      <c r="B48" s="39" t="s">
        <v>385</v>
      </c>
    </row>
    <row r="49" spans="1:2" ht="12" customHeight="1">
      <c r="A49" s="40" t="s">
        <v>288</v>
      </c>
      <c r="B49" s="39" t="s">
        <v>386</v>
      </c>
    </row>
    <row r="50" spans="1:2" ht="12" customHeight="1">
      <c r="A50" s="35" t="s">
        <v>694</v>
      </c>
      <c r="B50" s="37" t="s">
        <v>388</v>
      </c>
    </row>
    <row r="51" spans="1:2" ht="12" customHeight="1">
      <c r="A51" s="41" t="s">
        <v>771</v>
      </c>
      <c r="B51" s="35"/>
    </row>
    <row r="52" spans="1:2" ht="12" customHeight="1">
      <c r="A52" s="35" t="s">
        <v>695</v>
      </c>
      <c r="B52" s="37" t="s">
        <v>389</v>
      </c>
    </row>
    <row r="53" spans="1:2" ht="12" customHeight="1">
      <c r="A53" s="35" t="s">
        <v>696</v>
      </c>
      <c r="B53" s="37" t="s">
        <v>540</v>
      </c>
    </row>
    <row r="54" spans="1:2" ht="12" customHeight="1">
      <c r="A54" s="35" t="s">
        <v>699</v>
      </c>
      <c r="B54" s="37" t="s">
        <v>544</v>
      </c>
    </row>
    <row r="55" spans="1:2" ht="12" customHeight="1">
      <c r="A55" s="35" t="s">
        <v>698</v>
      </c>
      <c r="B55" s="37" t="s">
        <v>542</v>
      </c>
    </row>
    <row r="56" spans="1:2" ht="12" customHeight="1">
      <c r="A56" s="40" t="s">
        <v>289</v>
      </c>
      <c r="B56" s="39" t="s">
        <v>543</v>
      </c>
    </row>
    <row r="57" spans="1:2" ht="12" customHeight="1">
      <c r="A57" s="93" t="s">
        <v>101</v>
      </c>
      <c r="B57" s="39"/>
    </row>
    <row r="58" spans="1:2" ht="12" customHeight="1">
      <c r="A58" s="35" t="s">
        <v>697</v>
      </c>
      <c r="B58" s="37" t="s">
        <v>541</v>
      </c>
    </row>
    <row r="59" spans="1:2" ht="12" customHeight="1">
      <c r="A59" s="41" t="s">
        <v>772</v>
      </c>
      <c r="B59" s="35" t="s">
        <v>971</v>
      </c>
    </row>
    <row r="60" spans="1:2" ht="12" customHeight="1">
      <c r="A60" s="35" t="s">
        <v>700</v>
      </c>
      <c r="B60" s="37" t="s">
        <v>547</v>
      </c>
    </row>
    <row r="61" spans="1:2" ht="12" customHeight="1">
      <c r="A61" s="35" t="s">
        <v>701</v>
      </c>
      <c r="B61" s="37" t="s">
        <v>548</v>
      </c>
    </row>
    <row r="62" spans="1:2" ht="12" customHeight="1">
      <c r="A62" s="41" t="s">
        <v>773</v>
      </c>
      <c r="B62" s="35"/>
    </row>
    <row r="63" spans="1:2" ht="12" customHeight="1">
      <c r="A63" s="35" t="s">
        <v>702</v>
      </c>
      <c r="B63" s="37" t="s">
        <v>549</v>
      </c>
    </row>
    <row r="64" spans="1:2" ht="12" customHeight="1">
      <c r="A64" s="35" t="s">
        <v>703</v>
      </c>
      <c r="B64" s="37" t="s">
        <v>550</v>
      </c>
    </row>
    <row r="65" spans="1:2" ht="12" customHeight="1">
      <c r="A65" s="35" t="s">
        <v>704</v>
      </c>
      <c r="B65" s="37" t="s">
        <v>551</v>
      </c>
    </row>
    <row r="66" spans="1:2" ht="12" customHeight="1">
      <c r="A66" s="35" t="s">
        <v>706</v>
      </c>
      <c r="B66" s="37" t="s">
        <v>552</v>
      </c>
    </row>
    <row r="67" spans="1:2" ht="12" customHeight="1">
      <c r="A67" s="41" t="s">
        <v>774</v>
      </c>
      <c r="B67" s="35"/>
    </row>
    <row r="68" spans="1:2" ht="12" customHeight="1">
      <c r="A68" s="35" t="s">
        <v>705</v>
      </c>
      <c r="B68" s="37" t="s">
        <v>555</v>
      </c>
    </row>
    <row r="69" spans="1:2" ht="12" customHeight="1">
      <c r="A69" s="35" t="s">
        <v>707</v>
      </c>
      <c r="B69" s="37" t="s">
        <v>556</v>
      </c>
    </row>
    <row r="70" spans="1:2" ht="12" customHeight="1">
      <c r="A70" s="40" t="s">
        <v>785</v>
      </c>
      <c r="B70" s="39" t="s">
        <v>554</v>
      </c>
    </row>
    <row r="71" spans="1:2" ht="12" customHeight="1">
      <c r="A71" s="35" t="s">
        <v>708</v>
      </c>
      <c r="B71" s="37" t="s">
        <v>557</v>
      </c>
    </row>
    <row r="72" spans="1:2" s="35" customFormat="1" ht="12" customHeight="1">
      <c r="A72" s="35" t="s">
        <v>775</v>
      </c>
      <c r="B72" s="37" t="s">
        <v>558</v>
      </c>
    </row>
    <row r="73" spans="1:2" ht="12" customHeight="1">
      <c r="A73" s="35" t="s">
        <v>709</v>
      </c>
      <c r="B73" s="37" t="s">
        <v>545</v>
      </c>
    </row>
    <row r="74" spans="1:2" ht="12" customHeight="1">
      <c r="A74" s="35" t="s">
        <v>710</v>
      </c>
      <c r="B74" s="37" t="s">
        <v>546</v>
      </c>
    </row>
    <row r="75" spans="1:2" ht="12" customHeight="1">
      <c r="A75" s="41" t="s">
        <v>786</v>
      </c>
      <c r="B75" s="35"/>
    </row>
    <row r="76" spans="1:2" ht="12" customHeight="1" thickBot="1">
      <c r="A76" s="42" t="s">
        <v>553</v>
      </c>
      <c r="B76" s="36"/>
    </row>
    <row r="153" ht="24" customHeight="1"/>
    <row r="232" ht="24" customHeight="1"/>
  </sheetData>
  <sheetProtection/>
  <printOptions/>
  <pageMargins left="0.75" right="0.75" top="1" bottom="1" header="0.5" footer="0.5"/>
  <pageSetup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1.8515625" style="0" customWidth="1"/>
    <col min="2" max="2" width="108.140625" style="0" bestFit="1" customWidth="1"/>
    <col min="5" max="5" width="12.140625" style="0" customWidth="1"/>
  </cols>
  <sheetData>
    <row r="1" spans="1:2" ht="12.75">
      <c r="A1" t="s">
        <v>236</v>
      </c>
      <c r="B1" t="s">
        <v>237</v>
      </c>
    </row>
    <row r="2" spans="1:2" ht="12.75">
      <c r="A2" t="s">
        <v>232</v>
      </c>
      <c r="B2" t="s">
        <v>1</v>
      </c>
    </row>
    <row r="3" spans="1:2" ht="12.75">
      <c r="A3" t="s">
        <v>233</v>
      </c>
      <c r="B3" t="s">
        <v>2</v>
      </c>
    </row>
    <row r="4" spans="1:2" ht="12.75">
      <c r="A4" t="s">
        <v>1430</v>
      </c>
      <c r="B4" t="s">
        <v>0</v>
      </c>
    </row>
    <row r="5" spans="1:2" ht="12.75">
      <c r="A5" t="s">
        <v>234</v>
      </c>
      <c r="B5" t="s">
        <v>235</v>
      </c>
    </row>
    <row r="6" spans="1:2" ht="12.75">
      <c r="A6" t="s">
        <v>238</v>
      </c>
      <c r="B6" t="s">
        <v>239</v>
      </c>
    </row>
    <row r="7" spans="1:2" ht="12.75">
      <c r="A7" t="s">
        <v>240</v>
      </c>
      <c r="B7" t="s">
        <v>241</v>
      </c>
    </row>
    <row r="8" spans="1:2" ht="12.75">
      <c r="A8" t="s">
        <v>242</v>
      </c>
      <c r="B8" t="s">
        <v>243</v>
      </c>
    </row>
    <row r="9" spans="1:2" ht="12.75">
      <c r="A9" t="s">
        <v>9</v>
      </c>
      <c r="B9" t="s">
        <v>244</v>
      </c>
    </row>
    <row r="10" spans="1:2" ht="12.75">
      <c r="A10" s="114" t="s">
        <v>246</v>
      </c>
      <c r="B10" s="114"/>
    </row>
    <row r="11" spans="1:2" ht="15">
      <c r="A11" s="111" t="s">
        <v>761</v>
      </c>
      <c r="B11" s="111" t="s">
        <v>1412</v>
      </c>
    </row>
    <row r="12" spans="1:2" ht="15">
      <c r="A12" s="111" t="s">
        <v>722</v>
      </c>
      <c r="B12" s="111" t="s">
        <v>1419</v>
      </c>
    </row>
    <row r="13" spans="1:2" ht="15">
      <c r="A13" s="111" t="s">
        <v>1127</v>
      </c>
      <c r="B13" s="111" t="s">
        <v>1413</v>
      </c>
    </row>
    <row r="14" spans="1:2" ht="15">
      <c r="A14" s="111" t="s">
        <v>258</v>
      </c>
      <c r="B14" s="111" t="s">
        <v>1423</v>
      </c>
    </row>
    <row r="15" spans="1:2" ht="15">
      <c r="A15" s="111" t="s">
        <v>821</v>
      </c>
      <c r="B15" s="111" t="s">
        <v>1424</v>
      </c>
    </row>
    <row r="16" spans="1:2" ht="15">
      <c r="A16" s="111" t="s">
        <v>763</v>
      </c>
      <c r="B16" s="111" t="s">
        <v>1411</v>
      </c>
    </row>
    <row r="17" spans="1:2" ht="15">
      <c r="A17" s="111" t="s">
        <v>768</v>
      </c>
      <c r="B17" s="111" t="s">
        <v>1414</v>
      </c>
    </row>
    <row r="18" spans="1:2" ht="15">
      <c r="A18" s="111" t="s">
        <v>351</v>
      </c>
      <c r="B18" s="111" t="s">
        <v>1422</v>
      </c>
    </row>
    <row r="19" spans="1:2" ht="15">
      <c r="A19" s="111" t="s">
        <v>1230</v>
      </c>
      <c r="B19" s="111" t="s">
        <v>1416</v>
      </c>
    </row>
    <row r="20" spans="1:2" ht="15">
      <c r="A20" s="111" t="s">
        <v>115</v>
      </c>
      <c r="B20" s="111" t="s">
        <v>1420</v>
      </c>
    </row>
    <row r="21" spans="1:2" ht="15">
      <c r="A21" s="111" t="s">
        <v>1215</v>
      </c>
      <c r="B21" s="111" t="s">
        <v>1415</v>
      </c>
    </row>
    <row r="22" spans="1:2" ht="15">
      <c r="A22" s="111" t="s">
        <v>665</v>
      </c>
      <c r="B22" s="111" t="s">
        <v>1421</v>
      </c>
    </row>
    <row r="23" spans="1:2" ht="15">
      <c r="A23" s="111" t="s">
        <v>661</v>
      </c>
      <c r="B23" s="111" t="s">
        <v>1418</v>
      </c>
    </row>
    <row r="24" spans="1:2" ht="15">
      <c r="A24" s="111" t="s">
        <v>663</v>
      </c>
      <c r="B24" s="111" t="s">
        <v>1417</v>
      </c>
    </row>
    <row r="25" spans="1:2" ht="12.75">
      <c r="A25" s="114" t="s">
        <v>245</v>
      </c>
      <c r="B25" s="114"/>
    </row>
    <row r="26" spans="1:2" ht="12.75">
      <c r="A26" t="s">
        <v>467</v>
      </c>
      <c r="B26" t="s">
        <v>160</v>
      </c>
    </row>
    <row r="27" spans="1:2" ht="12.75">
      <c r="A27" t="s">
        <v>468</v>
      </c>
      <c r="B27" t="s">
        <v>161</v>
      </c>
    </row>
    <row r="28" spans="1:2" ht="12.75">
      <c r="A28" t="s">
        <v>469</v>
      </c>
      <c r="B28" t="s">
        <v>162</v>
      </c>
    </row>
    <row r="29" spans="1:2" ht="12.75">
      <c r="A29" t="s">
        <v>470</v>
      </c>
      <c r="B29" t="s">
        <v>163</v>
      </c>
    </row>
    <row r="30" spans="1:2" ht="12.75">
      <c r="A30" t="s">
        <v>164</v>
      </c>
      <c r="B30" t="s">
        <v>165</v>
      </c>
    </row>
    <row r="31" spans="1:2" ht="12.75">
      <c r="A31" t="s">
        <v>471</v>
      </c>
      <c r="B31" t="s">
        <v>166</v>
      </c>
    </row>
    <row r="32" spans="1:2" ht="12.75">
      <c r="A32" t="s">
        <v>77</v>
      </c>
      <c r="B32" t="s">
        <v>167</v>
      </c>
    </row>
    <row r="33" spans="1:2" ht="12.75">
      <c r="A33" t="s">
        <v>472</v>
      </c>
      <c r="B33" t="s">
        <v>168</v>
      </c>
    </row>
    <row r="34" spans="1:2" ht="12.75">
      <c r="A34" t="s">
        <v>169</v>
      </c>
      <c r="B34" t="s">
        <v>170</v>
      </c>
    </row>
    <row r="35" spans="1:2" ht="12.75">
      <c r="A35" t="s">
        <v>473</v>
      </c>
      <c r="B35" t="s">
        <v>171</v>
      </c>
    </row>
    <row r="36" spans="1:2" ht="12.75">
      <c r="A36" t="s">
        <v>474</v>
      </c>
      <c r="B36" t="s">
        <v>172</v>
      </c>
    </row>
    <row r="37" spans="1:2" ht="12.75">
      <c r="A37" t="s">
        <v>475</v>
      </c>
      <c r="B37" t="s">
        <v>173</v>
      </c>
    </row>
    <row r="38" spans="1:2" ht="12.75">
      <c r="A38" t="s">
        <v>476</v>
      </c>
      <c r="B38" t="s">
        <v>174</v>
      </c>
    </row>
    <row r="39" spans="1:2" ht="12.75">
      <c r="A39" t="s">
        <v>80</v>
      </c>
      <c r="B39" t="s">
        <v>175</v>
      </c>
    </row>
    <row r="40" spans="1:2" ht="12.75">
      <c r="A40" t="s">
        <v>477</v>
      </c>
      <c r="B40" t="s">
        <v>176</v>
      </c>
    </row>
    <row r="41" spans="1:2" ht="12.75">
      <c r="A41" t="s">
        <v>478</v>
      </c>
      <c r="B41" t="s">
        <v>177</v>
      </c>
    </row>
    <row r="42" spans="1:2" ht="12.75">
      <c r="A42" t="s">
        <v>906</v>
      </c>
      <c r="B42" t="s">
        <v>178</v>
      </c>
    </row>
    <row r="43" spans="1:2" ht="12.75">
      <c r="A43" t="s">
        <v>907</v>
      </c>
      <c r="B43" t="s">
        <v>179</v>
      </c>
    </row>
    <row r="44" spans="1:2" ht="12.75">
      <c r="A44" t="s">
        <v>908</v>
      </c>
      <c r="B44" t="s">
        <v>180</v>
      </c>
    </row>
    <row r="45" spans="1:2" ht="12.75">
      <c r="A45" t="s">
        <v>181</v>
      </c>
      <c r="B45" t="s">
        <v>182</v>
      </c>
    </row>
    <row r="46" spans="1:2" ht="12.75">
      <c r="A46" t="s">
        <v>183</v>
      </c>
      <c r="B46" t="s">
        <v>184</v>
      </c>
    </row>
    <row r="47" spans="1:2" ht="12.75">
      <c r="A47" t="s">
        <v>909</v>
      </c>
      <c r="B47" t="s">
        <v>185</v>
      </c>
    </row>
    <row r="48" spans="1:2" ht="12.75">
      <c r="A48" t="s">
        <v>910</v>
      </c>
      <c r="B48" t="s">
        <v>186</v>
      </c>
    </row>
    <row r="49" spans="1:2" ht="12.75">
      <c r="A49" t="s">
        <v>911</v>
      </c>
      <c r="B49" t="s">
        <v>187</v>
      </c>
    </row>
    <row r="50" spans="1:2" ht="12.75">
      <c r="A50" t="s">
        <v>912</v>
      </c>
      <c r="B50" t="s">
        <v>188</v>
      </c>
    </row>
    <row r="51" spans="1:2" ht="12.75">
      <c r="A51" t="s">
        <v>83</v>
      </c>
      <c r="B51" t="s">
        <v>189</v>
      </c>
    </row>
    <row r="52" spans="1:2" ht="12.75">
      <c r="A52" t="s">
        <v>190</v>
      </c>
      <c r="B52" t="s">
        <v>191</v>
      </c>
    </row>
    <row r="53" spans="1:2" ht="12.75">
      <c r="A53" t="s">
        <v>85</v>
      </c>
      <c r="B53" t="s">
        <v>192</v>
      </c>
    </row>
    <row r="54" spans="1:2" ht="12.75">
      <c r="A54" t="s">
        <v>915</v>
      </c>
      <c r="B54" t="s">
        <v>193</v>
      </c>
    </row>
    <row r="55" spans="1:2" ht="12.75">
      <c r="A55" t="s">
        <v>916</v>
      </c>
      <c r="B55" t="s">
        <v>194</v>
      </c>
    </row>
    <row r="56" spans="1:2" ht="12.75">
      <c r="A56" t="s">
        <v>917</v>
      </c>
      <c r="B56" t="s">
        <v>195</v>
      </c>
    </row>
    <row r="57" spans="1:2" ht="12.75">
      <c r="A57" t="s">
        <v>196</v>
      </c>
      <c r="B57" t="s">
        <v>197</v>
      </c>
    </row>
    <row r="58" spans="1:2" ht="12.75">
      <c r="A58" t="s">
        <v>918</v>
      </c>
      <c r="B58" t="s">
        <v>198</v>
      </c>
    </row>
    <row r="59" spans="1:2" ht="12.75">
      <c r="A59" t="s">
        <v>919</v>
      </c>
      <c r="B59" t="s">
        <v>199</v>
      </c>
    </row>
    <row r="60" spans="1:2" ht="12.75">
      <c r="A60" t="s">
        <v>920</v>
      </c>
      <c r="B60" t="s">
        <v>200</v>
      </c>
    </row>
    <row r="61" spans="1:2" ht="12.75">
      <c r="A61" t="s">
        <v>921</v>
      </c>
      <c r="B61" t="s">
        <v>201</v>
      </c>
    </row>
    <row r="62" spans="1:2" ht="12.75">
      <c r="A62" t="s">
        <v>913</v>
      </c>
      <c r="B62" t="s">
        <v>202</v>
      </c>
    </row>
    <row r="63" spans="1:2" ht="12.75">
      <c r="A63" t="s">
        <v>79</v>
      </c>
      <c r="B63" t="s">
        <v>203</v>
      </c>
    </row>
    <row r="64" spans="1:2" ht="12.75">
      <c r="A64" t="s">
        <v>922</v>
      </c>
      <c r="B64" t="s">
        <v>204</v>
      </c>
    </row>
    <row r="65" spans="1:2" ht="12.75">
      <c r="A65" t="s">
        <v>923</v>
      </c>
      <c r="B65" t="s">
        <v>205</v>
      </c>
    </row>
    <row r="66" spans="1:2" ht="12.75">
      <c r="A66" t="s">
        <v>924</v>
      </c>
      <c r="B66" t="s">
        <v>206</v>
      </c>
    </row>
    <row r="67" spans="1:2" ht="12.75">
      <c r="A67" t="s">
        <v>925</v>
      </c>
      <c r="B67" t="s">
        <v>207</v>
      </c>
    </row>
    <row r="68" spans="1:2" ht="12.75">
      <c r="A68" t="s">
        <v>81</v>
      </c>
      <c r="B68" t="s">
        <v>208</v>
      </c>
    </row>
    <row r="69" spans="1:2" ht="12.75">
      <c r="A69" t="s">
        <v>927</v>
      </c>
      <c r="B69" t="s">
        <v>209</v>
      </c>
    </row>
    <row r="70" spans="1:2" ht="12.75">
      <c r="A70" t="s">
        <v>928</v>
      </c>
      <c r="B70" t="s">
        <v>210</v>
      </c>
    </row>
    <row r="71" spans="1:2" ht="12.75">
      <c r="A71" t="s">
        <v>929</v>
      </c>
      <c r="B71" t="s">
        <v>211</v>
      </c>
    </row>
    <row r="72" spans="1:2" ht="12.75">
      <c r="A72" t="s">
        <v>212</v>
      </c>
      <c r="B72" t="s">
        <v>213</v>
      </c>
    </row>
    <row r="73" spans="1:2" ht="12.75">
      <c r="A73" t="s">
        <v>926</v>
      </c>
      <c r="B73" t="s">
        <v>214</v>
      </c>
    </row>
    <row r="74" spans="1:2" ht="12.75">
      <c r="A74" t="s">
        <v>484</v>
      </c>
      <c r="B74" t="s">
        <v>215</v>
      </c>
    </row>
    <row r="75" spans="1:2" ht="12.75">
      <c r="A75" t="s">
        <v>485</v>
      </c>
      <c r="B75" t="s">
        <v>216</v>
      </c>
    </row>
    <row r="76" spans="1:2" ht="12.75">
      <c r="A76" t="s">
        <v>780</v>
      </c>
      <c r="B76" t="s">
        <v>217</v>
      </c>
    </row>
    <row r="77" spans="1:2" ht="12.75">
      <c r="A77" t="s">
        <v>486</v>
      </c>
      <c r="B77" t="s">
        <v>218</v>
      </c>
    </row>
    <row r="78" spans="1:2" ht="12.75">
      <c r="A78" t="s">
        <v>219</v>
      </c>
      <c r="B78" t="s">
        <v>220</v>
      </c>
    </row>
    <row r="79" spans="1:2" ht="12.75">
      <c r="A79" t="s">
        <v>487</v>
      </c>
      <c r="B79" t="s">
        <v>221</v>
      </c>
    </row>
    <row r="80" spans="1:2" ht="12.75">
      <c r="A80" t="s">
        <v>488</v>
      </c>
      <c r="B80" t="s">
        <v>222</v>
      </c>
    </row>
    <row r="81" spans="1:2" ht="12.75">
      <c r="A81" t="s">
        <v>489</v>
      </c>
      <c r="B81" t="s">
        <v>223</v>
      </c>
    </row>
    <row r="82" spans="1:2" ht="12.75">
      <c r="A82" t="s">
        <v>490</v>
      </c>
      <c r="B82" t="s">
        <v>224</v>
      </c>
    </row>
    <row r="83" spans="1:2" ht="12.75">
      <c r="A83" t="s">
        <v>82</v>
      </c>
      <c r="B83" t="s">
        <v>225</v>
      </c>
    </row>
    <row r="84" spans="1:2" ht="12.75">
      <c r="A84" t="s">
        <v>84</v>
      </c>
      <c r="B84" t="s">
        <v>226</v>
      </c>
    </row>
    <row r="85" spans="1:2" ht="12.75">
      <c r="A85" t="s">
        <v>914</v>
      </c>
      <c r="B85" t="s">
        <v>227</v>
      </c>
    </row>
    <row r="86" spans="1:2" ht="12.75">
      <c r="A86" t="s">
        <v>781</v>
      </c>
      <c r="B86" t="s">
        <v>228</v>
      </c>
    </row>
    <row r="87" spans="1:2" ht="12.75">
      <c r="A87" t="s">
        <v>782</v>
      </c>
      <c r="B87" t="s">
        <v>229</v>
      </c>
    </row>
    <row r="88" spans="1:2" ht="12.75">
      <c r="A88" t="s">
        <v>78</v>
      </c>
      <c r="B88" t="s">
        <v>230</v>
      </c>
    </row>
    <row r="89" spans="1:2" ht="12.75">
      <c r="A89" t="s">
        <v>783</v>
      </c>
      <c r="B89" t="s">
        <v>231</v>
      </c>
    </row>
    <row r="91" spans="1:2" ht="12.75">
      <c r="A91" s="114" t="s">
        <v>247</v>
      </c>
      <c r="B91" s="114"/>
    </row>
    <row r="92" spans="1:2" ht="12.75">
      <c r="A92" s="35" t="s">
        <v>691</v>
      </c>
      <c r="B92" s="37" t="s">
        <v>248</v>
      </c>
    </row>
    <row r="93" spans="1:2" ht="12.75">
      <c r="A93" s="35" t="s">
        <v>692</v>
      </c>
      <c r="B93" s="37" t="s">
        <v>249</v>
      </c>
    </row>
    <row r="94" spans="1:2" ht="12.75">
      <c r="A94" s="35" t="s">
        <v>693</v>
      </c>
      <c r="B94" s="37" t="s">
        <v>250</v>
      </c>
    </row>
    <row r="95" spans="1:2" ht="12.75">
      <c r="A95" s="38" t="s">
        <v>287</v>
      </c>
      <c r="B95" s="39" t="s">
        <v>1429</v>
      </c>
    </row>
    <row r="96" spans="1:2" ht="12.75">
      <c r="A96" s="40" t="s">
        <v>288</v>
      </c>
      <c r="B96" s="39" t="s">
        <v>1428</v>
      </c>
    </row>
    <row r="97" spans="1:2" ht="12.75">
      <c r="A97" s="35" t="s">
        <v>694</v>
      </c>
      <c r="B97" s="37" t="s">
        <v>1425</v>
      </c>
    </row>
    <row r="98" spans="1:2" ht="12.75">
      <c r="A98" s="35" t="s">
        <v>695</v>
      </c>
      <c r="B98" s="37" t="s">
        <v>389</v>
      </c>
    </row>
    <row r="99" spans="1:2" ht="12.75">
      <c r="A99" s="35" t="s">
        <v>696</v>
      </c>
      <c r="B99" s="37" t="s">
        <v>540</v>
      </c>
    </row>
    <row r="100" spans="1:2" ht="12.75">
      <c r="A100" s="35" t="s">
        <v>699</v>
      </c>
      <c r="B100" s="37" t="s">
        <v>544</v>
      </c>
    </row>
    <row r="101" spans="1:2" ht="12.75">
      <c r="A101" s="35" t="s">
        <v>698</v>
      </c>
      <c r="B101" s="37" t="s">
        <v>542</v>
      </c>
    </row>
    <row r="102" spans="1:2" ht="12.75">
      <c r="A102" s="40" t="s">
        <v>289</v>
      </c>
      <c r="B102" s="39" t="s">
        <v>1427</v>
      </c>
    </row>
    <row r="103" spans="1:2" ht="12.75">
      <c r="A103" s="35" t="s">
        <v>697</v>
      </c>
      <c r="B103" s="37" t="s">
        <v>541</v>
      </c>
    </row>
    <row r="104" spans="1:2" ht="12.75">
      <c r="A104" s="35" t="s">
        <v>700</v>
      </c>
      <c r="B104" s="37" t="s">
        <v>547</v>
      </c>
    </row>
    <row r="105" spans="1:2" ht="12.75">
      <c r="A105" s="35" t="s">
        <v>701</v>
      </c>
      <c r="B105" s="37" t="s">
        <v>548</v>
      </c>
    </row>
    <row r="106" spans="1:2" ht="12.75">
      <c r="A106" s="35" t="s">
        <v>702</v>
      </c>
      <c r="B106" s="37" t="s">
        <v>549</v>
      </c>
    </row>
    <row r="107" spans="1:2" ht="12.75">
      <c r="A107" s="35" t="s">
        <v>703</v>
      </c>
      <c r="B107" s="37" t="s">
        <v>550</v>
      </c>
    </row>
    <row r="108" spans="1:2" ht="12.75">
      <c r="A108" s="35" t="s">
        <v>704</v>
      </c>
      <c r="B108" s="37" t="s">
        <v>551</v>
      </c>
    </row>
    <row r="109" spans="1:2" ht="12.75">
      <c r="A109" s="35" t="s">
        <v>706</v>
      </c>
      <c r="B109" s="37" t="s">
        <v>552</v>
      </c>
    </row>
    <row r="110" spans="1:2" ht="12.75">
      <c r="A110" s="35" t="s">
        <v>705</v>
      </c>
      <c r="B110" s="37" t="s">
        <v>555</v>
      </c>
    </row>
    <row r="111" spans="1:2" ht="12.75">
      <c r="A111" s="35" t="s">
        <v>707</v>
      </c>
      <c r="B111" s="37" t="s">
        <v>556</v>
      </c>
    </row>
    <row r="112" spans="1:2" ht="12.75">
      <c r="A112" s="40" t="s">
        <v>785</v>
      </c>
      <c r="B112" s="39" t="s">
        <v>1426</v>
      </c>
    </row>
    <row r="113" spans="1:2" ht="12.75">
      <c r="A113" s="35" t="s">
        <v>708</v>
      </c>
      <c r="B113" s="37" t="s">
        <v>557</v>
      </c>
    </row>
    <row r="114" spans="1:2" ht="12.75">
      <c r="A114" s="35" t="s">
        <v>775</v>
      </c>
      <c r="B114" s="37" t="s">
        <v>558</v>
      </c>
    </row>
    <row r="115" spans="1:2" ht="12.75">
      <c r="A115" s="35" t="s">
        <v>709</v>
      </c>
      <c r="B115" s="37" t="s">
        <v>545</v>
      </c>
    </row>
    <row r="116" spans="1:2" ht="12.75">
      <c r="A116" s="35" t="s">
        <v>710</v>
      </c>
      <c r="B116" s="37" t="s">
        <v>546</v>
      </c>
    </row>
  </sheetData>
  <sheetProtection/>
  <mergeCells count="3">
    <mergeCell ref="A10:B10"/>
    <mergeCell ref="A25:B25"/>
    <mergeCell ref="A91:B9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36">
      <selection activeCell="B66" sqref="B66"/>
    </sheetView>
  </sheetViews>
  <sheetFormatPr defaultColWidth="8.8515625" defaultRowHeight="12.75"/>
  <cols>
    <col min="1" max="1" width="10.140625" style="17" bestFit="1" customWidth="1"/>
    <col min="2" max="2" width="112.8515625" style="19" customWidth="1"/>
    <col min="3" max="16384" width="8.8515625" style="1" customWidth="1"/>
  </cols>
  <sheetData>
    <row r="1" spans="1:2" ht="11.25">
      <c r="A1" s="15" t="s">
        <v>1099</v>
      </c>
      <c r="B1" s="16" t="s">
        <v>1100</v>
      </c>
    </row>
    <row r="2" spans="1:2" ht="56.25">
      <c r="A2" s="17">
        <v>36623</v>
      </c>
      <c r="B2" s="18" t="s">
        <v>139</v>
      </c>
    </row>
    <row r="3" spans="1:2" ht="11.25">
      <c r="A3" s="17">
        <v>36640</v>
      </c>
      <c r="B3" s="19" t="s">
        <v>1101</v>
      </c>
    </row>
    <row r="4" spans="1:2" ht="11.25">
      <c r="A4" s="17">
        <v>36641</v>
      </c>
      <c r="B4" s="19" t="s">
        <v>658</v>
      </c>
    </row>
    <row r="5" spans="1:2" ht="22.5">
      <c r="A5" s="17">
        <v>36663</v>
      </c>
      <c r="B5" s="18" t="s">
        <v>639</v>
      </c>
    </row>
    <row r="6" spans="1:2" ht="22.5">
      <c r="A6" s="17">
        <v>36668</v>
      </c>
      <c r="B6" s="18" t="s">
        <v>685</v>
      </c>
    </row>
    <row r="7" spans="1:2" ht="11.25">
      <c r="A7" s="17">
        <v>36672</v>
      </c>
      <c r="B7" s="19" t="s">
        <v>684</v>
      </c>
    </row>
    <row r="8" spans="1:2" ht="11.25">
      <c r="A8" s="17">
        <v>36680</v>
      </c>
      <c r="B8" s="19" t="s">
        <v>1098</v>
      </c>
    </row>
    <row r="9" ht="11.25">
      <c r="B9" s="19" t="s">
        <v>419</v>
      </c>
    </row>
    <row r="10" spans="1:2" ht="11.25">
      <c r="A10" s="17">
        <v>36685</v>
      </c>
      <c r="B10" s="19" t="s">
        <v>86</v>
      </c>
    </row>
    <row r="11" spans="1:2" ht="11.25">
      <c r="A11" s="17">
        <v>36693</v>
      </c>
      <c r="B11" s="19" t="s">
        <v>870</v>
      </c>
    </row>
    <row r="12" spans="1:2" ht="11.25">
      <c r="A12" s="17">
        <v>36697</v>
      </c>
      <c r="B12" s="19" t="s">
        <v>859</v>
      </c>
    </row>
    <row r="13" spans="1:2" ht="11.25">
      <c r="A13" s="17">
        <v>36703</v>
      </c>
      <c r="B13" s="19" t="s">
        <v>1085</v>
      </c>
    </row>
    <row r="14" spans="1:2" ht="11.25">
      <c r="A14" s="17">
        <v>36717</v>
      </c>
      <c r="B14" s="19" t="s">
        <v>87</v>
      </c>
    </row>
    <row r="15" spans="1:2" ht="11.25">
      <c r="A15" s="17">
        <v>36720</v>
      </c>
      <c r="B15" s="19" t="s">
        <v>103</v>
      </c>
    </row>
    <row r="16" spans="1:2" ht="11.25">
      <c r="A16" s="17">
        <v>36732</v>
      </c>
      <c r="B16" s="19" t="s">
        <v>336</v>
      </c>
    </row>
    <row r="17" spans="1:2" ht="11.25">
      <c r="A17" s="17">
        <v>36766</v>
      </c>
      <c r="B17" s="19" t="s">
        <v>1206</v>
      </c>
    </row>
    <row r="18" spans="1:2" ht="11.25">
      <c r="A18" s="17">
        <v>36775</v>
      </c>
      <c r="B18" s="19" t="s">
        <v>505</v>
      </c>
    </row>
    <row r="19" spans="1:2" ht="11.25">
      <c r="A19" s="17">
        <v>36790</v>
      </c>
      <c r="B19" s="19" t="s">
        <v>1126</v>
      </c>
    </row>
    <row r="20" spans="1:2" ht="11.25">
      <c r="A20" s="17">
        <v>36854</v>
      </c>
      <c r="B20" s="19" t="s">
        <v>1091</v>
      </c>
    </row>
    <row r="21" spans="1:2" ht="22.5">
      <c r="A21" s="17">
        <v>36857</v>
      </c>
      <c r="B21" s="18" t="s">
        <v>104</v>
      </c>
    </row>
    <row r="22" spans="1:2" ht="11.25">
      <c r="A22" s="17">
        <v>36859</v>
      </c>
      <c r="B22" s="19" t="s">
        <v>1045</v>
      </c>
    </row>
    <row r="23" spans="1:2" ht="11.25">
      <c r="A23" s="17">
        <v>36930</v>
      </c>
      <c r="B23" s="19" t="s">
        <v>146</v>
      </c>
    </row>
    <row r="24" spans="1:2" ht="11.25">
      <c r="A24" s="17">
        <v>36966</v>
      </c>
      <c r="B24" s="19" t="s">
        <v>826</v>
      </c>
    </row>
    <row r="25" spans="1:2" ht="11.25">
      <c r="A25" s="17">
        <v>36978</v>
      </c>
      <c r="B25" s="19" t="s">
        <v>784</v>
      </c>
    </row>
    <row r="26" spans="1:2" ht="11.25">
      <c r="A26" s="17">
        <v>36984</v>
      </c>
      <c r="B26" s="19" t="s">
        <v>669</v>
      </c>
    </row>
    <row r="27" spans="1:2" ht="11.25">
      <c r="A27" s="17">
        <v>36985</v>
      </c>
      <c r="B27" s="19" t="s">
        <v>377</v>
      </c>
    </row>
    <row r="28" spans="1:2" ht="11.25">
      <c r="A28" s="17">
        <v>37088</v>
      </c>
      <c r="B28" s="19" t="s">
        <v>496</v>
      </c>
    </row>
    <row r="29" spans="1:2" ht="11.25">
      <c r="A29" s="17">
        <v>37111</v>
      </c>
      <c r="B29" s="19" t="s">
        <v>252</v>
      </c>
    </row>
    <row r="30" spans="1:2" ht="11.25">
      <c r="A30" s="17">
        <v>37266</v>
      </c>
      <c r="B30" s="19" t="s">
        <v>756</v>
      </c>
    </row>
    <row r="31" spans="1:2" ht="27" customHeight="1">
      <c r="A31" s="17">
        <v>37267</v>
      </c>
      <c r="B31" s="18" t="s">
        <v>447</v>
      </c>
    </row>
    <row r="32" spans="1:2" ht="11.25">
      <c r="A32" s="17">
        <v>37273</v>
      </c>
      <c r="B32" s="19" t="s">
        <v>865</v>
      </c>
    </row>
    <row r="33" spans="1:2" ht="11.25">
      <c r="A33" s="17">
        <v>37284</v>
      </c>
      <c r="B33" s="19" t="s">
        <v>1083</v>
      </c>
    </row>
    <row r="34" spans="1:2" ht="11.25">
      <c r="A34" s="17">
        <v>37393</v>
      </c>
      <c r="B34" s="19" t="s">
        <v>1204</v>
      </c>
    </row>
    <row r="35" spans="1:2" ht="11.25">
      <c r="A35" s="17">
        <v>37452</v>
      </c>
      <c r="B35" s="19" t="s">
        <v>776</v>
      </c>
    </row>
    <row r="36" spans="1:2" ht="11.25">
      <c r="A36" s="17">
        <v>37509</v>
      </c>
      <c r="B36" s="19" t="s">
        <v>301</v>
      </c>
    </row>
    <row r="37" spans="1:2" ht="11.25">
      <c r="A37" s="17">
        <v>37531</v>
      </c>
      <c r="B37" s="19" t="s">
        <v>367</v>
      </c>
    </row>
    <row r="38" spans="1:2" ht="11.25">
      <c r="A38" s="17">
        <v>37538</v>
      </c>
      <c r="B38" s="19" t="s">
        <v>616</v>
      </c>
    </row>
    <row r="39" spans="1:2" ht="11.25">
      <c r="A39" s="17">
        <v>37553</v>
      </c>
      <c r="B39" s="19" t="s">
        <v>102</v>
      </c>
    </row>
    <row r="40" spans="1:2" ht="11.25">
      <c r="A40" s="17">
        <v>37560</v>
      </c>
      <c r="B40" s="19" t="s">
        <v>795</v>
      </c>
    </row>
    <row r="41" spans="1:2" ht="11.25">
      <c r="A41" s="17">
        <v>37566</v>
      </c>
      <c r="B41" s="19" t="s">
        <v>76</v>
      </c>
    </row>
    <row r="42" spans="1:2" ht="11.25">
      <c r="A42" s="17">
        <v>37587</v>
      </c>
      <c r="B42" s="19" t="s">
        <v>931</v>
      </c>
    </row>
    <row r="43" spans="1:2" ht="11.25">
      <c r="A43" s="17">
        <v>37593</v>
      </c>
      <c r="B43" s="19" t="s">
        <v>75</v>
      </c>
    </row>
    <row r="44" spans="1:2" ht="11.25">
      <c r="A44" s="17">
        <v>37629</v>
      </c>
      <c r="B44" s="19" t="s">
        <v>147</v>
      </c>
    </row>
    <row r="45" spans="1:2" ht="11.25">
      <c r="A45" s="17">
        <v>37679</v>
      </c>
      <c r="B45" s="19" t="s">
        <v>1005</v>
      </c>
    </row>
    <row r="46" spans="1:2" ht="11.25">
      <c r="A46" s="17">
        <v>37705</v>
      </c>
      <c r="B46" s="19" t="s">
        <v>379</v>
      </c>
    </row>
    <row r="47" spans="1:2" ht="11.25">
      <c r="A47" s="17">
        <v>37706</v>
      </c>
      <c r="B47" s="19" t="s">
        <v>601</v>
      </c>
    </row>
    <row r="48" spans="1:2" ht="11.25">
      <c r="A48" s="17">
        <v>37711</v>
      </c>
      <c r="B48" s="19" t="s">
        <v>266</v>
      </c>
    </row>
    <row r="49" spans="1:2" ht="11.25">
      <c r="A49" s="17">
        <v>37750</v>
      </c>
      <c r="B49" s="19" t="s">
        <v>686</v>
      </c>
    </row>
    <row r="50" spans="1:2" ht="11.25">
      <c r="A50" s="17">
        <v>37868</v>
      </c>
      <c r="B50" s="19" t="s">
        <v>559</v>
      </c>
    </row>
    <row r="51" spans="1:2" ht="11.25">
      <c r="A51" s="17">
        <v>37889</v>
      </c>
      <c r="B51" s="19" t="s">
        <v>854</v>
      </c>
    </row>
    <row r="52" spans="1:2" ht="11.25">
      <c r="A52" s="17">
        <v>38188</v>
      </c>
      <c r="B52" s="19" t="s">
        <v>457</v>
      </c>
    </row>
    <row r="53" spans="1:2" ht="11.25">
      <c r="A53" s="17">
        <v>38195</v>
      </c>
      <c r="B53" s="19" t="s">
        <v>445</v>
      </c>
    </row>
    <row r="54" spans="1:2" ht="11.25">
      <c r="A54" s="17">
        <v>38238</v>
      </c>
      <c r="B54" s="19" t="s">
        <v>858</v>
      </c>
    </row>
    <row r="55" spans="1:2" ht="11.25">
      <c r="A55" s="17">
        <v>38373</v>
      </c>
      <c r="B55" s="19" t="s">
        <v>612</v>
      </c>
    </row>
    <row r="56" spans="1:2" ht="11.25">
      <c r="A56" s="17">
        <v>38390</v>
      </c>
      <c r="B56" s="19" t="s">
        <v>615</v>
      </c>
    </row>
    <row r="57" spans="1:2" ht="11.25">
      <c r="A57" s="17">
        <v>38483</v>
      </c>
      <c r="B57" s="19" t="s">
        <v>614</v>
      </c>
    </row>
    <row r="58" spans="1:2" ht="11.25">
      <c r="A58" s="17">
        <v>38503</v>
      </c>
      <c r="B58" s="19" t="s">
        <v>1061</v>
      </c>
    </row>
    <row r="59" spans="1:2" ht="11.25">
      <c r="A59" s="17">
        <v>38539</v>
      </c>
      <c r="B59" s="19" t="s">
        <v>856</v>
      </c>
    </row>
    <row r="60" spans="1:2" ht="11.25">
      <c r="A60" s="17">
        <v>38544</v>
      </c>
      <c r="B60" s="19" t="s">
        <v>514</v>
      </c>
    </row>
    <row r="61" spans="1:2" ht="11.25">
      <c r="A61" s="17">
        <v>38547</v>
      </c>
      <c r="B61" s="19" t="s">
        <v>1084</v>
      </c>
    </row>
    <row r="62" spans="1:2" ht="11.25">
      <c r="A62" s="17">
        <v>38559</v>
      </c>
      <c r="B62" s="19" t="s">
        <v>1123</v>
      </c>
    </row>
    <row r="63" spans="1:2" ht="11.25">
      <c r="A63" s="17">
        <v>38625</v>
      </c>
      <c r="B63" s="19" t="s">
        <v>1063</v>
      </c>
    </row>
    <row r="64" spans="1:2" ht="11.25">
      <c r="A64" s="17">
        <v>38644</v>
      </c>
      <c r="B64" s="113" t="s">
        <v>300</v>
      </c>
    </row>
    <row r="65" spans="1:2" ht="11.25">
      <c r="A65" s="17">
        <v>38923</v>
      </c>
      <c r="B65" s="19" t="s">
        <v>464</v>
      </c>
    </row>
    <row r="66" spans="1:2" ht="11.25">
      <c r="A66" s="17">
        <v>38971</v>
      </c>
      <c r="B66" s="19" t="s">
        <v>1270</v>
      </c>
    </row>
    <row r="67" spans="1:2" ht="11.25">
      <c r="A67" s="17">
        <v>39322</v>
      </c>
      <c r="B67" s="19" t="s">
        <v>582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524"/>
  <sheetViews>
    <sheetView zoomScale="125" zoomScaleNormal="125" zoomScalePageLayoutView="0" workbookViewId="0" topLeftCell="A1">
      <selection activeCell="A2" sqref="A2"/>
    </sheetView>
  </sheetViews>
  <sheetFormatPr defaultColWidth="9.140625" defaultRowHeight="12" customHeight="1"/>
  <cols>
    <col min="1" max="1" width="7.140625" style="9" customWidth="1"/>
    <col min="2" max="2" width="7.421875" style="20" customWidth="1"/>
    <col min="3" max="3" width="7.28125" style="20" customWidth="1"/>
    <col min="4" max="4" width="7.140625" style="9" customWidth="1"/>
    <col min="5" max="5" width="9.140625" style="8" customWidth="1"/>
    <col min="6" max="6" width="7.8515625" style="43" customWidth="1"/>
    <col min="7" max="7" width="10.140625" style="10" customWidth="1"/>
    <col min="8" max="8" width="7.140625" style="20" customWidth="1"/>
    <col min="9" max="10" width="8.421875" style="20" customWidth="1"/>
    <col min="11" max="11" width="15.00390625" style="57" customWidth="1"/>
    <col min="12" max="12" width="48.421875" style="57" customWidth="1"/>
    <col min="13" max="13" width="9.140625" style="57" customWidth="1"/>
    <col min="14" max="15" width="11.7109375" style="22" customWidth="1"/>
    <col min="16" max="16" width="13.57421875" style="22" customWidth="1"/>
    <col min="17" max="17" width="12.57421875" style="22" customWidth="1"/>
    <col min="18" max="18" width="13.8515625" style="22" customWidth="1"/>
    <col min="19" max="24" width="12.57421875" style="22" customWidth="1"/>
    <col min="25" max="25" width="14.00390625" style="22" customWidth="1"/>
    <col min="26" max="46" width="9.28125" style="26" customWidth="1"/>
    <col min="47" max="47" width="10.57421875" style="26" customWidth="1"/>
    <col min="48" max="56" width="9.28125" style="26" customWidth="1"/>
    <col min="57" max="57" width="9.28125" style="25" customWidth="1"/>
    <col min="58" max="16384" width="9.140625" style="25" customWidth="1"/>
  </cols>
  <sheetData>
    <row r="1" spans="1:57" s="24" customFormat="1" ht="79.5" customHeight="1" thickBot="1">
      <c r="A1" s="47" t="s">
        <v>1057</v>
      </c>
      <c r="B1" s="47" t="s">
        <v>1058</v>
      </c>
      <c r="C1" s="47" t="s">
        <v>1059</v>
      </c>
      <c r="D1" s="47" t="s">
        <v>1060</v>
      </c>
      <c r="E1" s="47" t="s">
        <v>387</v>
      </c>
      <c r="F1" s="46" t="s">
        <v>96</v>
      </c>
      <c r="G1" s="47" t="s">
        <v>290</v>
      </c>
      <c r="H1" s="47" t="s">
        <v>482</v>
      </c>
      <c r="I1" s="47" t="s">
        <v>1053</v>
      </c>
      <c r="J1" s="47" t="s">
        <v>334</v>
      </c>
      <c r="K1" s="47" t="s">
        <v>855</v>
      </c>
      <c r="L1" s="47" t="s">
        <v>481</v>
      </c>
      <c r="M1" s="47" t="s">
        <v>581</v>
      </c>
      <c r="N1" s="58" t="s">
        <v>98</v>
      </c>
      <c r="O1" s="90" t="s">
        <v>99</v>
      </c>
      <c r="P1" s="47" t="s">
        <v>1403</v>
      </c>
      <c r="Q1" s="47" t="s">
        <v>13</v>
      </c>
      <c r="R1" s="107" t="s">
        <v>1330</v>
      </c>
      <c r="S1" s="107" t="s">
        <v>1331</v>
      </c>
      <c r="T1" s="107" t="s">
        <v>1336</v>
      </c>
      <c r="U1" s="107" t="s">
        <v>1337</v>
      </c>
      <c r="V1" s="107" t="s">
        <v>1332</v>
      </c>
      <c r="W1" s="107" t="s">
        <v>1333</v>
      </c>
      <c r="X1" s="107" t="s">
        <v>1334</v>
      </c>
      <c r="Y1" s="107" t="s">
        <v>1335</v>
      </c>
      <c r="Z1" s="52" t="s">
        <v>691</v>
      </c>
      <c r="AA1" s="52" t="s">
        <v>692</v>
      </c>
      <c r="AB1" s="52" t="s">
        <v>693</v>
      </c>
      <c r="AC1" s="52" t="s">
        <v>287</v>
      </c>
      <c r="AD1" s="52" t="s">
        <v>288</v>
      </c>
      <c r="AE1" s="52" t="s">
        <v>694</v>
      </c>
      <c r="AF1" s="52" t="s">
        <v>771</v>
      </c>
      <c r="AG1" s="53" t="s">
        <v>695</v>
      </c>
      <c r="AH1" s="53" t="s">
        <v>696</v>
      </c>
      <c r="AI1" s="53" t="s">
        <v>699</v>
      </c>
      <c r="AJ1" s="53" t="s">
        <v>698</v>
      </c>
      <c r="AK1" s="53" t="s">
        <v>289</v>
      </c>
      <c r="AL1" s="53" t="s">
        <v>298</v>
      </c>
      <c r="AM1" s="53" t="s">
        <v>697</v>
      </c>
      <c r="AN1" s="53" t="s">
        <v>772</v>
      </c>
      <c r="AO1" s="54" t="s">
        <v>700</v>
      </c>
      <c r="AP1" s="54" t="s">
        <v>701</v>
      </c>
      <c r="AQ1" s="54" t="s">
        <v>773</v>
      </c>
      <c r="AR1" s="23" t="s">
        <v>702</v>
      </c>
      <c r="AS1" s="23" t="s">
        <v>703</v>
      </c>
      <c r="AT1" s="23" t="s">
        <v>704</v>
      </c>
      <c r="AU1" s="23" t="s">
        <v>706</v>
      </c>
      <c r="AV1" s="23" t="s">
        <v>774</v>
      </c>
      <c r="AW1" s="55" t="s">
        <v>705</v>
      </c>
      <c r="AX1" s="55" t="s">
        <v>707</v>
      </c>
      <c r="AY1" s="55" t="s">
        <v>785</v>
      </c>
      <c r="AZ1" s="55" t="s">
        <v>708</v>
      </c>
      <c r="BA1" s="55" t="s">
        <v>711</v>
      </c>
      <c r="BB1" s="55" t="s">
        <v>709</v>
      </c>
      <c r="BC1" s="55" t="s">
        <v>710</v>
      </c>
      <c r="BD1" s="55" t="s">
        <v>786</v>
      </c>
      <c r="BE1" s="47" t="s">
        <v>787</v>
      </c>
    </row>
    <row r="2" spans="1:57" ht="12" customHeight="1" thickTop="1">
      <c r="A2" s="2" t="s">
        <v>917</v>
      </c>
      <c r="B2" s="4">
        <v>97</v>
      </c>
      <c r="C2" s="4" t="s">
        <v>917</v>
      </c>
      <c r="D2" s="2" t="s">
        <v>65</v>
      </c>
      <c r="E2" s="22">
        <v>1</v>
      </c>
      <c r="F2" s="45">
        <v>14014.8091</v>
      </c>
      <c r="G2" s="44">
        <v>9070.191518467853</v>
      </c>
      <c r="H2" s="4" t="s">
        <v>763</v>
      </c>
      <c r="I2" s="4" t="s">
        <v>860</v>
      </c>
      <c r="J2" s="25">
        <v>10</v>
      </c>
      <c r="K2" s="4" t="s">
        <v>624</v>
      </c>
      <c r="L2" s="13" t="s">
        <v>625</v>
      </c>
      <c r="M2" s="13"/>
      <c r="N2" s="60" t="s">
        <v>483</v>
      </c>
      <c r="P2" s="95" t="s">
        <v>1203</v>
      </c>
      <c r="Q2" s="97" t="s">
        <v>1203</v>
      </c>
      <c r="V2" s="22" t="s">
        <v>860</v>
      </c>
      <c r="Z2" s="26">
        <v>0.4430532</v>
      </c>
      <c r="AA2" s="26">
        <v>0.06236858</v>
      </c>
      <c r="AB2" s="26">
        <v>0.4012537</v>
      </c>
      <c r="AC2" s="26">
        <v>0.03254571</v>
      </c>
      <c r="AD2" s="26">
        <v>0.2324822</v>
      </c>
      <c r="AE2" s="26">
        <v>0.2257329</v>
      </c>
      <c r="AF2" s="27">
        <f aca="true" t="shared" si="0" ref="AF2:AF33">SUM(Z2:AE2)</f>
        <v>1.3974362899999997</v>
      </c>
      <c r="AG2" s="26">
        <v>4.139804</v>
      </c>
      <c r="AH2" s="26">
        <v>0</v>
      </c>
      <c r="AI2" s="26">
        <v>0</v>
      </c>
      <c r="AJ2" s="26">
        <v>0.02873116</v>
      </c>
      <c r="AK2" s="26">
        <v>0.00949785</v>
      </c>
      <c r="AL2" s="28">
        <f aca="true" t="shared" si="1" ref="AL2:AL33">SUM(AG2:AK2)</f>
        <v>4.17803301</v>
      </c>
      <c r="AM2" s="26">
        <v>1.46204</v>
      </c>
      <c r="AN2" s="50">
        <f aca="true" t="shared" si="2" ref="AN2:AN33">AL2+AM2</f>
        <v>5.64007301</v>
      </c>
      <c r="AO2" s="26">
        <v>0</v>
      </c>
      <c r="AP2" s="26">
        <v>0.404227</v>
      </c>
      <c r="AQ2" s="29">
        <f aca="true" t="shared" si="3" ref="AQ2:AQ33">SUM(AO2:AP2)</f>
        <v>0.404227</v>
      </c>
      <c r="AR2" s="26">
        <v>29.15425</v>
      </c>
      <c r="AS2" s="26">
        <v>23.33113</v>
      </c>
      <c r="AT2" s="26">
        <v>26.87277</v>
      </c>
      <c r="AU2" s="26">
        <v>2.740358</v>
      </c>
      <c r="AV2" s="30">
        <f aca="true" t="shared" si="4" ref="AV2:AV33">SUM(AR2:AU2)</f>
        <v>82.09850800000001</v>
      </c>
      <c r="AW2" s="26">
        <v>6.383159</v>
      </c>
      <c r="AX2" s="26">
        <v>0.9214906</v>
      </c>
      <c r="AY2" s="26">
        <v>0</v>
      </c>
      <c r="AZ2" s="26">
        <v>0.04772686</v>
      </c>
      <c r="BA2" s="26">
        <v>0</v>
      </c>
      <c r="BB2" s="26">
        <v>0.01256105</v>
      </c>
      <c r="BC2" s="26">
        <v>3.094816</v>
      </c>
      <c r="BD2" s="31">
        <f aca="true" t="shared" si="5" ref="BD2:BD33">SUM(AW2:BC2)</f>
        <v>10.45975351</v>
      </c>
      <c r="BE2" s="26">
        <f aca="true" t="shared" si="6" ref="BE2:BE33">AF2+AN2+AQ2+AV2+BD2</f>
        <v>99.99999781000001</v>
      </c>
    </row>
    <row r="3" spans="1:57" ht="12" customHeight="1">
      <c r="A3" s="2" t="s">
        <v>917</v>
      </c>
      <c r="B3" s="4">
        <v>97</v>
      </c>
      <c r="C3" s="4" t="s">
        <v>917</v>
      </c>
      <c r="D3" s="2" t="s">
        <v>65</v>
      </c>
      <c r="E3" s="22">
        <v>1</v>
      </c>
      <c r="F3" s="45">
        <v>78.68936</v>
      </c>
      <c r="G3" s="44">
        <v>47.98097127222991</v>
      </c>
      <c r="H3" s="4" t="s">
        <v>665</v>
      </c>
      <c r="I3" s="4" t="s">
        <v>860</v>
      </c>
      <c r="J3" s="25">
        <v>58</v>
      </c>
      <c r="K3" s="4" t="s">
        <v>626</v>
      </c>
      <c r="L3" s="13" t="s">
        <v>627</v>
      </c>
      <c r="M3" s="13"/>
      <c r="N3" s="60" t="s">
        <v>72</v>
      </c>
      <c r="P3" s="95" t="s">
        <v>4</v>
      </c>
      <c r="Q3" s="97" t="s">
        <v>72</v>
      </c>
      <c r="Z3" s="26">
        <v>2.008556</v>
      </c>
      <c r="AA3" s="26">
        <v>0.003431473</v>
      </c>
      <c r="AB3" s="26">
        <v>1.751195</v>
      </c>
      <c r="AC3" s="26">
        <v>0.02859561</v>
      </c>
      <c r="AD3" s="26">
        <v>0.7869512</v>
      </c>
      <c r="AE3" s="26">
        <v>1.451513</v>
      </c>
      <c r="AF3" s="27">
        <f t="shared" si="0"/>
        <v>6.030242283000001</v>
      </c>
      <c r="AG3" s="26">
        <v>5.608171</v>
      </c>
      <c r="AH3" s="26">
        <v>0</v>
      </c>
      <c r="AI3" s="26">
        <v>0</v>
      </c>
      <c r="AJ3" s="26">
        <v>0.1681422</v>
      </c>
      <c r="AK3" s="26">
        <v>0.4060577</v>
      </c>
      <c r="AL3" s="28">
        <f t="shared" si="1"/>
        <v>6.1823709</v>
      </c>
      <c r="AM3" s="26">
        <v>2.613639</v>
      </c>
      <c r="AN3" s="50">
        <f t="shared" si="2"/>
        <v>8.7960099</v>
      </c>
      <c r="AO3" s="26">
        <v>0</v>
      </c>
      <c r="AP3" s="26">
        <v>0.001143825</v>
      </c>
      <c r="AQ3" s="29">
        <f t="shared" si="3"/>
        <v>0.001143825</v>
      </c>
      <c r="AR3" s="26">
        <v>42.71613</v>
      </c>
      <c r="AS3" s="26">
        <v>10.0382</v>
      </c>
      <c r="AT3" s="26">
        <v>21.457</v>
      </c>
      <c r="AU3" s="26">
        <v>6.510649</v>
      </c>
      <c r="AV3" s="30">
        <f t="shared" si="4"/>
        <v>80.721979</v>
      </c>
      <c r="AW3" s="26">
        <v>1.751195</v>
      </c>
      <c r="AX3" s="26">
        <v>1.548738</v>
      </c>
      <c r="AY3" s="26">
        <v>0</v>
      </c>
      <c r="AZ3" s="26">
        <v>0.3637362</v>
      </c>
      <c r="BA3" s="26">
        <v>0</v>
      </c>
      <c r="BB3" s="26">
        <v>0.4083453</v>
      </c>
      <c r="BC3" s="26">
        <v>0.3786059</v>
      </c>
      <c r="BD3" s="31">
        <f t="shared" si="5"/>
        <v>4.4506204</v>
      </c>
      <c r="BE3" s="26">
        <f t="shared" si="6"/>
        <v>99.999995408</v>
      </c>
    </row>
    <row r="4" spans="1:57" ht="12" customHeight="1">
      <c r="A4" s="2" t="s">
        <v>917</v>
      </c>
      <c r="B4" s="4">
        <v>97</v>
      </c>
      <c r="C4" s="4" t="s">
        <v>917</v>
      </c>
      <c r="D4" s="2" t="s">
        <v>65</v>
      </c>
      <c r="E4" s="22">
        <v>1</v>
      </c>
      <c r="F4" s="45">
        <v>11983.3539</v>
      </c>
      <c r="G4" s="44">
        <v>7848.87414500684</v>
      </c>
      <c r="H4" s="4" t="s">
        <v>763</v>
      </c>
      <c r="I4" s="4" t="s">
        <v>860</v>
      </c>
      <c r="J4" s="25">
        <v>115</v>
      </c>
      <c r="K4" s="4" t="s">
        <v>628</v>
      </c>
      <c r="L4" s="13" t="s">
        <v>512</v>
      </c>
      <c r="M4" s="13"/>
      <c r="N4" s="60" t="s">
        <v>72</v>
      </c>
      <c r="P4" s="95" t="s">
        <v>4</v>
      </c>
      <c r="Q4" s="97" t="s">
        <v>72</v>
      </c>
      <c r="Z4" s="26">
        <v>4.99084</v>
      </c>
      <c r="AA4" s="26">
        <v>0.8146943</v>
      </c>
      <c r="AB4" s="26">
        <v>2.713442</v>
      </c>
      <c r="AC4" s="26">
        <v>0.1232301</v>
      </c>
      <c r="AD4" s="26">
        <v>1.860918</v>
      </c>
      <c r="AE4" s="26">
        <v>0.9827838</v>
      </c>
      <c r="AF4" s="27">
        <f t="shared" si="0"/>
        <v>11.4859082</v>
      </c>
      <c r="AG4" s="26">
        <v>4.892064</v>
      </c>
      <c r="AH4" s="26">
        <v>0.0001802488</v>
      </c>
      <c r="AI4" s="26">
        <v>0</v>
      </c>
      <c r="AJ4" s="26">
        <v>0.03023673</v>
      </c>
      <c r="AK4" s="26">
        <v>0.2152846</v>
      </c>
      <c r="AL4" s="28">
        <f t="shared" si="1"/>
        <v>5.137765578800001</v>
      </c>
      <c r="AM4" s="26">
        <v>1.573767</v>
      </c>
      <c r="AN4" s="50">
        <f t="shared" si="2"/>
        <v>6.711532578800001</v>
      </c>
      <c r="AO4" s="26">
        <v>0</v>
      </c>
      <c r="AP4" s="26">
        <v>0.06974875</v>
      </c>
      <c r="AQ4" s="29">
        <f t="shared" si="3"/>
        <v>0.06974875</v>
      </c>
      <c r="AR4" s="26">
        <v>29.8651</v>
      </c>
      <c r="AS4" s="26">
        <v>17.58556</v>
      </c>
      <c r="AT4" s="26">
        <v>24.13709</v>
      </c>
      <c r="AU4" s="26">
        <v>3.054968</v>
      </c>
      <c r="AV4" s="30">
        <f t="shared" si="4"/>
        <v>74.642718</v>
      </c>
      <c r="AW4" s="26">
        <v>4.906919</v>
      </c>
      <c r="AX4" s="26">
        <v>1.569606</v>
      </c>
      <c r="AY4" s="26">
        <v>0</v>
      </c>
      <c r="AZ4" s="26">
        <v>0.1211422</v>
      </c>
      <c r="BA4" s="26">
        <v>0</v>
      </c>
      <c r="BB4" s="26">
        <v>0.1453105</v>
      </c>
      <c r="BC4" s="26">
        <v>0.3471065</v>
      </c>
      <c r="BD4" s="31">
        <f t="shared" si="5"/>
        <v>7.090084200000001</v>
      </c>
      <c r="BE4" s="26">
        <f t="shared" si="6"/>
        <v>99.99999172880001</v>
      </c>
    </row>
    <row r="5" spans="1:57" ht="12" customHeight="1">
      <c r="A5" s="2" t="s">
        <v>917</v>
      </c>
      <c r="B5" s="4">
        <v>97</v>
      </c>
      <c r="C5" s="4" t="s">
        <v>917</v>
      </c>
      <c r="D5" s="2" t="s">
        <v>65</v>
      </c>
      <c r="E5" s="22">
        <v>1</v>
      </c>
      <c r="F5" s="45">
        <v>115.282552</v>
      </c>
      <c r="G5" s="44">
        <v>72.73734610123122</v>
      </c>
      <c r="H5" s="4" t="s">
        <v>663</v>
      </c>
      <c r="I5" s="4" t="s">
        <v>860</v>
      </c>
      <c r="J5" s="25">
        <v>433</v>
      </c>
      <c r="K5" s="4" t="s">
        <v>448</v>
      </c>
      <c r="L5" s="13" t="s">
        <v>449</v>
      </c>
      <c r="M5" s="13"/>
      <c r="N5" s="60" t="s">
        <v>73</v>
      </c>
      <c r="P5" s="95" t="s">
        <v>5</v>
      </c>
      <c r="Q5" s="97" t="s">
        <v>73</v>
      </c>
      <c r="X5" s="22" t="s">
        <v>860</v>
      </c>
      <c r="Y5" s="22" t="s">
        <v>860</v>
      </c>
      <c r="Z5" s="26">
        <v>30.6421</v>
      </c>
      <c r="AA5" s="26">
        <v>0.6651313</v>
      </c>
      <c r="AB5" s="26">
        <v>6.826964</v>
      </c>
      <c r="AC5" s="26">
        <v>0.06167298</v>
      </c>
      <c r="AD5" s="26">
        <v>4.355361</v>
      </c>
      <c r="AE5" s="26">
        <v>2.920489</v>
      </c>
      <c r="AF5" s="27">
        <f t="shared" si="0"/>
        <v>45.471718280000005</v>
      </c>
      <c r="AG5" s="26">
        <v>0.530856</v>
      </c>
      <c r="AH5" s="26">
        <v>0</v>
      </c>
      <c r="AI5" s="26">
        <v>0</v>
      </c>
      <c r="AJ5" s="26">
        <v>0.001561341</v>
      </c>
      <c r="AK5" s="26">
        <v>0</v>
      </c>
      <c r="AL5" s="28">
        <f t="shared" si="1"/>
        <v>0.532417341</v>
      </c>
      <c r="AM5" s="26">
        <v>0.08353175</v>
      </c>
      <c r="AN5" s="50">
        <f t="shared" si="2"/>
        <v>0.6159490910000001</v>
      </c>
      <c r="AO5" s="26">
        <v>0</v>
      </c>
      <c r="AP5" s="26">
        <v>0.003903353</v>
      </c>
      <c r="AQ5" s="29">
        <f t="shared" si="3"/>
        <v>0.003903353</v>
      </c>
      <c r="AR5" s="26">
        <v>22.88458</v>
      </c>
      <c r="AS5" s="26">
        <v>2.996994</v>
      </c>
      <c r="AT5" s="26">
        <v>9.026114</v>
      </c>
      <c r="AU5" s="26">
        <v>12.69683</v>
      </c>
      <c r="AV5" s="30">
        <f t="shared" si="4"/>
        <v>47.604518</v>
      </c>
      <c r="AW5" s="26">
        <v>1.892346</v>
      </c>
      <c r="AX5" s="26">
        <v>3.455248</v>
      </c>
      <c r="AY5" s="26">
        <v>0</v>
      </c>
      <c r="AZ5" s="26">
        <v>0.12803</v>
      </c>
      <c r="BA5" s="26">
        <v>0</v>
      </c>
      <c r="BB5" s="26">
        <v>0.5581795</v>
      </c>
      <c r="BC5" s="26">
        <v>0.270112</v>
      </c>
      <c r="BD5" s="31">
        <f t="shared" si="5"/>
        <v>6.3039155</v>
      </c>
      <c r="BE5" s="26">
        <f t="shared" si="6"/>
        <v>100.000004224</v>
      </c>
    </row>
    <row r="6" spans="1:57" ht="12" customHeight="1">
      <c r="A6" s="2" t="s">
        <v>917</v>
      </c>
      <c r="B6" s="4">
        <v>97</v>
      </c>
      <c r="C6" s="4" t="s">
        <v>917</v>
      </c>
      <c r="D6" s="2" t="s">
        <v>65</v>
      </c>
      <c r="E6" s="22">
        <v>1</v>
      </c>
      <c r="F6" s="45">
        <v>60.381596</v>
      </c>
      <c r="G6" s="44">
        <v>31.105608755129953</v>
      </c>
      <c r="H6" s="4" t="s">
        <v>663</v>
      </c>
      <c r="I6" s="4" t="s">
        <v>860</v>
      </c>
      <c r="J6" s="25">
        <v>946</v>
      </c>
      <c r="K6" s="4" t="s">
        <v>450</v>
      </c>
      <c r="L6" s="13" t="s">
        <v>37</v>
      </c>
      <c r="M6" s="13"/>
      <c r="N6" s="60" t="s">
        <v>73</v>
      </c>
      <c r="P6" s="95" t="s">
        <v>6</v>
      </c>
      <c r="Q6" s="97" t="s">
        <v>73</v>
      </c>
      <c r="X6" s="22" t="s">
        <v>860</v>
      </c>
      <c r="Y6" s="22" t="s">
        <v>860</v>
      </c>
      <c r="Z6" s="26">
        <v>44.39525</v>
      </c>
      <c r="AA6" s="26">
        <v>3.605819</v>
      </c>
      <c r="AB6" s="26">
        <v>7.912232</v>
      </c>
      <c r="AC6" s="26">
        <v>0.09092806</v>
      </c>
      <c r="AD6" s="26">
        <v>8.19247</v>
      </c>
      <c r="AE6" s="26">
        <v>3.584951</v>
      </c>
      <c r="AF6" s="27">
        <f t="shared" si="0"/>
        <v>67.78165006</v>
      </c>
      <c r="AG6" s="26">
        <v>0</v>
      </c>
      <c r="AH6" s="26">
        <v>0</v>
      </c>
      <c r="AI6" s="26">
        <v>0</v>
      </c>
      <c r="AJ6" s="26">
        <v>0.00745312</v>
      </c>
      <c r="AK6" s="26">
        <v>0</v>
      </c>
      <c r="AL6" s="28">
        <f t="shared" si="1"/>
        <v>0.00745312</v>
      </c>
      <c r="AM6" s="26">
        <v>0</v>
      </c>
      <c r="AN6" s="50">
        <f t="shared" si="2"/>
        <v>0.00745312</v>
      </c>
      <c r="AO6" s="26">
        <v>0</v>
      </c>
      <c r="AP6" s="26">
        <v>0.002981248</v>
      </c>
      <c r="AQ6" s="29">
        <f t="shared" si="3"/>
        <v>0.002981248</v>
      </c>
      <c r="AR6" s="26">
        <v>13.77038</v>
      </c>
      <c r="AS6" s="26">
        <v>0.5917777</v>
      </c>
      <c r="AT6" s="26">
        <v>4.415228</v>
      </c>
      <c r="AU6" s="26">
        <v>6.433533</v>
      </c>
      <c r="AV6" s="30">
        <f t="shared" si="4"/>
        <v>25.2109187</v>
      </c>
      <c r="AW6" s="26">
        <v>4.048535</v>
      </c>
      <c r="AX6" s="26">
        <v>2.672689</v>
      </c>
      <c r="AY6" s="26">
        <v>0</v>
      </c>
      <c r="AZ6" s="26">
        <v>0.05515309</v>
      </c>
      <c r="BA6" s="26">
        <v>0</v>
      </c>
      <c r="BB6" s="26">
        <v>0.05515309</v>
      </c>
      <c r="BC6" s="26">
        <v>0.1654593</v>
      </c>
      <c r="BD6" s="31">
        <f t="shared" si="5"/>
        <v>6.996989480000001</v>
      </c>
      <c r="BE6" s="26">
        <f t="shared" si="6"/>
        <v>99.99999260799999</v>
      </c>
    </row>
    <row r="7" spans="1:57" ht="12" customHeight="1">
      <c r="A7" s="2" t="s">
        <v>917</v>
      </c>
      <c r="B7" s="4">
        <v>97</v>
      </c>
      <c r="C7" s="4" t="s">
        <v>917</v>
      </c>
      <c r="D7" s="2" t="s">
        <v>65</v>
      </c>
      <c r="E7" s="22">
        <v>1</v>
      </c>
      <c r="F7" s="45">
        <v>59.746708</v>
      </c>
      <c r="G7" s="44">
        <v>37.964842681258546</v>
      </c>
      <c r="H7" s="4" t="s">
        <v>663</v>
      </c>
      <c r="I7" s="4" t="s">
        <v>860</v>
      </c>
      <c r="J7" s="25">
        <v>1130</v>
      </c>
      <c r="K7" s="4" t="s">
        <v>451</v>
      </c>
      <c r="L7" s="13" t="s">
        <v>452</v>
      </c>
      <c r="M7" s="13"/>
      <c r="N7" s="61" t="s">
        <v>73</v>
      </c>
      <c r="P7" s="95" t="s">
        <v>6</v>
      </c>
      <c r="Q7" s="98" t="s">
        <v>73</v>
      </c>
      <c r="R7" s="22" t="s">
        <v>860</v>
      </c>
      <c r="X7" s="22" t="s">
        <v>860</v>
      </c>
      <c r="Y7" s="22" t="s">
        <v>860</v>
      </c>
      <c r="Z7" s="26">
        <v>49.98042</v>
      </c>
      <c r="AA7" s="26">
        <v>2.750994</v>
      </c>
      <c r="AB7" s="26">
        <v>13.44763</v>
      </c>
      <c r="AC7" s="26">
        <v>0.02711824</v>
      </c>
      <c r="AD7" s="26">
        <v>10.94823</v>
      </c>
      <c r="AE7" s="26">
        <v>2.091117</v>
      </c>
      <c r="AF7" s="27">
        <f t="shared" si="0"/>
        <v>79.24550923999999</v>
      </c>
      <c r="AG7" s="26">
        <v>0</v>
      </c>
      <c r="AH7" s="26">
        <v>0</v>
      </c>
      <c r="AI7" s="26">
        <v>0</v>
      </c>
      <c r="AJ7" s="26">
        <v>0.004519706</v>
      </c>
      <c r="AK7" s="26">
        <v>0</v>
      </c>
      <c r="AL7" s="28">
        <f t="shared" si="1"/>
        <v>0.004519706</v>
      </c>
      <c r="AM7" s="26">
        <v>0</v>
      </c>
      <c r="AN7" s="50">
        <f t="shared" si="2"/>
        <v>0.004519706</v>
      </c>
      <c r="AO7" s="26">
        <v>0</v>
      </c>
      <c r="AP7" s="26">
        <v>0.009039412</v>
      </c>
      <c r="AQ7" s="29">
        <f t="shared" si="3"/>
        <v>0.009039412</v>
      </c>
      <c r="AR7" s="26">
        <v>9.533566</v>
      </c>
      <c r="AS7" s="26">
        <v>0.4941545</v>
      </c>
      <c r="AT7" s="26">
        <v>3.752862</v>
      </c>
      <c r="AU7" s="26">
        <v>2.347234</v>
      </c>
      <c r="AV7" s="30">
        <f t="shared" si="4"/>
        <v>16.1278165</v>
      </c>
      <c r="AW7" s="26">
        <v>2.088104</v>
      </c>
      <c r="AX7" s="26">
        <v>2.044414</v>
      </c>
      <c r="AY7" s="26">
        <v>0</v>
      </c>
      <c r="AZ7" s="26">
        <v>0.01657226</v>
      </c>
      <c r="BA7" s="26">
        <v>0</v>
      </c>
      <c r="BB7" s="26">
        <v>0.1551766</v>
      </c>
      <c r="BC7" s="26">
        <v>0.3088466</v>
      </c>
      <c r="BD7" s="31">
        <f t="shared" si="5"/>
        <v>4.61311346</v>
      </c>
      <c r="BE7" s="26">
        <f t="shared" si="6"/>
        <v>99.999998318</v>
      </c>
    </row>
    <row r="8" spans="1:57" ht="12" customHeight="1">
      <c r="A8" s="2" t="s">
        <v>917</v>
      </c>
      <c r="B8" s="4">
        <v>97</v>
      </c>
      <c r="C8" s="4" t="s">
        <v>917</v>
      </c>
      <c r="D8" s="2" t="s">
        <v>65</v>
      </c>
      <c r="E8" s="22">
        <v>1</v>
      </c>
      <c r="F8" s="45">
        <v>694.527232</v>
      </c>
      <c r="G8" s="44">
        <v>473.9495212038297</v>
      </c>
      <c r="H8" s="4" t="s">
        <v>763</v>
      </c>
      <c r="I8" s="4" t="s">
        <v>860</v>
      </c>
      <c r="J8" s="25">
        <v>537</v>
      </c>
      <c r="K8" s="4" t="s">
        <v>453</v>
      </c>
      <c r="L8" s="13" t="s">
        <v>1064</v>
      </c>
      <c r="M8" s="13"/>
      <c r="N8" s="61" t="s">
        <v>73</v>
      </c>
      <c r="P8" s="95" t="s">
        <v>5</v>
      </c>
      <c r="Q8" s="98" t="s">
        <v>73</v>
      </c>
      <c r="R8" s="22" t="s">
        <v>860</v>
      </c>
      <c r="X8" s="22" t="s">
        <v>860</v>
      </c>
      <c r="Y8" s="22" t="s">
        <v>860</v>
      </c>
      <c r="Z8" s="26">
        <v>25.76178</v>
      </c>
      <c r="AA8" s="26">
        <v>0.8912998</v>
      </c>
      <c r="AB8" s="26">
        <v>3.100111</v>
      </c>
      <c r="AC8" s="26">
        <v>0.04691051</v>
      </c>
      <c r="AD8" s="26">
        <v>7.521233</v>
      </c>
      <c r="AE8" s="26">
        <v>3.113588</v>
      </c>
      <c r="AF8" s="27">
        <f t="shared" si="0"/>
        <v>40.43492231</v>
      </c>
      <c r="AG8" s="26">
        <v>2.346433</v>
      </c>
      <c r="AH8" s="26">
        <v>0</v>
      </c>
      <c r="AI8" s="26">
        <v>0</v>
      </c>
      <c r="AJ8" s="26">
        <v>0.07464214</v>
      </c>
      <c r="AK8" s="26">
        <v>0</v>
      </c>
      <c r="AL8" s="28">
        <f t="shared" si="1"/>
        <v>2.42107514</v>
      </c>
      <c r="AM8" s="26">
        <v>1.888343</v>
      </c>
      <c r="AN8" s="50">
        <f t="shared" si="2"/>
        <v>4.30941814</v>
      </c>
      <c r="AO8" s="26">
        <v>0</v>
      </c>
      <c r="AP8" s="26">
        <v>0.06077633</v>
      </c>
      <c r="AQ8" s="29">
        <f t="shared" si="3"/>
        <v>0.06077633</v>
      </c>
      <c r="AR8" s="26">
        <v>29.04435</v>
      </c>
      <c r="AS8" s="26">
        <v>1.75409</v>
      </c>
      <c r="AT8" s="26">
        <v>14.72096</v>
      </c>
      <c r="AU8" s="26">
        <v>3.756599</v>
      </c>
      <c r="AV8" s="30">
        <f t="shared" si="4"/>
        <v>49.275999000000006</v>
      </c>
      <c r="AW8" s="26">
        <v>2.92154</v>
      </c>
      <c r="AX8" s="26">
        <v>2.703575</v>
      </c>
      <c r="AY8" s="26">
        <v>0</v>
      </c>
      <c r="AZ8" s="26">
        <v>0.03965364</v>
      </c>
      <c r="BA8" s="26">
        <v>0</v>
      </c>
      <c r="BB8" s="26">
        <v>0.1271249</v>
      </c>
      <c r="BC8" s="26">
        <v>0.1269953</v>
      </c>
      <c r="BD8" s="31">
        <f t="shared" si="5"/>
        <v>5.918888839999999</v>
      </c>
      <c r="BE8" s="26">
        <f t="shared" si="6"/>
        <v>100.00000462</v>
      </c>
    </row>
    <row r="9" spans="1:57" ht="12" customHeight="1">
      <c r="A9" s="2" t="s">
        <v>917</v>
      </c>
      <c r="B9" s="4">
        <v>97</v>
      </c>
      <c r="C9" s="4" t="s">
        <v>917</v>
      </c>
      <c r="D9" s="2" t="s">
        <v>65</v>
      </c>
      <c r="E9" s="22">
        <v>1</v>
      </c>
      <c r="F9" s="45">
        <v>84.8778</v>
      </c>
      <c r="G9" s="44">
        <v>57.76976744186048</v>
      </c>
      <c r="H9" s="4" t="s">
        <v>663</v>
      </c>
      <c r="I9" s="4" t="s">
        <v>860</v>
      </c>
      <c r="J9" s="25">
        <v>468</v>
      </c>
      <c r="K9" s="4" t="s">
        <v>965</v>
      </c>
      <c r="L9" s="13" t="s">
        <v>966</v>
      </c>
      <c r="M9" s="13"/>
      <c r="N9" s="60" t="s">
        <v>73</v>
      </c>
      <c r="P9" s="95" t="s">
        <v>5</v>
      </c>
      <c r="Q9" s="97" t="s">
        <v>73</v>
      </c>
      <c r="X9" s="22" t="s">
        <v>860</v>
      </c>
      <c r="Y9" s="22" t="s">
        <v>860</v>
      </c>
      <c r="Z9" s="26">
        <v>25.72683</v>
      </c>
      <c r="AA9" s="26">
        <v>0.559832</v>
      </c>
      <c r="AB9" s="26">
        <v>3.720551</v>
      </c>
      <c r="AC9" s="26">
        <v>0.0265072</v>
      </c>
      <c r="AD9" s="26">
        <v>7.710414</v>
      </c>
      <c r="AE9" s="26">
        <v>3.579532</v>
      </c>
      <c r="AF9" s="27">
        <f t="shared" si="0"/>
        <v>41.323666200000005</v>
      </c>
      <c r="AG9" s="26">
        <v>1.10376</v>
      </c>
      <c r="AH9" s="26">
        <v>0</v>
      </c>
      <c r="AI9" s="26">
        <v>0</v>
      </c>
      <c r="AJ9" s="26">
        <v>0.04347181</v>
      </c>
      <c r="AK9" s="26">
        <v>0</v>
      </c>
      <c r="AL9" s="28">
        <f t="shared" si="1"/>
        <v>1.14723181</v>
      </c>
      <c r="AM9" s="26">
        <v>1.154654</v>
      </c>
      <c r="AN9" s="50">
        <f t="shared" si="2"/>
        <v>2.30188581</v>
      </c>
      <c r="AO9" s="26">
        <v>0</v>
      </c>
      <c r="AP9" s="26">
        <v>0</v>
      </c>
      <c r="AQ9" s="29">
        <f t="shared" si="3"/>
        <v>0</v>
      </c>
      <c r="AR9" s="26">
        <v>19.11911</v>
      </c>
      <c r="AS9" s="26">
        <v>2.888224</v>
      </c>
      <c r="AT9" s="26">
        <v>23.22455</v>
      </c>
      <c r="AU9" s="26">
        <v>5.478508</v>
      </c>
      <c r="AV9" s="30">
        <f t="shared" si="4"/>
        <v>50.710392</v>
      </c>
      <c r="AW9" s="26">
        <v>1.347626</v>
      </c>
      <c r="AX9" s="26">
        <v>4.134063</v>
      </c>
      <c r="AY9" s="26">
        <v>0</v>
      </c>
      <c r="AZ9" s="26">
        <v>0.04347181</v>
      </c>
      <c r="BA9" s="26">
        <v>0</v>
      </c>
      <c r="BB9" s="26">
        <v>0.06891872</v>
      </c>
      <c r="BC9" s="26">
        <v>0.069979</v>
      </c>
      <c r="BD9" s="31">
        <f t="shared" si="5"/>
        <v>5.66405853</v>
      </c>
      <c r="BE9" s="26">
        <f t="shared" si="6"/>
        <v>100.00000254000001</v>
      </c>
    </row>
    <row r="10" spans="1:57" ht="12" customHeight="1">
      <c r="A10" s="2" t="s">
        <v>917</v>
      </c>
      <c r="B10" s="4">
        <v>97</v>
      </c>
      <c r="C10" s="4" t="s">
        <v>917</v>
      </c>
      <c r="D10" s="2" t="s">
        <v>65</v>
      </c>
      <c r="E10" s="22">
        <v>1</v>
      </c>
      <c r="F10" s="45">
        <v>112.74288</v>
      </c>
      <c r="G10" s="44">
        <v>70.13529411764702</v>
      </c>
      <c r="H10" s="4" t="s">
        <v>663</v>
      </c>
      <c r="I10" s="4" t="s">
        <v>860</v>
      </c>
      <c r="J10" s="25">
        <v>196</v>
      </c>
      <c r="K10" s="4" t="s">
        <v>967</v>
      </c>
      <c r="L10" s="13" t="s">
        <v>968</v>
      </c>
      <c r="M10" s="13"/>
      <c r="N10" s="60" t="s">
        <v>73</v>
      </c>
      <c r="P10" s="95" t="s">
        <v>5</v>
      </c>
      <c r="Q10" s="97" t="s">
        <v>73</v>
      </c>
      <c r="X10" s="22" t="s">
        <v>860</v>
      </c>
      <c r="Y10" s="22" t="s">
        <v>860</v>
      </c>
      <c r="Z10" s="26">
        <v>13.46418</v>
      </c>
      <c r="AA10" s="26">
        <v>0.05906392</v>
      </c>
      <c r="AB10" s="26">
        <v>4.968553</v>
      </c>
      <c r="AC10" s="26">
        <v>0.03352276</v>
      </c>
      <c r="AD10" s="26">
        <v>3.994796</v>
      </c>
      <c r="AE10" s="26">
        <v>3.095268</v>
      </c>
      <c r="AF10" s="27">
        <f t="shared" si="0"/>
        <v>25.61538368</v>
      </c>
      <c r="AG10" s="26">
        <v>2.168603</v>
      </c>
      <c r="AH10" s="26">
        <v>0</v>
      </c>
      <c r="AI10" s="26">
        <v>0</v>
      </c>
      <c r="AJ10" s="26">
        <v>0.04868782</v>
      </c>
      <c r="AK10" s="26">
        <v>0</v>
      </c>
      <c r="AL10" s="28">
        <f t="shared" si="1"/>
        <v>2.21729082</v>
      </c>
      <c r="AM10" s="26">
        <v>2.004182</v>
      </c>
      <c r="AN10" s="50">
        <f t="shared" si="2"/>
        <v>4.221472820000001</v>
      </c>
      <c r="AO10" s="26">
        <v>0</v>
      </c>
      <c r="AP10" s="26">
        <v>0.1301003</v>
      </c>
      <c r="AQ10" s="29">
        <f t="shared" si="3"/>
        <v>0.1301003</v>
      </c>
      <c r="AR10" s="26">
        <v>30.87766</v>
      </c>
      <c r="AS10" s="26">
        <v>3.073718</v>
      </c>
      <c r="AT10" s="26">
        <v>25.35837</v>
      </c>
      <c r="AU10" s="26">
        <v>5.419513</v>
      </c>
      <c r="AV10" s="30">
        <f t="shared" si="4"/>
        <v>64.729261</v>
      </c>
      <c r="AW10" s="26">
        <v>1.429506</v>
      </c>
      <c r="AX10" s="26">
        <v>3.440872</v>
      </c>
      <c r="AY10" s="26">
        <v>0</v>
      </c>
      <c r="AZ10" s="26">
        <v>0.04469702</v>
      </c>
      <c r="BA10" s="26">
        <v>0</v>
      </c>
      <c r="BB10" s="26">
        <v>0.3040994</v>
      </c>
      <c r="BC10" s="26">
        <v>0.08460507</v>
      </c>
      <c r="BD10" s="31">
        <f t="shared" si="5"/>
        <v>5.303779490000001</v>
      </c>
      <c r="BE10" s="26">
        <f t="shared" si="6"/>
        <v>99.99999729</v>
      </c>
    </row>
    <row r="11" spans="1:57" ht="12" customHeight="1">
      <c r="A11" s="2" t="s">
        <v>917</v>
      </c>
      <c r="B11" s="4">
        <v>97</v>
      </c>
      <c r="C11" s="4" t="s">
        <v>917</v>
      </c>
      <c r="D11" s="2" t="s">
        <v>65</v>
      </c>
      <c r="E11" s="22">
        <v>1</v>
      </c>
      <c r="F11" s="45">
        <v>1115.3193</v>
      </c>
      <c r="G11" s="44">
        <v>749.8604651162791</v>
      </c>
      <c r="H11" s="4" t="s">
        <v>763</v>
      </c>
      <c r="I11" s="4" t="s">
        <v>860</v>
      </c>
      <c r="J11" s="25">
        <v>351</v>
      </c>
      <c r="K11" s="4" t="s">
        <v>1004</v>
      </c>
      <c r="L11" s="13" t="s">
        <v>873</v>
      </c>
      <c r="M11" s="13"/>
      <c r="N11" s="60" t="s">
        <v>72</v>
      </c>
      <c r="P11" s="95" t="s">
        <v>4</v>
      </c>
      <c r="Q11" s="97" t="s">
        <v>72</v>
      </c>
      <c r="Z11" s="26">
        <v>12.02469</v>
      </c>
      <c r="AA11" s="26">
        <v>1.910188</v>
      </c>
      <c r="AB11" s="26">
        <v>3.607424</v>
      </c>
      <c r="AC11" s="26">
        <v>0.06737946</v>
      </c>
      <c r="AD11" s="26">
        <v>3.056123</v>
      </c>
      <c r="AE11" s="26">
        <v>2.012992</v>
      </c>
      <c r="AF11" s="27">
        <f t="shared" si="0"/>
        <v>22.67879646</v>
      </c>
      <c r="AG11" s="26">
        <v>3.783175</v>
      </c>
      <c r="AH11" s="26">
        <v>0</v>
      </c>
      <c r="AI11" s="26">
        <v>0</v>
      </c>
      <c r="AJ11" s="26">
        <v>0.08303409</v>
      </c>
      <c r="AK11" s="26">
        <v>0.04978818</v>
      </c>
      <c r="AL11" s="28">
        <f t="shared" si="1"/>
        <v>3.91599727</v>
      </c>
      <c r="AM11" s="26">
        <v>2.333992</v>
      </c>
      <c r="AN11" s="50">
        <f t="shared" si="2"/>
        <v>6.24998927</v>
      </c>
      <c r="AO11" s="26">
        <v>0</v>
      </c>
      <c r="AP11" s="26">
        <v>0.1650192</v>
      </c>
      <c r="AQ11" s="29">
        <f t="shared" si="3"/>
        <v>0.1650192</v>
      </c>
      <c r="AR11" s="26">
        <v>45.64043</v>
      </c>
      <c r="AS11" s="26">
        <v>2.078757</v>
      </c>
      <c r="AT11" s="26">
        <v>12.41969</v>
      </c>
      <c r="AU11" s="26">
        <v>5.14763</v>
      </c>
      <c r="AV11" s="30">
        <f t="shared" si="4"/>
        <v>65.28650700000001</v>
      </c>
      <c r="AW11" s="26">
        <v>3.396893</v>
      </c>
      <c r="AX11" s="26">
        <v>1.642768</v>
      </c>
      <c r="AY11" s="26">
        <v>0</v>
      </c>
      <c r="AZ11" s="26">
        <v>0.0723018</v>
      </c>
      <c r="BA11" s="26">
        <v>0</v>
      </c>
      <c r="BB11" s="26">
        <v>0.307444</v>
      </c>
      <c r="BC11" s="26">
        <v>0.2002824</v>
      </c>
      <c r="BD11" s="31">
        <f t="shared" si="5"/>
        <v>5.6196892</v>
      </c>
      <c r="BE11" s="26">
        <f t="shared" si="6"/>
        <v>100.00000113000002</v>
      </c>
    </row>
    <row r="12" spans="1:57" ht="12" customHeight="1">
      <c r="A12" s="2" t="s">
        <v>474</v>
      </c>
      <c r="B12" s="4">
        <v>91</v>
      </c>
      <c r="C12" s="4" t="s">
        <v>474</v>
      </c>
      <c r="D12" s="2" t="s">
        <v>63</v>
      </c>
      <c r="E12" s="22">
        <v>1</v>
      </c>
      <c r="F12" s="45">
        <v>111.117288</v>
      </c>
      <c r="G12" s="44">
        <v>54.3820547945205</v>
      </c>
      <c r="H12" s="4" t="s">
        <v>761</v>
      </c>
      <c r="I12" s="4" t="s">
        <v>860</v>
      </c>
      <c r="J12" s="25">
        <v>15</v>
      </c>
      <c r="K12" s="4" t="s">
        <v>376</v>
      </c>
      <c r="L12" s="13" t="s">
        <v>564</v>
      </c>
      <c r="M12" s="13"/>
      <c r="N12" s="62" t="s">
        <v>483</v>
      </c>
      <c r="O12" s="2" t="s">
        <v>1062</v>
      </c>
      <c r="P12" s="95" t="s">
        <v>1203</v>
      </c>
      <c r="Q12" s="99" t="s">
        <v>1203</v>
      </c>
      <c r="R12" s="2"/>
      <c r="S12" s="2"/>
      <c r="T12" s="2"/>
      <c r="U12" s="2"/>
      <c r="V12" s="2" t="s">
        <v>860</v>
      </c>
      <c r="W12" s="2"/>
      <c r="X12" s="2"/>
      <c r="Y12" s="2"/>
      <c r="Z12" s="26">
        <v>0.3928048</v>
      </c>
      <c r="AA12" s="26">
        <v>0</v>
      </c>
      <c r="AB12" s="26">
        <v>0.3879454</v>
      </c>
      <c r="AC12" s="26">
        <v>0.01133869</v>
      </c>
      <c r="AD12" s="26">
        <v>0.1222959</v>
      </c>
      <c r="AE12" s="26">
        <v>0.02510711</v>
      </c>
      <c r="AF12" s="27">
        <f t="shared" si="0"/>
        <v>0.9394918999999999</v>
      </c>
      <c r="AG12" s="26">
        <v>14.74273</v>
      </c>
      <c r="AH12" s="26">
        <v>0</v>
      </c>
      <c r="AI12" s="26">
        <v>0</v>
      </c>
      <c r="AJ12" s="26">
        <v>0</v>
      </c>
      <c r="AK12" s="26">
        <v>0</v>
      </c>
      <c r="AL12" s="28">
        <f t="shared" si="1"/>
        <v>14.74273</v>
      </c>
      <c r="AM12" s="26">
        <v>2.063643</v>
      </c>
      <c r="AN12" s="50">
        <f t="shared" si="2"/>
        <v>16.806373</v>
      </c>
      <c r="AO12" s="26">
        <v>0</v>
      </c>
      <c r="AP12" s="26">
        <v>0.06641236</v>
      </c>
      <c r="AQ12" s="29">
        <f t="shared" si="3"/>
        <v>0.06641236</v>
      </c>
      <c r="AR12" s="26">
        <v>30.6574</v>
      </c>
      <c r="AS12" s="26">
        <v>15.12258</v>
      </c>
      <c r="AT12" s="26">
        <v>32.40518</v>
      </c>
      <c r="AU12" s="26">
        <v>1.240777</v>
      </c>
      <c r="AV12" s="30">
        <f t="shared" si="4"/>
        <v>79.42593699999999</v>
      </c>
      <c r="AW12" s="26">
        <v>0.06236282</v>
      </c>
      <c r="AX12" s="26">
        <v>1.675697</v>
      </c>
      <c r="AY12" s="26">
        <v>0</v>
      </c>
      <c r="AZ12" s="26">
        <v>0.0720817</v>
      </c>
      <c r="BA12" s="26">
        <v>0</v>
      </c>
      <c r="BB12" s="26">
        <v>0.05831329</v>
      </c>
      <c r="BC12" s="26">
        <v>0.8933272</v>
      </c>
      <c r="BD12" s="31">
        <f t="shared" si="5"/>
        <v>2.76178201</v>
      </c>
      <c r="BE12" s="26">
        <f t="shared" si="6"/>
        <v>99.99999627</v>
      </c>
    </row>
    <row r="13" spans="1:57" ht="12" customHeight="1">
      <c r="A13" s="2" t="s">
        <v>474</v>
      </c>
      <c r="B13" s="4">
        <v>91</v>
      </c>
      <c r="C13" s="4" t="s">
        <v>474</v>
      </c>
      <c r="D13" s="2" t="s">
        <v>63</v>
      </c>
      <c r="E13" s="22">
        <v>1</v>
      </c>
      <c r="F13" s="45">
        <v>228.55432</v>
      </c>
      <c r="G13" s="44">
        <v>157.35479452054796</v>
      </c>
      <c r="H13" s="4" t="s">
        <v>665</v>
      </c>
      <c r="I13" s="4" t="s">
        <v>860</v>
      </c>
      <c r="J13" s="25">
        <v>4</v>
      </c>
      <c r="K13" s="4" t="s">
        <v>150</v>
      </c>
      <c r="L13" s="13" t="s">
        <v>565</v>
      </c>
      <c r="M13" s="13"/>
      <c r="N13" s="60" t="s">
        <v>483</v>
      </c>
      <c r="O13" s="22" t="s">
        <v>483</v>
      </c>
      <c r="P13" s="95" t="s">
        <v>1203</v>
      </c>
      <c r="Q13" s="97" t="s">
        <v>1203</v>
      </c>
      <c r="V13" s="22" t="s">
        <v>860</v>
      </c>
      <c r="Z13" s="26">
        <v>0.02441387</v>
      </c>
      <c r="AA13" s="26">
        <v>0</v>
      </c>
      <c r="AB13" s="26">
        <v>0.1996424</v>
      </c>
      <c r="AC13" s="26">
        <v>0.1283697</v>
      </c>
      <c r="AD13" s="26">
        <v>0.2216937</v>
      </c>
      <c r="AE13" s="26">
        <v>0.3799901</v>
      </c>
      <c r="AF13" s="27">
        <f t="shared" si="0"/>
        <v>0.95410977</v>
      </c>
      <c r="AG13" s="26">
        <v>0.4252739</v>
      </c>
      <c r="AH13" s="26">
        <v>0</v>
      </c>
      <c r="AI13" s="26">
        <v>0</v>
      </c>
      <c r="AJ13" s="26">
        <v>0</v>
      </c>
      <c r="AK13" s="26">
        <v>0</v>
      </c>
      <c r="AL13" s="28">
        <f t="shared" si="1"/>
        <v>0.4252739</v>
      </c>
      <c r="AM13" s="26">
        <v>0.004331493</v>
      </c>
      <c r="AN13" s="50">
        <f t="shared" si="2"/>
        <v>0.429605393</v>
      </c>
      <c r="AO13" s="26">
        <v>0</v>
      </c>
      <c r="AP13" s="26">
        <v>0.6276727</v>
      </c>
      <c r="AQ13" s="29">
        <f t="shared" si="3"/>
        <v>0.6276727</v>
      </c>
      <c r="AR13" s="26">
        <v>22.33712</v>
      </c>
      <c r="AS13" s="26">
        <v>37.14177</v>
      </c>
      <c r="AT13" s="26">
        <v>28.92532</v>
      </c>
      <c r="AU13" s="26">
        <v>3.860542</v>
      </c>
      <c r="AV13" s="30">
        <f t="shared" si="4"/>
        <v>92.264752</v>
      </c>
      <c r="AW13" s="26">
        <v>0.06339731</v>
      </c>
      <c r="AX13" s="26">
        <v>2.523685</v>
      </c>
      <c r="AY13" s="26">
        <v>0</v>
      </c>
      <c r="AZ13" s="26">
        <v>1.893256</v>
      </c>
      <c r="BA13" s="26">
        <v>0</v>
      </c>
      <c r="BB13" s="26">
        <v>0.02283878</v>
      </c>
      <c r="BC13" s="26">
        <v>1.220693</v>
      </c>
      <c r="BD13" s="31">
        <f t="shared" si="5"/>
        <v>5.72387009</v>
      </c>
      <c r="BE13" s="26">
        <f t="shared" si="6"/>
        <v>100.000009953</v>
      </c>
    </row>
    <row r="14" spans="1:57" ht="12" customHeight="1">
      <c r="A14" s="2" t="s">
        <v>474</v>
      </c>
      <c r="B14" s="4">
        <v>91</v>
      </c>
      <c r="C14" s="4" t="s">
        <v>474</v>
      </c>
      <c r="D14" s="2" t="s">
        <v>63</v>
      </c>
      <c r="E14" s="22">
        <v>1</v>
      </c>
      <c r="F14" s="45">
        <v>1790.244367559</v>
      </c>
      <c r="G14" s="44">
        <v>986.5767123287671</v>
      </c>
      <c r="H14" s="4" t="s">
        <v>763</v>
      </c>
      <c r="I14" s="4" t="s">
        <v>860</v>
      </c>
      <c r="J14" s="25">
        <v>12</v>
      </c>
      <c r="K14" s="4" t="s">
        <v>151</v>
      </c>
      <c r="L14" s="13" t="s">
        <v>566</v>
      </c>
      <c r="M14" s="13"/>
      <c r="N14" s="62" t="s">
        <v>483</v>
      </c>
      <c r="O14" s="2"/>
      <c r="P14" s="95" t="s">
        <v>1203</v>
      </c>
      <c r="Q14" s="99" t="s">
        <v>1203</v>
      </c>
      <c r="R14" s="2"/>
      <c r="S14" s="2"/>
      <c r="T14" s="2"/>
      <c r="U14" s="2"/>
      <c r="V14" s="2" t="s">
        <v>860</v>
      </c>
      <c r="W14" s="2"/>
      <c r="X14" s="2"/>
      <c r="Y14" s="2"/>
      <c r="Z14" s="26">
        <v>0.3281258</v>
      </c>
      <c r="AA14" s="26">
        <v>0.01462917</v>
      </c>
      <c r="AB14" s="26">
        <v>0.4039361</v>
      </c>
      <c r="AC14" s="26">
        <v>0.01256802</v>
      </c>
      <c r="AD14" s="26">
        <v>0.06565533</v>
      </c>
      <c r="AE14" s="26">
        <v>0.01794713</v>
      </c>
      <c r="AF14" s="27">
        <f t="shared" si="0"/>
        <v>0.8428615500000001</v>
      </c>
      <c r="AG14" s="26">
        <v>9.764545</v>
      </c>
      <c r="AH14" s="26">
        <v>0</v>
      </c>
      <c r="AI14" s="26">
        <v>0</v>
      </c>
      <c r="AJ14" s="26">
        <v>0.004172582</v>
      </c>
      <c r="AK14" s="26">
        <v>0</v>
      </c>
      <c r="AL14" s="28">
        <f t="shared" si="1"/>
        <v>9.768717582</v>
      </c>
      <c r="AM14" s="26">
        <v>2.752748</v>
      </c>
      <c r="AN14" s="50">
        <f t="shared" si="2"/>
        <v>12.521465582000001</v>
      </c>
      <c r="AO14" s="26">
        <v>0</v>
      </c>
      <c r="AP14" s="26">
        <v>0.1663</v>
      </c>
      <c r="AQ14" s="29">
        <f t="shared" si="3"/>
        <v>0.1663</v>
      </c>
      <c r="AR14" s="26">
        <v>46.82049</v>
      </c>
      <c r="AS14" s="26">
        <v>13.86775</v>
      </c>
      <c r="AT14" s="26">
        <v>23.12847</v>
      </c>
      <c r="AU14" s="26">
        <v>0.9966438</v>
      </c>
      <c r="AV14" s="30">
        <f t="shared" si="4"/>
        <v>84.8133538</v>
      </c>
      <c r="AW14" s="26">
        <v>0.3711084</v>
      </c>
      <c r="AX14" s="26">
        <v>0.7269342</v>
      </c>
      <c r="AY14" s="26">
        <v>0</v>
      </c>
      <c r="AZ14" s="26">
        <v>0.1084871</v>
      </c>
      <c r="BA14" s="26">
        <v>0</v>
      </c>
      <c r="BB14" s="26">
        <v>0.0309676</v>
      </c>
      <c r="BC14" s="26">
        <v>0.418515</v>
      </c>
      <c r="BD14" s="31">
        <f t="shared" si="5"/>
        <v>1.6560123</v>
      </c>
      <c r="BE14" s="26">
        <f t="shared" si="6"/>
        <v>99.99999323200001</v>
      </c>
    </row>
    <row r="15" spans="1:57" ht="12" customHeight="1">
      <c r="A15" s="2" t="s">
        <v>474</v>
      </c>
      <c r="B15" s="4">
        <v>91</v>
      </c>
      <c r="C15" s="4" t="s">
        <v>474</v>
      </c>
      <c r="D15" s="2" t="s">
        <v>63</v>
      </c>
      <c r="E15" s="22">
        <v>1</v>
      </c>
      <c r="F15" s="45">
        <v>106.9923557331</v>
      </c>
      <c r="G15" s="44">
        <v>64.91753424657534</v>
      </c>
      <c r="H15" s="4" t="s">
        <v>665</v>
      </c>
      <c r="I15" s="4" t="s">
        <v>860</v>
      </c>
      <c r="J15" s="25">
        <v>11</v>
      </c>
      <c r="K15" s="4" t="s">
        <v>152</v>
      </c>
      <c r="L15" s="13" t="s">
        <v>748</v>
      </c>
      <c r="M15" s="13"/>
      <c r="N15" s="60" t="s">
        <v>483</v>
      </c>
      <c r="O15" s="22" t="s">
        <v>483</v>
      </c>
      <c r="P15" s="95" t="s">
        <v>1203</v>
      </c>
      <c r="Q15" s="97" t="s">
        <v>1203</v>
      </c>
      <c r="V15" s="22" t="s">
        <v>860</v>
      </c>
      <c r="Z15" s="26">
        <v>0.1774795</v>
      </c>
      <c r="AA15" s="26">
        <v>0</v>
      </c>
      <c r="AB15" s="26">
        <v>0.09925392</v>
      </c>
      <c r="AC15" s="26">
        <v>0</v>
      </c>
      <c r="AD15" s="26">
        <v>0</v>
      </c>
      <c r="AE15" s="26">
        <v>0.03196312</v>
      </c>
      <c r="AF15" s="27">
        <f t="shared" si="0"/>
        <v>0.30869654</v>
      </c>
      <c r="AG15" s="26">
        <v>4.700262</v>
      </c>
      <c r="AH15" s="26">
        <v>0</v>
      </c>
      <c r="AI15" s="26">
        <v>0</v>
      </c>
      <c r="AJ15" s="26">
        <v>0.04542128</v>
      </c>
      <c r="AK15" s="26">
        <v>0.5576724</v>
      </c>
      <c r="AL15" s="28">
        <f t="shared" si="1"/>
        <v>5.303355680000001</v>
      </c>
      <c r="AM15" s="26">
        <v>0.7511334</v>
      </c>
      <c r="AN15" s="50">
        <f t="shared" si="2"/>
        <v>6.054489080000001</v>
      </c>
      <c r="AO15" s="26">
        <v>0</v>
      </c>
      <c r="AP15" s="26">
        <v>0</v>
      </c>
      <c r="AQ15" s="29">
        <f t="shared" si="3"/>
        <v>0</v>
      </c>
      <c r="AR15" s="26">
        <v>48.30301</v>
      </c>
      <c r="AS15" s="26">
        <v>14.67696</v>
      </c>
      <c r="AT15" s="26">
        <v>27.73306</v>
      </c>
      <c r="AU15" s="26">
        <v>1.805917</v>
      </c>
      <c r="AV15" s="30">
        <f t="shared" si="4"/>
        <v>92.518947</v>
      </c>
      <c r="AW15" s="26">
        <v>0.536644</v>
      </c>
      <c r="AX15" s="26">
        <v>0.5290738</v>
      </c>
      <c r="AY15" s="26">
        <v>0</v>
      </c>
      <c r="AZ15" s="26">
        <v>0.02102837</v>
      </c>
      <c r="BA15" s="26">
        <v>0</v>
      </c>
      <c r="BB15" s="26">
        <v>0.002523405</v>
      </c>
      <c r="BC15" s="26">
        <v>0.02859859</v>
      </c>
      <c r="BD15" s="31">
        <f t="shared" si="5"/>
        <v>1.1178681650000002</v>
      </c>
      <c r="BE15" s="26">
        <f t="shared" si="6"/>
        <v>100.000000785</v>
      </c>
    </row>
    <row r="16" spans="1:57" ht="12" customHeight="1">
      <c r="A16" s="2" t="s">
        <v>474</v>
      </c>
      <c r="B16" s="4">
        <v>91</v>
      </c>
      <c r="C16" s="4" t="s">
        <v>474</v>
      </c>
      <c r="D16" s="2" t="s">
        <v>63</v>
      </c>
      <c r="E16" s="22">
        <v>1</v>
      </c>
      <c r="F16" s="45">
        <v>25049.4628</v>
      </c>
      <c r="G16" s="44">
        <v>15404.767123287671</v>
      </c>
      <c r="H16" s="4" t="s">
        <v>763</v>
      </c>
      <c r="I16" s="4" t="s">
        <v>860</v>
      </c>
      <c r="J16" s="25">
        <v>46</v>
      </c>
      <c r="K16" s="4" t="s">
        <v>153</v>
      </c>
      <c r="L16" s="13" t="s">
        <v>749</v>
      </c>
      <c r="M16" s="13"/>
      <c r="N16" s="62" t="s">
        <v>483</v>
      </c>
      <c r="O16" s="2"/>
      <c r="P16" s="95" t="s">
        <v>1203</v>
      </c>
      <c r="Q16" s="99" t="s">
        <v>1203</v>
      </c>
      <c r="R16" s="2"/>
      <c r="S16" s="2"/>
      <c r="T16" s="2"/>
      <c r="U16" s="2"/>
      <c r="V16" s="2" t="s">
        <v>860</v>
      </c>
      <c r="W16" s="2" t="s">
        <v>860</v>
      </c>
      <c r="X16" s="2"/>
      <c r="Y16" s="2"/>
      <c r="Z16" s="26">
        <v>2.050545</v>
      </c>
      <c r="AA16" s="26">
        <v>0.3018602</v>
      </c>
      <c r="AB16" s="26">
        <v>1.251576</v>
      </c>
      <c r="AC16" s="26">
        <v>0.07131166</v>
      </c>
      <c r="AD16" s="26">
        <v>0.6863173</v>
      </c>
      <c r="AE16" s="26">
        <v>0.6054629</v>
      </c>
      <c r="AF16" s="27">
        <f t="shared" si="0"/>
        <v>4.967073060000001</v>
      </c>
      <c r="AG16" s="26">
        <v>6.293491</v>
      </c>
      <c r="AH16" s="26">
        <v>7.185778E-06</v>
      </c>
      <c r="AI16" s="26">
        <v>0</v>
      </c>
      <c r="AJ16" s="26">
        <v>0.02978864</v>
      </c>
      <c r="AK16" s="26">
        <v>0.06878586</v>
      </c>
      <c r="AL16" s="28">
        <f t="shared" si="1"/>
        <v>6.392072685778</v>
      </c>
      <c r="AM16" s="26">
        <v>1.948984</v>
      </c>
      <c r="AN16" s="50">
        <f t="shared" si="2"/>
        <v>8.341056685778</v>
      </c>
      <c r="AO16" s="26">
        <v>0</v>
      </c>
      <c r="AP16" s="26">
        <v>0.193725</v>
      </c>
      <c r="AQ16" s="29">
        <f t="shared" si="3"/>
        <v>0.193725</v>
      </c>
      <c r="AR16" s="26">
        <v>37.27623</v>
      </c>
      <c r="AS16" s="26">
        <v>15.72721</v>
      </c>
      <c r="AT16" s="26">
        <v>24.79159</v>
      </c>
      <c r="AU16" s="26">
        <v>3.234143</v>
      </c>
      <c r="AV16" s="30">
        <f t="shared" si="4"/>
        <v>81.029173</v>
      </c>
      <c r="AW16" s="26">
        <v>2.167748</v>
      </c>
      <c r="AX16" s="26">
        <v>1.288712</v>
      </c>
      <c r="AY16" s="26">
        <v>0</v>
      </c>
      <c r="AZ16" s="26">
        <v>0.2063217</v>
      </c>
      <c r="BA16" s="26">
        <v>0</v>
      </c>
      <c r="BB16" s="26">
        <v>0.06189829</v>
      </c>
      <c r="BC16" s="26">
        <v>0.5917345</v>
      </c>
      <c r="BD16" s="31">
        <f t="shared" si="5"/>
        <v>4.31641449</v>
      </c>
      <c r="BE16" s="26">
        <f t="shared" si="6"/>
        <v>98.847442235778</v>
      </c>
    </row>
    <row r="17" spans="1:57" ht="12" customHeight="1">
      <c r="A17" s="2" t="s">
        <v>474</v>
      </c>
      <c r="B17" s="4">
        <v>91</v>
      </c>
      <c r="C17" s="4" t="s">
        <v>474</v>
      </c>
      <c r="D17" s="2" t="s">
        <v>63</v>
      </c>
      <c r="E17" s="22">
        <v>1</v>
      </c>
      <c r="F17" s="45">
        <v>38.063684</v>
      </c>
      <c r="G17" s="44">
        <v>24.164109589041086</v>
      </c>
      <c r="H17" s="4" t="s">
        <v>761</v>
      </c>
      <c r="I17" s="4" t="s">
        <v>860</v>
      </c>
      <c r="J17" s="25">
        <v>141</v>
      </c>
      <c r="K17" s="4" t="s">
        <v>154</v>
      </c>
      <c r="L17" s="13" t="s">
        <v>567</v>
      </c>
      <c r="M17" s="13"/>
      <c r="N17" s="62" t="s">
        <v>72</v>
      </c>
      <c r="O17" s="2" t="s">
        <v>1062</v>
      </c>
      <c r="P17" s="4" t="s">
        <v>7</v>
      </c>
      <c r="Q17" s="99" t="s">
        <v>72</v>
      </c>
      <c r="R17" s="2"/>
      <c r="S17" s="2"/>
      <c r="T17" s="2"/>
      <c r="U17" s="2"/>
      <c r="V17" s="2"/>
      <c r="W17" s="2"/>
      <c r="X17" s="2"/>
      <c r="Y17" s="2"/>
      <c r="Z17" s="26">
        <v>7.215495</v>
      </c>
      <c r="AA17" s="26">
        <v>0.3736638</v>
      </c>
      <c r="AB17" s="26">
        <v>2.085895</v>
      </c>
      <c r="AC17" s="26">
        <v>0.07567874</v>
      </c>
      <c r="AD17" s="26">
        <v>1.934538</v>
      </c>
      <c r="AE17" s="26">
        <v>1.397692</v>
      </c>
      <c r="AF17" s="27">
        <f t="shared" si="0"/>
        <v>13.08296254</v>
      </c>
      <c r="AG17" s="26">
        <v>23.01343</v>
      </c>
      <c r="AH17" s="26">
        <v>0</v>
      </c>
      <c r="AI17" s="26">
        <v>0</v>
      </c>
      <c r="AJ17" s="26">
        <v>0.06858386</v>
      </c>
      <c r="AK17" s="26">
        <v>0</v>
      </c>
      <c r="AL17" s="28">
        <f t="shared" si="1"/>
        <v>23.08201386</v>
      </c>
      <c r="AM17" s="26">
        <v>15.902</v>
      </c>
      <c r="AN17" s="50">
        <f t="shared" si="2"/>
        <v>38.98401386</v>
      </c>
      <c r="AO17" s="26">
        <v>0</v>
      </c>
      <c r="AP17" s="26">
        <v>0</v>
      </c>
      <c r="AQ17" s="29">
        <f t="shared" si="3"/>
        <v>0</v>
      </c>
      <c r="AR17" s="26">
        <v>31.88204</v>
      </c>
      <c r="AS17" s="26">
        <v>1.463911</v>
      </c>
      <c r="AT17" s="26">
        <v>8.461829</v>
      </c>
      <c r="AU17" s="26">
        <v>4.138681</v>
      </c>
      <c r="AV17" s="30">
        <f t="shared" si="4"/>
        <v>45.946461</v>
      </c>
      <c r="AW17" s="26">
        <v>0.4919118</v>
      </c>
      <c r="AX17" s="26">
        <v>1.087882</v>
      </c>
      <c r="AY17" s="26">
        <v>0</v>
      </c>
      <c r="AZ17" s="26">
        <v>0.03310945</v>
      </c>
      <c r="BA17" s="26">
        <v>0</v>
      </c>
      <c r="BB17" s="26">
        <v>0.05912402</v>
      </c>
      <c r="BC17" s="26">
        <v>0.3145398</v>
      </c>
      <c r="BD17" s="31">
        <f t="shared" si="5"/>
        <v>1.98656707</v>
      </c>
      <c r="BE17" s="26">
        <f t="shared" si="6"/>
        <v>100.00000447000001</v>
      </c>
    </row>
    <row r="18" spans="1:57" ht="12" customHeight="1">
      <c r="A18" s="2" t="s">
        <v>474</v>
      </c>
      <c r="B18" s="4">
        <v>91</v>
      </c>
      <c r="C18" s="4" t="s">
        <v>474</v>
      </c>
      <c r="D18" s="2" t="s">
        <v>63</v>
      </c>
      <c r="E18" s="22">
        <v>1</v>
      </c>
      <c r="F18" s="45">
        <v>116.446592</v>
      </c>
      <c r="G18" s="44">
        <v>82.06164383561644</v>
      </c>
      <c r="H18" s="4" t="s">
        <v>901</v>
      </c>
      <c r="I18" s="4" t="s">
        <v>860</v>
      </c>
      <c r="J18" s="25">
        <v>507</v>
      </c>
      <c r="K18" s="4" t="s">
        <v>900</v>
      </c>
      <c r="L18" s="13" t="s">
        <v>871</v>
      </c>
      <c r="M18" s="13"/>
      <c r="N18" s="62" t="s">
        <v>73</v>
      </c>
      <c r="O18" s="2" t="s">
        <v>73</v>
      </c>
      <c r="P18" s="95" t="s">
        <v>5</v>
      </c>
      <c r="Q18" s="99" t="s">
        <v>73</v>
      </c>
      <c r="R18" s="2"/>
      <c r="S18" s="2"/>
      <c r="T18" s="2"/>
      <c r="U18" s="2"/>
      <c r="V18" s="2"/>
      <c r="W18" s="2"/>
      <c r="X18" s="2" t="s">
        <v>860</v>
      </c>
      <c r="Y18" s="2" t="s">
        <v>860</v>
      </c>
      <c r="Z18" s="26">
        <v>22.61495</v>
      </c>
      <c r="AA18" s="26">
        <v>3.489747</v>
      </c>
      <c r="AB18" s="26">
        <v>3.774956</v>
      </c>
      <c r="AC18" s="26">
        <v>0.1143926</v>
      </c>
      <c r="AD18" s="26">
        <v>2.716051</v>
      </c>
      <c r="AE18" s="26">
        <v>1.900618</v>
      </c>
      <c r="AF18" s="27">
        <f t="shared" si="0"/>
        <v>34.6107146</v>
      </c>
      <c r="AG18" s="26">
        <v>4.646813</v>
      </c>
      <c r="AH18" s="26">
        <v>0</v>
      </c>
      <c r="AI18" s="26">
        <v>0</v>
      </c>
      <c r="AJ18" s="26">
        <v>0.04251076</v>
      </c>
      <c r="AK18" s="26">
        <v>0</v>
      </c>
      <c r="AL18" s="28">
        <f t="shared" si="1"/>
        <v>4.68932376</v>
      </c>
      <c r="AM18" s="26">
        <v>3.236228</v>
      </c>
      <c r="AN18" s="50">
        <f t="shared" si="2"/>
        <v>7.925551759999999</v>
      </c>
      <c r="AO18" s="26">
        <v>0</v>
      </c>
      <c r="AP18" s="26">
        <v>0.006183384</v>
      </c>
      <c r="AQ18" s="29">
        <f t="shared" si="3"/>
        <v>0.006183384</v>
      </c>
      <c r="AR18" s="26">
        <v>42.37859</v>
      </c>
      <c r="AS18" s="26">
        <v>1.0419</v>
      </c>
      <c r="AT18" s="26">
        <v>6.334104</v>
      </c>
      <c r="AU18" s="26">
        <v>3.863069</v>
      </c>
      <c r="AV18" s="30">
        <f t="shared" si="4"/>
        <v>53.617663</v>
      </c>
      <c r="AW18" s="26">
        <v>2.113944</v>
      </c>
      <c r="AX18" s="26">
        <v>1.131559</v>
      </c>
      <c r="AY18" s="26">
        <v>0</v>
      </c>
      <c r="AZ18" s="26">
        <v>0.1066634</v>
      </c>
      <c r="BA18" s="26">
        <v>0</v>
      </c>
      <c r="BB18" s="26">
        <v>0.2689772</v>
      </c>
      <c r="BC18" s="26">
        <v>0.2187372</v>
      </c>
      <c r="BD18" s="31">
        <f t="shared" si="5"/>
        <v>3.8398808000000004</v>
      </c>
      <c r="BE18" s="26">
        <f t="shared" si="6"/>
        <v>99.999993544</v>
      </c>
    </row>
    <row r="19" spans="1:57" ht="12" customHeight="1">
      <c r="A19" s="2" t="s">
        <v>474</v>
      </c>
      <c r="B19" s="4">
        <v>91</v>
      </c>
      <c r="C19" s="4" t="s">
        <v>474</v>
      </c>
      <c r="D19" s="2" t="s">
        <v>63</v>
      </c>
      <c r="E19" s="22">
        <v>1</v>
      </c>
      <c r="F19" s="45">
        <v>190.66784</v>
      </c>
      <c r="G19" s="44">
        <v>123.12876712328767</v>
      </c>
      <c r="H19" s="4" t="s">
        <v>901</v>
      </c>
      <c r="I19" s="4" t="s">
        <v>860</v>
      </c>
      <c r="J19" s="25">
        <v>500</v>
      </c>
      <c r="K19" s="4" t="s">
        <v>902</v>
      </c>
      <c r="L19" s="13" t="s">
        <v>872</v>
      </c>
      <c r="M19" s="13"/>
      <c r="N19" s="62" t="s">
        <v>73</v>
      </c>
      <c r="O19" s="2" t="s">
        <v>73</v>
      </c>
      <c r="P19" s="95" t="s">
        <v>5</v>
      </c>
      <c r="Q19" s="99" t="s">
        <v>73</v>
      </c>
      <c r="R19" s="2"/>
      <c r="S19" s="2"/>
      <c r="T19" s="2"/>
      <c r="U19" s="2"/>
      <c r="V19" s="2"/>
      <c r="W19" s="2"/>
      <c r="X19" s="2" t="s">
        <v>860</v>
      </c>
      <c r="Y19" s="2" t="s">
        <v>860</v>
      </c>
      <c r="Z19" s="26">
        <v>23.88601</v>
      </c>
      <c r="AA19" s="26">
        <v>3.325435</v>
      </c>
      <c r="AB19" s="26">
        <v>6.716009</v>
      </c>
      <c r="AC19" s="26">
        <v>0.09534958</v>
      </c>
      <c r="AD19" s="26">
        <v>5.991447</v>
      </c>
      <c r="AE19" s="26">
        <v>2.688669</v>
      </c>
      <c r="AF19" s="27">
        <f t="shared" si="0"/>
        <v>42.70291957999999</v>
      </c>
      <c r="AG19" s="26">
        <v>6.910957</v>
      </c>
      <c r="AH19" s="26">
        <v>0</v>
      </c>
      <c r="AI19" s="26">
        <v>0</v>
      </c>
      <c r="AJ19" s="26">
        <v>0.02265733</v>
      </c>
      <c r="AK19" s="26">
        <v>0</v>
      </c>
      <c r="AL19" s="28">
        <f t="shared" si="1"/>
        <v>6.93361433</v>
      </c>
      <c r="AM19" s="26">
        <v>4.254857</v>
      </c>
      <c r="AN19" s="50">
        <f t="shared" si="2"/>
        <v>11.18847133</v>
      </c>
      <c r="AO19" s="26">
        <v>0</v>
      </c>
      <c r="AP19" s="26">
        <v>0.01085664</v>
      </c>
      <c r="AQ19" s="29">
        <f t="shared" si="3"/>
        <v>0.01085664</v>
      </c>
      <c r="AR19" s="26">
        <v>25.58579</v>
      </c>
      <c r="AS19" s="26">
        <v>1.412779</v>
      </c>
      <c r="AT19" s="26">
        <v>9.650605</v>
      </c>
      <c r="AU19" s="26">
        <v>5.521307</v>
      </c>
      <c r="AV19" s="30">
        <f t="shared" si="4"/>
        <v>42.170481</v>
      </c>
      <c r="AW19" s="26">
        <v>1.914072</v>
      </c>
      <c r="AX19" s="26">
        <v>1.452901</v>
      </c>
      <c r="AY19" s="26">
        <v>0</v>
      </c>
      <c r="AZ19" s="26">
        <v>0.1142307</v>
      </c>
      <c r="BA19" s="26">
        <v>0</v>
      </c>
      <c r="BB19" s="26">
        <v>0.1807866</v>
      </c>
      <c r="BC19" s="26">
        <v>0.2652795</v>
      </c>
      <c r="BD19" s="31">
        <f t="shared" si="5"/>
        <v>3.9272697999999995</v>
      </c>
      <c r="BE19" s="26">
        <f t="shared" si="6"/>
        <v>99.99999835</v>
      </c>
    </row>
    <row r="20" spans="1:57" ht="12" customHeight="1">
      <c r="A20" s="2" t="s">
        <v>474</v>
      </c>
      <c r="B20" s="4">
        <v>91</v>
      </c>
      <c r="C20" s="4" t="s">
        <v>474</v>
      </c>
      <c r="D20" s="2" t="s">
        <v>63</v>
      </c>
      <c r="E20" s="22">
        <v>1</v>
      </c>
      <c r="F20" s="45">
        <v>498.617152</v>
      </c>
      <c r="G20" s="44">
        <v>299.23835616438356</v>
      </c>
      <c r="H20" s="4" t="s">
        <v>761</v>
      </c>
      <c r="I20" s="4" t="s">
        <v>860</v>
      </c>
      <c r="J20" s="25">
        <v>39</v>
      </c>
      <c r="K20" s="4" t="s">
        <v>903</v>
      </c>
      <c r="L20" s="13" t="s">
        <v>1152</v>
      </c>
      <c r="M20" s="13"/>
      <c r="N20" s="62" t="s">
        <v>72</v>
      </c>
      <c r="O20" s="2" t="s">
        <v>1062</v>
      </c>
      <c r="P20" s="95" t="s">
        <v>8</v>
      </c>
      <c r="Q20" s="99" t="s">
        <v>72</v>
      </c>
      <c r="R20" s="2"/>
      <c r="S20" s="2"/>
      <c r="T20" s="2"/>
      <c r="U20" s="2"/>
      <c r="V20" s="2"/>
      <c r="W20" s="2"/>
      <c r="X20" s="2"/>
      <c r="Y20" s="2"/>
      <c r="Z20" s="26">
        <v>1.713261</v>
      </c>
      <c r="AA20" s="26">
        <v>0.3245306</v>
      </c>
      <c r="AB20" s="26">
        <v>0.907711</v>
      </c>
      <c r="AC20" s="26">
        <v>0.03176717</v>
      </c>
      <c r="AD20" s="26">
        <v>0.4158612</v>
      </c>
      <c r="AE20" s="26">
        <v>0.7165664</v>
      </c>
      <c r="AF20" s="27">
        <f t="shared" si="0"/>
        <v>4.10969737</v>
      </c>
      <c r="AG20" s="26">
        <v>6.354338</v>
      </c>
      <c r="AH20" s="26">
        <v>0</v>
      </c>
      <c r="AI20" s="26">
        <v>0</v>
      </c>
      <c r="AJ20" s="26">
        <v>0.0344746</v>
      </c>
      <c r="AK20" s="26">
        <v>0</v>
      </c>
      <c r="AL20" s="28">
        <f t="shared" si="1"/>
        <v>6.3888126000000005</v>
      </c>
      <c r="AM20" s="26">
        <v>19.90394</v>
      </c>
      <c r="AN20" s="50">
        <f t="shared" si="2"/>
        <v>26.2927526</v>
      </c>
      <c r="AO20" s="26">
        <v>0</v>
      </c>
      <c r="AP20" s="26">
        <v>0.003248916</v>
      </c>
      <c r="AQ20" s="29">
        <f t="shared" si="3"/>
        <v>0.003248916</v>
      </c>
      <c r="AR20" s="26">
        <v>35.65522</v>
      </c>
      <c r="AS20" s="26">
        <v>4.684937</v>
      </c>
      <c r="AT20" s="26">
        <v>23.31476</v>
      </c>
      <c r="AU20" s="26">
        <v>3.780835</v>
      </c>
      <c r="AV20" s="30">
        <f t="shared" si="4"/>
        <v>67.435752</v>
      </c>
      <c r="AW20" s="26">
        <v>1.411834</v>
      </c>
      <c r="AX20" s="26">
        <v>0.4079194</v>
      </c>
      <c r="AY20" s="26">
        <v>0</v>
      </c>
      <c r="AZ20" s="26">
        <v>0.03808451</v>
      </c>
      <c r="BA20" s="26">
        <v>0</v>
      </c>
      <c r="BB20" s="26">
        <v>0.2519715</v>
      </c>
      <c r="BC20" s="26">
        <v>0.04873373</v>
      </c>
      <c r="BD20" s="31">
        <f t="shared" si="5"/>
        <v>2.15854314</v>
      </c>
      <c r="BE20" s="26">
        <f t="shared" si="6"/>
        <v>99.999994026</v>
      </c>
    </row>
    <row r="21" spans="1:57" ht="12" customHeight="1">
      <c r="A21" s="2" t="s">
        <v>474</v>
      </c>
      <c r="B21" s="4">
        <v>91</v>
      </c>
      <c r="C21" s="4" t="s">
        <v>474</v>
      </c>
      <c r="D21" s="2" t="s">
        <v>63</v>
      </c>
      <c r="E21" s="22">
        <v>1</v>
      </c>
      <c r="F21" s="45">
        <v>2646.63987</v>
      </c>
      <c r="G21" s="44">
        <v>1574.2410958904109</v>
      </c>
      <c r="H21" s="4" t="s">
        <v>763</v>
      </c>
      <c r="I21" s="4" t="s">
        <v>860</v>
      </c>
      <c r="J21" s="25">
        <v>53</v>
      </c>
      <c r="K21" s="4" t="s">
        <v>904</v>
      </c>
      <c r="L21" s="13" t="s">
        <v>1153</v>
      </c>
      <c r="M21" s="13"/>
      <c r="N21" s="62" t="s">
        <v>72</v>
      </c>
      <c r="O21" s="2"/>
      <c r="P21" s="95" t="s">
        <v>4</v>
      </c>
      <c r="Q21" s="99" t="s">
        <v>72</v>
      </c>
      <c r="R21" s="2"/>
      <c r="S21" s="2"/>
      <c r="T21" s="2"/>
      <c r="U21" s="2"/>
      <c r="V21" s="2"/>
      <c r="W21" s="2" t="s">
        <v>860</v>
      </c>
      <c r="X21" s="2"/>
      <c r="Y21" s="2"/>
      <c r="Z21" s="26">
        <v>3.474384</v>
      </c>
      <c r="AA21" s="26">
        <v>0.2363728</v>
      </c>
      <c r="AB21" s="26">
        <v>1.255962</v>
      </c>
      <c r="AC21" s="26">
        <v>0.08600011</v>
      </c>
      <c r="AD21" s="26">
        <v>1.499204</v>
      </c>
      <c r="AE21" s="26">
        <v>1.626351</v>
      </c>
      <c r="AF21" s="27">
        <f t="shared" si="0"/>
        <v>8.17827391</v>
      </c>
      <c r="AG21" s="26">
        <v>6.275288</v>
      </c>
      <c r="AH21" s="26">
        <v>0</v>
      </c>
      <c r="AI21" s="26">
        <v>0</v>
      </c>
      <c r="AJ21" s="26">
        <v>0.091475</v>
      </c>
      <c r="AK21" s="26">
        <v>0.008739433</v>
      </c>
      <c r="AL21" s="28">
        <f t="shared" si="1"/>
        <v>6.375502432999999</v>
      </c>
      <c r="AM21" s="26">
        <v>7.466571</v>
      </c>
      <c r="AN21" s="50">
        <f t="shared" si="2"/>
        <v>13.842073433</v>
      </c>
      <c r="AO21" s="26">
        <v>0</v>
      </c>
      <c r="AP21" s="26">
        <v>0.03676003</v>
      </c>
      <c r="AQ21" s="29">
        <f t="shared" si="3"/>
        <v>0.03676003</v>
      </c>
      <c r="AR21" s="26">
        <v>42.91619</v>
      </c>
      <c r="AS21" s="26">
        <v>6.646356</v>
      </c>
      <c r="AT21" s="26">
        <v>19.61163</v>
      </c>
      <c r="AU21" s="26">
        <v>5.249543</v>
      </c>
      <c r="AV21" s="30">
        <f t="shared" si="4"/>
        <v>74.423719</v>
      </c>
      <c r="AW21" s="26">
        <v>2.188361</v>
      </c>
      <c r="AX21" s="26">
        <v>0.9237615</v>
      </c>
      <c r="AY21" s="26">
        <v>0</v>
      </c>
      <c r="AZ21" s="26">
        <v>0.1538412</v>
      </c>
      <c r="BA21" s="26">
        <v>0</v>
      </c>
      <c r="BB21" s="26">
        <v>0.1048732</v>
      </c>
      <c r="BC21" s="26">
        <v>0.1483323</v>
      </c>
      <c r="BD21" s="31">
        <f t="shared" si="5"/>
        <v>3.5191692</v>
      </c>
      <c r="BE21" s="26">
        <f t="shared" si="6"/>
        <v>99.99999557299999</v>
      </c>
    </row>
    <row r="22" spans="1:57" ht="12" customHeight="1">
      <c r="A22" s="2" t="s">
        <v>474</v>
      </c>
      <c r="B22" s="4">
        <v>91</v>
      </c>
      <c r="C22" s="4" t="s">
        <v>474</v>
      </c>
      <c r="D22" s="2" t="s">
        <v>63</v>
      </c>
      <c r="E22" s="22">
        <v>1</v>
      </c>
      <c r="F22" s="45">
        <v>26.03026631482</v>
      </c>
      <c r="G22" s="44">
        <v>13.644739726027376</v>
      </c>
      <c r="H22" s="4" t="s">
        <v>663</v>
      </c>
      <c r="I22" s="4" t="s">
        <v>860</v>
      </c>
      <c r="J22" s="25">
        <v>1783</v>
      </c>
      <c r="K22" s="4" t="s">
        <v>905</v>
      </c>
      <c r="L22" s="13" t="s">
        <v>1154</v>
      </c>
      <c r="M22" s="13"/>
      <c r="N22" s="62" t="s">
        <v>73</v>
      </c>
      <c r="O22" s="2" t="s">
        <v>73</v>
      </c>
      <c r="P22" s="95" t="s">
        <v>6</v>
      </c>
      <c r="Q22" s="99" t="s">
        <v>73</v>
      </c>
      <c r="R22" s="2"/>
      <c r="S22" s="2"/>
      <c r="T22" s="2"/>
      <c r="U22" s="2"/>
      <c r="V22" s="2"/>
      <c r="W22" s="2"/>
      <c r="X22" s="2" t="s">
        <v>860</v>
      </c>
      <c r="Y22" s="2" t="s">
        <v>860</v>
      </c>
      <c r="Z22" s="26">
        <v>61.41449</v>
      </c>
      <c r="AA22" s="26">
        <v>18.31575</v>
      </c>
      <c r="AB22" s="26">
        <v>3.755836</v>
      </c>
      <c r="AC22" s="26">
        <v>0.03458413</v>
      </c>
      <c r="AD22" s="26">
        <v>3.838838</v>
      </c>
      <c r="AE22" s="26">
        <v>6.615943</v>
      </c>
      <c r="AF22" s="27">
        <f t="shared" si="0"/>
        <v>93.97544113000001</v>
      </c>
      <c r="AG22" s="26">
        <v>0.003458413</v>
      </c>
      <c r="AH22" s="26">
        <v>0</v>
      </c>
      <c r="AI22" s="26">
        <v>0</v>
      </c>
      <c r="AJ22" s="26">
        <v>0.003458413</v>
      </c>
      <c r="AK22" s="26">
        <v>0</v>
      </c>
      <c r="AL22" s="28">
        <f t="shared" si="1"/>
        <v>0.006916826</v>
      </c>
      <c r="AM22" s="26">
        <v>0</v>
      </c>
      <c r="AN22" s="50">
        <f t="shared" si="2"/>
        <v>0.006916826</v>
      </c>
      <c r="AO22" s="26">
        <v>0</v>
      </c>
      <c r="AP22" s="26">
        <v>0</v>
      </c>
      <c r="AQ22" s="29">
        <f t="shared" si="3"/>
        <v>0</v>
      </c>
      <c r="AR22" s="26">
        <v>1.985129</v>
      </c>
      <c r="AS22" s="26">
        <v>0.117586</v>
      </c>
      <c r="AT22" s="26">
        <v>0.594847</v>
      </c>
      <c r="AU22" s="26">
        <v>2.24451</v>
      </c>
      <c r="AV22" s="30">
        <f t="shared" si="4"/>
        <v>4.942072</v>
      </c>
      <c r="AW22" s="26">
        <v>0.930313</v>
      </c>
      <c r="AX22" s="26">
        <v>0.1314197</v>
      </c>
      <c r="AY22" s="26">
        <v>0</v>
      </c>
      <c r="AZ22" s="26">
        <v>0</v>
      </c>
      <c r="BA22" s="26">
        <v>0</v>
      </c>
      <c r="BB22" s="26">
        <v>0</v>
      </c>
      <c r="BC22" s="26">
        <v>0.01383365</v>
      </c>
      <c r="BD22" s="31">
        <f t="shared" si="5"/>
        <v>1.07556635</v>
      </c>
      <c r="BE22" s="26">
        <f t="shared" si="6"/>
        <v>99.999996306</v>
      </c>
    </row>
    <row r="23" spans="1:57" ht="12" customHeight="1">
      <c r="A23" s="2" t="s">
        <v>474</v>
      </c>
      <c r="B23" s="4">
        <v>91</v>
      </c>
      <c r="C23" s="4" t="s">
        <v>474</v>
      </c>
      <c r="D23" s="2" t="s">
        <v>63</v>
      </c>
      <c r="E23" s="22">
        <v>1</v>
      </c>
      <c r="F23" s="45">
        <v>85.135976</v>
      </c>
      <c r="G23" s="44">
        <v>49.88319178082196</v>
      </c>
      <c r="H23" s="4" t="s">
        <v>663</v>
      </c>
      <c r="I23" s="4" t="s">
        <v>860</v>
      </c>
      <c r="J23" s="25">
        <v>254</v>
      </c>
      <c r="K23" s="4" t="s">
        <v>256</v>
      </c>
      <c r="L23" s="13" t="s">
        <v>750</v>
      </c>
      <c r="M23" s="13"/>
      <c r="N23" s="63" t="s">
        <v>73</v>
      </c>
      <c r="O23" s="2" t="s">
        <v>73</v>
      </c>
      <c r="P23" s="95" t="s">
        <v>6</v>
      </c>
      <c r="Q23" s="100" t="s">
        <v>73</v>
      </c>
      <c r="R23" s="2" t="s">
        <v>860</v>
      </c>
      <c r="S23" s="2"/>
      <c r="T23" s="2"/>
      <c r="U23" s="2"/>
      <c r="V23" s="2"/>
      <c r="W23" s="2"/>
      <c r="X23" s="2" t="s">
        <v>860</v>
      </c>
      <c r="Y23" s="2" t="s">
        <v>860</v>
      </c>
      <c r="Z23" s="26">
        <v>17.16044</v>
      </c>
      <c r="AA23" s="26">
        <v>0.4049568</v>
      </c>
      <c r="AB23" s="26">
        <v>4.141555</v>
      </c>
      <c r="AC23" s="26">
        <v>0.144854</v>
      </c>
      <c r="AD23" s="26">
        <v>22.57819</v>
      </c>
      <c r="AE23" s="26">
        <v>5.761382</v>
      </c>
      <c r="AF23" s="27">
        <f t="shared" si="0"/>
        <v>50.1913778</v>
      </c>
      <c r="AG23" s="26">
        <v>1.110195</v>
      </c>
      <c r="AH23" s="26">
        <v>0</v>
      </c>
      <c r="AI23" s="26">
        <v>0</v>
      </c>
      <c r="AJ23" s="26">
        <v>0.02431855</v>
      </c>
      <c r="AK23" s="26">
        <v>0</v>
      </c>
      <c r="AL23" s="28">
        <f t="shared" si="1"/>
        <v>1.13451355</v>
      </c>
      <c r="AM23" s="26">
        <v>1.686439</v>
      </c>
      <c r="AN23" s="50">
        <f t="shared" si="2"/>
        <v>2.8209525500000003</v>
      </c>
      <c r="AO23" s="26">
        <v>0</v>
      </c>
      <c r="AP23" s="26">
        <v>0.001057328</v>
      </c>
      <c r="AQ23" s="29">
        <f t="shared" si="3"/>
        <v>0.001057328</v>
      </c>
      <c r="AR23" s="26">
        <v>28.10907</v>
      </c>
      <c r="AS23" s="26">
        <v>0.8120282</v>
      </c>
      <c r="AT23" s="26">
        <v>10.84925</v>
      </c>
      <c r="AU23" s="26">
        <v>4.985303</v>
      </c>
      <c r="AV23" s="30">
        <f t="shared" si="4"/>
        <v>44.7556512</v>
      </c>
      <c r="AW23" s="26">
        <v>1.317431</v>
      </c>
      <c r="AX23" s="26">
        <v>0.7993402</v>
      </c>
      <c r="AY23" s="26">
        <v>0</v>
      </c>
      <c r="AZ23" s="26">
        <v>0.03171985</v>
      </c>
      <c r="BA23" s="26">
        <v>0</v>
      </c>
      <c r="BB23" s="26">
        <v>0.02537588</v>
      </c>
      <c r="BC23" s="26">
        <v>0.05709573</v>
      </c>
      <c r="BD23" s="31">
        <f t="shared" si="5"/>
        <v>2.23096266</v>
      </c>
      <c r="BE23" s="26">
        <f t="shared" si="6"/>
        <v>100.000001538</v>
      </c>
    </row>
    <row r="24" spans="1:57" ht="12" customHeight="1">
      <c r="A24" s="2" t="s">
        <v>907</v>
      </c>
      <c r="B24" s="4">
        <v>91</v>
      </c>
      <c r="C24" s="4" t="s">
        <v>907</v>
      </c>
      <c r="D24" s="2" t="s">
        <v>64</v>
      </c>
      <c r="E24" s="22">
        <v>1</v>
      </c>
      <c r="F24" s="45">
        <v>7046.39027</v>
      </c>
      <c r="G24" s="44">
        <v>4324.309863013699</v>
      </c>
      <c r="H24" s="4" t="s">
        <v>763</v>
      </c>
      <c r="I24" s="4" t="s">
        <v>860</v>
      </c>
      <c r="J24" s="25">
        <v>7</v>
      </c>
      <c r="K24" s="4" t="s">
        <v>670</v>
      </c>
      <c r="L24" s="13" t="s">
        <v>1162</v>
      </c>
      <c r="M24" s="13"/>
      <c r="N24" s="60" t="s">
        <v>483</v>
      </c>
      <c r="O24" s="22" t="s">
        <v>483</v>
      </c>
      <c r="P24" s="95" t="s">
        <v>1203</v>
      </c>
      <c r="Q24" s="97" t="s">
        <v>1203</v>
      </c>
      <c r="V24" s="22" t="s">
        <v>860</v>
      </c>
      <c r="Z24" s="26">
        <v>0.1720591</v>
      </c>
      <c r="AA24" s="26">
        <v>0.06944437</v>
      </c>
      <c r="AB24" s="26">
        <v>0.3409378</v>
      </c>
      <c r="AC24" s="26">
        <v>0.006079736</v>
      </c>
      <c r="AD24" s="26">
        <v>0.1610747</v>
      </c>
      <c r="AE24" s="26">
        <v>0.02967064</v>
      </c>
      <c r="AF24" s="27">
        <f t="shared" si="0"/>
        <v>0.779266346</v>
      </c>
      <c r="AG24" s="26">
        <v>0.4895081</v>
      </c>
      <c r="AH24" s="26">
        <v>0</v>
      </c>
      <c r="AI24" s="26">
        <v>0</v>
      </c>
      <c r="AJ24" s="26">
        <v>0</v>
      </c>
      <c r="AK24" s="26">
        <v>0</v>
      </c>
      <c r="AL24" s="28">
        <f t="shared" si="1"/>
        <v>0.4895081</v>
      </c>
      <c r="AM24" s="26">
        <v>0.5283878</v>
      </c>
      <c r="AN24" s="50">
        <f t="shared" si="2"/>
        <v>1.0178959</v>
      </c>
      <c r="AO24" s="26">
        <v>0</v>
      </c>
      <c r="AP24" s="26">
        <v>0</v>
      </c>
      <c r="AQ24" s="29">
        <f t="shared" si="3"/>
        <v>0</v>
      </c>
      <c r="AR24" s="26">
        <v>59.02192</v>
      </c>
      <c r="AS24" s="26">
        <v>19.25899</v>
      </c>
      <c r="AT24" s="26">
        <v>12.53081</v>
      </c>
      <c r="AU24" s="26">
        <v>2.474823</v>
      </c>
      <c r="AV24" s="30">
        <f t="shared" si="4"/>
        <v>93.28654300000001</v>
      </c>
      <c r="AW24" s="26">
        <v>4.536108</v>
      </c>
      <c r="AX24" s="26">
        <v>0.2462421</v>
      </c>
      <c r="AY24" s="26">
        <v>0</v>
      </c>
      <c r="AZ24" s="26">
        <v>0.008621474</v>
      </c>
      <c r="BA24" s="26">
        <v>0</v>
      </c>
      <c r="BB24" s="26">
        <v>0.05651855</v>
      </c>
      <c r="BC24" s="26">
        <v>0.06880575</v>
      </c>
      <c r="BD24" s="31">
        <f t="shared" si="5"/>
        <v>4.916295873999999</v>
      </c>
      <c r="BE24" s="26">
        <f t="shared" si="6"/>
        <v>100.00000112000001</v>
      </c>
    </row>
    <row r="25" spans="1:57" ht="12" customHeight="1">
      <c r="A25" s="2" t="s">
        <v>907</v>
      </c>
      <c r="B25" s="4">
        <v>91</v>
      </c>
      <c r="C25" s="4" t="s">
        <v>907</v>
      </c>
      <c r="D25" s="2" t="s">
        <v>64</v>
      </c>
      <c r="E25" s="22">
        <v>1</v>
      </c>
      <c r="F25" s="45">
        <v>1324.34278</v>
      </c>
      <c r="G25" s="44">
        <v>872.6712328767123</v>
      </c>
      <c r="H25" s="4" t="s">
        <v>763</v>
      </c>
      <c r="I25" s="4" t="s">
        <v>860</v>
      </c>
      <c r="J25" s="25">
        <v>58</v>
      </c>
      <c r="K25" s="4" t="s">
        <v>1038</v>
      </c>
      <c r="L25" s="13" t="s">
        <v>1163</v>
      </c>
      <c r="M25" s="13"/>
      <c r="N25" s="62" t="s">
        <v>72</v>
      </c>
      <c r="O25" s="2"/>
      <c r="P25" s="95" t="s">
        <v>4</v>
      </c>
      <c r="Q25" s="99" t="s">
        <v>72</v>
      </c>
      <c r="R25" s="2"/>
      <c r="S25" s="2"/>
      <c r="T25" s="2"/>
      <c r="U25" s="2"/>
      <c r="V25" s="2"/>
      <c r="W25" s="2"/>
      <c r="X25" s="2"/>
      <c r="Y25" s="2"/>
      <c r="Z25" s="26">
        <v>3.082013</v>
      </c>
      <c r="AA25" s="26">
        <v>0.7048561</v>
      </c>
      <c r="AB25" s="26">
        <v>1.9162</v>
      </c>
      <c r="AC25" s="26">
        <v>0.2681606</v>
      </c>
      <c r="AD25" s="26">
        <v>1.645185</v>
      </c>
      <c r="AE25" s="26">
        <v>1.36785</v>
      </c>
      <c r="AF25" s="27">
        <f t="shared" si="0"/>
        <v>8.984264699999999</v>
      </c>
      <c r="AG25" s="26">
        <v>6.614856</v>
      </c>
      <c r="AH25" s="26">
        <v>0</v>
      </c>
      <c r="AI25" s="26">
        <v>0</v>
      </c>
      <c r="AJ25" s="26">
        <v>0.05090024</v>
      </c>
      <c r="AK25" s="26">
        <v>0.1397208</v>
      </c>
      <c r="AL25" s="28">
        <f t="shared" si="1"/>
        <v>6.8054770399999995</v>
      </c>
      <c r="AM25" s="26">
        <v>7.48315</v>
      </c>
      <c r="AN25" s="50">
        <f t="shared" si="2"/>
        <v>14.28862704</v>
      </c>
      <c r="AO25" s="26">
        <v>0</v>
      </c>
      <c r="AP25" s="26">
        <v>0.05056044</v>
      </c>
      <c r="AQ25" s="29">
        <f t="shared" si="3"/>
        <v>0.05056044</v>
      </c>
      <c r="AR25" s="26">
        <v>56.10123</v>
      </c>
      <c r="AS25" s="26">
        <v>8.04611</v>
      </c>
      <c r="AT25" s="26">
        <v>10.12792</v>
      </c>
      <c r="AU25" s="26">
        <v>1.300504</v>
      </c>
      <c r="AV25" s="30">
        <f t="shared" si="4"/>
        <v>75.575764</v>
      </c>
      <c r="AW25" s="26">
        <v>0.4543644</v>
      </c>
      <c r="AX25" s="26">
        <v>0.2835191</v>
      </c>
      <c r="AY25" s="26">
        <v>0</v>
      </c>
      <c r="AZ25" s="26">
        <v>0.124974</v>
      </c>
      <c r="BA25" s="26">
        <v>0</v>
      </c>
      <c r="BB25" s="26">
        <v>0.1054702</v>
      </c>
      <c r="BC25" s="26">
        <v>0.1324493</v>
      </c>
      <c r="BD25" s="31">
        <f t="shared" si="5"/>
        <v>1.100777</v>
      </c>
      <c r="BE25" s="26">
        <f t="shared" si="6"/>
        <v>99.99999318</v>
      </c>
    </row>
    <row r="26" spans="1:57" ht="12" customHeight="1">
      <c r="A26" s="2" t="s">
        <v>907</v>
      </c>
      <c r="B26" s="4">
        <v>91</v>
      </c>
      <c r="C26" s="4" t="s">
        <v>907</v>
      </c>
      <c r="D26" s="2" t="s">
        <v>64</v>
      </c>
      <c r="E26" s="22">
        <v>1</v>
      </c>
      <c r="F26" s="45">
        <v>11978.4284</v>
      </c>
      <c r="G26" s="44">
        <v>6857.86301369863</v>
      </c>
      <c r="H26" s="4" t="s">
        <v>763</v>
      </c>
      <c r="I26" s="4" t="s">
        <v>860</v>
      </c>
      <c r="J26" s="25">
        <v>28</v>
      </c>
      <c r="K26" s="4" t="s">
        <v>1039</v>
      </c>
      <c r="L26" s="13" t="s">
        <v>1164</v>
      </c>
      <c r="M26" s="13"/>
      <c r="N26" s="62" t="s">
        <v>483</v>
      </c>
      <c r="O26" s="2"/>
      <c r="P26" s="95" t="s">
        <v>1203</v>
      </c>
      <c r="Q26" s="99" t="s">
        <v>1203</v>
      </c>
      <c r="R26" s="2"/>
      <c r="S26" s="2"/>
      <c r="T26" s="2"/>
      <c r="U26" s="2"/>
      <c r="V26" s="2" t="s">
        <v>860</v>
      </c>
      <c r="W26" s="2"/>
      <c r="X26" s="2"/>
      <c r="Y26" s="2"/>
      <c r="Z26" s="26">
        <v>1.229796</v>
      </c>
      <c r="AA26" s="26">
        <v>0.4838021</v>
      </c>
      <c r="AB26" s="26">
        <v>0.8674042</v>
      </c>
      <c r="AC26" s="26">
        <v>0.08238558</v>
      </c>
      <c r="AD26" s="26">
        <v>0.5757674</v>
      </c>
      <c r="AE26" s="26">
        <v>0.3145529</v>
      </c>
      <c r="AF26" s="27">
        <f t="shared" si="0"/>
        <v>3.55370818</v>
      </c>
      <c r="AG26" s="26">
        <v>3.515351</v>
      </c>
      <c r="AH26" s="26">
        <v>0</v>
      </c>
      <c r="AI26" s="26">
        <v>0</v>
      </c>
      <c r="AJ26" s="26">
        <v>0.009632314</v>
      </c>
      <c r="AK26" s="26">
        <v>0.02864148</v>
      </c>
      <c r="AL26" s="28">
        <f t="shared" si="1"/>
        <v>3.553624794</v>
      </c>
      <c r="AM26" s="26">
        <v>6.472126</v>
      </c>
      <c r="AN26" s="50">
        <f t="shared" si="2"/>
        <v>10.025750794</v>
      </c>
      <c r="AO26" s="26">
        <v>0</v>
      </c>
      <c r="AP26" s="26">
        <v>0.01224701</v>
      </c>
      <c r="AQ26" s="29">
        <f t="shared" si="3"/>
        <v>0.01224701</v>
      </c>
      <c r="AR26" s="26">
        <v>51.13581</v>
      </c>
      <c r="AS26" s="26">
        <v>16.32145</v>
      </c>
      <c r="AT26" s="26">
        <v>12.93496</v>
      </c>
      <c r="AU26" s="26">
        <v>2.182688</v>
      </c>
      <c r="AV26" s="30">
        <f t="shared" si="4"/>
        <v>82.574908</v>
      </c>
      <c r="AW26" s="26">
        <v>3.357658</v>
      </c>
      <c r="AX26" s="26">
        <v>0.3438706</v>
      </c>
      <c r="AY26" s="26">
        <v>0</v>
      </c>
      <c r="AZ26" s="26">
        <v>0.02042922</v>
      </c>
      <c r="BA26" s="26">
        <v>0</v>
      </c>
      <c r="BB26" s="26">
        <v>0.04946141</v>
      </c>
      <c r="BC26" s="26">
        <v>0.06197891</v>
      </c>
      <c r="BD26" s="31">
        <f t="shared" si="5"/>
        <v>3.83339814</v>
      </c>
      <c r="BE26" s="26">
        <f t="shared" si="6"/>
        <v>100.000012124</v>
      </c>
    </row>
    <row r="27" spans="1:57" ht="12" customHeight="1">
      <c r="A27" s="2" t="s">
        <v>907</v>
      </c>
      <c r="B27" s="4">
        <v>91</v>
      </c>
      <c r="C27" s="4" t="s">
        <v>907</v>
      </c>
      <c r="D27" s="2" t="s">
        <v>64</v>
      </c>
      <c r="E27" s="22">
        <v>1</v>
      </c>
      <c r="F27" s="45">
        <v>154.824208</v>
      </c>
      <c r="G27" s="44">
        <v>63.27295890410958</v>
      </c>
      <c r="H27" s="4" t="s">
        <v>761</v>
      </c>
      <c r="I27" s="4" t="s">
        <v>860</v>
      </c>
      <c r="J27" s="25">
        <v>18</v>
      </c>
      <c r="K27" s="4" t="s">
        <v>1040</v>
      </c>
      <c r="L27" s="13" t="s">
        <v>988</v>
      </c>
      <c r="M27" s="13"/>
      <c r="N27" s="63" t="s">
        <v>1062</v>
      </c>
      <c r="O27" s="2" t="s">
        <v>1062</v>
      </c>
      <c r="P27" s="95" t="s">
        <v>9</v>
      </c>
      <c r="Q27" s="100" t="s">
        <v>9</v>
      </c>
      <c r="R27" s="2" t="s">
        <v>860</v>
      </c>
      <c r="S27" s="2" t="s">
        <v>860</v>
      </c>
      <c r="T27" s="2" t="s">
        <v>860</v>
      </c>
      <c r="U27" s="2" t="s">
        <v>860</v>
      </c>
      <c r="V27" s="2"/>
      <c r="W27" s="2"/>
      <c r="X27" s="2"/>
      <c r="Y27" s="2"/>
      <c r="Z27" s="26">
        <v>0.5092046</v>
      </c>
      <c r="AA27" s="26">
        <v>0.03778345</v>
      </c>
      <c r="AB27" s="26">
        <v>0.1848482</v>
      </c>
      <c r="AC27" s="26">
        <v>0</v>
      </c>
      <c r="AD27" s="26">
        <v>0</v>
      </c>
      <c r="AE27" s="26">
        <v>0.2825039</v>
      </c>
      <c r="AF27" s="27">
        <f t="shared" si="0"/>
        <v>1.01434015</v>
      </c>
      <c r="AG27" s="26">
        <v>6.681276</v>
      </c>
      <c r="AH27" s="26">
        <v>0</v>
      </c>
      <c r="AI27" s="26">
        <v>0</v>
      </c>
      <c r="AJ27" s="26">
        <v>0</v>
      </c>
      <c r="AK27" s="26">
        <v>0</v>
      </c>
      <c r="AL27" s="28">
        <f t="shared" si="1"/>
        <v>6.681276</v>
      </c>
      <c r="AM27" s="26">
        <v>54.43432</v>
      </c>
      <c r="AN27" s="50">
        <f t="shared" si="2"/>
        <v>61.115596</v>
      </c>
      <c r="AO27" s="26">
        <v>0</v>
      </c>
      <c r="AP27" s="26">
        <v>0</v>
      </c>
      <c r="AQ27" s="29">
        <f t="shared" si="3"/>
        <v>0</v>
      </c>
      <c r="AR27" s="26">
        <v>15.74814</v>
      </c>
      <c r="AS27" s="26">
        <v>0.7207919</v>
      </c>
      <c r="AT27" s="26">
        <v>20.62453</v>
      </c>
      <c r="AU27" s="26">
        <v>0.57954</v>
      </c>
      <c r="AV27" s="30">
        <f t="shared" si="4"/>
        <v>37.6730019</v>
      </c>
      <c r="AW27" s="26">
        <v>0.1813606</v>
      </c>
      <c r="AX27" s="26">
        <v>0.01162568</v>
      </c>
      <c r="AY27" s="26">
        <v>0</v>
      </c>
      <c r="AZ27" s="26">
        <v>0</v>
      </c>
      <c r="BA27" s="26">
        <v>0</v>
      </c>
      <c r="BB27" s="26">
        <v>0.004068987</v>
      </c>
      <c r="BC27" s="26">
        <v>0</v>
      </c>
      <c r="BD27" s="31">
        <f t="shared" si="5"/>
        <v>0.197055267</v>
      </c>
      <c r="BE27" s="26">
        <f t="shared" si="6"/>
        <v>99.99999331699999</v>
      </c>
    </row>
    <row r="28" spans="1:57" ht="12" customHeight="1">
      <c r="A28" s="2" t="s">
        <v>907</v>
      </c>
      <c r="B28" s="4">
        <v>91</v>
      </c>
      <c r="C28" s="4" t="s">
        <v>907</v>
      </c>
      <c r="D28" s="2" t="s">
        <v>64</v>
      </c>
      <c r="E28" s="22">
        <v>1</v>
      </c>
      <c r="F28" s="45">
        <v>2265.96736</v>
      </c>
      <c r="G28" s="44">
        <v>718.7438356164383</v>
      </c>
      <c r="H28" s="4" t="s">
        <v>763</v>
      </c>
      <c r="I28" s="4" t="s">
        <v>860</v>
      </c>
      <c r="J28" s="25">
        <v>20</v>
      </c>
      <c r="K28" s="4" t="s">
        <v>1041</v>
      </c>
      <c r="L28" s="13" t="s">
        <v>1165</v>
      </c>
      <c r="M28" s="13"/>
      <c r="N28" s="62" t="s">
        <v>483</v>
      </c>
      <c r="O28" s="2"/>
      <c r="P28" s="95" t="s">
        <v>1203</v>
      </c>
      <c r="Q28" s="99" t="s">
        <v>1203</v>
      </c>
      <c r="R28" s="2"/>
      <c r="S28" s="2"/>
      <c r="T28" s="2"/>
      <c r="U28" s="2"/>
      <c r="V28" s="2" t="s">
        <v>860</v>
      </c>
      <c r="W28" s="2"/>
      <c r="X28" s="2"/>
      <c r="Y28" s="2"/>
      <c r="Z28" s="26">
        <v>0.5535854</v>
      </c>
      <c r="AA28" s="26">
        <v>0.09440898</v>
      </c>
      <c r="AB28" s="26">
        <v>0.4330818</v>
      </c>
      <c r="AC28" s="26">
        <v>0.01608567</v>
      </c>
      <c r="AD28" s="26">
        <v>0.1900095</v>
      </c>
      <c r="AE28" s="26">
        <v>0.2829092</v>
      </c>
      <c r="AF28" s="27">
        <f t="shared" si="0"/>
        <v>1.57008055</v>
      </c>
      <c r="AG28" s="26">
        <v>3.930782</v>
      </c>
      <c r="AH28" s="26">
        <v>0</v>
      </c>
      <c r="AI28" s="26">
        <v>0</v>
      </c>
      <c r="AJ28" s="26">
        <v>0</v>
      </c>
      <c r="AK28" s="26">
        <v>0.09301886</v>
      </c>
      <c r="AL28" s="28">
        <f t="shared" si="1"/>
        <v>4.023800860000001</v>
      </c>
      <c r="AM28" s="26">
        <v>15.99634</v>
      </c>
      <c r="AN28" s="50">
        <f t="shared" si="2"/>
        <v>20.02014086</v>
      </c>
      <c r="AO28" s="26">
        <v>0</v>
      </c>
      <c r="AP28" s="26">
        <v>0</v>
      </c>
      <c r="AQ28" s="29">
        <f t="shared" si="3"/>
        <v>0</v>
      </c>
      <c r="AR28" s="26">
        <v>46.99466</v>
      </c>
      <c r="AS28" s="26">
        <v>10.7237</v>
      </c>
      <c r="AT28" s="26">
        <v>19.29434</v>
      </c>
      <c r="AU28" s="26">
        <v>0.5218906</v>
      </c>
      <c r="AV28" s="30">
        <f t="shared" si="4"/>
        <v>77.5345906</v>
      </c>
      <c r="AW28" s="26">
        <v>0.8102014</v>
      </c>
      <c r="AX28" s="26">
        <v>0.01652256</v>
      </c>
      <c r="AY28" s="26">
        <v>0</v>
      </c>
      <c r="AZ28" s="26">
        <v>0</v>
      </c>
      <c r="BA28" s="26">
        <v>0</v>
      </c>
      <c r="BB28" s="26">
        <v>0.0484556</v>
      </c>
      <c r="BC28" s="26">
        <v>0</v>
      </c>
      <c r="BD28" s="31">
        <f t="shared" si="5"/>
        <v>0.87517956</v>
      </c>
      <c r="BE28" s="26">
        <f t="shared" si="6"/>
        <v>99.99999157</v>
      </c>
    </row>
    <row r="29" spans="1:57" ht="12" customHeight="1">
      <c r="A29" s="2" t="s">
        <v>907</v>
      </c>
      <c r="B29" s="4">
        <v>91</v>
      </c>
      <c r="C29" s="4" t="s">
        <v>907</v>
      </c>
      <c r="D29" s="2" t="s">
        <v>64</v>
      </c>
      <c r="E29" s="22">
        <v>1</v>
      </c>
      <c r="F29" s="45">
        <v>39.964188</v>
      </c>
      <c r="G29" s="44">
        <v>12.55191780821918</v>
      </c>
      <c r="H29" s="4" t="s">
        <v>661</v>
      </c>
      <c r="I29" s="4" t="s">
        <v>860</v>
      </c>
      <c r="J29" s="25">
        <v>528</v>
      </c>
      <c r="K29" s="4" t="s">
        <v>1042</v>
      </c>
      <c r="L29" s="13" t="s">
        <v>989</v>
      </c>
      <c r="M29" s="13"/>
      <c r="N29" s="63" t="s">
        <v>73</v>
      </c>
      <c r="O29" s="2" t="s">
        <v>73</v>
      </c>
      <c r="P29" s="95" t="s">
        <v>6</v>
      </c>
      <c r="Q29" s="100" t="s">
        <v>73</v>
      </c>
      <c r="R29" s="2" t="s">
        <v>860</v>
      </c>
      <c r="S29" s="2"/>
      <c r="T29" s="2"/>
      <c r="U29" s="2"/>
      <c r="V29" s="2"/>
      <c r="W29" s="2"/>
      <c r="X29" s="2" t="s">
        <v>860</v>
      </c>
      <c r="Y29" s="2" t="s">
        <v>860</v>
      </c>
      <c r="Z29" s="26">
        <v>30.61027</v>
      </c>
      <c r="AA29" s="26">
        <v>16.75934</v>
      </c>
      <c r="AB29" s="26">
        <v>8.398803</v>
      </c>
      <c r="AC29" s="26">
        <v>0.3691781</v>
      </c>
      <c r="AD29" s="26">
        <v>3.707539</v>
      </c>
      <c r="AE29" s="26">
        <v>2.933165</v>
      </c>
      <c r="AF29" s="27">
        <f t="shared" si="0"/>
        <v>62.7782951</v>
      </c>
      <c r="AG29" s="26">
        <v>3.932647</v>
      </c>
      <c r="AH29" s="26">
        <v>0</v>
      </c>
      <c r="AI29" s="26">
        <v>0</v>
      </c>
      <c r="AJ29" s="26">
        <v>0</v>
      </c>
      <c r="AK29" s="26">
        <v>0</v>
      </c>
      <c r="AL29" s="28">
        <f t="shared" si="1"/>
        <v>3.932647</v>
      </c>
      <c r="AM29" s="26">
        <v>2.498706</v>
      </c>
      <c r="AN29" s="50">
        <f t="shared" si="2"/>
        <v>6.431353</v>
      </c>
      <c r="AO29" s="26">
        <v>0</v>
      </c>
      <c r="AP29" s="26">
        <v>0</v>
      </c>
      <c r="AQ29" s="29">
        <f t="shared" si="3"/>
        <v>0</v>
      </c>
      <c r="AR29" s="26">
        <v>14.00176</v>
      </c>
      <c r="AS29" s="26">
        <v>3.430655</v>
      </c>
      <c r="AT29" s="26">
        <v>7.959841</v>
      </c>
      <c r="AU29" s="26">
        <v>3.712041</v>
      </c>
      <c r="AV29" s="30">
        <f t="shared" si="4"/>
        <v>29.104297</v>
      </c>
      <c r="AW29" s="26">
        <v>0.04727281</v>
      </c>
      <c r="AX29" s="26">
        <v>1.413682</v>
      </c>
      <c r="AY29" s="26">
        <v>0</v>
      </c>
      <c r="AZ29" s="26">
        <v>0</v>
      </c>
      <c r="BA29" s="26">
        <v>0</v>
      </c>
      <c r="BB29" s="26">
        <v>0.2251086</v>
      </c>
      <c r="BC29" s="26">
        <v>0</v>
      </c>
      <c r="BD29" s="31">
        <f t="shared" si="5"/>
        <v>1.68606341</v>
      </c>
      <c r="BE29" s="26">
        <f t="shared" si="6"/>
        <v>100.00000851</v>
      </c>
    </row>
    <row r="30" spans="1:57" ht="12" customHeight="1">
      <c r="A30" s="2" t="s">
        <v>907</v>
      </c>
      <c r="B30" s="4">
        <v>91</v>
      </c>
      <c r="C30" s="4" t="s">
        <v>907</v>
      </c>
      <c r="D30" s="2" t="s">
        <v>64</v>
      </c>
      <c r="E30" s="22">
        <v>1</v>
      </c>
      <c r="F30" s="45">
        <v>9113.44435</v>
      </c>
      <c r="G30" s="44">
        <v>4715.223287671233</v>
      </c>
      <c r="H30" s="4" t="s">
        <v>763</v>
      </c>
      <c r="I30" s="4" t="s">
        <v>860</v>
      </c>
      <c r="J30" s="25">
        <v>66</v>
      </c>
      <c r="K30" s="4" t="s">
        <v>605</v>
      </c>
      <c r="L30" s="13" t="s">
        <v>990</v>
      </c>
      <c r="M30" s="13"/>
      <c r="N30" s="63" t="s">
        <v>72</v>
      </c>
      <c r="O30" s="2" t="s">
        <v>72</v>
      </c>
      <c r="P30" s="4" t="s">
        <v>7</v>
      </c>
      <c r="Q30" s="100" t="s">
        <v>72</v>
      </c>
      <c r="R30" s="2" t="s">
        <v>860</v>
      </c>
      <c r="S30" s="2"/>
      <c r="T30" s="2"/>
      <c r="U30" s="2"/>
      <c r="V30" s="2"/>
      <c r="W30" s="2" t="s">
        <v>860</v>
      </c>
      <c r="X30" s="2"/>
      <c r="Y30" s="2"/>
      <c r="Z30" s="26">
        <v>2.521722</v>
      </c>
      <c r="AA30" s="26">
        <v>1.049761</v>
      </c>
      <c r="AB30" s="26">
        <v>1.157533</v>
      </c>
      <c r="AC30" s="26">
        <v>0.04513127</v>
      </c>
      <c r="AD30" s="26">
        <v>0.4507399</v>
      </c>
      <c r="AE30" s="26">
        <v>0.5505423</v>
      </c>
      <c r="AF30" s="27">
        <f t="shared" si="0"/>
        <v>5.77542947</v>
      </c>
      <c r="AG30" s="26">
        <v>4.89936</v>
      </c>
      <c r="AH30" s="26">
        <v>0</v>
      </c>
      <c r="AI30" s="26">
        <v>0</v>
      </c>
      <c r="AJ30" s="26">
        <v>0</v>
      </c>
      <c r="AK30" s="26">
        <v>0.06023099</v>
      </c>
      <c r="AL30" s="28">
        <f t="shared" si="1"/>
        <v>4.95959099</v>
      </c>
      <c r="AM30" s="26">
        <v>22.26686</v>
      </c>
      <c r="AN30" s="50">
        <f t="shared" si="2"/>
        <v>27.22645099</v>
      </c>
      <c r="AO30" s="26">
        <v>0</v>
      </c>
      <c r="AP30" s="26">
        <v>0</v>
      </c>
      <c r="AQ30" s="29">
        <f t="shared" si="3"/>
        <v>0</v>
      </c>
      <c r="AR30" s="26">
        <v>39.18959</v>
      </c>
      <c r="AS30" s="26">
        <v>7.154383</v>
      </c>
      <c r="AT30" s="26">
        <v>16.49128</v>
      </c>
      <c r="AU30" s="26">
        <v>2.312331</v>
      </c>
      <c r="AV30" s="30">
        <f t="shared" si="4"/>
        <v>65.14758400000001</v>
      </c>
      <c r="AW30" s="26">
        <v>1.51407</v>
      </c>
      <c r="AX30" s="26">
        <v>0.2770586</v>
      </c>
      <c r="AY30" s="26">
        <v>0</v>
      </c>
      <c r="AZ30" s="26">
        <v>0</v>
      </c>
      <c r="BA30" s="26">
        <v>0</v>
      </c>
      <c r="BB30" s="26">
        <v>0.05477969</v>
      </c>
      <c r="BC30" s="26">
        <v>0.004621759</v>
      </c>
      <c r="BD30" s="31">
        <f t="shared" si="5"/>
        <v>1.8505300489999998</v>
      </c>
      <c r="BE30" s="26">
        <f t="shared" si="6"/>
        <v>99.99999450900002</v>
      </c>
    </row>
    <row r="31" spans="1:57" ht="12" customHeight="1">
      <c r="A31" s="2" t="s">
        <v>907</v>
      </c>
      <c r="B31" s="4">
        <v>91</v>
      </c>
      <c r="C31" s="4" t="s">
        <v>907</v>
      </c>
      <c r="D31" s="2" t="s">
        <v>64</v>
      </c>
      <c r="E31" s="22">
        <v>1</v>
      </c>
      <c r="F31" s="45">
        <v>157.9442884355</v>
      </c>
      <c r="G31" s="44">
        <v>92.12657534246574</v>
      </c>
      <c r="H31" s="4" t="s">
        <v>761</v>
      </c>
      <c r="I31" s="4" t="s">
        <v>860</v>
      </c>
      <c r="J31" s="25">
        <v>35</v>
      </c>
      <c r="K31" s="4" t="s">
        <v>606</v>
      </c>
      <c r="L31" s="13" t="s">
        <v>1166</v>
      </c>
      <c r="M31" s="13"/>
      <c r="N31" s="62" t="s">
        <v>72</v>
      </c>
      <c r="O31" s="2" t="s">
        <v>1062</v>
      </c>
      <c r="P31" s="95" t="s">
        <v>4</v>
      </c>
      <c r="Q31" s="99" t="s">
        <v>72</v>
      </c>
      <c r="R31" s="2"/>
      <c r="S31" s="2"/>
      <c r="T31" s="2"/>
      <c r="U31" s="2"/>
      <c r="V31" s="2"/>
      <c r="W31" s="2"/>
      <c r="X31" s="2"/>
      <c r="Y31" s="2"/>
      <c r="Z31" s="26">
        <v>3.863556</v>
      </c>
      <c r="AA31" s="26">
        <v>0.170384</v>
      </c>
      <c r="AB31" s="26">
        <v>1.225739</v>
      </c>
      <c r="AC31" s="26">
        <v>0.2678276</v>
      </c>
      <c r="AD31" s="26">
        <v>2.870884</v>
      </c>
      <c r="AE31" s="26">
        <v>1.380737</v>
      </c>
      <c r="AF31" s="27">
        <f t="shared" si="0"/>
        <v>9.7791276</v>
      </c>
      <c r="AG31" s="26">
        <v>4.739979</v>
      </c>
      <c r="AH31" s="26">
        <v>0</v>
      </c>
      <c r="AI31" s="26">
        <v>0</v>
      </c>
      <c r="AJ31" s="26">
        <v>0</v>
      </c>
      <c r="AK31" s="26">
        <v>0.2205304</v>
      </c>
      <c r="AL31" s="28">
        <f t="shared" si="1"/>
        <v>4.9605094</v>
      </c>
      <c r="AM31" s="26">
        <v>20.01128</v>
      </c>
      <c r="AN31" s="50">
        <f t="shared" si="2"/>
        <v>24.9717894</v>
      </c>
      <c r="AO31" s="26">
        <v>0</v>
      </c>
      <c r="AP31" s="26">
        <v>0</v>
      </c>
      <c r="AQ31" s="29">
        <f t="shared" si="3"/>
        <v>0</v>
      </c>
      <c r="AR31" s="26">
        <v>26.03626</v>
      </c>
      <c r="AS31" s="26">
        <v>6.727602</v>
      </c>
      <c r="AT31" s="26">
        <v>29.78528</v>
      </c>
      <c r="AU31" s="26">
        <v>2.037769</v>
      </c>
      <c r="AV31" s="30">
        <f t="shared" si="4"/>
        <v>64.586911</v>
      </c>
      <c r="AW31" s="26">
        <v>0.4889279</v>
      </c>
      <c r="AX31" s="26">
        <v>0.09573413</v>
      </c>
      <c r="AY31" s="26">
        <v>0</v>
      </c>
      <c r="AZ31" s="26">
        <v>0</v>
      </c>
      <c r="BA31" s="26">
        <v>0</v>
      </c>
      <c r="BB31" s="26">
        <v>0.07749906</v>
      </c>
      <c r="BC31" s="26">
        <v>0</v>
      </c>
      <c r="BD31" s="31">
        <f t="shared" si="5"/>
        <v>0.66216109</v>
      </c>
      <c r="BE31" s="26">
        <f t="shared" si="6"/>
        <v>99.99998909</v>
      </c>
    </row>
    <row r="32" spans="1:57" ht="12" customHeight="1">
      <c r="A32" s="2" t="s">
        <v>907</v>
      </c>
      <c r="B32" s="4">
        <v>91</v>
      </c>
      <c r="C32" s="4" t="s">
        <v>907</v>
      </c>
      <c r="D32" s="2" t="s">
        <v>64</v>
      </c>
      <c r="E32" s="22">
        <v>1</v>
      </c>
      <c r="F32" s="45">
        <v>169.190208</v>
      </c>
      <c r="G32" s="44">
        <v>127.62698630136985</v>
      </c>
      <c r="H32" s="4" t="s">
        <v>665</v>
      </c>
      <c r="I32" s="4" t="s">
        <v>860</v>
      </c>
      <c r="J32" s="25">
        <v>6</v>
      </c>
      <c r="K32" s="4" t="s">
        <v>607</v>
      </c>
      <c r="L32" s="13" t="s">
        <v>991</v>
      </c>
      <c r="M32" s="13"/>
      <c r="N32" s="60" t="s">
        <v>483</v>
      </c>
      <c r="O32" s="22" t="s">
        <v>483</v>
      </c>
      <c r="P32" s="95" t="s">
        <v>1203</v>
      </c>
      <c r="Q32" s="97" t="s">
        <v>1203</v>
      </c>
      <c r="V32" s="22" t="s">
        <v>860</v>
      </c>
      <c r="Z32" s="26">
        <v>0.1643687</v>
      </c>
      <c r="AA32" s="26">
        <v>0.02340525</v>
      </c>
      <c r="AB32" s="26">
        <v>0.1319205</v>
      </c>
      <c r="AC32" s="26">
        <v>0</v>
      </c>
      <c r="AD32" s="26">
        <v>0.001063875</v>
      </c>
      <c r="AE32" s="26">
        <v>0.03032044</v>
      </c>
      <c r="AF32" s="27">
        <f t="shared" si="0"/>
        <v>0.35107876499999996</v>
      </c>
      <c r="AG32" s="26">
        <v>0.4383165</v>
      </c>
      <c r="AH32" s="26">
        <v>0</v>
      </c>
      <c r="AI32" s="26">
        <v>0</v>
      </c>
      <c r="AJ32" s="26">
        <v>0</v>
      </c>
      <c r="AK32" s="26">
        <v>0</v>
      </c>
      <c r="AL32" s="28">
        <f t="shared" si="1"/>
        <v>0.4383165</v>
      </c>
      <c r="AM32" s="26">
        <v>0.4989574</v>
      </c>
      <c r="AN32" s="50">
        <f t="shared" si="2"/>
        <v>0.9372739</v>
      </c>
      <c r="AO32" s="26">
        <v>0</v>
      </c>
      <c r="AP32" s="26">
        <v>0</v>
      </c>
      <c r="AQ32" s="29">
        <f t="shared" si="3"/>
        <v>0</v>
      </c>
      <c r="AR32" s="26">
        <v>56.2141</v>
      </c>
      <c r="AS32" s="26">
        <v>2.81129</v>
      </c>
      <c r="AT32" s="26">
        <v>39.65328</v>
      </c>
      <c r="AU32" s="26">
        <v>0</v>
      </c>
      <c r="AV32" s="30">
        <f t="shared" si="4"/>
        <v>98.67867000000001</v>
      </c>
      <c r="AW32" s="26">
        <v>0.03298013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31">
        <f t="shared" si="5"/>
        <v>0.03298013</v>
      </c>
      <c r="BE32" s="26">
        <f t="shared" si="6"/>
        <v>100.00000279500001</v>
      </c>
    </row>
    <row r="33" spans="1:57" ht="12" customHeight="1">
      <c r="A33" s="2" t="s">
        <v>907</v>
      </c>
      <c r="B33" s="4">
        <v>91</v>
      </c>
      <c r="C33" s="4" t="s">
        <v>907</v>
      </c>
      <c r="D33" s="2" t="s">
        <v>64</v>
      </c>
      <c r="E33" s="22">
        <v>1</v>
      </c>
      <c r="F33" s="45">
        <v>1866.34509</v>
      </c>
      <c r="G33" s="44">
        <v>1030.213698630137</v>
      </c>
      <c r="H33" s="4" t="s">
        <v>763</v>
      </c>
      <c r="I33" s="4" t="s">
        <v>860</v>
      </c>
      <c r="J33" s="25">
        <v>106</v>
      </c>
      <c r="K33" s="4" t="s">
        <v>608</v>
      </c>
      <c r="L33" s="13" t="s">
        <v>1167</v>
      </c>
      <c r="M33" s="13"/>
      <c r="N33" s="62" t="s">
        <v>72</v>
      </c>
      <c r="O33" s="2"/>
      <c r="P33" s="4" t="s">
        <v>7</v>
      </c>
      <c r="Q33" s="99" t="s">
        <v>72</v>
      </c>
      <c r="R33" s="2"/>
      <c r="S33" s="2"/>
      <c r="T33" s="2"/>
      <c r="U33" s="2"/>
      <c r="V33" s="2"/>
      <c r="W33" s="2"/>
      <c r="X33" s="2"/>
      <c r="Y33" s="2"/>
      <c r="Z33" s="26">
        <v>4.230379</v>
      </c>
      <c r="AA33" s="26">
        <v>0.6828325</v>
      </c>
      <c r="AB33" s="26">
        <v>0.8831011</v>
      </c>
      <c r="AC33" s="26">
        <v>0.08598096</v>
      </c>
      <c r="AD33" s="26">
        <v>1.720584</v>
      </c>
      <c r="AE33" s="26">
        <v>1.135884</v>
      </c>
      <c r="AF33" s="27">
        <f t="shared" si="0"/>
        <v>8.73876156</v>
      </c>
      <c r="AG33" s="26">
        <v>6.9416</v>
      </c>
      <c r="AH33" s="26">
        <v>0</v>
      </c>
      <c r="AI33" s="26">
        <v>0</v>
      </c>
      <c r="AJ33" s="26">
        <v>0</v>
      </c>
      <c r="AK33" s="26">
        <v>0.5981535</v>
      </c>
      <c r="AL33" s="28">
        <f t="shared" si="1"/>
        <v>7.5397535</v>
      </c>
      <c r="AM33" s="26">
        <v>24.6991</v>
      </c>
      <c r="AN33" s="50">
        <f t="shared" si="2"/>
        <v>32.238853500000005</v>
      </c>
      <c r="AO33" s="26">
        <v>0</v>
      </c>
      <c r="AP33" s="26">
        <v>0</v>
      </c>
      <c r="AQ33" s="29">
        <f t="shared" si="3"/>
        <v>0</v>
      </c>
      <c r="AR33" s="26">
        <v>26.56918</v>
      </c>
      <c r="AS33" s="26">
        <v>2.370191</v>
      </c>
      <c r="AT33" s="26">
        <v>25.45552</v>
      </c>
      <c r="AU33" s="26">
        <v>2.682914</v>
      </c>
      <c r="AV33" s="30">
        <f t="shared" si="4"/>
        <v>57.077805</v>
      </c>
      <c r="AW33" s="26">
        <v>1.500592</v>
      </c>
      <c r="AX33" s="26">
        <v>0.2869247</v>
      </c>
      <c r="AY33" s="26">
        <v>0</v>
      </c>
      <c r="AZ33" s="26">
        <v>0</v>
      </c>
      <c r="BA33" s="26">
        <v>0</v>
      </c>
      <c r="BB33" s="26">
        <v>0.1570611</v>
      </c>
      <c r="BC33" s="26">
        <v>0</v>
      </c>
      <c r="BD33" s="31">
        <f t="shared" si="5"/>
        <v>1.9445777999999998</v>
      </c>
      <c r="BE33" s="26">
        <f t="shared" si="6"/>
        <v>99.99999786000001</v>
      </c>
    </row>
    <row r="34" spans="1:57" ht="12" customHeight="1">
      <c r="A34" s="2" t="s">
        <v>907</v>
      </c>
      <c r="B34" s="4">
        <v>91</v>
      </c>
      <c r="C34" s="4" t="s">
        <v>907</v>
      </c>
      <c r="D34" s="2" t="s">
        <v>64</v>
      </c>
      <c r="E34" s="22">
        <v>1</v>
      </c>
      <c r="F34" s="45">
        <v>48.685104</v>
      </c>
      <c r="G34" s="44">
        <v>24.664246575342464</v>
      </c>
      <c r="H34" s="4" t="s">
        <v>661</v>
      </c>
      <c r="I34" s="4" t="s">
        <v>860</v>
      </c>
      <c r="J34" s="25">
        <v>407</v>
      </c>
      <c r="K34" s="4" t="s">
        <v>609</v>
      </c>
      <c r="L34" s="13" t="s">
        <v>1168</v>
      </c>
      <c r="M34" s="13"/>
      <c r="N34" s="62" t="s">
        <v>72</v>
      </c>
      <c r="O34" s="2" t="s">
        <v>73</v>
      </c>
      <c r="P34" s="95" t="s">
        <v>4</v>
      </c>
      <c r="Q34" s="99" t="s">
        <v>72</v>
      </c>
      <c r="R34" s="2"/>
      <c r="S34" s="2"/>
      <c r="T34" s="2"/>
      <c r="U34" s="2"/>
      <c r="V34" s="2"/>
      <c r="W34" s="2"/>
      <c r="X34" s="2"/>
      <c r="Y34" s="2"/>
      <c r="Z34" s="26">
        <v>12.61043</v>
      </c>
      <c r="AA34" s="26">
        <v>4.810927</v>
      </c>
      <c r="AB34" s="26">
        <v>2.343548</v>
      </c>
      <c r="AC34" s="26">
        <v>0.03141981</v>
      </c>
      <c r="AD34" s="26">
        <v>2.369423</v>
      </c>
      <c r="AE34" s="26">
        <v>1.243855</v>
      </c>
      <c r="AF34" s="27">
        <f aca="true" t="shared" si="7" ref="AF34:AF54">SUM(Z34:AE34)</f>
        <v>23.40960281</v>
      </c>
      <c r="AG34" s="26">
        <v>1.892581</v>
      </c>
      <c r="AH34" s="26">
        <v>0</v>
      </c>
      <c r="AI34" s="26">
        <v>0</v>
      </c>
      <c r="AJ34" s="26">
        <v>0</v>
      </c>
      <c r="AK34" s="26">
        <v>0.6320925</v>
      </c>
      <c r="AL34" s="28">
        <f aca="true" t="shared" si="8" ref="AL34:AL54">SUM(AG34:AK34)</f>
        <v>2.5246735</v>
      </c>
      <c r="AM34" s="26">
        <v>11.31298</v>
      </c>
      <c r="AN34" s="50">
        <f aca="true" t="shared" si="9" ref="AN34:AN54">AL34+AM34</f>
        <v>13.8376535</v>
      </c>
      <c r="AO34" s="26">
        <v>0</v>
      </c>
      <c r="AP34" s="26">
        <v>0</v>
      </c>
      <c r="AQ34" s="29">
        <f aca="true" t="shared" si="10" ref="AQ34:AQ54">SUM(AO34:AP34)</f>
        <v>0</v>
      </c>
      <c r="AR34" s="26">
        <v>34.92773</v>
      </c>
      <c r="AS34" s="26">
        <v>1.720696</v>
      </c>
      <c r="AT34" s="26">
        <v>21.6926</v>
      </c>
      <c r="AU34" s="26">
        <v>3.138284</v>
      </c>
      <c r="AV34" s="30">
        <f aca="true" t="shared" si="11" ref="AV34:AV54">SUM(AR34:AU34)</f>
        <v>61.47930999999999</v>
      </c>
      <c r="AW34" s="26">
        <v>0.6709052</v>
      </c>
      <c r="AX34" s="26">
        <v>0.5914316</v>
      </c>
      <c r="AY34" s="26">
        <v>0</v>
      </c>
      <c r="AZ34" s="26">
        <v>0</v>
      </c>
      <c r="BA34" s="26">
        <v>0</v>
      </c>
      <c r="BB34" s="26">
        <v>0.01108934</v>
      </c>
      <c r="BC34" s="26">
        <v>0</v>
      </c>
      <c r="BD34" s="31">
        <f aca="true" t="shared" si="12" ref="BD34:BD54">SUM(AW34:BC34)</f>
        <v>1.27342614</v>
      </c>
      <c r="BE34" s="26">
        <f aca="true" t="shared" si="13" ref="BE34:BE54">AF34+AN34+AQ34+AV34+BD34</f>
        <v>99.99999244999998</v>
      </c>
    </row>
    <row r="35" spans="1:57" ht="12" customHeight="1">
      <c r="A35" s="2" t="s">
        <v>907</v>
      </c>
      <c r="B35" s="4">
        <v>91</v>
      </c>
      <c r="C35" s="4" t="s">
        <v>907</v>
      </c>
      <c r="D35" s="2" t="s">
        <v>64</v>
      </c>
      <c r="E35" s="22">
        <v>1</v>
      </c>
      <c r="F35" s="45">
        <v>62.537776</v>
      </c>
      <c r="G35" s="44">
        <v>34.91136986301369</v>
      </c>
      <c r="H35" s="4" t="s">
        <v>611</v>
      </c>
      <c r="I35" s="4" t="s">
        <v>860</v>
      </c>
      <c r="J35" s="25">
        <v>1041</v>
      </c>
      <c r="K35" s="4" t="s">
        <v>610</v>
      </c>
      <c r="L35" s="13" t="s">
        <v>1169</v>
      </c>
      <c r="M35" s="13"/>
      <c r="N35" s="62" t="s">
        <v>73</v>
      </c>
      <c r="O35" s="2" t="s">
        <v>73</v>
      </c>
      <c r="P35" s="95" t="s">
        <v>6</v>
      </c>
      <c r="Q35" s="99" t="s">
        <v>73</v>
      </c>
      <c r="R35" s="2"/>
      <c r="S35" s="2"/>
      <c r="T35" s="2"/>
      <c r="U35" s="2"/>
      <c r="V35" s="2"/>
      <c r="W35" s="2"/>
      <c r="X35" s="2" t="s">
        <v>860</v>
      </c>
      <c r="Y35" s="2" t="s">
        <v>860</v>
      </c>
      <c r="Z35" s="26">
        <v>42.90792</v>
      </c>
      <c r="AA35" s="26">
        <v>10.0082</v>
      </c>
      <c r="AB35" s="26">
        <v>3.853626</v>
      </c>
      <c r="AC35" s="26">
        <v>0.01870692</v>
      </c>
      <c r="AD35" s="26">
        <v>11.12774</v>
      </c>
      <c r="AE35" s="26">
        <v>3.980257</v>
      </c>
      <c r="AF35" s="27">
        <f t="shared" si="7"/>
        <v>71.89644992</v>
      </c>
      <c r="AG35" s="26">
        <v>0.4331371</v>
      </c>
      <c r="AH35" s="26">
        <v>0</v>
      </c>
      <c r="AI35" s="26">
        <v>0</v>
      </c>
      <c r="AJ35" s="26">
        <v>0</v>
      </c>
      <c r="AK35" s="26">
        <v>0.05180378</v>
      </c>
      <c r="AL35" s="28">
        <f t="shared" si="8"/>
        <v>0.48494088</v>
      </c>
      <c r="AM35" s="26">
        <v>0.4863799</v>
      </c>
      <c r="AN35" s="50">
        <f t="shared" si="9"/>
        <v>0.97132078</v>
      </c>
      <c r="AO35" s="26">
        <v>0</v>
      </c>
      <c r="AP35" s="26">
        <v>0</v>
      </c>
      <c r="AQ35" s="29">
        <f t="shared" si="10"/>
        <v>0</v>
      </c>
      <c r="AR35" s="26">
        <v>3.950038</v>
      </c>
      <c r="AS35" s="26">
        <v>3.252126</v>
      </c>
      <c r="AT35" s="26">
        <v>18.64648</v>
      </c>
      <c r="AU35" s="26">
        <v>0.237434</v>
      </c>
      <c r="AV35" s="30">
        <f t="shared" si="11"/>
        <v>26.086078</v>
      </c>
      <c r="AW35" s="26">
        <v>0.690717</v>
      </c>
      <c r="AX35" s="26">
        <v>0.1194365</v>
      </c>
      <c r="AY35" s="26">
        <v>0</v>
      </c>
      <c r="AZ35" s="26">
        <v>0.2028981</v>
      </c>
      <c r="BA35" s="26">
        <v>0</v>
      </c>
      <c r="BB35" s="26">
        <v>0.03309686</v>
      </c>
      <c r="BC35" s="26">
        <v>0</v>
      </c>
      <c r="BD35" s="31">
        <f t="shared" si="12"/>
        <v>1.04614846</v>
      </c>
      <c r="BE35" s="26">
        <f t="shared" si="13"/>
        <v>99.99999715999999</v>
      </c>
    </row>
    <row r="36" spans="1:57" ht="12" customHeight="1">
      <c r="A36" s="2" t="s">
        <v>910</v>
      </c>
      <c r="B36" s="4">
        <v>94</v>
      </c>
      <c r="C36" s="4" t="s">
        <v>910</v>
      </c>
      <c r="D36" s="2" t="s">
        <v>64</v>
      </c>
      <c r="E36" s="22">
        <v>1</v>
      </c>
      <c r="F36" s="45">
        <v>936.4496845503</v>
      </c>
      <c r="G36" s="44">
        <v>934.4191780821918</v>
      </c>
      <c r="H36" s="4" t="s">
        <v>763</v>
      </c>
      <c r="I36" s="4" t="s">
        <v>860</v>
      </c>
      <c r="J36" s="25">
        <v>450</v>
      </c>
      <c r="K36" s="4" t="s">
        <v>1232</v>
      </c>
      <c r="L36" s="13" t="s">
        <v>1294</v>
      </c>
      <c r="M36" s="13"/>
      <c r="N36" s="62" t="s">
        <v>73</v>
      </c>
      <c r="O36" s="2" t="s">
        <v>73</v>
      </c>
      <c r="P36" s="95" t="s">
        <v>5</v>
      </c>
      <c r="Q36" s="99" t="s">
        <v>73</v>
      </c>
      <c r="R36" s="2"/>
      <c r="S36" s="2"/>
      <c r="T36" s="2"/>
      <c r="U36" s="2"/>
      <c r="V36" s="2"/>
      <c r="W36" s="2"/>
      <c r="X36" s="2" t="s">
        <v>860</v>
      </c>
      <c r="Y36" s="2" t="s">
        <v>860</v>
      </c>
      <c r="Z36" s="26">
        <v>23.72649</v>
      </c>
      <c r="AA36" s="26">
        <v>4.890095</v>
      </c>
      <c r="AB36" s="26">
        <v>3.229245</v>
      </c>
      <c r="AC36" s="26">
        <v>0.2546875</v>
      </c>
      <c r="AD36" s="26">
        <v>7.227357</v>
      </c>
      <c r="AE36" s="26">
        <v>1.59492</v>
      </c>
      <c r="AF36" s="27">
        <f t="shared" si="7"/>
        <v>40.922794499999995</v>
      </c>
      <c r="AG36" s="26">
        <v>0.462474</v>
      </c>
      <c r="AH36" s="26">
        <v>0</v>
      </c>
      <c r="AI36" s="26">
        <v>0</v>
      </c>
      <c r="AJ36" s="26">
        <v>0</v>
      </c>
      <c r="AK36" s="26">
        <v>0.1105247</v>
      </c>
      <c r="AL36" s="28">
        <f t="shared" si="8"/>
        <v>0.5729987</v>
      </c>
      <c r="AM36" s="26">
        <v>3.93199</v>
      </c>
      <c r="AN36" s="50">
        <f t="shared" si="9"/>
        <v>4.5049887</v>
      </c>
      <c r="AO36" s="26">
        <v>0</v>
      </c>
      <c r="AP36" s="26">
        <v>0</v>
      </c>
      <c r="AQ36" s="29">
        <f t="shared" si="10"/>
        <v>0</v>
      </c>
      <c r="AR36" s="26">
        <v>23.20798</v>
      </c>
      <c r="AS36" s="26">
        <v>0.7370559</v>
      </c>
      <c r="AT36" s="26">
        <v>16.80322</v>
      </c>
      <c r="AU36" s="26">
        <v>10.31667</v>
      </c>
      <c r="AV36" s="30">
        <f t="shared" si="11"/>
        <v>51.064925900000006</v>
      </c>
      <c r="AW36" s="26">
        <v>2.365614</v>
      </c>
      <c r="AX36" s="26">
        <v>1.005487</v>
      </c>
      <c r="AY36" s="26">
        <v>0</v>
      </c>
      <c r="AZ36" s="26">
        <v>0</v>
      </c>
      <c r="BA36" s="26">
        <v>0</v>
      </c>
      <c r="BB36" s="26">
        <v>0.1361857</v>
      </c>
      <c r="BC36" s="26">
        <v>0</v>
      </c>
      <c r="BD36" s="31">
        <f t="shared" si="12"/>
        <v>3.5072867</v>
      </c>
      <c r="BE36" s="26">
        <f t="shared" si="13"/>
        <v>99.9999958</v>
      </c>
    </row>
    <row r="37" spans="1:57" ht="12" customHeight="1">
      <c r="A37" s="2" t="s">
        <v>910</v>
      </c>
      <c r="B37" s="4">
        <v>94</v>
      </c>
      <c r="C37" s="4" t="s">
        <v>910</v>
      </c>
      <c r="D37" s="2" t="s">
        <v>64</v>
      </c>
      <c r="E37" s="22">
        <v>1</v>
      </c>
      <c r="F37" s="45">
        <v>57.50421525765</v>
      </c>
      <c r="G37" s="44">
        <v>31.847260273972598</v>
      </c>
      <c r="H37" s="4" t="s">
        <v>661</v>
      </c>
      <c r="I37" s="4" t="s">
        <v>860</v>
      </c>
      <c r="J37" s="25">
        <v>678</v>
      </c>
      <c r="K37" s="4" t="s">
        <v>1233</v>
      </c>
      <c r="L37" s="13" t="s">
        <v>1295</v>
      </c>
      <c r="M37" s="13"/>
      <c r="N37" s="62" t="s">
        <v>73</v>
      </c>
      <c r="O37" s="2" t="s">
        <v>73</v>
      </c>
      <c r="P37" s="95" t="s">
        <v>6</v>
      </c>
      <c r="Q37" s="99" t="s">
        <v>73</v>
      </c>
      <c r="R37" s="2"/>
      <c r="S37" s="2"/>
      <c r="T37" s="2"/>
      <c r="U37" s="2"/>
      <c r="V37" s="2"/>
      <c r="W37" s="2"/>
      <c r="X37" s="2" t="s">
        <v>860</v>
      </c>
      <c r="Y37" s="2" t="s">
        <v>860</v>
      </c>
      <c r="Z37" s="26">
        <v>62.01402</v>
      </c>
      <c r="AA37" s="26">
        <v>8.032305</v>
      </c>
      <c r="AB37" s="26">
        <v>4.873849</v>
      </c>
      <c r="AC37" s="26">
        <v>0.0532148</v>
      </c>
      <c r="AD37" s="26">
        <v>9.613097</v>
      </c>
      <c r="AE37" s="26">
        <v>5.330871</v>
      </c>
      <c r="AF37" s="27">
        <f t="shared" si="7"/>
        <v>89.91735680000001</v>
      </c>
      <c r="AG37" s="26">
        <v>0.1408627</v>
      </c>
      <c r="AH37" s="26">
        <v>0</v>
      </c>
      <c r="AI37" s="26">
        <v>0</v>
      </c>
      <c r="AJ37" s="26">
        <v>0</v>
      </c>
      <c r="AK37" s="26">
        <v>1.438365</v>
      </c>
      <c r="AL37" s="28">
        <f t="shared" si="8"/>
        <v>1.5792277</v>
      </c>
      <c r="AM37" s="26">
        <v>0.05634508</v>
      </c>
      <c r="AN37" s="50">
        <f t="shared" si="9"/>
        <v>1.63557278</v>
      </c>
      <c r="AO37" s="26">
        <v>0</v>
      </c>
      <c r="AP37" s="26">
        <v>0</v>
      </c>
      <c r="AQ37" s="29">
        <f t="shared" si="10"/>
        <v>0</v>
      </c>
      <c r="AR37" s="26">
        <v>0.9641269</v>
      </c>
      <c r="AS37" s="26">
        <v>1.117511</v>
      </c>
      <c r="AT37" s="26">
        <v>5.030364</v>
      </c>
      <c r="AU37" s="26">
        <v>1.087773</v>
      </c>
      <c r="AV37" s="30">
        <f t="shared" si="11"/>
        <v>8.1997749</v>
      </c>
      <c r="AW37" s="26">
        <v>0.1392976</v>
      </c>
      <c r="AX37" s="26">
        <v>0.1079947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31">
        <f t="shared" si="12"/>
        <v>0.2472923</v>
      </c>
      <c r="BE37" s="26">
        <f t="shared" si="13"/>
        <v>99.99999678</v>
      </c>
    </row>
    <row r="38" spans="1:57" ht="12" customHeight="1">
      <c r="A38" s="2" t="s">
        <v>910</v>
      </c>
      <c r="B38" s="4">
        <v>94</v>
      </c>
      <c r="C38" s="4" t="s">
        <v>910</v>
      </c>
      <c r="D38" s="2" t="s">
        <v>64</v>
      </c>
      <c r="E38" s="22">
        <v>1</v>
      </c>
      <c r="F38" s="45">
        <v>65.97886451211</v>
      </c>
      <c r="G38" s="44">
        <v>50.975986301369836</v>
      </c>
      <c r="H38" s="4" t="s">
        <v>761</v>
      </c>
      <c r="I38" s="4" t="s">
        <v>860</v>
      </c>
      <c r="J38" s="25">
        <v>118</v>
      </c>
      <c r="K38" s="4" t="s">
        <v>1234</v>
      </c>
      <c r="L38" s="13" t="s">
        <v>1296</v>
      </c>
      <c r="M38" s="13"/>
      <c r="N38" s="62" t="s">
        <v>72</v>
      </c>
      <c r="O38" s="2" t="s">
        <v>1062</v>
      </c>
      <c r="P38" s="95" t="s">
        <v>10</v>
      </c>
      <c r="Q38" s="99" t="s">
        <v>72</v>
      </c>
      <c r="R38" s="2"/>
      <c r="S38" s="2"/>
      <c r="T38" s="2"/>
      <c r="U38" s="2"/>
      <c r="V38" s="2"/>
      <c r="W38" s="2"/>
      <c r="X38" s="2"/>
      <c r="Y38" s="2"/>
      <c r="Z38" s="26">
        <v>4.667185</v>
      </c>
      <c r="AA38" s="26">
        <v>0.2046413</v>
      </c>
      <c r="AB38" s="26">
        <v>1.036849</v>
      </c>
      <c r="AC38" s="26">
        <v>0.1732629</v>
      </c>
      <c r="AD38" s="26">
        <v>1.331532</v>
      </c>
      <c r="AE38" s="26">
        <v>1.08187</v>
      </c>
      <c r="AF38" s="27">
        <f t="shared" si="7"/>
        <v>8.4953402</v>
      </c>
      <c r="AG38" s="26">
        <v>8.465327</v>
      </c>
      <c r="AH38" s="26">
        <v>0</v>
      </c>
      <c r="AI38" s="26">
        <v>0</v>
      </c>
      <c r="AJ38" s="26">
        <v>0</v>
      </c>
      <c r="AK38" s="26">
        <v>0</v>
      </c>
      <c r="AL38" s="28">
        <f t="shared" si="8"/>
        <v>8.465327</v>
      </c>
      <c r="AM38" s="26">
        <v>51.24081</v>
      </c>
      <c r="AN38" s="50">
        <f t="shared" si="9"/>
        <v>59.706137000000005</v>
      </c>
      <c r="AO38" s="26">
        <v>0</v>
      </c>
      <c r="AP38" s="26">
        <v>0</v>
      </c>
      <c r="AQ38" s="29">
        <f t="shared" si="10"/>
        <v>0</v>
      </c>
      <c r="AR38" s="26">
        <v>17.76832</v>
      </c>
      <c r="AS38" s="26">
        <v>0.2714908</v>
      </c>
      <c r="AT38" s="26">
        <v>12.45856</v>
      </c>
      <c r="AU38" s="26">
        <v>1.14872</v>
      </c>
      <c r="AV38" s="30">
        <f t="shared" si="11"/>
        <v>31.647090799999997</v>
      </c>
      <c r="AW38" s="26">
        <v>0.06684948</v>
      </c>
      <c r="AX38" s="26">
        <v>0.08458506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31">
        <f t="shared" si="12"/>
        <v>0.15143454</v>
      </c>
      <c r="BE38" s="26">
        <f t="shared" si="13"/>
        <v>100.00000254</v>
      </c>
    </row>
    <row r="39" spans="1:57" ht="12" customHeight="1">
      <c r="A39" s="2" t="s">
        <v>910</v>
      </c>
      <c r="B39" s="4">
        <v>94</v>
      </c>
      <c r="C39" s="4" t="s">
        <v>910</v>
      </c>
      <c r="D39" s="2" t="s">
        <v>64</v>
      </c>
      <c r="E39" s="22">
        <v>1</v>
      </c>
      <c r="F39" s="45">
        <v>115.1827203373</v>
      </c>
      <c r="G39" s="44">
        <v>93.30654794520545</v>
      </c>
      <c r="H39" s="4" t="s">
        <v>661</v>
      </c>
      <c r="I39" s="4" t="s">
        <v>860</v>
      </c>
      <c r="J39" s="25">
        <v>138</v>
      </c>
      <c r="K39" s="4" t="s">
        <v>1235</v>
      </c>
      <c r="L39" s="13" t="s">
        <v>1297</v>
      </c>
      <c r="M39" s="13"/>
      <c r="N39" s="62" t="s">
        <v>72</v>
      </c>
      <c r="O39" s="2"/>
      <c r="P39" s="4" t="s">
        <v>7</v>
      </c>
      <c r="Q39" s="99" t="s">
        <v>72</v>
      </c>
      <c r="R39" s="2"/>
      <c r="S39" s="2"/>
      <c r="T39" s="2"/>
      <c r="U39" s="2"/>
      <c r="V39" s="2"/>
      <c r="W39" s="2"/>
      <c r="X39" s="2"/>
      <c r="Y39" s="2"/>
      <c r="Z39" s="26">
        <v>8.898212</v>
      </c>
      <c r="AA39" s="26">
        <v>0.6469154</v>
      </c>
      <c r="AB39" s="26">
        <v>0.6031627</v>
      </c>
      <c r="AC39" s="26">
        <v>0.1429777</v>
      </c>
      <c r="AD39" s="26">
        <v>1.466498</v>
      </c>
      <c r="AE39" s="26">
        <v>1.525095</v>
      </c>
      <c r="AF39" s="27">
        <f t="shared" si="7"/>
        <v>13.282860799999998</v>
      </c>
      <c r="AG39" s="26">
        <v>2.579849</v>
      </c>
      <c r="AH39" s="26">
        <v>0</v>
      </c>
      <c r="AI39" s="26">
        <v>0</v>
      </c>
      <c r="AJ39" s="26">
        <v>0</v>
      </c>
      <c r="AK39" s="26">
        <v>0.2609538</v>
      </c>
      <c r="AL39" s="28">
        <f t="shared" si="8"/>
        <v>2.8408027999999996</v>
      </c>
      <c r="AM39" s="26">
        <v>30.5316</v>
      </c>
      <c r="AN39" s="50">
        <f t="shared" si="9"/>
        <v>33.3724028</v>
      </c>
      <c r="AO39" s="26">
        <v>0</v>
      </c>
      <c r="AP39" s="26">
        <v>0</v>
      </c>
      <c r="AQ39" s="29">
        <f t="shared" si="10"/>
        <v>0</v>
      </c>
      <c r="AR39" s="26">
        <v>19.99656</v>
      </c>
      <c r="AS39" s="26">
        <v>2.055597</v>
      </c>
      <c r="AT39" s="26">
        <v>25.17814</v>
      </c>
      <c r="AU39" s="26">
        <v>5.441746</v>
      </c>
      <c r="AV39" s="30">
        <f t="shared" si="11"/>
        <v>52.672042999999995</v>
      </c>
      <c r="AW39" s="26">
        <v>0.4625289</v>
      </c>
      <c r="AX39" s="26">
        <v>0.0695356</v>
      </c>
      <c r="AY39" s="26">
        <v>0</v>
      </c>
      <c r="AZ39" s="26">
        <v>0</v>
      </c>
      <c r="BA39" s="26">
        <v>0</v>
      </c>
      <c r="BB39" s="26">
        <v>0.1406338</v>
      </c>
      <c r="BC39" s="26">
        <v>0</v>
      </c>
      <c r="BD39" s="31">
        <f t="shared" si="12"/>
        <v>0.6726983000000001</v>
      </c>
      <c r="BE39" s="26">
        <f t="shared" si="13"/>
        <v>100.00000489999998</v>
      </c>
    </row>
    <row r="40" spans="1:57" ht="12" customHeight="1">
      <c r="A40" s="2" t="s">
        <v>910</v>
      </c>
      <c r="B40" s="4">
        <v>94</v>
      </c>
      <c r="C40" s="4" t="s">
        <v>910</v>
      </c>
      <c r="D40" s="2" t="s">
        <v>64</v>
      </c>
      <c r="E40" s="22">
        <v>1</v>
      </c>
      <c r="F40" s="45">
        <v>2074.203890441</v>
      </c>
      <c r="G40" s="44">
        <v>1404.7369863013698</v>
      </c>
      <c r="H40" s="4" t="s">
        <v>763</v>
      </c>
      <c r="I40" s="4" t="s">
        <v>860</v>
      </c>
      <c r="J40" s="25">
        <v>199</v>
      </c>
      <c r="K40" s="4" t="s">
        <v>1236</v>
      </c>
      <c r="L40" s="13" t="s">
        <v>997</v>
      </c>
      <c r="M40" s="13"/>
      <c r="N40" s="63" t="s">
        <v>72</v>
      </c>
      <c r="O40" s="2" t="s">
        <v>72</v>
      </c>
      <c r="P40" s="4" t="s">
        <v>7</v>
      </c>
      <c r="Q40" s="100" t="s">
        <v>72</v>
      </c>
      <c r="R40" s="2" t="s">
        <v>860</v>
      </c>
      <c r="S40" s="2"/>
      <c r="T40" s="2"/>
      <c r="U40" s="2"/>
      <c r="V40" s="2"/>
      <c r="W40" s="2" t="s">
        <v>860</v>
      </c>
      <c r="X40" s="2"/>
      <c r="Y40" s="2"/>
      <c r="Z40" s="26">
        <v>11.32018</v>
      </c>
      <c r="AA40" s="26">
        <v>1.150706</v>
      </c>
      <c r="AB40" s="26">
        <v>1.437254</v>
      </c>
      <c r="AC40" s="26">
        <v>0.1937369</v>
      </c>
      <c r="AD40" s="26">
        <v>2.201832</v>
      </c>
      <c r="AE40" s="26">
        <v>1.16611</v>
      </c>
      <c r="AF40" s="27">
        <f t="shared" si="7"/>
        <v>17.4698189</v>
      </c>
      <c r="AG40" s="26">
        <v>4.88217</v>
      </c>
      <c r="AH40" s="26">
        <v>0</v>
      </c>
      <c r="AI40" s="26">
        <v>0</v>
      </c>
      <c r="AJ40" s="26">
        <v>0</v>
      </c>
      <c r="AK40" s="26">
        <v>0.1435779</v>
      </c>
      <c r="AL40" s="28">
        <f t="shared" si="8"/>
        <v>5.025747900000001</v>
      </c>
      <c r="AM40" s="26">
        <v>29.12197</v>
      </c>
      <c r="AN40" s="50">
        <f t="shared" si="9"/>
        <v>34.1477179</v>
      </c>
      <c r="AO40" s="26">
        <v>0</v>
      </c>
      <c r="AP40" s="26">
        <v>0</v>
      </c>
      <c r="AQ40" s="29">
        <f t="shared" si="10"/>
        <v>0</v>
      </c>
      <c r="AR40" s="26">
        <v>21.44895</v>
      </c>
      <c r="AS40" s="26">
        <v>1.50503</v>
      </c>
      <c r="AT40" s="26">
        <v>19.01846</v>
      </c>
      <c r="AU40" s="26">
        <v>4.679321</v>
      </c>
      <c r="AV40" s="30">
        <f t="shared" si="11"/>
        <v>46.65176100000001</v>
      </c>
      <c r="AW40" s="26">
        <v>1.333118</v>
      </c>
      <c r="AX40" s="26">
        <v>0.3032102</v>
      </c>
      <c r="AY40" s="26">
        <v>0</v>
      </c>
      <c r="AZ40" s="26">
        <v>0</v>
      </c>
      <c r="BA40" s="26">
        <v>0</v>
      </c>
      <c r="BB40" s="26">
        <v>0.09437352</v>
      </c>
      <c r="BC40" s="26">
        <v>0</v>
      </c>
      <c r="BD40" s="31">
        <f t="shared" si="12"/>
        <v>1.7307017199999999</v>
      </c>
      <c r="BE40" s="26">
        <f t="shared" si="13"/>
        <v>99.99999952</v>
      </c>
    </row>
    <row r="41" spans="1:57" ht="12" customHeight="1">
      <c r="A41" s="2" t="s">
        <v>910</v>
      </c>
      <c r="B41" s="4">
        <v>94</v>
      </c>
      <c r="C41" s="4" t="s">
        <v>910</v>
      </c>
      <c r="D41" s="2" t="s">
        <v>64</v>
      </c>
      <c r="E41" s="22">
        <v>1</v>
      </c>
      <c r="F41" s="45">
        <v>125.6332611675</v>
      </c>
      <c r="G41" s="44">
        <v>82.98178082191771</v>
      </c>
      <c r="H41" s="4" t="s">
        <v>663</v>
      </c>
      <c r="I41" s="4" t="s">
        <v>860</v>
      </c>
      <c r="J41" s="25">
        <v>1286</v>
      </c>
      <c r="K41" s="4" t="s">
        <v>1237</v>
      </c>
      <c r="L41" s="13" t="s">
        <v>998</v>
      </c>
      <c r="M41" s="13"/>
      <c r="N41" s="63" t="s">
        <v>73</v>
      </c>
      <c r="O41" s="2" t="s">
        <v>73</v>
      </c>
      <c r="P41" s="95" t="s">
        <v>6</v>
      </c>
      <c r="Q41" s="100" t="s">
        <v>73</v>
      </c>
      <c r="R41" s="2" t="s">
        <v>860</v>
      </c>
      <c r="S41" s="2"/>
      <c r="T41" s="2"/>
      <c r="U41" s="2"/>
      <c r="V41" s="2"/>
      <c r="W41" s="2"/>
      <c r="X41" s="2" t="s">
        <v>860</v>
      </c>
      <c r="Y41" s="2" t="s">
        <v>860</v>
      </c>
      <c r="Z41" s="26">
        <v>40.73183</v>
      </c>
      <c r="AA41" s="26">
        <v>14.93811</v>
      </c>
      <c r="AB41" s="26">
        <v>6.532422</v>
      </c>
      <c r="AC41" s="26">
        <v>0.2285166</v>
      </c>
      <c r="AD41" s="26">
        <v>10.80618</v>
      </c>
      <c r="AE41" s="26">
        <v>1.649044</v>
      </c>
      <c r="AF41" s="27">
        <f t="shared" si="7"/>
        <v>74.88610260000002</v>
      </c>
      <c r="AG41" s="26">
        <v>0.1962807</v>
      </c>
      <c r="AH41" s="26">
        <v>0</v>
      </c>
      <c r="AI41" s="26">
        <v>0</v>
      </c>
      <c r="AJ41" s="26">
        <v>0</v>
      </c>
      <c r="AK41" s="26">
        <v>0.2414109</v>
      </c>
      <c r="AL41" s="28">
        <f t="shared" si="8"/>
        <v>0.4376916</v>
      </c>
      <c r="AM41" s="26">
        <v>0.6096163</v>
      </c>
      <c r="AN41" s="50">
        <f t="shared" si="9"/>
        <v>1.0473079</v>
      </c>
      <c r="AO41" s="26">
        <v>0</v>
      </c>
      <c r="AP41" s="26">
        <v>0</v>
      </c>
      <c r="AQ41" s="29">
        <f t="shared" si="10"/>
        <v>0</v>
      </c>
      <c r="AR41" s="26">
        <v>11.81553</v>
      </c>
      <c r="AS41" s="26">
        <v>0.2084587</v>
      </c>
      <c r="AT41" s="26">
        <v>6.149173</v>
      </c>
      <c r="AU41" s="26">
        <v>4.849709</v>
      </c>
      <c r="AV41" s="30">
        <f t="shared" si="11"/>
        <v>23.022870700000002</v>
      </c>
      <c r="AW41" s="26">
        <v>0.2213531</v>
      </c>
      <c r="AX41" s="26">
        <v>0.7707957</v>
      </c>
      <c r="AY41" s="26">
        <v>0</v>
      </c>
      <c r="AZ41" s="26">
        <v>0</v>
      </c>
      <c r="BA41" s="26">
        <v>0</v>
      </c>
      <c r="BB41" s="26">
        <v>0.05157741</v>
      </c>
      <c r="BC41" s="26">
        <v>0</v>
      </c>
      <c r="BD41" s="31">
        <f t="shared" si="12"/>
        <v>1.04372621</v>
      </c>
      <c r="BE41" s="26">
        <f t="shared" si="13"/>
        <v>100.00000741000002</v>
      </c>
    </row>
    <row r="42" spans="1:57" ht="12" customHeight="1">
      <c r="A42" s="2" t="s">
        <v>910</v>
      </c>
      <c r="B42" s="4">
        <v>94</v>
      </c>
      <c r="C42" s="4" t="s">
        <v>910</v>
      </c>
      <c r="D42" s="2" t="s">
        <v>64</v>
      </c>
      <c r="E42" s="22">
        <v>1</v>
      </c>
      <c r="F42" s="45">
        <v>39.05721407783</v>
      </c>
      <c r="G42" s="44">
        <v>17.80173972602741</v>
      </c>
      <c r="H42" s="4" t="s">
        <v>663</v>
      </c>
      <c r="I42" s="4" t="s">
        <v>860</v>
      </c>
      <c r="J42" s="25">
        <v>462</v>
      </c>
      <c r="K42" s="4" t="s">
        <v>1238</v>
      </c>
      <c r="L42" s="13" t="s">
        <v>1298</v>
      </c>
      <c r="M42" s="13"/>
      <c r="N42" s="63" t="s">
        <v>73</v>
      </c>
      <c r="O42" s="2" t="s">
        <v>73</v>
      </c>
      <c r="P42" s="95" t="s">
        <v>5</v>
      </c>
      <c r="Q42" s="100" t="s">
        <v>73</v>
      </c>
      <c r="R42" s="2" t="s">
        <v>860</v>
      </c>
      <c r="S42" s="2"/>
      <c r="T42" s="2"/>
      <c r="U42" s="2"/>
      <c r="V42" s="2"/>
      <c r="W42" s="2"/>
      <c r="X42" s="2" t="s">
        <v>860</v>
      </c>
      <c r="Y42" s="2" t="s">
        <v>860</v>
      </c>
      <c r="Z42" s="26">
        <v>22.49539</v>
      </c>
      <c r="AA42" s="26">
        <v>3.486175</v>
      </c>
      <c r="AB42" s="26">
        <v>2.479263</v>
      </c>
      <c r="AC42" s="26">
        <v>2.115207</v>
      </c>
      <c r="AD42" s="26">
        <v>4.882488</v>
      </c>
      <c r="AE42" s="26">
        <v>0.6336405</v>
      </c>
      <c r="AF42" s="27">
        <f t="shared" si="7"/>
        <v>36.0921635</v>
      </c>
      <c r="AG42" s="26">
        <v>5.412442</v>
      </c>
      <c r="AH42" s="26">
        <v>0</v>
      </c>
      <c r="AI42" s="26">
        <v>0</v>
      </c>
      <c r="AJ42" s="26">
        <v>0</v>
      </c>
      <c r="AK42" s="26">
        <v>1.195853</v>
      </c>
      <c r="AL42" s="28">
        <f t="shared" si="8"/>
        <v>6.608295</v>
      </c>
      <c r="AM42" s="26">
        <v>7.873272</v>
      </c>
      <c r="AN42" s="50">
        <f t="shared" si="9"/>
        <v>14.481567</v>
      </c>
      <c r="AO42" s="26">
        <v>0</v>
      </c>
      <c r="AP42" s="26">
        <v>0</v>
      </c>
      <c r="AQ42" s="29">
        <f t="shared" si="10"/>
        <v>0</v>
      </c>
      <c r="AR42" s="26">
        <v>14.14055</v>
      </c>
      <c r="AS42" s="26">
        <v>6.737327</v>
      </c>
      <c r="AT42" s="26">
        <v>12.447</v>
      </c>
      <c r="AU42" s="26">
        <v>14.65668</v>
      </c>
      <c r="AV42" s="30">
        <f t="shared" si="11"/>
        <v>47.981557</v>
      </c>
      <c r="AW42" s="26">
        <v>0.4147466</v>
      </c>
      <c r="AX42" s="26">
        <v>0.1543779</v>
      </c>
      <c r="AY42" s="26">
        <v>0</v>
      </c>
      <c r="AZ42" s="26">
        <v>0</v>
      </c>
      <c r="BA42" s="26">
        <v>0</v>
      </c>
      <c r="BB42" s="26">
        <v>0.875576</v>
      </c>
      <c r="BC42" s="26">
        <v>0</v>
      </c>
      <c r="BD42" s="31">
        <f t="shared" si="12"/>
        <v>1.4447005000000002</v>
      </c>
      <c r="BE42" s="26">
        <f t="shared" si="13"/>
        <v>99.99998799999999</v>
      </c>
    </row>
    <row r="43" spans="1:57" ht="12" customHeight="1">
      <c r="A43" s="2" t="s">
        <v>476</v>
      </c>
      <c r="B43" s="4">
        <v>97</v>
      </c>
      <c r="C43" s="4" t="s">
        <v>476</v>
      </c>
      <c r="D43" s="2" t="s">
        <v>65</v>
      </c>
      <c r="E43" s="22">
        <v>1</v>
      </c>
      <c r="F43" s="45">
        <v>7967.64365</v>
      </c>
      <c r="G43" s="44">
        <v>4645.690834473324</v>
      </c>
      <c r="H43" s="4" t="s">
        <v>763</v>
      </c>
      <c r="I43" s="4" t="s">
        <v>860</v>
      </c>
      <c r="J43" s="25">
        <v>17</v>
      </c>
      <c r="K43" s="4" t="s">
        <v>352</v>
      </c>
      <c r="L43" s="13" t="s">
        <v>1397</v>
      </c>
      <c r="M43" s="13"/>
      <c r="N43" s="60" t="s">
        <v>483</v>
      </c>
      <c r="P43" s="95" t="s">
        <v>1203</v>
      </c>
      <c r="Q43" s="97" t="s">
        <v>1203</v>
      </c>
      <c r="V43" s="22" t="s">
        <v>860</v>
      </c>
      <c r="Z43" s="26">
        <v>0.5194132</v>
      </c>
      <c r="AA43" s="26">
        <v>0.05645623</v>
      </c>
      <c r="AB43" s="26">
        <v>0.3858294</v>
      </c>
      <c r="AC43" s="26">
        <v>0.02516697</v>
      </c>
      <c r="AD43" s="26">
        <v>0.7967468</v>
      </c>
      <c r="AE43" s="26">
        <v>0.1548762</v>
      </c>
      <c r="AF43" s="27">
        <f t="shared" si="7"/>
        <v>1.9384888</v>
      </c>
      <c r="AG43" s="26">
        <v>1.826435</v>
      </c>
      <c r="AH43" s="26">
        <v>0</v>
      </c>
      <c r="AI43" s="26">
        <v>0</v>
      </c>
      <c r="AJ43" s="26">
        <v>0</v>
      </c>
      <c r="AK43" s="26">
        <v>0.008245909</v>
      </c>
      <c r="AL43" s="28">
        <f t="shared" si="8"/>
        <v>1.834680909</v>
      </c>
      <c r="AM43" s="26">
        <v>8.778708</v>
      </c>
      <c r="AN43" s="50">
        <f t="shared" si="9"/>
        <v>10.613388909</v>
      </c>
      <c r="AO43" s="26">
        <v>0</v>
      </c>
      <c r="AP43" s="26">
        <v>0</v>
      </c>
      <c r="AQ43" s="29">
        <f t="shared" si="10"/>
        <v>0</v>
      </c>
      <c r="AR43" s="26">
        <v>50.31776</v>
      </c>
      <c r="AS43" s="26">
        <v>5.699538</v>
      </c>
      <c r="AT43" s="26">
        <v>27.50824</v>
      </c>
      <c r="AU43" s="26">
        <v>1.125962</v>
      </c>
      <c r="AV43" s="30">
        <f t="shared" si="11"/>
        <v>84.6515</v>
      </c>
      <c r="AW43" s="26">
        <v>2.470892</v>
      </c>
      <c r="AX43" s="26">
        <v>0.2704997</v>
      </c>
      <c r="AY43" s="26">
        <v>0</v>
      </c>
      <c r="AZ43" s="26">
        <v>0</v>
      </c>
      <c r="BA43" s="26">
        <v>0</v>
      </c>
      <c r="BB43" s="26">
        <v>0.02102142</v>
      </c>
      <c r="BC43" s="26">
        <v>0.03421487</v>
      </c>
      <c r="BD43" s="31">
        <f t="shared" si="12"/>
        <v>2.79662799</v>
      </c>
      <c r="BE43" s="26">
        <f t="shared" si="13"/>
        <v>100.000005699</v>
      </c>
    </row>
    <row r="44" spans="1:57" ht="12" customHeight="1">
      <c r="A44" s="2" t="s">
        <v>476</v>
      </c>
      <c r="B44" s="4">
        <v>97</v>
      </c>
      <c r="C44" s="4" t="s">
        <v>476</v>
      </c>
      <c r="D44" s="2" t="s">
        <v>65</v>
      </c>
      <c r="E44" s="22">
        <v>1</v>
      </c>
      <c r="F44" s="45">
        <v>135.8448</v>
      </c>
      <c r="G44" s="44">
        <v>79.12653898768808</v>
      </c>
      <c r="H44" s="4" t="s">
        <v>1127</v>
      </c>
      <c r="I44" s="4" t="s">
        <v>860</v>
      </c>
      <c r="J44" s="25">
        <v>61</v>
      </c>
      <c r="K44" s="4" t="s">
        <v>353</v>
      </c>
      <c r="L44" s="13" t="s">
        <v>1398</v>
      </c>
      <c r="M44" s="13"/>
      <c r="N44" s="60" t="s">
        <v>1062</v>
      </c>
      <c r="P44" s="95" t="s">
        <v>9</v>
      </c>
      <c r="Q44" s="97" t="s">
        <v>9</v>
      </c>
      <c r="T44" s="22" t="s">
        <v>860</v>
      </c>
      <c r="U44" s="22" t="s">
        <v>860</v>
      </c>
      <c r="Z44" s="26">
        <v>0.7764932</v>
      </c>
      <c r="AA44" s="26">
        <v>0.04041475</v>
      </c>
      <c r="AB44" s="26">
        <v>0.2776029</v>
      </c>
      <c r="AC44" s="26">
        <v>0.3703581</v>
      </c>
      <c r="AD44" s="26">
        <v>0.3783085</v>
      </c>
      <c r="AE44" s="26">
        <v>0</v>
      </c>
      <c r="AF44" s="27">
        <f t="shared" si="7"/>
        <v>1.84317745</v>
      </c>
      <c r="AG44" s="26">
        <v>14.8925</v>
      </c>
      <c r="AH44" s="26">
        <v>0</v>
      </c>
      <c r="AI44" s="26">
        <v>0</v>
      </c>
      <c r="AJ44" s="26">
        <v>0</v>
      </c>
      <c r="AK44" s="26">
        <v>0.02981416</v>
      </c>
      <c r="AL44" s="28">
        <f t="shared" si="8"/>
        <v>14.92231416</v>
      </c>
      <c r="AM44" s="26">
        <v>50.02352</v>
      </c>
      <c r="AN44" s="50">
        <f t="shared" si="9"/>
        <v>64.94583416</v>
      </c>
      <c r="AO44" s="26">
        <v>0</v>
      </c>
      <c r="AP44" s="26">
        <v>0</v>
      </c>
      <c r="AQ44" s="29">
        <f t="shared" si="10"/>
        <v>0</v>
      </c>
      <c r="AR44" s="26">
        <v>27.72385</v>
      </c>
      <c r="AS44" s="26">
        <v>2.001524</v>
      </c>
      <c r="AT44" s="26">
        <v>2.819094</v>
      </c>
      <c r="AU44" s="26">
        <v>0.2279127</v>
      </c>
      <c r="AV44" s="30">
        <f t="shared" si="11"/>
        <v>32.7723807</v>
      </c>
      <c r="AW44" s="26">
        <v>0.324643</v>
      </c>
      <c r="AX44" s="26">
        <v>0.1000431</v>
      </c>
      <c r="AY44" s="26">
        <v>0</v>
      </c>
      <c r="AZ44" s="26">
        <v>0</v>
      </c>
      <c r="BA44" s="26">
        <v>0</v>
      </c>
      <c r="BB44" s="26">
        <v>0</v>
      </c>
      <c r="BC44" s="26">
        <v>0.01391327</v>
      </c>
      <c r="BD44" s="31">
        <f t="shared" si="12"/>
        <v>0.43859937</v>
      </c>
      <c r="BE44" s="26">
        <f t="shared" si="13"/>
        <v>99.99999168000001</v>
      </c>
    </row>
    <row r="45" spans="1:57" ht="12" customHeight="1">
      <c r="A45" s="2" t="s">
        <v>476</v>
      </c>
      <c r="B45" s="4">
        <v>97</v>
      </c>
      <c r="C45" s="4" t="s">
        <v>476</v>
      </c>
      <c r="D45" s="2" t="s">
        <v>65</v>
      </c>
      <c r="E45" s="22">
        <v>1</v>
      </c>
      <c r="F45" s="45">
        <v>3518.94963</v>
      </c>
      <c r="G45" s="44">
        <v>2376.7619699042407</v>
      </c>
      <c r="H45" s="4" t="s">
        <v>763</v>
      </c>
      <c r="I45" s="4" t="s">
        <v>860</v>
      </c>
      <c r="J45" s="25">
        <v>151</v>
      </c>
      <c r="K45" s="4" t="s">
        <v>420</v>
      </c>
      <c r="L45" s="13" t="s">
        <v>1399</v>
      </c>
      <c r="M45" s="13"/>
      <c r="N45" s="60" t="s">
        <v>72</v>
      </c>
      <c r="P45" s="95" t="s">
        <v>4</v>
      </c>
      <c r="Q45" s="97" t="s">
        <v>72</v>
      </c>
      <c r="Z45" s="26">
        <v>3.697846</v>
      </c>
      <c r="AA45" s="26">
        <v>0.9080481</v>
      </c>
      <c r="AB45" s="26">
        <v>2.141038</v>
      </c>
      <c r="AC45" s="26">
        <v>0.4723108</v>
      </c>
      <c r="AD45" s="26">
        <v>2.527542</v>
      </c>
      <c r="AE45" s="26">
        <v>0.2601584</v>
      </c>
      <c r="AF45" s="27">
        <f t="shared" si="7"/>
        <v>10.0069433</v>
      </c>
      <c r="AG45" s="26">
        <v>6.375544</v>
      </c>
      <c r="AH45" s="26">
        <v>0</v>
      </c>
      <c r="AI45" s="26">
        <v>0</v>
      </c>
      <c r="AJ45" s="26">
        <v>0</v>
      </c>
      <c r="AK45" s="26">
        <v>0.256808</v>
      </c>
      <c r="AL45" s="28">
        <f t="shared" si="8"/>
        <v>6.632352</v>
      </c>
      <c r="AM45" s="26">
        <v>16.35988</v>
      </c>
      <c r="AN45" s="50">
        <f t="shared" si="9"/>
        <v>22.992232</v>
      </c>
      <c r="AO45" s="26">
        <v>0</v>
      </c>
      <c r="AP45" s="26">
        <v>0</v>
      </c>
      <c r="AQ45" s="29">
        <f t="shared" si="10"/>
        <v>0</v>
      </c>
      <c r="AR45" s="26">
        <v>49.02718</v>
      </c>
      <c r="AS45" s="26">
        <v>5.508827</v>
      </c>
      <c r="AT45" s="26">
        <v>5.83093</v>
      </c>
      <c r="AU45" s="26">
        <v>3.016171</v>
      </c>
      <c r="AV45" s="30">
        <f t="shared" si="11"/>
        <v>63.383108</v>
      </c>
      <c r="AW45" s="26">
        <v>1.777579</v>
      </c>
      <c r="AX45" s="26">
        <v>0.4680652</v>
      </c>
      <c r="AY45" s="26">
        <v>0</v>
      </c>
      <c r="AZ45" s="26">
        <v>0</v>
      </c>
      <c r="BA45" s="26">
        <v>0</v>
      </c>
      <c r="BB45" s="26">
        <v>1.161966</v>
      </c>
      <c r="BC45" s="26">
        <v>0.2101063</v>
      </c>
      <c r="BD45" s="31">
        <f t="shared" si="12"/>
        <v>3.6177165000000002</v>
      </c>
      <c r="BE45" s="26">
        <f t="shared" si="13"/>
        <v>99.99999980000001</v>
      </c>
    </row>
    <row r="46" spans="1:57" ht="12" customHeight="1">
      <c r="A46" s="2" t="s">
        <v>476</v>
      </c>
      <c r="B46" s="4">
        <v>97</v>
      </c>
      <c r="C46" s="4" t="s">
        <v>476</v>
      </c>
      <c r="D46" s="2" t="s">
        <v>65</v>
      </c>
      <c r="E46" s="22">
        <v>1</v>
      </c>
      <c r="F46" s="45">
        <v>17579.7453</v>
      </c>
      <c r="G46" s="44">
        <v>10707.961696306429</v>
      </c>
      <c r="H46" s="4" t="s">
        <v>763</v>
      </c>
      <c r="I46" s="4" t="s">
        <v>860</v>
      </c>
      <c r="J46" s="25">
        <v>73</v>
      </c>
      <c r="K46" s="4" t="s">
        <v>421</v>
      </c>
      <c r="L46" s="13" t="s">
        <v>492</v>
      </c>
      <c r="M46" s="13"/>
      <c r="N46" s="60" t="s">
        <v>72</v>
      </c>
      <c r="P46" s="95" t="s">
        <v>4</v>
      </c>
      <c r="Q46" s="97" t="s">
        <v>72</v>
      </c>
      <c r="W46" s="22" t="s">
        <v>860</v>
      </c>
      <c r="Z46" s="26">
        <v>2.003984</v>
      </c>
      <c r="AA46" s="26">
        <v>0.3424685</v>
      </c>
      <c r="AB46" s="26">
        <v>0.9550507</v>
      </c>
      <c r="AC46" s="26">
        <v>0.1551025</v>
      </c>
      <c r="AD46" s="26">
        <v>1.585787</v>
      </c>
      <c r="AE46" s="26">
        <v>0.2389406</v>
      </c>
      <c r="AF46" s="27">
        <f t="shared" si="7"/>
        <v>5.2813333</v>
      </c>
      <c r="AG46" s="26">
        <v>3.674295</v>
      </c>
      <c r="AH46" s="26">
        <v>0</v>
      </c>
      <c r="AI46" s="26">
        <v>0</v>
      </c>
      <c r="AJ46" s="26">
        <v>0</v>
      </c>
      <c r="AK46" s="26">
        <v>0.07371669</v>
      </c>
      <c r="AL46" s="28">
        <f t="shared" si="8"/>
        <v>3.74801169</v>
      </c>
      <c r="AM46" s="26">
        <v>12.64797</v>
      </c>
      <c r="AN46" s="50">
        <f t="shared" si="9"/>
        <v>16.39598169</v>
      </c>
      <c r="AO46" s="26">
        <v>0</v>
      </c>
      <c r="AP46" s="26">
        <v>0</v>
      </c>
      <c r="AQ46" s="29">
        <f t="shared" si="10"/>
        <v>0</v>
      </c>
      <c r="AR46" s="26">
        <v>47.75954</v>
      </c>
      <c r="AS46" s="26">
        <v>4.988115</v>
      </c>
      <c r="AT46" s="26">
        <v>20.28756</v>
      </c>
      <c r="AU46" s="26">
        <v>2.136755</v>
      </c>
      <c r="AV46" s="30">
        <f t="shared" si="11"/>
        <v>75.17196999999999</v>
      </c>
      <c r="AW46" s="26">
        <v>2.371093</v>
      </c>
      <c r="AX46" s="26">
        <v>0.3968281</v>
      </c>
      <c r="AY46" s="26">
        <v>0</v>
      </c>
      <c r="AZ46" s="26">
        <v>0</v>
      </c>
      <c r="BA46" s="26">
        <v>0</v>
      </c>
      <c r="BB46" s="26">
        <v>0.3076248</v>
      </c>
      <c r="BC46" s="26">
        <v>0.07517577</v>
      </c>
      <c r="BD46" s="31">
        <f t="shared" si="12"/>
        <v>3.1507216700000003</v>
      </c>
      <c r="BE46" s="26">
        <f t="shared" si="13"/>
        <v>100.00000665999998</v>
      </c>
    </row>
    <row r="47" spans="1:57" ht="12" customHeight="1">
      <c r="A47" s="2" t="s">
        <v>476</v>
      </c>
      <c r="B47" s="4">
        <v>97</v>
      </c>
      <c r="C47" s="4" t="s">
        <v>476</v>
      </c>
      <c r="D47" s="2" t="s">
        <v>65</v>
      </c>
      <c r="E47" s="22">
        <v>1</v>
      </c>
      <c r="F47" s="45">
        <v>72.298088</v>
      </c>
      <c r="G47" s="44">
        <v>45.82653898768808</v>
      </c>
      <c r="H47" s="4" t="s">
        <v>661</v>
      </c>
      <c r="I47" s="4" t="s">
        <v>860</v>
      </c>
      <c r="J47" s="25">
        <v>374</v>
      </c>
      <c r="K47" s="4" t="s">
        <v>422</v>
      </c>
      <c r="L47" s="13" t="s">
        <v>493</v>
      </c>
      <c r="M47" s="13"/>
      <c r="N47" s="61" t="s">
        <v>72</v>
      </c>
      <c r="P47" s="95" t="s">
        <v>11</v>
      </c>
      <c r="Q47" s="98" t="s">
        <v>72</v>
      </c>
      <c r="R47" s="22" t="s">
        <v>860</v>
      </c>
      <c r="Z47" s="26">
        <v>18.91875</v>
      </c>
      <c r="AA47" s="26">
        <v>1.565982</v>
      </c>
      <c r="AB47" s="26">
        <v>5.016618</v>
      </c>
      <c r="AC47" s="26">
        <v>1.063075</v>
      </c>
      <c r="AD47" s="26">
        <v>5.396288</v>
      </c>
      <c r="AE47" s="26">
        <v>5.189648</v>
      </c>
      <c r="AF47" s="27">
        <f t="shared" si="7"/>
        <v>37.150361000000004</v>
      </c>
      <c r="AG47" s="26">
        <v>6.89505</v>
      </c>
      <c r="AH47" s="26">
        <v>0</v>
      </c>
      <c r="AI47" s="26">
        <v>0</v>
      </c>
      <c r="AJ47" s="26">
        <v>0</v>
      </c>
      <c r="AK47" s="26">
        <v>0</v>
      </c>
      <c r="AL47" s="28">
        <f t="shared" si="8"/>
        <v>6.89505</v>
      </c>
      <c r="AM47" s="26">
        <v>24.3362</v>
      </c>
      <c r="AN47" s="50">
        <f t="shared" si="9"/>
        <v>31.231250000000003</v>
      </c>
      <c r="AO47" s="26">
        <v>0</v>
      </c>
      <c r="AP47" s="26">
        <v>0</v>
      </c>
      <c r="AQ47" s="29">
        <f t="shared" si="10"/>
        <v>0</v>
      </c>
      <c r="AR47" s="26">
        <v>24.05612</v>
      </c>
      <c r="AS47" s="26">
        <v>1.091706</v>
      </c>
      <c r="AT47" s="26">
        <v>5.258113</v>
      </c>
      <c r="AU47" s="26">
        <v>0</v>
      </c>
      <c r="AV47" s="30">
        <f t="shared" si="11"/>
        <v>30.405938999999996</v>
      </c>
      <c r="AW47" s="26">
        <v>0.562658</v>
      </c>
      <c r="AX47" s="26">
        <v>0.1854779</v>
      </c>
      <c r="AY47" s="26">
        <v>0</v>
      </c>
      <c r="AZ47" s="26">
        <v>0</v>
      </c>
      <c r="BA47" s="26">
        <v>0</v>
      </c>
      <c r="BB47" s="26">
        <v>0</v>
      </c>
      <c r="BC47" s="26">
        <v>0.4643173</v>
      </c>
      <c r="BD47" s="31">
        <f t="shared" si="12"/>
        <v>1.2124532</v>
      </c>
      <c r="BE47" s="26">
        <f t="shared" si="13"/>
        <v>100.00000320000001</v>
      </c>
    </row>
    <row r="48" spans="1:57" ht="12" customHeight="1">
      <c r="A48" s="2" t="s">
        <v>476</v>
      </c>
      <c r="B48" s="4">
        <v>97</v>
      </c>
      <c r="C48" s="4" t="s">
        <v>476</v>
      </c>
      <c r="D48" s="2" t="s">
        <v>65</v>
      </c>
      <c r="E48" s="22">
        <v>1</v>
      </c>
      <c r="F48" s="45">
        <v>46.983036</v>
      </c>
      <c r="G48" s="44">
        <v>26.283036935704498</v>
      </c>
      <c r="H48" s="4" t="s">
        <v>661</v>
      </c>
      <c r="I48" s="4" t="s">
        <v>860</v>
      </c>
      <c r="J48" s="25">
        <v>955</v>
      </c>
      <c r="K48" s="4" t="s">
        <v>423</v>
      </c>
      <c r="L48" s="13" t="s">
        <v>1400</v>
      </c>
      <c r="M48" s="13"/>
      <c r="N48" s="61" t="s">
        <v>73</v>
      </c>
      <c r="P48" s="95" t="s">
        <v>6</v>
      </c>
      <c r="Q48" s="98" t="s">
        <v>73</v>
      </c>
      <c r="R48" s="22" t="s">
        <v>860</v>
      </c>
      <c r="X48" s="22" t="s">
        <v>860</v>
      </c>
      <c r="Y48" s="22" t="s">
        <v>860</v>
      </c>
      <c r="Z48" s="26">
        <v>46.72847</v>
      </c>
      <c r="AA48" s="26">
        <v>6.272985</v>
      </c>
      <c r="AB48" s="26">
        <v>5.081597</v>
      </c>
      <c r="AC48" s="26">
        <v>1.057309</v>
      </c>
      <c r="AD48" s="26">
        <v>6.933803</v>
      </c>
      <c r="AE48" s="26">
        <v>3.386454</v>
      </c>
      <c r="AF48" s="27">
        <f t="shared" si="7"/>
        <v>69.460618</v>
      </c>
      <c r="AG48" s="26">
        <v>1.541909</v>
      </c>
      <c r="AH48" s="26">
        <v>0</v>
      </c>
      <c r="AI48" s="26">
        <v>0</v>
      </c>
      <c r="AJ48" s="26">
        <v>0</v>
      </c>
      <c r="AK48" s="26">
        <v>0.1877107</v>
      </c>
      <c r="AL48" s="28">
        <f t="shared" si="8"/>
        <v>1.7296197</v>
      </c>
      <c r="AM48" s="26">
        <v>4.771299</v>
      </c>
      <c r="AN48" s="50">
        <f t="shared" si="9"/>
        <v>6.5009187</v>
      </c>
      <c r="AO48" s="26">
        <v>0</v>
      </c>
      <c r="AP48" s="26">
        <v>0</v>
      </c>
      <c r="AQ48" s="29">
        <f t="shared" si="10"/>
        <v>0</v>
      </c>
      <c r="AR48" s="26">
        <v>7.604198</v>
      </c>
      <c r="AS48" s="26">
        <v>0.9174839</v>
      </c>
      <c r="AT48" s="26">
        <v>8.600215</v>
      </c>
      <c r="AU48" s="26">
        <v>3.390285</v>
      </c>
      <c r="AV48" s="30">
        <f t="shared" si="11"/>
        <v>20.5121819</v>
      </c>
      <c r="AW48" s="26">
        <v>0.5707937</v>
      </c>
      <c r="AX48" s="26">
        <v>0.07087036</v>
      </c>
      <c r="AY48" s="26">
        <v>0</v>
      </c>
      <c r="AZ48" s="26">
        <v>0</v>
      </c>
      <c r="BA48" s="26">
        <v>0</v>
      </c>
      <c r="BB48" s="26">
        <v>2.884615</v>
      </c>
      <c r="BC48" s="26">
        <v>0</v>
      </c>
      <c r="BD48" s="31">
        <f t="shared" si="12"/>
        <v>3.5262790600000002</v>
      </c>
      <c r="BE48" s="26">
        <f t="shared" si="13"/>
        <v>99.99999765999999</v>
      </c>
    </row>
    <row r="49" spans="1:57" ht="12" customHeight="1">
      <c r="A49" s="2" t="s">
        <v>476</v>
      </c>
      <c r="B49" s="4">
        <v>97</v>
      </c>
      <c r="C49" s="4" t="s">
        <v>476</v>
      </c>
      <c r="D49" s="2" t="s">
        <v>65</v>
      </c>
      <c r="E49" s="22">
        <v>1</v>
      </c>
      <c r="F49" s="45">
        <v>179.159552</v>
      </c>
      <c r="G49" s="44">
        <v>90.08071135430916</v>
      </c>
      <c r="H49" s="4" t="s">
        <v>1127</v>
      </c>
      <c r="I49" s="4" t="s">
        <v>860</v>
      </c>
      <c r="J49" s="25">
        <v>105</v>
      </c>
      <c r="K49" s="4" t="s">
        <v>424</v>
      </c>
      <c r="L49" s="13" t="s">
        <v>1401</v>
      </c>
      <c r="M49" s="13"/>
      <c r="N49" s="61" t="s">
        <v>1062</v>
      </c>
      <c r="P49" s="95" t="s">
        <v>9</v>
      </c>
      <c r="Q49" s="98" t="s">
        <v>9</v>
      </c>
      <c r="R49" s="22" t="s">
        <v>860</v>
      </c>
      <c r="S49" s="22" t="s">
        <v>860</v>
      </c>
      <c r="T49" s="22" t="s">
        <v>860</v>
      </c>
      <c r="U49" s="22" t="s">
        <v>860</v>
      </c>
      <c r="Z49" s="26">
        <v>2.352241</v>
      </c>
      <c r="AA49" s="26">
        <v>0.44519</v>
      </c>
      <c r="AB49" s="26">
        <v>0.9186614</v>
      </c>
      <c r="AC49" s="26">
        <v>0.7089881</v>
      </c>
      <c r="AD49" s="26">
        <v>0.09069587</v>
      </c>
      <c r="AE49" s="26">
        <v>0</v>
      </c>
      <c r="AF49" s="27">
        <f t="shared" si="7"/>
        <v>4.51577637</v>
      </c>
      <c r="AG49" s="26">
        <v>28.46826</v>
      </c>
      <c r="AH49" s="26">
        <v>0</v>
      </c>
      <c r="AI49" s="26">
        <v>0</v>
      </c>
      <c r="AJ49" s="26">
        <v>0</v>
      </c>
      <c r="AK49" s="26">
        <v>0.2828151</v>
      </c>
      <c r="AL49" s="28">
        <f t="shared" si="8"/>
        <v>28.7510751</v>
      </c>
      <c r="AM49" s="26">
        <v>52.81864</v>
      </c>
      <c r="AN49" s="50">
        <f t="shared" si="9"/>
        <v>81.5697151</v>
      </c>
      <c r="AO49" s="26">
        <v>0</v>
      </c>
      <c r="AP49" s="26">
        <v>0</v>
      </c>
      <c r="AQ49" s="29">
        <f t="shared" si="10"/>
        <v>0</v>
      </c>
      <c r="AR49" s="26">
        <v>10.94251</v>
      </c>
      <c r="AS49" s="26">
        <v>0.8430815</v>
      </c>
      <c r="AT49" s="26">
        <v>1.101516</v>
      </c>
      <c r="AU49" s="26">
        <v>0.07899318</v>
      </c>
      <c r="AV49" s="30">
        <f t="shared" si="11"/>
        <v>12.96610068</v>
      </c>
      <c r="AW49" s="26">
        <v>0.4490908</v>
      </c>
      <c r="AX49" s="26">
        <v>0.3359648</v>
      </c>
      <c r="AY49" s="26">
        <v>0</v>
      </c>
      <c r="AZ49" s="26">
        <v>0</v>
      </c>
      <c r="BA49" s="26">
        <v>0</v>
      </c>
      <c r="BB49" s="26">
        <v>0.1623749</v>
      </c>
      <c r="BC49" s="26">
        <v>0.0009752244</v>
      </c>
      <c r="BD49" s="31">
        <f t="shared" si="12"/>
        <v>0.9484057243999999</v>
      </c>
      <c r="BE49" s="26">
        <f t="shared" si="13"/>
        <v>99.9999978744</v>
      </c>
    </row>
    <row r="50" spans="1:57" ht="12" customHeight="1">
      <c r="A50" s="2" t="s">
        <v>476</v>
      </c>
      <c r="B50" s="4">
        <v>97</v>
      </c>
      <c r="C50" s="4" t="s">
        <v>476</v>
      </c>
      <c r="D50" s="2" t="s">
        <v>65</v>
      </c>
      <c r="E50" s="22">
        <v>1</v>
      </c>
      <c r="F50" s="45">
        <v>152.289968</v>
      </c>
      <c r="G50" s="44">
        <v>77.33789329685362</v>
      </c>
      <c r="H50" s="4" t="s">
        <v>1127</v>
      </c>
      <c r="I50" s="4" t="s">
        <v>860</v>
      </c>
      <c r="J50" s="25">
        <v>57</v>
      </c>
      <c r="K50" s="4" t="s">
        <v>425</v>
      </c>
      <c r="L50" s="13" t="s">
        <v>1402</v>
      </c>
      <c r="M50" s="13"/>
      <c r="N50" s="60" t="s">
        <v>72</v>
      </c>
      <c r="P50" s="95" t="s">
        <v>8</v>
      </c>
      <c r="Q50" s="97" t="s">
        <v>72</v>
      </c>
      <c r="Z50" s="26">
        <v>0.7393268</v>
      </c>
      <c r="AA50" s="26">
        <v>0.0153657</v>
      </c>
      <c r="AB50" s="26">
        <v>0.2151199</v>
      </c>
      <c r="AC50" s="26">
        <v>0.3380455</v>
      </c>
      <c r="AD50" s="26">
        <v>0.4432414</v>
      </c>
      <c r="AE50" s="26">
        <v>0.05318898</v>
      </c>
      <c r="AF50" s="27">
        <f t="shared" si="7"/>
        <v>1.8042882800000002</v>
      </c>
      <c r="AG50" s="26">
        <v>4.026996</v>
      </c>
      <c r="AH50" s="26">
        <v>0</v>
      </c>
      <c r="AI50" s="26">
        <v>0</v>
      </c>
      <c r="AJ50" s="26">
        <v>0</v>
      </c>
      <c r="AK50" s="26">
        <v>0</v>
      </c>
      <c r="AL50" s="28">
        <f t="shared" si="8"/>
        <v>4.026996</v>
      </c>
      <c r="AM50" s="26">
        <v>30.02872</v>
      </c>
      <c r="AN50" s="50">
        <f t="shared" si="9"/>
        <v>34.055716</v>
      </c>
      <c r="AO50" s="26">
        <v>0</v>
      </c>
      <c r="AP50" s="26">
        <v>0</v>
      </c>
      <c r="AQ50" s="29">
        <f t="shared" si="10"/>
        <v>0</v>
      </c>
      <c r="AR50" s="26">
        <v>56.16224</v>
      </c>
      <c r="AS50" s="26">
        <v>3.047728</v>
      </c>
      <c r="AT50" s="26">
        <v>3.528793</v>
      </c>
      <c r="AU50" s="26">
        <v>0.7162782</v>
      </c>
      <c r="AV50" s="30">
        <f t="shared" si="11"/>
        <v>63.455039199999995</v>
      </c>
      <c r="AW50" s="26">
        <v>0.463926</v>
      </c>
      <c r="AX50" s="26">
        <v>0.2210297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31">
        <f t="shared" si="12"/>
        <v>0.6849557</v>
      </c>
      <c r="BE50" s="26">
        <f t="shared" si="13"/>
        <v>99.99999917999999</v>
      </c>
    </row>
    <row r="51" spans="1:57" ht="12" customHeight="1">
      <c r="A51" s="2" t="s">
        <v>476</v>
      </c>
      <c r="B51" s="4">
        <v>97</v>
      </c>
      <c r="C51" s="4" t="s">
        <v>476</v>
      </c>
      <c r="D51" s="2" t="s">
        <v>65</v>
      </c>
      <c r="E51" s="22">
        <v>1</v>
      </c>
      <c r="F51" s="45">
        <v>4895.96211</v>
      </c>
      <c r="G51" s="44">
        <v>2735.233926128591</v>
      </c>
      <c r="H51" s="4" t="s">
        <v>763</v>
      </c>
      <c r="I51" s="4" t="s">
        <v>860</v>
      </c>
      <c r="J51" s="25">
        <v>254</v>
      </c>
      <c r="K51" s="4" t="s">
        <v>426</v>
      </c>
      <c r="L51" s="13" t="s">
        <v>494</v>
      </c>
      <c r="M51" s="13"/>
      <c r="N51" s="61" t="s">
        <v>72</v>
      </c>
      <c r="P51" s="4" t="s">
        <v>7</v>
      </c>
      <c r="Q51" s="98" t="s">
        <v>72</v>
      </c>
      <c r="R51" s="22" t="s">
        <v>860</v>
      </c>
      <c r="Z51" s="26">
        <v>6.353912</v>
      </c>
      <c r="AA51" s="26">
        <v>1.293617</v>
      </c>
      <c r="AB51" s="26">
        <v>2.297176</v>
      </c>
      <c r="AC51" s="26">
        <v>0.765615</v>
      </c>
      <c r="AD51" s="26">
        <v>2.537013</v>
      </c>
      <c r="AE51" s="26">
        <v>0.5955396</v>
      </c>
      <c r="AF51" s="27">
        <f t="shared" si="7"/>
        <v>13.842872600000002</v>
      </c>
      <c r="AG51" s="26">
        <v>7.323004</v>
      </c>
      <c r="AH51" s="26">
        <v>0</v>
      </c>
      <c r="AI51" s="26">
        <v>0</v>
      </c>
      <c r="AJ51" s="26">
        <v>0</v>
      </c>
      <c r="AK51" s="26">
        <v>0.3301323</v>
      </c>
      <c r="AL51" s="28">
        <f t="shared" si="8"/>
        <v>7.6531363</v>
      </c>
      <c r="AM51" s="26">
        <v>29.6406</v>
      </c>
      <c r="AN51" s="50">
        <f t="shared" si="9"/>
        <v>37.2937363</v>
      </c>
      <c r="AO51" s="26">
        <v>0</v>
      </c>
      <c r="AP51" s="26">
        <v>0</v>
      </c>
      <c r="AQ51" s="29">
        <f t="shared" si="10"/>
        <v>0</v>
      </c>
      <c r="AR51" s="26">
        <v>38.65829</v>
      </c>
      <c r="AS51" s="26">
        <v>2.964353</v>
      </c>
      <c r="AT51" s="26">
        <v>3.939805</v>
      </c>
      <c r="AU51" s="26">
        <v>0.2998195</v>
      </c>
      <c r="AV51" s="30">
        <f t="shared" si="11"/>
        <v>45.8622675</v>
      </c>
      <c r="AW51" s="26">
        <v>1.184701</v>
      </c>
      <c r="AX51" s="26">
        <v>0.3676695</v>
      </c>
      <c r="AY51" s="26">
        <v>0</v>
      </c>
      <c r="AZ51" s="26">
        <v>0</v>
      </c>
      <c r="BA51" s="26">
        <v>0</v>
      </c>
      <c r="BB51" s="26">
        <v>1.11777</v>
      </c>
      <c r="BC51" s="26">
        <v>0.3309779</v>
      </c>
      <c r="BD51" s="31">
        <f t="shared" si="12"/>
        <v>3.0011183999999997</v>
      </c>
      <c r="BE51" s="26">
        <f t="shared" si="13"/>
        <v>99.9999948</v>
      </c>
    </row>
    <row r="52" spans="1:57" ht="12" customHeight="1">
      <c r="A52" s="2" t="s">
        <v>476</v>
      </c>
      <c r="B52" s="4">
        <v>97</v>
      </c>
      <c r="C52" s="4" t="s">
        <v>476</v>
      </c>
      <c r="D52" s="2" t="s">
        <v>65</v>
      </c>
      <c r="E52" s="22">
        <v>1</v>
      </c>
      <c r="F52" s="45">
        <v>67.432152</v>
      </c>
      <c r="G52" s="44">
        <v>34.04801641586867</v>
      </c>
      <c r="H52" s="4" t="s">
        <v>1127</v>
      </c>
      <c r="I52" s="4" t="s">
        <v>860</v>
      </c>
      <c r="J52" s="25">
        <v>87</v>
      </c>
      <c r="K52" s="4" t="s">
        <v>427</v>
      </c>
      <c r="L52" s="13" t="s">
        <v>15</v>
      </c>
      <c r="M52" s="13"/>
      <c r="N52" s="61" t="s">
        <v>72</v>
      </c>
      <c r="P52" s="95" t="s">
        <v>10</v>
      </c>
      <c r="Q52" s="98" t="s">
        <v>72</v>
      </c>
      <c r="R52" s="22" t="s">
        <v>860</v>
      </c>
      <c r="Z52" s="26">
        <v>3.295251</v>
      </c>
      <c r="AA52" s="26">
        <v>0.1574887</v>
      </c>
      <c r="AB52" s="26">
        <v>0.759416</v>
      </c>
      <c r="AC52" s="26">
        <v>0.5792382</v>
      </c>
      <c r="AD52" s="26">
        <v>1.586899</v>
      </c>
      <c r="AE52" s="26">
        <v>0.5165097</v>
      </c>
      <c r="AF52" s="27">
        <f t="shared" si="7"/>
        <v>6.8948026</v>
      </c>
      <c r="AG52" s="26">
        <v>11.21774</v>
      </c>
      <c r="AH52" s="26">
        <v>0</v>
      </c>
      <c r="AI52" s="26">
        <v>0</v>
      </c>
      <c r="AJ52" s="26">
        <v>0</v>
      </c>
      <c r="AK52" s="26">
        <v>25.22622</v>
      </c>
      <c r="AL52" s="28">
        <f t="shared" si="8"/>
        <v>36.443960000000004</v>
      </c>
      <c r="AM52" s="26">
        <v>29.28623</v>
      </c>
      <c r="AN52" s="50">
        <f t="shared" si="9"/>
        <v>65.73019000000001</v>
      </c>
      <c r="AO52" s="26">
        <v>0</v>
      </c>
      <c r="AP52" s="26">
        <v>0</v>
      </c>
      <c r="AQ52" s="29">
        <f t="shared" si="10"/>
        <v>0</v>
      </c>
      <c r="AR52" s="26">
        <v>11.10029</v>
      </c>
      <c r="AS52" s="26">
        <v>0.3443398</v>
      </c>
      <c r="AT52" s="26">
        <v>11.77962</v>
      </c>
      <c r="AU52" s="26">
        <v>3.745028</v>
      </c>
      <c r="AV52" s="30">
        <f t="shared" si="11"/>
        <v>26.9692778</v>
      </c>
      <c r="AW52" s="26">
        <v>0.3376665</v>
      </c>
      <c r="AX52" s="26">
        <v>0.05605531</v>
      </c>
      <c r="AY52" s="26">
        <v>0</v>
      </c>
      <c r="AZ52" s="26">
        <v>0</v>
      </c>
      <c r="BA52" s="26">
        <v>0</v>
      </c>
      <c r="BB52" s="26">
        <v>0.01201185</v>
      </c>
      <c r="BC52" s="26">
        <v>0</v>
      </c>
      <c r="BD52" s="31">
        <f t="shared" si="12"/>
        <v>0.40573365999999994</v>
      </c>
      <c r="BE52" s="26">
        <f t="shared" si="13"/>
        <v>100.00000406000001</v>
      </c>
    </row>
    <row r="53" spans="1:57" ht="12" customHeight="1">
      <c r="A53" s="2" t="s">
        <v>80</v>
      </c>
      <c r="B53" s="4">
        <v>97</v>
      </c>
      <c r="C53" s="4" t="s">
        <v>913</v>
      </c>
      <c r="D53" s="2" t="s">
        <v>63</v>
      </c>
      <c r="E53" s="22">
        <v>1</v>
      </c>
      <c r="F53" s="45">
        <v>137.94544</v>
      </c>
      <c r="G53" s="44">
        <v>70.703146374829</v>
      </c>
      <c r="H53" s="4"/>
      <c r="I53" s="4" t="s">
        <v>860</v>
      </c>
      <c r="J53" s="25">
        <v>18</v>
      </c>
      <c r="K53" s="21" t="s">
        <v>652</v>
      </c>
      <c r="L53" s="13" t="s">
        <v>16</v>
      </c>
      <c r="M53" s="13"/>
      <c r="N53" s="60" t="s">
        <v>1062</v>
      </c>
      <c r="P53" s="95" t="s">
        <v>9</v>
      </c>
      <c r="Q53" s="97" t="s">
        <v>9</v>
      </c>
      <c r="T53" s="22" t="s">
        <v>860</v>
      </c>
      <c r="U53" s="22" t="s">
        <v>860</v>
      </c>
      <c r="Z53" s="26">
        <v>0.1358602</v>
      </c>
      <c r="AA53" s="26">
        <v>0.003116061</v>
      </c>
      <c r="AB53" s="26">
        <v>0.08662649</v>
      </c>
      <c r="AC53" s="26">
        <v>0.1888333</v>
      </c>
      <c r="AD53" s="26">
        <v>0.01682673</v>
      </c>
      <c r="AE53" s="26">
        <v>0</v>
      </c>
      <c r="AF53" s="27">
        <f t="shared" si="7"/>
        <v>0.43126278100000004</v>
      </c>
      <c r="AG53" s="26">
        <v>41.23047</v>
      </c>
      <c r="AH53" s="26">
        <v>0</v>
      </c>
      <c r="AI53" s="26">
        <v>0</v>
      </c>
      <c r="AJ53" s="26">
        <v>0</v>
      </c>
      <c r="AK53" s="26">
        <v>0</v>
      </c>
      <c r="AL53" s="28">
        <f t="shared" si="8"/>
        <v>41.23047</v>
      </c>
      <c r="AM53" s="26">
        <v>9.247846</v>
      </c>
      <c r="AN53" s="50">
        <f t="shared" si="9"/>
        <v>50.47831599999999</v>
      </c>
      <c r="AO53" s="26">
        <v>0</v>
      </c>
      <c r="AP53" s="26">
        <v>0</v>
      </c>
      <c r="AQ53" s="29">
        <f t="shared" si="10"/>
        <v>0</v>
      </c>
      <c r="AR53" s="26">
        <v>9.44291</v>
      </c>
      <c r="AS53" s="26">
        <v>9.828679</v>
      </c>
      <c r="AT53" s="26">
        <v>6.657152</v>
      </c>
      <c r="AU53" s="26">
        <v>22.05112</v>
      </c>
      <c r="AV53" s="30">
        <f t="shared" si="11"/>
        <v>47.979861</v>
      </c>
      <c r="AW53" s="26">
        <v>0.1477013</v>
      </c>
      <c r="AX53" s="26">
        <v>0.9229772</v>
      </c>
      <c r="AY53" s="26">
        <v>0</v>
      </c>
      <c r="AZ53" s="26">
        <v>0</v>
      </c>
      <c r="BA53" s="26">
        <v>0</v>
      </c>
      <c r="BB53" s="26">
        <v>0</v>
      </c>
      <c r="BC53" s="26">
        <v>0.03988558</v>
      </c>
      <c r="BD53" s="31">
        <f t="shared" si="12"/>
        <v>1.11056408</v>
      </c>
      <c r="BE53" s="26">
        <f t="shared" si="13"/>
        <v>100.000003861</v>
      </c>
    </row>
    <row r="54" spans="1:57" ht="12" customHeight="1">
      <c r="A54" s="2" t="s">
        <v>80</v>
      </c>
      <c r="B54" s="4">
        <v>97</v>
      </c>
      <c r="C54" s="4" t="s">
        <v>913</v>
      </c>
      <c r="D54" s="2" t="s">
        <v>63</v>
      </c>
      <c r="E54" s="22">
        <v>1</v>
      </c>
      <c r="F54" s="45">
        <v>17.156114</v>
      </c>
      <c r="G54" s="44">
        <v>7.455403556771552</v>
      </c>
      <c r="H54" s="4"/>
      <c r="I54" s="4" t="s">
        <v>860</v>
      </c>
      <c r="J54" s="25">
        <v>13</v>
      </c>
      <c r="K54" s="21" t="s">
        <v>653</v>
      </c>
      <c r="L54" s="13" t="s">
        <v>17</v>
      </c>
      <c r="M54" s="13"/>
      <c r="N54" s="61" t="s">
        <v>1062</v>
      </c>
      <c r="P54" s="95" t="s">
        <v>9</v>
      </c>
      <c r="Q54" s="98" t="s">
        <v>9</v>
      </c>
      <c r="R54" s="22" t="s">
        <v>860</v>
      </c>
      <c r="S54" s="22" t="s">
        <v>860</v>
      </c>
      <c r="T54" s="22" t="s">
        <v>860</v>
      </c>
      <c r="U54" s="22" t="s">
        <v>860</v>
      </c>
      <c r="Z54" s="26">
        <v>0.3673384</v>
      </c>
      <c r="AA54" s="26">
        <v>0</v>
      </c>
      <c r="AB54" s="26">
        <v>0.06297229</v>
      </c>
      <c r="AC54" s="26">
        <v>0</v>
      </c>
      <c r="AD54" s="26">
        <v>0</v>
      </c>
      <c r="AE54" s="26">
        <v>0</v>
      </c>
      <c r="AF54" s="27">
        <f t="shared" si="7"/>
        <v>0.43031069</v>
      </c>
      <c r="AG54" s="26">
        <v>58.65869</v>
      </c>
      <c r="AH54" s="26">
        <v>0</v>
      </c>
      <c r="AI54" s="26">
        <v>0</v>
      </c>
      <c r="AJ54" s="26">
        <v>0</v>
      </c>
      <c r="AK54" s="26">
        <v>0</v>
      </c>
      <c r="AL54" s="28">
        <f t="shared" si="8"/>
        <v>58.65869</v>
      </c>
      <c r="AM54" s="26">
        <v>32.10537</v>
      </c>
      <c r="AN54" s="50">
        <f t="shared" si="9"/>
        <v>90.76406</v>
      </c>
      <c r="AO54" s="26">
        <v>0</v>
      </c>
      <c r="AP54" s="26">
        <v>0</v>
      </c>
      <c r="AQ54" s="29">
        <f t="shared" si="10"/>
        <v>0</v>
      </c>
      <c r="AR54" s="26">
        <v>3.783585</v>
      </c>
      <c r="AS54" s="26">
        <v>0.2938707</v>
      </c>
      <c r="AT54" s="26">
        <v>0.3935768</v>
      </c>
      <c r="AU54" s="26">
        <v>3.395256</v>
      </c>
      <c r="AV54" s="30">
        <f t="shared" si="11"/>
        <v>7.8662885</v>
      </c>
      <c r="AW54" s="26">
        <v>0.5824937</v>
      </c>
      <c r="AX54" s="26">
        <v>0.356843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31">
        <f t="shared" si="12"/>
        <v>0.9393367</v>
      </c>
      <c r="BE54" s="26">
        <f t="shared" si="13"/>
        <v>99.99999589</v>
      </c>
    </row>
    <row r="55" spans="1:57" ht="12" customHeight="1">
      <c r="A55" s="2" t="s">
        <v>912</v>
      </c>
      <c r="B55" s="4">
        <v>91</v>
      </c>
      <c r="C55" s="4" t="s">
        <v>912</v>
      </c>
      <c r="D55" s="2"/>
      <c r="E55" s="22">
        <v>1</v>
      </c>
      <c r="F55" s="45">
        <v>115.8909211004</v>
      </c>
      <c r="G55" s="44">
        <v>93.6241095890411</v>
      </c>
      <c r="H55" s="4" t="s">
        <v>761</v>
      </c>
      <c r="I55" s="4" t="s">
        <v>860</v>
      </c>
      <c r="J55" s="25">
        <v>14</v>
      </c>
      <c r="K55" s="4" t="s">
        <v>332</v>
      </c>
      <c r="L55" s="13" t="s">
        <v>1170</v>
      </c>
      <c r="M55" s="13"/>
      <c r="N55" s="63" t="s">
        <v>1062</v>
      </c>
      <c r="O55" s="2" t="s">
        <v>1062</v>
      </c>
      <c r="P55" s="95" t="s">
        <v>9</v>
      </c>
      <c r="Q55" s="100" t="s">
        <v>9</v>
      </c>
      <c r="R55" s="2" t="s">
        <v>860</v>
      </c>
      <c r="S55" s="2" t="s">
        <v>860</v>
      </c>
      <c r="T55" s="2" t="s">
        <v>860</v>
      </c>
      <c r="U55" s="2" t="s">
        <v>860</v>
      </c>
      <c r="V55" s="2"/>
      <c r="W55" s="2"/>
      <c r="X55" s="2"/>
      <c r="Y55" s="2"/>
      <c r="Z55" s="26">
        <v>0.4116345</v>
      </c>
      <c r="AA55" s="26">
        <v>0</v>
      </c>
      <c r="AB55" s="26">
        <v>0.06446352</v>
      </c>
      <c r="AC55" s="26">
        <v>0.05669683</v>
      </c>
      <c r="AD55" s="26">
        <v>0.04038678</v>
      </c>
      <c r="AE55" s="26">
        <v>0</v>
      </c>
      <c r="AF55" s="27">
        <f aca="true" t="shared" si="14" ref="AF55:AF65">SUM(Z55:AE55)</f>
        <v>0.57318163</v>
      </c>
      <c r="AG55" s="26">
        <v>22.29273</v>
      </c>
      <c r="AH55" s="26">
        <v>0</v>
      </c>
      <c r="AI55" s="26">
        <v>0</v>
      </c>
      <c r="AJ55" s="26">
        <v>0</v>
      </c>
      <c r="AK55" s="26">
        <v>0</v>
      </c>
      <c r="AL55" s="28">
        <f aca="true" t="shared" si="15" ref="AL55:AL65">SUM(AG55:AK55)</f>
        <v>22.29273</v>
      </c>
      <c r="AM55" s="26">
        <v>32.76145</v>
      </c>
      <c r="AN55" s="50">
        <f aca="true" t="shared" si="16" ref="AN55:AN65">AL55+AM55</f>
        <v>55.05418</v>
      </c>
      <c r="AO55" s="26">
        <v>0</v>
      </c>
      <c r="AP55" s="26">
        <v>0</v>
      </c>
      <c r="AQ55" s="29">
        <f aca="true" t="shared" si="17" ref="AQ55:AQ65">SUM(AO55:AP55)</f>
        <v>0</v>
      </c>
      <c r="AR55" s="26">
        <v>38.12046</v>
      </c>
      <c r="AS55" s="26">
        <v>2.430974</v>
      </c>
      <c r="AT55" s="26">
        <v>2.855035</v>
      </c>
      <c r="AU55" s="26">
        <v>0.06446352</v>
      </c>
      <c r="AV55" s="30">
        <f aca="true" t="shared" si="18" ref="AV55:AV65">SUM(AR55:AU55)</f>
        <v>43.47093252</v>
      </c>
      <c r="AW55" s="26">
        <v>0.239214</v>
      </c>
      <c r="AX55" s="26">
        <v>0.09009359</v>
      </c>
      <c r="AY55" s="26">
        <v>0</v>
      </c>
      <c r="AZ55" s="26">
        <v>0</v>
      </c>
      <c r="BA55" s="26">
        <v>0</v>
      </c>
      <c r="BB55" s="26">
        <v>0</v>
      </c>
      <c r="BC55" s="26">
        <v>0.572405</v>
      </c>
      <c r="BD55" s="31">
        <f aca="true" t="shared" si="19" ref="BD55:BD65">SUM(AW55:BC55)</f>
        <v>0.90171259</v>
      </c>
      <c r="BE55" s="26">
        <f aca="true" t="shared" si="20" ref="BE55:BE65">AF55+AN55+AQ55+AV55+BD55</f>
        <v>100.00000674</v>
      </c>
    </row>
    <row r="56" spans="1:57" ht="12" customHeight="1">
      <c r="A56" s="2" t="s">
        <v>912</v>
      </c>
      <c r="B56" s="4">
        <v>91</v>
      </c>
      <c r="C56" s="4" t="s">
        <v>912</v>
      </c>
      <c r="D56" s="2"/>
      <c r="E56" s="22">
        <v>1</v>
      </c>
      <c r="F56" s="45">
        <v>43.2760077232</v>
      </c>
      <c r="G56" s="44">
        <v>46.56273972602739</v>
      </c>
      <c r="H56" s="4" t="s">
        <v>777</v>
      </c>
      <c r="I56" s="4" t="s">
        <v>860</v>
      </c>
      <c r="J56" s="25">
        <v>15</v>
      </c>
      <c r="K56" s="4" t="s">
        <v>503</v>
      </c>
      <c r="L56" s="13" t="s">
        <v>1171</v>
      </c>
      <c r="M56" s="13"/>
      <c r="N56" s="60" t="s">
        <v>483</v>
      </c>
      <c r="O56" s="22" t="s">
        <v>483</v>
      </c>
      <c r="P56" s="95" t="s">
        <v>1203</v>
      </c>
      <c r="Q56" s="97" t="s">
        <v>1203</v>
      </c>
      <c r="V56" s="22" t="s">
        <v>860</v>
      </c>
      <c r="Z56" s="26">
        <v>0.05406304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7">
        <f t="shared" si="14"/>
        <v>0.05406304</v>
      </c>
      <c r="AG56" s="26">
        <v>0.806787</v>
      </c>
      <c r="AH56" s="26">
        <v>0</v>
      </c>
      <c r="AI56" s="26">
        <v>0</v>
      </c>
      <c r="AJ56" s="26">
        <v>0</v>
      </c>
      <c r="AK56" s="26">
        <v>0</v>
      </c>
      <c r="AL56" s="28">
        <f t="shared" si="15"/>
        <v>0.806787</v>
      </c>
      <c r="AM56" s="26">
        <v>8.269567</v>
      </c>
      <c r="AN56" s="50">
        <f t="shared" si="16"/>
        <v>9.076354</v>
      </c>
      <c r="AO56" s="26">
        <v>0</v>
      </c>
      <c r="AP56" s="26">
        <v>0</v>
      </c>
      <c r="AQ56" s="29">
        <f t="shared" si="17"/>
        <v>0</v>
      </c>
      <c r="AR56" s="26">
        <v>78.26665</v>
      </c>
      <c r="AS56" s="26">
        <v>4.023538</v>
      </c>
      <c r="AT56" s="26">
        <v>8.350661</v>
      </c>
      <c r="AU56" s="26">
        <v>0.02287283</v>
      </c>
      <c r="AV56" s="30">
        <f t="shared" si="18"/>
        <v>90.66372183</v>
      </c>
      <c r="AW56" s="26">
        <v>0.03742826</v>
      </c>
      <c r="AX56" s="26">
        <v>0.008317391</v>
      </c>
      <c r="AY56" s="26">
        <v>0</v>
      </c>
      <c r="AZ56" s="26">
        <v>0</v>
      </c>
      <c r="BA56" s="26">
        <v>0</v>
      </c>
      <c r="BB56" s="26">
        <v>0</v>
      </c>
      <c r="BC56" s="26">
        <v>0.1601098</v>
      </c>
      <c r="BD56" s="31">
        <f t="shared" si="19"/>
        <v>0.205855451</v>
      </c>
      <c r="BE56" s="26">
        <f t="shared" si="20"/>
        <v>99.999994321</v>
      </c>
    </row>
    <row r="57" spans="1:57" ht="12" customHeight="1">
      <c r="A57" s="2" t="s">
        <v>912</v>
      </c>
      <c r="B57" s="4">
        <v>91</v>
      </c>
      <c r="C57" s="4" t="s">
        <v>912</v>
      </c>
      <c r="D57" s="2"/>
      <c r="E57" s="22">
        <v>1</v>
      </c>
      <c r="F57" s="45">
        <v>148.6462792839</v>
      </c>
      <c r="G57" s="44">
        <v>100.69041095890411</v>
      </c>
      <c r="H57" s="4" t="s">
        <v>761</v>
      </c>
      <c r="I57" s="4" t="s">
        <v>860</v>
      </c>
      <c r="J57" s="25">
        <v>40</v>
      </c>
      <c r="K57" s="4" t="s">
        <v>504</v>
      </c>
      <c r="L57" s="13" t="s">
        <v>1172</v>
      </c>
      <c r="M57" s="13"/>
      <c r="N57" s="62" t="s">
        <v>1062</v>
      </c>
      <c r="O57" s="2" t="s">
        <v>1062</v>
      </c>
      <c r="P57" s="95" t="s">
        <v>9</v>
      </c>
      <c r="Q57" s="99" t="s">
        <v>9</v>
      </c>
      <c r="R57" s="2"/>
      <c r="S57" s="2"/>
      <c r="T57" s="2" t="s">
        <v>860</v>
      </c>
      <c r="U57" s="2" t="s">
        <v>860</v>
      </c>
      <c r="V57" s="2"/>
      <c r="W57" s="2"/>
      <c r="X57" s="2"/>
      <c r="Y57" s="2"/>
      <c r="Z57" s="26">
        <v>0.6326163</v>
      </c>
      <c r="AA57" s="26">
        <v>0.1065459</v>
      </c>
      <c r="AB57" s="26">
        <v>0.1652672</v>
      </c>
      <c r="AC57" s="26">
        <v>0.3250861</v>
      </c>
      <c r="AD57" s="26">
        <v>0.05508908</v>
      </c>
      <c r="AE57" s="26">
        <v>0</v>
      </c>
      <c r="AF57" s="27">
        <f t="shared" si="14"/>
        <v>1.2846045799999999</v>
      </c>
      <c r="AG57" s="26">
        <v>18.92098</v>
      </c>
      <c r="AH57" s="26">
        <v>0</v>
      </c>
      <c r="AI57" s="26">
        <v>0</v>
      </c>
      <c r="AJ57" s="26">
        <v>0</v>
      </c>
      <c r="AK57" s="26">
        <v>0</v>
      </c>
      <c r="AL57" s="28">
        <f t="shared" si="15"/>
        <v>18.92098</v>
      </c>
      <c r="AM57" s="26">
        <v>39.37295</v>
      </c>
      <c r="AN57" s="50">
        <f t="shared" si="16"/>
        <v>58.29393</v>
      </c>
      <c r="AO57" s="26">
        <v>0</v>
      </c>
      <c r="AP57" s="26">
        <v>0</v>
      </c>
      <c r="AQ57" s="29">
        <f t="shared" si="17"/>
        <v>0</v>
      </c>
      <c r="AR57" s="26">
        <v>30.59139</v>
      </c>
      <c r="AS57" s="26">
        <v>3.528728</v>
      </c>
      <c r="AT57" s="26">
        <v>6.139709</v>
      </c>
      <c r="AU57" s="26">
        <v>0.006053745</v>
      </c>
      <c r="AV57" s="30">
        <f t="shared" si="18"/>
        <v>40.265880745000004</v>
      </c>
      <c r="AW57" s="26">
        <v>0.03692785</v>
      </c>
      <c r="AX57" s="26">
        <v>0.005448371</v>
      </c>
      <c r="AY57" s="26">
        <v>0</v>
      </c>
      <c r="AZ57" s="26">
        <v>0</v>
      </c>
      <c r="BA57" s="26">
        <v>0</v>
      </c>
      <c r="BB57" s="26">
        <v>0</v>
      </c>
      <c r="BC57" s="26">
        <v>0.113205</v>
      </c>
      <c r="BD57" s="31">
        <f t="shared" si="19"/>
        <v>0.155581221</v>
      </c>
      <c r="BE57" s="26">
        <f t="shared" si="20"/>
        <v>99.999996546</v>
      </c>
    </row>
    <row r="58" spans="1:57" ht="12" customHeight="1">
      <c r="A58" s="2" t="s">
        <v>912</v>
      </c>
      <c r="B58" s="4">
        <v>91</v>
      </c>
      <c r="C58" s="4" t="s">
        <v>912</v>
      </c>
      <c r="D58" s="2"/>
      <c r="E58" s="22">
        <v>1</v>
      </c>
      <c r="F58" s="45">
        <v>32.60870412235</v>
      </c>
      <c r="G58" s="44">
        <v>17.50178082191781</v>
      </c>
      <c r="H58" s="4" t="s">
        <v>663</v>
      </c>
      <c r="I58" s="4" t="s">
        <v>860</v>
      </c>
      <c r="J58" s="25">
        <v>717</v>
      </c>
      <c r="K58" s="4" t="s">
        <v>683</v>
      </c>
      <c r="L58" s="13" t="s">
        <v>1173</v>
      </c>
      <c r="M58" s="13"/>
      <c r="N58" s="63" t="s">
        <v>72</v>
      </c>
      <c r="O58" s="2" t="s">
        <v>73</v>
      </c>
      <c r="P58" s="95" t="s">
        <v>11</v>
      </c>
      <c r="Q58" s="100" t="s">
        <v>72</v>
      </c>
      <c r="R58" s="2" t="s">
        <v>860</v>
      </c>
      <c r="S58" s="2"/>
      <c r="T58" s="2"/>
      <c r="U58" s="2"/>
      <c r="V58" s="2"/>
      <c r="W58" s="2"/>
      <c r="X58" s="2"/>
      <c r="Y58" s="2"/>
      <c r="Z58" s="26">
        <v>34.25694</v>
      </c>
      <c r="AA58" s="26">
        <v>1.74969</v>
      </c>
      <c r="AB58" s="26">
        <v>18.86574</v>
      </c>
      <c r="AC58" s="26">
        <v>2.872913</v>
      </c>
      <c r="AD58" s="26">
        <v>1.584104</v>
      </c>
      <c r="AE58" s="26">
        <v>0</v>
      </c>
      <c r="AF58" s="27">
        <f t="shared" si="14"/>
        <v>59.329387</v>
      </c>
      <c r="AG58" s="26">
        <v>6.463364</v>
      </c>
      <c r="AH58" s="26">
        <v>0</v>
      </c>
      <c r="AI58" s="26">
        <v>0</v>
      </c>
      <c r="AJ58" s="26">
        <v>0</v>
      </c>
      <c r="AK58" s="26">
        <v>0.535394</v>
      </c>
      <c r="AL58" s="28">
        <f t="shared" si="15"/>
        <v>6.9987580000000005</v>
      </c>
      <c r="AM58" s="26">
        <v>23.50766</v>
      </c>
      <c r="AN58" s="50">
        <f t="shared" si="16"/>
        <v>30.506418000000004</v>
      </c>
      <c r="AO58" s="26">
        <v>0</v>
      </c>
      <c r="AP58" s="26">
        <v>0</v>
      </c>
      <c r="AQ58" s="29">
        <f t="shared" si="17"/>
        <v>0</v>
      </c>
      <c r="AR58" s="26">
        <v>4.147923</v>
      </c>
      <c r="AS58" s="26">
        <v>0.81413</v>
      </c>
      <c r="AT58" s="26">
        <v>1.156341</v>
      </c>
      <c r="AU58" s="26">
        <v>0.02759763</v>
      </c>
      <c r="AV58" s="30">
        <f t="shared" si="18"/>
        <v>6.145991629999999</v>
      </c>
      <c r="AW58" s="26">
        <v>0.2594177</v>
      </c>
      <c r="AX58" s="26">
        <v>0.02759763</v>
      </c>
      <c r="AY58" s="26">
        <v>0</v>
      </c>
      <c r="AZ58" s="26">
        <v>0</v>
      </c>
      <c r="BA58" s="26">
        <v>0</v>
      </c>
      <c r="BB58" s="26">
        <v>0.06899407</v>
      </c>
      <c r="BC58" s="26">
        <v>3.662205</v>
      </c>
      <c r="BD58" s="31">
        <f t="shared" si="19"/>
        <v>4.0182144</v>
      </c>
      <c r="BE58" s="26">
        <f t="shared" si="20"/>
        <v>100.00001103</v>
      </c>
    </row>
    <row r="59" spans="1:57" ht="12" customHeight="1">
      <c r="A59" s="2" t="s">
        <v>912</v>
      </c>
      <c r="B59" s="4">
        <v>91</v>
      </c>
      <c r="C59" s="4" t="s">
        <v>912</v>
      </c>
      <c r="D59" s="2"/>
      <c r="E59" s="22">
        <v>1</v>
      </c>
      <c r="F59" s="45">
        <v>19.98655219159</v>
      </c>
      <c r="G59" s="44">
        <v>15.831780821917812</v>
      </c>
      <c r="H59" s="4" t="s">
        <v>761</v>
      </c>
      <c r="I59" s="4" t="s">
        <v>860</v>
      </c>
      <c r="J59" s="25">
        <v>61</v>
      </c>
      <c r="K59" s="4" t="s">
        <v>1001</v>
      </c>
      <c r="L59" s="13" t="s">
        <v>1174</v>
      </c>
      <c r="M59" s="13"/>
      <c r="N59" s="63" t="s">
        <v>1062</v>
      </c>
      <c r="O59" s="2" t="s">
        <v>1062</v>
      </c>
      <c r="P59" s="95" t="s">
        <v>9</v>
      </c>
      <c r="Q59" s="100" t="s">
        <v>9</v>
      </c>
      <c r="R59" s="2" t="s">
        <v>860</v>
      </c>
      <c r="S59" s="2" t="s">
        <v>860</v>
      </c>
      <c r="T59" s="2" t="s">
        <v>860</v>
      </c>
      <c r="U59" s="2" t="s">
        <v>860</v>
      </c>
      <c r="V59" s="2"/>
      <c r="W59" s="2"/>
      <c r="X59" s="2"/>
      <c r="Y59" s="2"/>
      <c r="Z59" s="26">
        <v>0.4637551</v>
      </c>
      <c r="AA59" s="26">
        <v>0.009004952</v>
      </c>
      <c r="AB59" s="26">
        <v>0.4187303</v>
      </c>
      <c r="AC59" s="26">
        <v>0.3647006</v>
      </c>
      <c r="AD59" s="26">
        <v>0.04052229</v>
      </c>
      <c r="AE59" s="26">
        <v>0</v>
      </c>
      <c r="AF59" s="27">
        <f t="shared" si="14"/>
        <v>1.2967132419999998</v>
      </c>
      <c r="AG59" s="26">
        <v>24.20982</v>
      </c>
      <c r="AH59" s="26">
        <v>0</v>
      </c>
      <c r="AI59" s="26">
        <v>0</v>
      </c>
      <c r="AJ59" s="26">
        <v>0</v>
      </c>
      <c r="AK59" s="26">
        <v>0</v>
      </c>
      <c r="AL59" s="28">
        <f t="shared" si="15"/>
        <v>24.20982</v>
      </c>
      <c r="AM59" s="26">
        <v>55.82621</v>
      </c>
      <c r="AN59" s="50">
        <f t="shared" si="16"/>
        <v>80.03603000000001</v>
      </c>
      <c r="AO59" s="26">
        <v>0</v>
      </c>
      <c r="AP59" s="26">
        <v>0</v>
      </c>
      <c r="AQ59" s="29">
        <f t="shared" si="17"/>
        <v>0</v>
      </c>
      <c r="AR59" s="26">
        <v>16.53309</v>
      </c>
      <c r="AS59" s="26">
        <v>0.8059433</v>
      </c>
      <c r="AT59" s="26">
        <v>0.8869879</v>
      </c>
      <c r="AU59" s="26">
        <v>0</v>
      </c>
      <c r="AV59" s="30">
        <f t="shared" si="18"/>
        <v>18.2260212</v>
      </c>
      <c r="AW59" s="26">
        <v>0.2521387</v>
      </c>
      <c r="AX59" s="26">
        <v>0.03151733</v>
      </c>
      <c r="AY59" s="26">
        <v>0</v>
      </c>
      <c r="AZ59" s="26">
        <v>0</v>
      </c>
      <c r="BA59" s="26">
        <v>0</v>
      </c>
      <c r="BB59" s="26">
        <v>0</v>
      </c>
      <c r="BC59" s="26">
        <v>0.1575867</v>
      </c>
      <c r="BD59" s="31">
        <f t="shared" si="19"/>
        <v>0.44124273</v>
      </c>
      <c r="BE59" s="26">
        <f t="shared" si="20"/>
        <v>100.00000717200001</v>
      </c>
    </row>
    <row r="60" spans="1:57" ht="12" customHeight="1">
      <c r="A60" s="2" t="s">
        <v>912</v>
      </c>
      <c r="B60" s="4">
        <v>91</v>
      </c>
      <c r="C60" s="4" t="s">
        <v>912</v>
      </c>
      <c r="D60" s="2"/>
      <c r="E60" s="22">
        <v>1</v>
      </c>
      <c r="F60" s="45">
        <v>140.6629890984</v>
      </c>
      <c r="G60" s="44">
        <v>84.33698630136986</v>
      </c>
      <c r="H60" s="4" t="s">
        <v>761</v>
      </c>
      <c r="I60" s="4" t="s">
        <v>860</v>
      </c>
      <c r="J60" s="25">
        <v>165</v>
      </c>
      <c r="K60" s="4" t="s">
        <v>1002</v>
      </c>
      <c r="L60" s="13" t="s">
        <v>1175</v>
      </c>
      <c r="M60" s="13"/>
      <c r="N60" s="63" t="s">
        <v>72</v>
      </c>
      <c r="O60" s="2" t="s">
        <v>1062</v>
      </c>
      <c r="P60" s="95" t="s">
        <v>10</v>
      </c>
      <c r="Q60" s="100" t="s">
        <v>72</v>
      </c>
      <c r="R60" s="2" t="s">
        <v>860</v>
      </c>
      <c r="S60" s="2"/>
      <c r="T60" s="2"/>
      <c r="U60" s="2"/>
      <c r="V60" s="2"/>
      <c r="W60" s="2"/>
      <c r="X60" s="2"/>
      <c r="Y60" s="2"/>
      <c r="Z60" s="26">
        <v>3.498378</v>
      </c>
      <c r="AA60" s="26">
        <v>0.8099756</v>
      </c>
      <c r="AB60" s="26">
        <v>2.812522</v>
      </c>
      <c r="AC60" s="26">
        <v>0.8707558</v>
      </c>
      <c r="AD60" s="26">
        <v>0.263594</v>
      </c>
      <c r="AE60" s="26">
        <v>0.2930244</v>
      </c>
      <c r="AF60" s="27">
        <f t="shared" si="14"/>
        <v>8.548249799999999</v>
      </c>
      <c r="AG60" s="26">
        <v>19.73372</v>
      </c>
      <c r="AH60" s="26">
        <v>0</v>
      </c>
      <c r="AI60" s="26">
        <v>0</v>
      </c>
      <c r="AJ60" s="26">
        <v>0</v>
      </c>
      <c r="AK60" s="26">
        <v>0</v>
      </c>
      <c r="AL60" s="28">
        <f t="shared" si="15"/>
        <v>19.73372</v>
      </c>
      <c r="AM60" s="26">
        <v>60.51529</v>
      </c>
      <c r="AN60" s="50">
        <f t="shared" si="16"/>
        <v>80.24901</v>
      </c>
      <c r="AO60" s="26">
        <v>0</v>
      </c>
      <c r="AP60" s="26">
        <v>0</v>
      </c>
      <c r="AQ60" s="29">
        <f t="shared" si="17"/>
        <v>0</v>
      </c>
      <c r="AR60" s="26">
        <v>8.557207</v>
      </c>
      <c r="AS60" s="26">
        <v>1.25591</v>
      </c>
      <c r="AT60" s="26">
        <v>1.055655</v>
      </c>
      <c r="AU60" s="26">
        <v>0.01023666</v>
      </c>
      <c r="AV60" s="30">
        <f t="shared" si="18"/>
        <v>10.87900866</v>
      </c>
      <c r="AW60" s="26">
        <v>0.1996149</v>
      </c>
      <c r="AX60" s="26">
        <v>0.1183614</v>
      </c>
      <c r="AY60" s="26">
        <v>0</v>
      </c>
      <c r="AZ60" s="26">
        <v>0</v>
      </c>
      <c r="BA60" s="26">
        <v>0</v>
      </c>
      <c r="BB60" s="26">
        <v>0</v>
      </c>
      <c r="BC60" s="26">
        <v>0.005758121</v>
      </c>
      <c r="BD60" s="31">
        <f t="shared" si="19"/>
        <v>0.323734421</v>
      </c>
      <c r="BE60" s="26">
        <f t="shared" si="20"/>
        <v>100.00000288099999</v>
      </c>
    </row>
    <row r="61" spans="1:57" ht="12" customHeight="1">
      <c r="A61" s="2" t="s">
        <v>912</v>
      </c>
      <c r="B61" s="4">
        <v>91</v>
      </c>
      <c r="C61" s="4" t="s">
        <v>912</v>
      </c>
      <c r="D61" s="2"/>
      <c r="E61" s="22">
        <v>1</v>
      </c>
      <c r="F61" s="45">
        <v>186.2096438282</v>
      </c>
      <c r="G61" s="44">
        <v>148.12328767123287</v>
      </c>
      <c r="H61" s="4" t="s">
        <v>761</v>
      </c>
      <c r="I61" s="4" t="s">
        <v>860</v>
      </c>
      <c r="J61" s="25">
        <v>54</v>
      </c>
      <c r="K61" s="4" t="s">
        <v>157</v>
      </c>
      <c r="L61" s="13" t="s">
        <v>1176</v>
      </c>
      <c r="M61" s="13"/>
      <c r="N61" s="62" t="s">
        <v>1062</v>
      </c>
      <c r="O61" s="2" t="s">
        <v>1062</v>
      </c>
      <c r="P61" s="95" t="s">
        <v>9</v>
      </c>
      <c r="Q61" s="99" t="s">
        <v>9</v>
      </c>
      <c r="R61" s="2"/>
      <c r="S61" s="2"/>
      <c r="T61" s="2" t="s">
        <v>860</v>
      </c>
      <c r="U61" s="2"/>
      <c r="V61" s="2"/>
      <c r="W61" s="2"/>
      <c r="X61" s="2"/>
      <c r="Y61" s="2"/>
      <c r="Z61" s="26">
        <v>0.377933</v>
      </c>
      <c r="AA61" s="26">
        <v>0.008699224</v>
      </c>
      <c r="AB61" s="26">
        <v>0.09182514</v>
      </c>
      <c r="AC61" s="26">
        <v>0.1783341</v>
      </c>
      <c r="AD61" s="26">
        <v>0.0347969</v>
      </c>
      <c r="AE61" s="26">
        <v>0.1768842</v>
      </c>
      <c r="AF61" s="27">
        <f t="shared" si="14"/>
        <v>0.8684725640000002</v>
      </c>
      <c r="AG61" s="26">
        <v>21.5098</v>
      </c>
      <c r="AH61" s="26">
        <v>0</v>
      </c>
      <c r="AI61" s="26">
        <v>0</v>
      </c>
      <c r="AJ61" s="26">
        <v>0</v>
      </c>
      <c r="AK61" s="26">
        <v>1.216925</v>
      </c>
      <c r="AL61" s="28">
        <f t="shared" si="15"/>
        <v>22.726725</v>
      </c>
      <c r="AM61" s="26">
        <v>45.60423</v>
      </c>
      <c r="AN61" s="50">
        <f t="shared" si="16"/>
        <v>68.330955</v>
      </c>
      <c r="AO61" s="26">
        <v>0</v>
      </c>
      <c r="AP61" s="26">
        <v>0</v>
      </c>
      <c r="AQ61" s="29">
        <f t="shared" si="17"/>
        <v>0</v>
      </c>
      <c r="AR61" s="26">
        <v>28.28166</v>
      </c>
      <c r="AS61" s="26">
        <v>0.8008119</v>
      </c>
      <c r="AT61" s="26">
        <v>1.121717</v>
      </c>
      <c r="AU61" s="26">
        <v>0.3107556</v>
      </c>
      <c r="AV61" s="30">
        <f t="shared" si="18"/>
        <v>30.5149445</v>
      </c>
      <c r="AW61" s="26">
        <v>0.1725346</v>
      </c>
      <c r="AX61" s="26">
        <v>0.1039074</v>
      </c>
      <c r="AY61" s="26">
        <v>0</v>
      </c>
      <c r="AZ61" s="26">
        <v>0</v>
      </c>
      <c r="BA61" s="26">
        <v>0</v>
      </c>
      <c r="BB61" s="26">
        <v>0</v>
      </c>
      <c r="BC61" s="26">
        <v>0.009182515</v>
      </c>
      <c r="BD61" s="31">
        <f t="shared" si="19"/>
        <v>0.285624515</v>
      </c>
      <c r="BE61" s="26">
        <f t="shared" si="20"/>
        <v>99.999996579</v>
      </c>
    </row>
    <row r="62" spans="1:57" ht="12" customHeight="1">
      <c r="A62" s="2" t="s">
        <v>912</v>
      </c>
      <c r="B62" s="4">
        <v>91</v>
      </c>
      <c r="C62" s="4" t="s">
        <v>913</v>
      </c>
      <c r="D62" s="2" t="s">
        <v>63</v>
      </c>
      <c r="E62" s="22">
        <v>1</v>
      </c>
      <c r="F62" s="45">
        <v>70103.1301</v>
      </c>
      <c r="G62" s="44">
        <v>40999.602739726026</v>
      </c>
      <c r="H62" s="21" t="s">
        <v>763</v>
      </c>
      <c r="I62" s="4" t="s">
        <v>860</v>
      </c>
      <c r="J62" s="25">
        <v>55</v>
      </c>
      <c r="K62" s="21" t="s">
        <v>315</v>
      </c>
      <c r="L62" s="13" t="s">
        <v>1080</v>
      </c>
      <c r="M62" s="13"/>
      <c r="N62" s="62" t="s">
        <v>72</v>
      </c>
      <c r="O62" s="2"/>
      <c r="P62" s="95" t="s">
        <v>8</v>
      </c>
      <c r="Q62" s="99" t="s">
        <v>72</v>
      </c>
      <c r="R62" s="2"/>
      <c r="S62" s="2"/>
      <c r="T62" s="2"/>
      <c r="U62" s="2"/>
      <c r="V62" s="2"/>
      <c r="W62" s="2" t="s">
        <v>860</v>
      </c>
      <c r="X62" s="2"/>
      <c r="Y62" s="2"/>
      <c r="Z62" s="26">
        <v>1.32013</v>
      </c>
      <c r="AA62" s="26">
        <v>0.2602539</v>
      </c>
      <c r="AB62" s="26">
        <v>0.7958387</v>
      </c>
      <c r="AC62" s="26">
        <v>0.2433764</v>
      </c>
      <c r="AD62" s="26">
        <v>0.4047057</v>
      </c>
      <c r="AE62" s="26">
        <v>0.1897085</v>
      </c>
      <c r="AF62" s="27">
        <f t="shared" si="14"/>
        <v>3.2140132</v>
      </c>
      <c r="AG62" s="26">
        <v>5.463658</v>
      </c>
      <c r="AH62" s="26">
        <v>0</v>
      </c>
      <c r="AI62" s="26">
        <v>0</v>
      </c>
      <c r="AJ62" s="26">
        <v>0</v>
      </c>
      <c r="AK62" s="26">
        <v>0.1852625</v>
      </c>
      <c r="AL62" s="28">
        <f t="shared" si="15"/>
        <v>5.6489205</v>
      </c>
      <c r="AM62" s="26">
        <v>22.51241</v>
      </c>
      <c r="AN62" s="50">
        <f t="shared" si="16"/>
        <v>28.1613305</v>
      </c>
      <c r="AO62" s="26">
        <v>0</v>
      </c>
      <c r="AP62" s="26">
        <v>0</v>
      </c>
      <c r="AQ62" s="29">
        <f t="shared" si="17"/>
        <v>0</v>
      </c>
      <c r="AR62" s="26">
        <v>48.91504</v>
      </c>
      <c r="AS62" s="26">
        <v>5.034739</v>
      </c>
      <c r="AT62" s="26">
        <v>12.27663</v>
      </c>
      <c r="AU62" s="26">
        <v>0.32375</v>
      </c>
      <c r="AV62" s="30">
        <f t="shared" si="18"/>
        <v>66.55015900000001</v>
      </c>
      <c r="AW62" s="26">
        <v>1.138692</v>
      </c>
      <c r="AX62" s="26">
        <v>0.1352302</v>
      </c>
      <c r="AY62" s="26">
        <v>0</v>
      </c>
      <c r="AZ62" s="26">
        <v>0</v>
      </c>
      <c r="BA62" s="26">
        <v>0</v>
      </c>
      <c r="BB62" s="26">
        <v>0.6081806</v>
      </c>
      <c r="BC62" s="26">
        <v>0.1923964</v>
      </c>
      <c r="BD62" s="31">
        <f t="shared" si="19"/>
        <v>2.0744992</v>
      </c>
      <c r="BE62" s="26">
        <f t="shared" si="20"/>
        <v>100.00000190000002</v>
      </c>
    </row>
    <row r="63" spans="1:57" ht="12" customHeight="1">
      <c r="A63" s="2" t="s">
        <v>79</v>
      </c>
      <c r="B63" s="4">
        <v>91</v>
      </c>
      <c r="C63" s="4" t="s">
        <v>913</v>
      </c>
      <c r="D63" s="2" t="s">
        <v>63</v>
      </c>
      <c r="E63" s="22">
        <v>1</v>
      </c>
      <c r="F63" s="45">
        <v>2267.20538</v>
      </c>
      <c r="G63" s="44"/>
      <c r="H63" s="4" t="s">
        <v>1020</v>
      </c>
      <c r="I63" s="4" t="s">
        <v>1054</v>
      </c>
      <c r="J63" s="25">
        <v>37</v>
      </c>
      <c r="K63" s="4" t="s">
        <v>847</v>
      </c>
      <c r="L63" s="12" t="s">
        <v>800</v>
      </c>
      <c r="M63" s="12"/>
      <c r="N63" s="62" t="s">
        <v>483</v>
      </c>
      <c r="O63" s="2"/>
      <c r="P63" s="95" t="s">
        <v>1203</v>
      </c>
      <c r="Q63" s="99" t="s">
        <v>1203</v>
      </c>
      <c r="R63" s="2"/>
      <c r="S63" s="2"/>
      <c r="T63" s="2"/>
      <c r="U63" s="2"/>
      <c r="V63" s="2"/>
      <c r="W63" s="2"/>
      <c r="X63" s="2"/>
      <c r="Y63" s="2"/>
      <c r="Z63" s="26">
        <v>1.189968</v>
      </c>
      <c r="AA63" s="26">
        <v>0.07137747</v>
      </c>
      <c r="AB63" s="26">
        <v>0.2817407</v>
      </c>
      <c r="AC63" s="26">
        <v>0.2383349</v>
      </c>
      <c r="AD63" s="26">
        <v>0.8228049</v>
      </c>
      <c r="AE63" s="26">
        <v>0</v>
      </c>
      <c r="AF63" s="27">
        <f t="shared" si="14"/>
        <v>2.60422597</v>
      </c>
      <c r="AG63" s="26">
        <v>0.5514991</v>
      </c>
      <c r="AH63" s="26">
        <v>0</v>
      </c>
      <c r="AI63" s="26">
        <v>0</v>
      </c>
      <c r="AJ63" s="26">
        <v>0</v>
      </c>
      <c r="AK63" s="26">
        <v>0</v>
      </c>
      <c r="AL63" s="28">
        <f t="shared" si="15"/>
        <v>0.5514991</v>
      </c>
      <c r="AM63" s="26">
        <v>9.208567</v>
      </c>
      <c r="AN63" s="50">
        <f t="shared" si="16"/>
        <v>9.7600661</v>
      </c>
      <c r="AO63" s="26">
        <v>0</v>
      </c>
      <c r="AP63" s="26">
        <v>0</v>
      </c>
      <c r="AQ63" s="29">
        <f t="shared" si="17"/>
        <v>0</v>
      </c>
      <c r="AR63" s="26">
        <v>70.25067</v>
      </c>
      <c r="AS63" s="26">
        <v>3.779118</v>
      </c>
      <c r="AT63" s="26">
        <v>9.060813</v>
      </c>
      <c r="AU63" s="26">
        <v>0.3399059</v>
      </c>
      <c r="AV63" s="30">
        <f t="shared" si="18"/>
        <v>83.4305069</v>
      </c>
      <c r="AW63" s="26">
        <v>0.8429604</v>
      </c>
      <c r="AX63" s="26">
        <v>0.08502609</v>
      </c>
      <c r="AY63" s="26">
        <v>0</v>
      </c>
      <c r="AZ63" s="26">
        <v>0</v>
      </c>
      <c r="BA63" s="26">
        <v>0</v>
      </c>
      <c r="BB63" s="26">
        <v>2.641165</v>
      </c>
      <c r="BC63" s="26">
        <v>0.6360491</v>
      </c>
      <c r="BD63" s="31">
        <f t="shared" si="19"/>
        <v>4.2052005900000005</v>
      </c>
      <c r="BE63" s="26">
        <f t="shared" si="20"/>
        <v>99.99999956</v>
      </c>
    </row>
    <row r="64" spans="1:57" ht="12" customHeight="1">
      <c r="A64" s="2" t="s">
        <v>79</v>
      </c>
      <c r="B64" s="4">
        <v>91</v>
      </c>
      <c r="C64" s="4" t="s">
        <v>913</v>
      </c>
      <c r="D64" s="2" t="s">
        <v>63</v>
      </c>
      <c r="E64" s="22">
        <v>1</v>
      </c>
      <c r="F64" s="45">
        <v>717.57792</v>
      </c>
      <c r="G64" s="44">
        <v>274.0986301369863</v>
      </c>
      <c r="H64" s="4" t="s">
        <v>258</v>
      </c>
      <c r="I64" s="4" t="s">
        <v>860</v>
      </c>
      <c r="J64" s="25">
        <v>4</v>
      </c>
      <c r="K64" s="4" t="s">
        <v>1021</v>
      </c>
      <c r="L64" s="13" t="s">
        <v>270</v>
      </c>
      <c r="M64" s="13"/>
      <c r="N64" s="60" t="s">
        <v>483</v>
      </c>
      <c r="O64" s="22" t="s">
        <v>483</v>
      </c>
      <c r="P64" s="95" t="s">
        <v>1203</v>
      </c>
      <c r="Q64" s="97" t="s">
        <v>1203</v>
      </c>
      <c r="V64" s="22" t="s">
        <v>860</v>
      </c>
      <c r="Z64" s="26">
        <v>0.08393163</v>
      </c>
      <c r="AA64" s="26">
        <v>0.0004973726</v>
      </c>
      <c r="AB64" s="26">
        <v>0.002238177</v>
      </c>
      <c r="AC64" s="26">
        <v>0.03033973</v>
      </c>
      <c r="AD64" s="26">
        <v>0.105443</v>
      </c>
      <c r="AE64" s="26">
        <v>0</v>
      </c>
      <c r="AF64" s="27">
        <f t="shared" si="14"/>
        <v>0.2224499096</v>
      </c>
      <c r="AG64" s="26">
        <v>1.190959</v>
      </c>
      <c r="AH64" s="26">
        <v>0</v>
      </c>
      <c r="AI64" s="26">
        <v>0</v>
      </c>
      <c r="AJ64" s="26">
        <v>0</v>
      </c>
      <c r="AK64" s="26">
        <v>0</v>
      </c>
      <c r="AL64" s="28">
        <f t="shared" si="15"/>
        <v>1.190959</v>
      </c>
      <c r="AM64" s="26">
        <v>8.792678</v>
      </c>
      <c r="AN64" s="50">
        <f t="shared" si="16"/>
        <v>9.983637</v>
      </c>
      <c r="AO64" s="26">
        <v>0</v>
      </c>
      <c r="AP64" s="26">
        <v>0</v>
      </c>
      <c r="AQ64" s="29">
        <f t="shared" si="17"/>
        <v>0</v>
      </c>
      <c r="AR64" s="26">
        <v>57.6154</v>
      </c>
      <c r="AS64" s="26">
        <v>11.88099</v>
      </c>
      <c r="AT64" s="26">
        <v>19.36769</v>
      </c>
      <c r="AU64" s="26">
        <v>0.04513657</v>
      </c>
      <c r="AV64" s="30">
        <f t="shared" si="18"/>
        <v>88.90921657</v>
      </c>
      <c r="AW64" s="26">
        <v>0.3048894</v>
      </c>
      <c r="AX64" s="26">
        <v>0.03145882</v>
      </c>
      <c r="AY64" s="26">
        <v>0</v>
      </c>
      <c r="AZ64" s="26">
        <v>0</v>
      </c>
      <c r="BA64" s="26">
        <v>0</v>
      </c>
      <c r="BB64" s="26">
        <v>0</v>
      </c>
      <c r="BC64" s="26">
        <v>0.5483533</v>
      </c>
      <c r="BD64" s="31">
        <f t="shared" si="19"/>
        <v>0.88470152</v>
      </c>
      <c r="BE64" s="26">
        <f t="shared" si="20"/>
        <v>100.0000049996</v>
      </c>
    </row>
    <row r="65" spans="1:57" ht="12" customHeight="1">
      <c r="A65" s="2" t="s">
        <v>79</v>
      </c>
      <c r="B65" s="4">
        <v>91</v>
      </c>
      <c r="C65" s="4" t="s">
        <v>913</v>
      </c>
      <c r="D65" s="2" t="s">
        <v>63</v>
      </c>
      <c r="E65" s="22">
        <v>1</v>
      </c>
      <c r="F65" s="45">
        <v>3784.08013</v>
      </c>
      <c r="G65" s="44">
        <v>1602.8027397260273</v>
      </c>
      <c r="H65" s="4" t="s">
        <v>763</v>
      </c>
      <c r="I65" s="4" t="s">
        <v>860</v>
      </c>
      <c r="J65" s="25">
        <v>8</v>
      </c>
      <c r="K65" s="4" t="s">
        <v>1022</v>
      </c>
      <c r="L65" s="13" t="s">
        <v>271</v>
      </c>
      <c r="M65" s="13"/>
      <c r="N65" s="62" t="s">
        <v>483</v>
      </c>
      <c r="O65" s="2"/>
      <c r="P65" s="95" t="s">
        <v>1203</v>
      </c>
      <c r="Q65" s="99" t="s">
        <v>1203</v>
      </c>
      <c r="R65" s="2"/>
      <c r="S65" s="2"/>
      <c r="T65" s="2"/>
      <c r="U65" s="2"/>
      <c r="V65" s="2" t="s">
        <v>860</v>
      </c>
      <c r="W65" s="2"/>
      <c r="X65" s="2"/>
      <c r="Y65" s="2"/>
      <c r="Z65" s="26">
        <v>0.2275996</v>
      </c>
      <c r="AA65" s="26">
        <v>0.01022652</v>
      </c>
      <c r="AB65" s="26">
        <v>0.03001365</v>
      </c>
      <c r="AC65" s="26">
        <v>0.1347761</v>
      </c>
      <c r="AD65" s="26">
        <v>0.1167013</v>
      </c>
      <c r="AE65" s="26">
        <v>0</v>
      </c>
      <c r="AF65" s="27">
        <f t="shared" si="14"/>
        <v>0.51931717</v>
      </c>
      <c r="AG65" s="26">
        <v>1.411831</v>
      </c>
      <c r="AH65" s="26">
        <v>0</v>
      </c>
      <c r="AI65" s="26">
        <v>0</v>
      </c>
      <c r="AJ65" s="26">
        <v>0</v>
      </c>
      <c r="AK65" s="26">
        <v>0</v>
      </c>
      <c r="AL65" s="28">
        <f t="shared" si="15"/>
        <v>1.411831</v>
      </c>
      <c r="AM65" s="26">
        <v>15.7882</v>
      </c>
      <c r="AN65" s="50">
        <f t="shared" si="16"/>
        <v>17.200031</v>
      </c>
      <c r="AO65" s="26">
        <v>0</v>
      </c>
      <c r="AP65" s="26">
        <v>0</v>
      </c>
      <c r="AQ65" s="29">
        <f t="shared" si="17"/>
        <v>0</v>
      </c>
      <c r="AR65" s="26">
        <v>58.45173</v>
      </c>
      <c r="AS65" s="26">
        <v>6.92219</v>
      </c>
      <c r="AT65" s="26">
        <v>15.77517</v>
      </c>
      <c r="AU65" s="26">
        <v>0.04440213</v>
      </c>
      <c r="AV65" s="30">
        <f t="shared" si="18"/>
        <v>81.19349213</v>
      </c>
      <c r="AW65" s="26">
        <v>0.3956951</v>
      </c>
      <c r="AX65" s="26">
        <v>0.06259583</v>
      </c>
      <c r="AY65" s="26">
        <v>0</v>
      </c>
      <c r="AZ65" s="26">
        <v>0</v>
      </c>
      <c r="BA65" s="26">
        <v>0</v>
      </c>
      <c r="BB65" s="26">
        <v>0.02199891</v>
      </c>
      <c r="BC65" s="26">
        <v>0.6068609</v>
      </c>
      <c r="BD65" s="31">
        <f t="shared" si="19"/>
        <v>1.08715074</v>
      </c>
      <c r="BE65" s="26">
        <f t="shared" si="20"/>
        <v>99.99999104</v>
      </c>
    </row>
    <row r="66" spans="1:57" ht="12" customHeight="1">
      <c r="A66" s="2" t="s">
        <v>79</v>
      </c>
      <c r="B66" s="4">
        <v>91</v>
      </c>
      <c r="C66" s="4" t="s">
        <v>913</v>
      </c>
      <c r="D66" s="2" t="s">
        <v>63</v>
      </c>
      <c r="E66" s="22">
        <v>1</v>
      </c>
      <c r="F66" s="45">
        <v>1309.47968</v>
      </c>
      <c r="G66" s="44">
        <v>713.1821917808219</v>
      </c>
      <c r="H66" s="4" t="s">
        <v>763</v>
      </c>
      <c r="I66" s="4" t="s">
        <v>860</v>
      </c>
      <c r="J66" s="25">
        <v>61</v>
      </c>
      <c r="K66" s="4" t="s">
        <v>1023</v>
      </c>
      <c r="L66" s="13" t="s">
        <v>272</v>
      </c>
      <c r="M66" s="13"/>
      <c r="N66" s="62" t="s">
        <v>1062</v>
      </c>
      <c r="O66" s="2"/>
      <c r="P66" s="95" t="s">
        <v>9</v>
      </c>
      <c r="Q66" s="99" t="s">
        <v>9</v>
      </c>
      <c r="R66" s="2"/>
      <c r="S66" s="2"/>
      <c r="T66" s="2" t="s">
        <v>860</v>
      </c>
      <c r="U66" s="2" t="s">
        <v>860</v>
      </c>
      <c r="V66" s="2"/>
      <c r="W66" s="2"/>
      <c r="X66" s="2"/>
      <c r="Y66" s="2"/>
      <c r="Z66" s="26">
        <v>1.820729</v>
      </c>
      <c r="AA66" s="26">
        <v>0.2406037</v>
      </c>
      <c r="AB66" s="26">
        <v>0.9236701</v>
      </c>
      <c r="AC66" s="26">
        <v>0.4479779</v>
      </c>
      <c r="AD66" s="26">
        <v>0.1001022</v>
      </c>
      <c r="AE66" s="26">
        <v>0.04439793</v>
      </c>
      <c r="AF66" s="27">
        <f aca="true" t="shared" si="21" ref="AF66:AF106">SUM(Z66:AE66)</f>
        <v>3.5774808300000003</v>
      </c>
      <c r="AG66" s="26">
        <v>11.28542</v>
      </c>
      <c r="AH66" s="26">
        <v>0</v>
      </c>
      <c r="AI66" s="26">
        <v>0</v>
      </c>
      <c r="AJ66" s="26">
        <v>0</v>
      </c>
      <c r="AK66" s="26">
        <v>1.472646</v>
      </c>
      <c r="AL66" s="28">
        <f aca="true" t="shared" si="22" ref="AL66:AL106">SUM(AG66:AK66)</f>
        <v>12.758066</v>
      </c>
      <c r="AM66" s="26">
        <v>43.63655</v>
      </c>
      <c r="AN66" s="50">
        <f aca="true" t="shared" si="23" ref="AN66:AN106">AL66+AM66</f>
        <v>56.394616</v>
      </c>
      <c r="AO66" s="26">
        <v>0</v>
      </c>
      <c r="AP66" s="26">
        <v>0</v>
      </c>
      <c r="AQ66" s="29">
        <f aca="true" t="shared" si="24" ref="AQ66:AQ106">SUM(AO66:AP66)</f>
        <v>0</v>
      </c>
      <c r="AR66" s="26">
        <v>31.751</v>
      </c>
      <c r="AS66" s="26">
        <v>1.854372</v>
      </c>
      <c r="AT66" s="26">
        <v>4.356789</v>
      </c>
      <c r="AU66" s="26">
        <v>0.7501458</v>
      </c>
      <c r="AV66" s="30">
        <f aca="true" t="shared" si="25" ref="AV66:AV106">SUM(AR66:AU66)</f>
        <v>38.7123068</v>
      </c>
      <c r="AW66" s="26">
        <v>0.4764505</v>
      </c>
      <c r="AX66" s="26">
        <v>0.3490477</v>
      </c>
      <c r="AY66" s="26">
        <v>0</v>
      </c>
      <c r="AZ66" s="26">
        <v>0</v>
      </c>
      <c r="BA66" s="26">
        <v>0</v>
      </c>
      <c r="BB66" s="26">
        <v>0.05460119</v>
      </c>
      <c r="BC66" s="26">
        <v>0.4354996</v>
      </c>
      <c r="BD66" s="31">
        <f aca="true" t="shared" si="26" ref="BD66:BD106">SUM(AW66:BC66)</f>
        <v>1.3155989899999998</v>
      </c>
      <c r="BE66" s="26">
        <f aca="true" t="shared" si="27" ref="BE66:BE106">AF66+AN66+AQ66+AV66+BD66</f>
        <v>100.00000261999999</v>
      </c>
    </row>
    <row r="67" spans="1:57" ht="12" customHeight="1">
      <c r="A67" s="2" t="s">
        <v>79</v>
      </c>
      <c r="B67" s="4">
        <v>91</v>
      </c>
      <c r="C67" s="4" t="s">
        <v>913</v>
      </c>
      <c r="D67" s="2" t="s">
        <v>63</v>
      </c>
      <c r="E67" s="22">
        <v>1</v>
      </c>
      <c r="F67" s="45">
        <v>37.19126</v>
      </c>
      <c r="G67" s="44">
        <v>9.988904109589045</v>
      </c>
      <c r="H67" s="4" t="s">
        <v>761</v>
      </c>
      <c r="I67" s="4" t="s">
        <v>860</v>
      </c>
      <c r="J67" s="25">
        <v>27</v>
      </c>
      <c r="K67" s="4" t="s">
        <v>1024</v>
      </c>
      <c r="L67" s="13" t="s">
        <v>1136</v>
      </c>
      <c r="M67" s="13"/>
      <c r="N67" s="63" t="s">
        <v>1062</v>
      </c>
      <c r="O67" s="2" t="s">
        <v>1062</v>
      </c>
      <c r="P67" s="95" t="s">
        <v>9</v>
      </c>
      <c r="Q67" s="100" t="s">
        <v>9</v>
      </c>
      <c r="R67" s="2" t="s">
        <v>860</v>
      </c>
      <c r="S67" s="2" t="s">
        <v>860</v>
      </c>
      <c r="T67" s="2" t="s">
        <v>860</v>
      </c>
      <c r="U67" s="2" t="s">
        <v>860</v>
      </c>
      <c r="V67" s="2"/>
      <c r="W67" s="2"/>
      <c r="X67" s="2"/>
      <c r="Y67" s="2"/>
      <c r="Z67" s="26">
        <v>0.8711223</v>
      </c>
      <c r="AA67" s="26">
        <v>0</v>
      </c>
      <c r="AB67" s="26">
        <v>0.01451871</v>
      </c>
      <c r="AC67" s="26">
        <v>3.068286</v>
      </c>
      <c r="AD67" s="26">
        <v>1.018729</v>
      </c>
      <c r="AE67" s="26">
        <v>0</v>
      </c>
      <c r="AF67" s="27">
        <f t="shared" si="21"/>
        <v>4.97265601</v>
      </c>
      <c r="AG67" s="26">
        <v>6.850409</v>
      </c>
      <c r="AH67" s="26">
        <v>0</v>
      </c>
      <c r="AI67" s="26">
        <v>0</v>
      </c>
      <c r="AJ67" s="26">
        <v>0</v>
      </c>
      <c r="AK67" s="26">
        <v>0.6751198</v>
      </c>
      <c r="AL67" s="28">
        <f t="shared" si="22"/>
        <v>7.5255288</v>
      </c>
      <c r="AM67" s="26">
        <v>60.79708</v>
      </c>
      <c r="AN67" s="50">
        <f t="shared" si="23"/>
        <v>68.3226088</v>
      </c>
      <c r="AO67" s="26">
        <v>0</v>
      </c>
      <c r="AP67" s="26">
        <v>0</v>
      </c>
      <c r="AQ67" s="29">
        <f t="shared" si="24"/>
        <v>0</v>
      </c>
      <c r="AR67" s="26">
        <v>22.94681</v>
      </c>
      <c r="AS67" s="26">
        <v>0.4210424</v>
      </c>
      <c r="AT67" s="26">
        <v>3.152979</v>
      </c>
      <c r="AU67" s="26">
        <v>0</v>
      </c>
      <c r="AV67" s="30">
        <f t="shared" si="25"/>
        <v>26.5208314</v>
      </c>
      <c r="AW67" s="26">
        <v>0.1064705</v>
      </c>
      <c r="AX67" s="26">
        <v>0.06775396</v>
      </c>
      <c r="AY67" s="26">
        <v>0</v>
      </c>
      <c r="AZ67" s="26">
        <v>0</v>
      </c>
      <c r="BA67" s="26">
        <v>0</v>
      </c>
      <c r="BB67" s="26">
        <v>0</v>
      </c>
      <c r="BC67" s="26">
        <v>0.009679137</v>
      </c>
      <c r="BD67" s="31">
        <f t="shared" si="26"/>
        <v>0.183903597</v>
      </c>
      <c r="BE67" s="26">
        <f t="shared" si="27"/>
        <v>99.99999980699998</v>
      </c>
    </row>
    <row r="68" spans="1:57" ht="12" customHeight="1">
      <c r="A68" s="2" t="s">
        <v>79</v>
      </c>
      <c r="B68" s="4">
        <v>91</v>
      </c>
      <c r="C68" s="4" t="s">
        <v>913</v>
      </c>
      <c r="D68" s="2" t="s">
        <v>63</v>
      </c>
      <c r="E68" s="22">
        <v>1</v>
      </c>
      <c r="F68" s="45">
        <v>7872.9472</v>
      </c>
      <c r="G68" s="44">
        <v>3280.8150684931506</v>
      </c>
      <c r="H68" s="4" t="s">
        <v>763</v>
      </c>
      <c r="I68" s="4" t="s">
        <v>860</v>
      </c>
      <c r="J68" s="25">
        <v>38</v>
      </c>
      <c r="K68" s="4" t="s">
        <v>1025</v>
      </c>
      <c r="L68" s="13" t="s">
        <v>273</v>
      </c>
      <c r="M68" s="13"/>
      <c r="N68" s="63" t="s">
        <v>72</v>
      </c>
      <c r="O68" s="2" t="s">
        <v>72</v>
      </c>
      <c r="P68" s="4" t="s">
        <v>7</v>
      </c>
      <c r="Q68" s="100" t="s">
        <v>72</v>
      </c>
      <c r="R68" s="2" t="s">
        <v>860</v>
      </c>
      <c r="S68" s="2"/>
      <c r="T68" s="2"/>
      <c r="U68" s="2"/>
      <c r="V68" s="2"/>
      <c r="W68" s="2"/>
      <c r="X68" s="2"/>
      <c r="Y68" s="2"/>
      <c r="Z68" s="26">
        <v>2.308742</v>
      </c>
      <c r="AA68" s="26">
        <v>0.04202842</v>
      </c>
      <c r="AB68" s="26">
        <v>0.5647683</v>
      </c>
      <c r="AC68" s="26">
        <v>2.052951</v>
      </c>
      <c r="AD68" s="26">
        <v>1.689611</v>
      </c>
      <c r="AE68" s="26">
        <v>0.02854049</v>
      </c>
      <c r="AF68" s="27">
        <f t="shared" si="21"/>
        <v>6.68664121</v>
      </c>
      <c r="AG68" s="26">
        <v>3.125681</v>
      </c>
      <c r="AH68" s="26">
        <v>0</v>
      </c>
      <c r="AI68" s="26">
        <v>0</v>
      </c>
      <c r="AJ68" s="26">
        <v>0</v>
      </c>
      <c r="AK68" s="26">
        <v>0.9239284</v>
      </c>
      <c r="AL68" s="28">
        <f t="shared" si="22"/>
        <v>4.0496094000000005</v>
      </c>
      <c r="AM68" s="26">
        <v>31.79494</v>
      </c>
      <c r="AN68" s="50">
        <f t="shared" si="23"/>
        <v>35.8445494</v>
      </c>
      <c r="AO68" s="26">
        <v>0</v>
      </c>
      <c r="AP68" s="26">
        <v>0</v>
      </c>
      <c r="AQ68" s="29">
        <f t="shared" si="24"/>
        <v>0</v>
      </c>
      <c r="AR68" s="26">
        <v>42.94234</v>
      </c>
      <c r="AS68" s="26">
        <v>2.99698</v>
      </c>
      <c r="AT68" s="26">
        <v>10.31824</v>
      </c>
      <c r="AU68" s="26">
        <v>0.09420989</v>
      </c>
      <c r="AV68" s="30">
        <f t="shared" si="25"/>
        <v>56.35176989</v>
      </c>
      <c r="AW68" s="26">
        <v>0.6146085</v>
      </c>
      <c r="AX68" s="26">
        <v>0.118559</v>
      </c>
      <c r="AY68" s="26">
        <v>0</v>
      </c>
      <c r="AZ68" s="26">
        <v>0.0006281421</v>
      </c>
      <c r="BA68" s="26">
        <v>0</v>
      </c>
      <c r="BB68" s="26">
        <v>0.07938574</v>
      </c>
      <c r="BC68" s="26">
        <v>0.3038609</v>
      </c>
      <c r="BD68" s="31">
        <f t="shared" si="26"/>
        <v>1.1170422821</v>
      </c>
      <c r="BE68" s="26">
        <f t="shared" si="27"/>
        <v>100.0000027821</v>
      </c>
    </row>
    <row r="69" spans="1:57" ht="12" customHeight="1">
      <c r="A69" s="2" t="s">
        <v>79</v>
      </c>
      <c r="B69" s="4">
        <v>91</v>
      </c>
      <c r="C69" s="4" t="s">
        <v>913</v>
      </c>
      <c r="D69" s="2" t="s">
        <v>63</v>
      </c>
      <c r="E69" s="22">
        <v>1</v>
      </c>
      <c r="F69" s="45">
        <v>231.995136</v>
      </c>
      <c r="G69" s="44">
        <v>89.74424657534249</v>
      </c>
      <c r="H69" s="4" t="s">
        <v>761</v>
      </c>
      <c r="I69" s="4" t="s">
        <v>860</v>
      </c>
      <c r="J69" s="25">
        <v>25</v>
      </c>
      <c r="K69" s="4" t="s">
        <v>1026</v>
      </c>
      <c r="L69" s="13" t="s">
        <v>274</v>
      </c>
      <c r="M69" s="13"/>
      <c r="N69" s="62" t="s">
        <v>1062</v>
      </c>
      <c r="O69" s="2" t="s">
        <v>1062</v>
      </c>
      <c r="P69" s="95" t="s">
        <v>9</v>
      </c>
      <c r="Q69" s="99" t="s">
        <v>9</v>
      </c>
      <c r="R69" s="2"/>
      <c r="S69" s="2"/>
      <c r="T69" s="2" t="s">
        <v>860</v>
      </c>
      <c r="U69" s="2" t="s">
        <v>860</v>
      </c>
      <c r="V69" s="2"/>
      <c r="W69" s="2"/>
      <c r="X69" s="2"/>
      <c r="Y69" s="2"/>
      <c r="Z69" s="26">
        <v>0.4675455</v>
      </c>
      <c r="AA69" s="26">
        <v>0.02890842</v>
      </c>
      <c r="AB69" s="26">
        <v>0.1032994</v>
      </c>
      <c r="AC69" s="26">
        <v>0.2648011</v>
      </c>
      <c r="AD69" s="26">
        <v>0.201588</v>
      </c>
      <c r="AE69" s="26">
        <v>0</v>
      </c>
      <c r="AF69" s="27">
        <f t="shared" si="21"/>
        <v>1.06614242</v>
      </c>
      <c r="AG69" s="26">
        <v>3.018424</v>
      </c>
      <c r="AH69" s="26">
        <v>0</v>
      </c>
      <c r="AI69" s="26">
        <v>0</v>
      </c>
      <c r="AJ69" s="26">
        <v>0</v>
      </c>
      <c r="AK69" s="26">
        <v>0</v>
      </c>
      <c r="AL69" s="28">
        <f t="shared" si="22"/>
        <v>3.018424</v>
      </c>
      <c r="AM69" s="26">
        <v>62.53199</v>
      </c>
      <c r="AN69" s="50">
        <f t="shared" si="23"/>
        <v>65.550414</v>
      </c>
      <c r="AO69" s="26">
        <v>0</v>
      </c>
      <c r="AP69" s="26">
        <v>0</v>
      </c>
      <c r="AQ69" s="29">
        <f t="shared" si="24"/>
        <v>0</v>
      </c>
      <c r="AR69" s="26">
        <v>15.5878</v>
      </c>
      <c r="AS69" s="26">
        <v>1.025285</v>
      </c>
      <c r="AT69" s="26">
        <v>15.87072</v>
      </c>
      <c r="AU69" s="26">
        <v>0.5045483</v>
      </c>
      <c r="AV69" s="30">
        <f t="shared" si="25"/>
        <v>32.9883533</v>
      </c>
      <c r="AW69" s="26">
        <v>0.1503238</v>
      </c>
      <c r="AX69" s="26">
        <v>0.2227875</v>
      </c>
      <c r="AY69" s="26">
        <v>0</v>
      </c>
      <c r="AZ69" s="26">
        <v>0</v>
      </c>
      <c r="BA69" s="26">
        <v>0</v>
      </c>
      <c r="BB69" s="26">
        <v>0</v>
      </c>
      <c r="BC69" s="26">
        <v>0.0219704</v>
      </c>
      <c r="BD69" s="31">
        <f t="shared" si="26"/>
        <v>0.39508170000000004</v>
      </c>
      <c r="BE69" s="26">
        <f t="shared" si="27"/>
        <v>99.99999142000001</v>
      </c>
    </row>
    <row r="70" spans="1:57" ht="12" customHeight="1">
      <c r="A70" s="2" t="s">
        <v>79</v>
      </c>
      <c r="B70" s="4">
        <v>91</v>
      </c>
      <c r="C70" s="4" t="s">
        <v>913</v>
      </c>
      <c r="D70" s="2" t="s">
        <v>63</v>
      </c>
      <c r="E70" s="22">
        <v>1</v>
      </c>
      <c r="F70" s="45">
        <v>448.604288</v>
      </c>
      <c r="G70" s="44">
        <v>256.0897260273972</v>
      </c>
      <c r="H70" s="4" t="s">
        <v>761</v>
      </c>
      <c r="I70" s="4" t="s">
        <v>860</v>
      </c>
      <c r="J70" s="25">
        <v>66</v>
      </c>
      <c r="K70" s="4" t="s">
        <v>1027</v>
      </c>
      <c r="L70" s="13" t="s">
        <v>275</v>
      </c>
      <c r="M70" s="13"/>
      <c r="N70" s="63" t="s">
        <v>1062</v>
      </c>
      <c r="O70" s="2" t="s">
        <v>1062</v>
      </c>
      <c r="P70" s="95" t="s">
        <v>9</v>
      </c>
      <c r="Q70" s="100" t="s">
        <v>9</v>
      </c>
      <c r="R70" s="2" t="s">
        <v>860</v>
      </c>
      <c r="S70" s="2" t="s">
        <v>860</v>
      </c>
      <c r="T70" s="2" t="s">
        <v>860</v>
      </c>
      <c r="U70" s="2" t="s">
        <v>860</v>
      </c>
      <c r="V70" s="2"/>
      <c r="W70" s="2"/>
      <c r="X70" s="2"/>
      <c r="Y70" s="2"/>
      <c r="Z70" s="26">
        <v>1.500577</v>
      </c>
      <c r="AA70" s="26">
        <v>0.02167325</v>
      </c>
      <c r="AB70" s="26">
        <v>1.17469</v>
      </c>
      <c r="AC70" s="26">
        <v>0.319779</v>
      </c>
      <c r="AD70" s="26">
        <v>0.09555934</v>
      </c>
      <c r="AE70" s="26">
        <v>0.05280393</v>
      </c>
      <c r="AF70" s="27">
        <f t="shared" si="21"/>
        <v>3.16508252</v>
      </c>
      <c r="AG70" s="26">
        <v>4.347655</v>
      </c>
      <c r="AH70" s="26">
        <v>0</v>
      </c>
      <c r="AI70" s="26">
        <v>0</v>
      </c>
      <c r="AJ70" s="26">
        <v>0</v>
      </c>
      <c r="AK70" s="26">
        <v>5.552491</v>
      </c>
      <c r="AL70" s="28">
        <f t="shared" si="22"/>
        <v>9.900146</v>
      </c>
      <c r="AM70" s="26">
        <v>57.58367</v>
      </c>
      <c r="AN70" s="50">
        <f t="shared" si="23"/>
        <v>67.48381599999999</v>
      </c>
      <c r="AO70" s="26">
        <v>0</v>
      </c>
      <c r="AP70" s="26">
        <v>0</v>
      </c>
      <c r="AQ70" s="29">
        <f t="shared" si="24"/>
        <v>0</v>
      </c>
      <c r="AR70" s="26">
        <v>22.21784</v>
      </c>
      <c r="AS70" s="26">
        <v>1.871387</v>
      </c>
      <c r="AT70" s="26">
        <v>2.869736</v>
      </c>
      <c r="AU70" s="26">
        <v>1.112232</v>
      </c>
      <c r="AV70" s="30">
        <f t="shared" si="25"/>
        <v>28.071194999999996</v>
      </c>
      <c r="AW70" s="26">
        <v>0.6704917</v>
      </c>
      <c r="AX70" s="26">
        <v>0.3802671</v>
      </c>
      <c r="AY70" s="26">
        <v>0</v>
      </c>
      <c r="AZ70" s="26">
        <v>0</v>
      </c>
      <c r="BA70" s="26">
        <v>0</v>
      </c>
      <c r="BB70" s="26">
        <v>0.06088214</v>
      </c>
      <c r="BC70" s="26">
        <v>0.1682633</v>
      </c>
      <c r="BD70" s="31">
        <f t="shared" si="26"/>
        <v>1.27990424</v>
      </c>
      <c r="BE70" s="26">
        <f t="shared" si="27"/>
        <v>99.99999775999997</v>
      </c>
    </row>
    <row r="71" spans="1:57" ht="12" customHeight="1">
      <c r="A71" s="2" t="s">
        <v>79</v>
      </c>
      <c r="B71" s="4">
        <v>91</v>
      </c>
      <c r="C71" s="4" t="s">
        <v>913</v>
      </c>
      <c r="D71" s="2" t="s">
        <v>63</v>
      </c>
      <c r="E71" s="22">
        <v>1</v>
      </c>
      <c r="F71" s="45">
        <v>2113.3673</v>
      </c>
      <c r="G71" s="44">
        <v>1036.2520547945205</v>
      </c>
      <c r="H71" s="4" t="s">
        <v>1029</v>
      </c>
      <c r="I71" s="4" t="s">
        <v>860</v>
      </c>
      <c r="J71" s="25">
        <v>81</v>
      </c>
      <c r="K71" s="4" t="s">
        <v>1028</v>
      </c>
      <c r="L71" s="13" t="s">
        <v>276</v>
      </c>
      <c r="M71" s="13"/>
      <c r="N71" s="62" t="s">
        <v>1062</v>
      </c>
      <c r="O71" s="2"/>
      <c r="P71" s="95" t="s">
        <v>9</v>
      </c>
      <c r="Q71" s="99" t="s">
        <v>9</v>
      </c>
      <c r="R71" s="2"/>
      <c r="S71" s="2"/>
      <c r="T71" s="2" t="s">
        <v>860</v>
      </c>
      <c r="U71" s="2" t="s">
        <v>860</v>
      </c>
      <c r="V71" s="2"/>
      <c r="W71" s="2"/>
      <c r="X71" s="2"/>
      <c r="Y71" s="2"/>
      <c r="Z71" s="26">
        <v>1.580765</v>
      </c>
      <c r="AA71" s="26">
        <v>0.0548311</v>
      </c>
      <c r="AB71" s="26">
        <v>0.8646508</v>
      </c>
      <c r="AC71" s="26">
        <v>0.3911596</v>
      </c>
      <c r="AD71" s="26">
        <v>0.1843123</v>
      </c>
      <c r="AE71" s="26">
        <v>0.1271895</v>
      </c>
      <c r="AF71" s="27">
        <f t="shared" si="21"/>
        <v>3.2029083000000003</v>
      </c>
      <c r="AG71" s="26">
        <v>7.341511</v>
      </c>
      <c r="AH71" s="26">
        <v>0</v>
      </c>
      <c r="AI71" s="26">
        <v>0</v>
      </c>
      <c r="AJ71" s="26">
        <v>0</v>
      </c>
      <c r="AK71" s="26">
        <v>1.608054</v>
      </c>
      <c r="AL71" s="28">
        <f t="shared" si="22"/>
        <v>8.949565</v>
      </c>
      <c r="AM71" s="26">
        <v>54.95587</v>
      </c>
      <c r="AN71" s="50">
        <f t="shared" si="23"/>
        <v>63.905435</v>
      </c>
      <c r="AO71" s="26">
        <v>0</v>
      </c>
      <c r="AP71" s="26">
        <v>0</v>
      </c>
      <c r="AQ71" s="29">
        <f t="shared" si="24"/>
        <v>0</v>
      </c>
      <c r="AR71" s="26">
        <v>24.67557</v>
      </c>
      <c r="AS71" s="26">
        <v>1.603088</v>
      </c>
      <c r="AT71" s="26">
        <v>4.615022</v>
      </c>
      <c r="AU71" s="26">
        <v>0.8419884</v>
      </c>
      <c r="AV71" s="30">
        <f t="shared" si="25"/>
        <v>31.7356684</v>
      </c>
      <c r="AW71" s="26">
        <v>0.5848933</v>
      </c>
      <c r="AX71" s="26">
        <v>0.3941728</v>
      </c>
      <c r="AY71" s="26">
        <v>0</v>
      </c>
      <c r="AZ71" s="26">
        <v>0</v>
      </c>
      <c r="BA71" s="26">
        <v>0</v>
      </c>
      <c r="BB71" s="26">
        <v>0.0985432</v>
      </c>
      <c r="BC71" s="26">
        <v>0.0783847</v>
      </c>
      <c r="BD71" s="31">
        <f t="shared" si="26"/>
        <v>1.155994</v>
      </c>
      <c r="BE71" s="26">
        <f t="shared" si="27"/>
        <v>100.00000570000002</v>
      </c>
    </row>
    <row r="72" spans="1:57" ht="12" customHeight="1">
      <c r="A72" s="2" t="s">
        <v>79</v>
      </c>
      <c r="B72" s="4">
        <v>91</v>
      </c>
      <c r="C72" s="4" t="s">
        <v>913</v>
      </c>
      <c r="D72" s="2" t="s">
        <v>63</v>
      </c>
      <c r="E72" s="22">
        <v>1</v>
      </c>
      <c r="F72" s="45">
        <v>29998.7517</v>
      </c>
      <c r="G72" s="44">
        <v>13160.508219178082</v>
      </c>
      <c r="H72" s="4" t="s">
        <v>763</v>
      </c>
      <c r="I72" s="4" t="s">
        <v>860</v>
      </c>
      <c r="J72" s="25">
        <v>57</v>
      </c>
      <c r="K72" s="4" t="s">
        <v>1030</v>
      </c>
      <c r="L72" s="13" t="s">
        <v>1137</v>
      </c>
      <c r="M72" s="13"/>
      <c r="N72" s="62" t="s">
        <v>72</v>
      </c>
      <c r="O72" s="2"/>
      <c r="P72" s="95" t="s">
        <v>8</v>
      </c>
      <c r="Q72" s="99" t="s">
        <v>72</v>
      </c>
      <c r="R72" s="2"/>
      <c r="S72" s="2"/>
      <c r="T72" s="2"/>
      <c r="U72" s="2"/>
      <c r="V72" s="2"/>
      <c r="W72" s="2"/>
      <c r="X72" s="2"/>
      <c r="Y72" s="2"/>
      <c r="Z72" s="26">
        <v>1.847761</v>
      </c>
      <c r="AA72" s="26">
        <v>0.06230462</v>
      </c>
      <c r="AB72" s="26">
        <v>0.6969494</v>
      </c>
      <c r="AC72" s="26">
        <v>0.841306</v>
      </c>
      <c r="AD72" s="26">
        <v>0.9527914</v>
      </c>
      <c r="AE72" s="26">
        <v>0.114644</v>
      </c>
      <c r="AF72" s="27">
        <f t="shared" si="21"/>
        <v>4.51575642</v>
      </c>
      <c r="AG72" s="26">
        <v>3.309981</v>
      </c>
      <c r="AH72" s="26">
        <v>0</v>
      </c>
      <c r="AI72" s="26">
        <v>0</v>
      </c>
      <c r="AJ72" s="26">
        <v>0</v>
      </c>
      <c r="AK72" s="26">
        <v>0.6817058</v>
      </c>
      <c r="AL72" s="28">
        <f t="shared" si="22"/>
        <v>3.9916868</v>
      </c>
      <c r="AM72" s="26">
        <v>29.78476</v>
      </c>
      <c r="AN72" s="50">
        <f t="shared" si="23"/>
        <v>33.7764468</v>
      </c>
      <c r="AO72" s="26">
        <v>0</v>
      </c>
      <c r="AP72" s="26">
        <v>0</v>
      </c>
      <c r="AQ72" s="29">
        <f t="shared" si="24"/>
        <v>0</v>
      </c>
      <c r="AR72" s="26">
        <v>46.74973</v>
      </c>
      <c r="AS72" s="26">
        <v>3.15529</v>
      </c>
      <c r="AT72" s="26">
        <v>9.786197</v>
      </c>
      <c r="AU72" s="26">
        <v>0.3543416</v>
      </c>
      <c r="AV72" s="30">
        <f t="shared" si="25"/>
        <v>60.0455586</v>
      </c>
      <c r="AW72" s="26">
        <v>0.724143</v>
      </c>
      <c r="AX72" s="26">
        <v>0.156958</v>
      </c>
      <c r="AY72" s="26">
        <v>0</v>
      </c>
      <c r="AZ72" s="26">
        <v>0.0001651368</v>
      </c>
      <c r="BA72" s="26">
        <v>0</v>
      </c>
      <c r="BB72" s="26">
        <v>0.3092682</v>
      </c>
      <c r="BC72" s="26">
        <v>0.4717088</v>
      </c>
      <c r="BD72" s="31">
        <f t="shared" si="26"/>
        <v>1.6622431368</v>
      </c>
      <c r="BE72" s="26">
        <f t="shared" si="27"/>
        <v>100.0000049568</v>
      </c>
    </row>
    <row r="73" spans="1:57" ht="12" customHeight="1">
      <c r="A73" s="2" t="s">
        <v>79</v>
      </c>
      <c r="B73" s="4">
        <v>91</v>
      </c>
      <c r="C73" s="4" t="s">
        <v>913</v>
      </c>
      <c r="D73" s="2" t="s">
        <v>63</v>
      </c>
      <c r="E73" s="22">
        <v>1</v>
      </c>
      <c r="F73" s="45">
        <v>60.708272</v>
      </c>
      <c r="G73" s="44">
        <v>30.12087671232876</v>
      </c>
      <c r="H73" s="4" t="s">
        <v>663</v>
      </c>
      <c r="I73" s="4" t="s">
        <v>860</v>
      </c>
      <c r="J73" s="25">
        <v>1425</v>
      </c>
      <c r="K73" s="4" t="s">
        <v>1031</v>
      </c>
      <c r="L73" s="13" t="s">
        <v>1138</v>
      </c>
      <c r="M73" s="13"/>
      <c r="N73" s="63" t="s">
        <v>73</v>
      </c>
      <c r="O73" s="2" t="s">
        <v>73</v>
      </c>
      <c r="P73" s="95" t="s">
        <v>6</v>
      </c>
      <c r="Q73" s="100" t="s">
        <v>73</v>
      </c>
      <c r="R73" s="2" t="s">
        <v>860</v>
      </c>
      <c r="S73" s="2"/>
      <c r="T73" s="2"/>
      <c r="U73" s="2"/>
      <c r="V73" s="2"/>
      <c r="W73" s="2"/>
      <c r="X73" s="2" t="s">
        <v>860</v>
      </c>
      <c r="Y73" s="2" t="s">
        <v>860</v>
      </c>
      <c r="Z73" s="26">
        <v>37.76123</v>
      </c>
      <c r="AA73" s="26">
        <v>0.002989805</v>
      </c>
      <c r="AB73" s="26">
        <v>15.64415</v>
      </c>
      <c r="AC73" s="26">
        <v>2.360451</v>
      </c>
      <c r="AD73" s="26">
        <v>28.738</v>
      </c>
      <c r="AE73" s="26">
        <v>0.6173947</v>
      </c>
      <c r="AF73" s="27">
        <f t="shared" si="21"/>
        <v>85.124215505</v>
      </c>
      <c r="AG73" s="26">
        <v>0</v>
      </c>
      <c r="AH73" s="26">
        <v>0</v>
      </c>
      <c r="AI73" s="26">
        <v>0</v>
      </c>
      <c r="AJ73" s="26">
        <v>0</v>
      </c>
      <c r="AK73" s="26">
        <v>0</v>
      </c>
      <c r="AL73" s="28">
        <f t="shared" si="22"/>
        <v>0</v>
      </c>
      <c r="AM73" s="26">
        <v>2.468084</v>
      </c>
      <c r="AN73" s="50">
        <f t="shared" si="23"/>
        <v>2.468084</v>
      </c>
      <c r="AO73" s="26">
        <v>0</v>
      </c>
      <c r="AP73" s="26">
        <v>0</v>
      </c>
      <c r="AQ73" s="29">
        <f t="shared" si="24"/>
        <v>0</v>
      </c>
      <c r="AR73" s="26">
        <v>7.283165</v>
      </c>
      <c r="AS73" s="26">
        <v>0.5889915</v>
      </c>
      <c r="AT73" s="26">
        <v>1.961312</v>
      </c>
      <c r="AU73" s="26">
        <v>1.285616</v>
      </c>
      <c r="AV73" s="30">
        <f t="shared" si="25"/>
        <v>11.1190845</v>
      </c>
      <c r="AW73" s="26">
        <v>0.1704189</v>
      </c>
      <c r="AX73" s="26">
        <v>0.05531139</v>
      </c>
      <c r="AY73" s="26">
        <v>0</v>
      </c>
      <c r="AZ73" s="26">
        <v>0</v>
      </c>
      <c r="BA73" s="26">
        <v>0</v>
      </c>
      <c r="BB73" s="26">
        <v>0</v>
      </c>
      <c r="BC73" s="26">
        <v>1.062876</v>
      </c>
      <c r="BD73" s="31">
        <f t="shared" si="26"/>
        <v>1.28860629</v>
      </c>
      <c r="BE73" s="26">
        <f t="shared" si="27"/>
        <v>99.999990295</v>
      </c>
    </row>
    <row r="74" spans="1:57" ht="12" customHeight="1">
      <c r="A74" s="2" t="s">
        <v>469</v>
      </c>
      <c r="B74" s="4">
        <v>91</v>
      </c>
      <c r="C74" s="4" t="s">
        <v>469</v>
      </c>
      <c r="D74" s="2" t="s">
        <v>63</v>
      </c>
      <c r="E74" s="22">
        <v>2</v>
      </c>
      <c r="F74" s="45">
        <v>3731.43245</v>
      </c>
      <c r="G74" s="44">
        <v>905.5520547945206</v>
      </c>
      <c r="H74" s="4" t="s">
        <v>763</v>
      </c>
      <c r="I74" s="4" t="s">
        <v>860</v>
      </c>
      <c r="J74" s="25">
        <v>11</v>
      </c>
      <c r="K74" s="4" t="s">
        <v>1130</v>
      </c>
      <c r="L74" s="13" t="s">
        <v>432</v>
      </c>
      <c r="M74" s="13"/>
      <c r="N74" s="62" t="s">
        <v>483</v>
      </c>
      <c r="O74" s="2"/>
      <c r="P74" s="95" t="s">
        <v>1203</v>
      </c>
      <c r="Q74" s="99" t="s">
        <v>1203</v>
      </c>
      <c r="R74" s="2"/>
      <c r="S74" s="2"/>
      <c r="T74" s="2"/>
      <c r="U74" s="2"/>
      <c r="V74" s="2" t="s">
        <v>860</v>
      </c>
      <c r="W74" s="2"/>
      <c r="X74" s="2"/>
      <c r="Y74" s="2"/>
      <c r="Z74" s="26">
        <v>0.690028</v>
      </c>
      <c r="AA74" s="26">
        <v>0.006777512</v>
      </c>
      <c r="AB74" s="26">
        <v>0.6609643</v>
      </c>
      <c r="AC74" s="26">
        <v>0.3147081</v>
      </c>
      <c r="AD74" s="26">
        <v>0.3865835</v>
      </c>
      <c r="AE74" s="26">
        <v>0.01635286</v>
      </c>
      <c r="AF74" s="27">
        <f t="shared" si="21"/>
        <v>2.075414272</v>
      </c>
      <c r="AG74" s="26">
        <v>10.35389</v>
      </c>
      <c r="AH74" s="26">
        <v>0</v>
      </c>
      <c r="AI74" s="26">
        <v>0</v>
      </c>
      <c r="AJ74" s="26">
        <v>0</v>
      </c>
      <c r="AK74" s="26">
        <v>0.0202843</v>
      </c>
      <c r="AL74" s="28">
        <f t="shared" si="22"/>
        <v>10.3741743</v>
      </c>
      <c r="AM74" s="26">
        <v>10.20351</v>
      </c>
      <c r="AN74" s="50">
        <f t="shared" si="23"/>
        <v>20.5776843</v>
      </c>
      <c r="AO74" s="26">
        <v>0</v>
      </c>
      <c r="AP74" s="26">
        <v>0</v>
      </c>
      <c r="AQ74" s="29">
        <f t="shared" si="24"/>
        <v>0</v>
      </c>
      <c r="AR74" s="26">
        <v>32.29417</v>
      </c>
      <c r="AS74" s="26">
        <v>12.95284</v>
      </c>
      <c r="AT74" s="26">
        <v>21.16484</v>
      </c>
      <c r="AU74" s="26">
        <v>7.164578</v>
      </c>
      <c r="AV74" s="30">
        <f t="shared" si="25"/>
        <v>73.576428</v>
      </c>
      <c r="AW74" s="26">
        <v>0.6352049</v>
      </c>
      <c r="AX74" s="26">
        <v>0.4775372</v>
      </c>
      <c r="AY74" s="26">
        <v>0</v>
      </c>
      <c r="AZ74" s="26">
        <v>0</v>
      </c>
      <c r="BA74" s="26">
        <v>0</v>
      </c>
      <c r="BB74" s="26">
        <v>2.411926E-05</v>
      </c>
      <c r="BC74" s="26">
        <v>2.657701</v>
      </c>
      <c r="BD74" s="31">
        <f t="shared" si="26"/>
        <v>3.7704672192599995</v>
      </c>
      <c r="BE74" s="26">
        <f t="shared" si="27"/>
        <v>99.99999379126001</v>
      </c>
    </row>
    <row r="75" spans="1:57" ht="12" customHeight="1">
      <c r="A75" s="2" t="s">
        <v>469</v>
      </c>
      <c r="B75" s="4">
        <v>91</v>
      </c>
      <c r="C75" s="4" t="s">
        <v>469</v>
      </c>
      <c r="D75" s="2" t="s">
        <v>63</v>
      </c>
      <c r="E75" s="22">
        <v>2</v>
      </c>
      <c r="F75" s="45">
        <v>1582.66406</v>
      </c>
      <c r="G75" s="44">
        <v>363.0525068493149</v>
      </c>
      <c r="H75" s="4" t="s">
        <v>763</v>
      </c>
      <c r="I75" s="4" t="s">
        <v>860</v>
      </c>
      <c r="J75" s="25">
        <v>20</v>
      </c>
      <c r="K75" s="4" t="s">
        <v>1131</v>
      </c>
      <c r="L75" s="13" t="s">
        <v>433</v>
      </c>
      <c r="M75" s="13"/>
      <c r="N75" s="62" t="s">
        <v>72</v>
      </c>
      <c r="O75" s="2"/>
      <c r="P75" s="95" t="s">
        <v>8</v>
      </c>
      <c r="Q75" s="99" t="s">
        <v>72</v>
      </c>
      <c r="R75" s="2"/>
      <c r="S75" s="2"/>
      <c r="T75" s="2"/>
      <c r="U75" s="2"/>
      <c r="V75" s="2"/>
      <c r="W75" s="2"/>
      <c r="X75" s="2"/>
      <c r="Y75" s="2"/>
      <c r="Z75" s="26">
        <v>0.803856</v>
      </c>
      <c r="AA75" s="26">
        <v>0.01814021</v>
      </c>
      <c r="AB75" s="26">
        <v>0.7293617</v>
      </c>
      <c r="AC75" s="26">
        <v>0.7915729</v>
      </c>
      <c r="AD75" s="26">
        <v>0.6306425</v>
      </c>
      <c r="AE75" s="26">
        <v>0.07369817</v>
      </c>
      <c r="AF75" s="27">
        <f t="shared" si="21"/>
        <v>3.0472714800000005</v>
      </c>
      <c r="AG75" s="26">
        <v>20.2931</v>
      </c>
      <c r="AH75" s="26">
        <v>0</v>
      </c>
      <c r="AI75" s="26">
        <v>0</v>
      </c>
      <c r="AJ75" s="26">
        <v>0</v>
      </c>
      <c r="AK75" s="26">
        <v>0</v>
      </c>
      <c r="AL75" s="28">
        <f t="shared" si="22"/>
        <v>20.2931</v>
      </c>
      <c r="AM75" s="26">
        <v>9.399872</v>
      </c>
      <c r="AN75" s="50">
        <f t="shared" si="23"/>
        <v>29.692971999999997</v>
      </c>
      <c r="AO75" s="26">
        <v>0</v>
      </c>
      <c r="AP75" s="26">
        <v>0</v>
      </c>
      <c r="AQ75" s="29">
        <f t="shared" si="24"/>
        <v>0</v>
      </c>
      <c r="AR75" s="26">
        <v>22.19827</v>
      </c>
      <c r="AS75" s="26">
        <v>12.43554</v>
      </c>
      <c r="AT75" s="26">
        <v>19.3112</v>
      </c>
      <c r="AU75" s="26">
        <v>10.86451</v>
      </c>
      <c r="AV75" s="30">
        <f t="shared" si="25"/>
        <v>64.80951999999999</v>
      </c>
      <c r="AW75" s="26">
        <v>0.4396301</v>
      </c>
      <c r="AX75" s="26">
        <v>0.4267784</v>
      </c>
      <c r="AY75" s="26">
        <v>0</v>
      </c>
      <c r="AZ75" s="26">
        <v>0</v>
      </c>
      <c r="BA75" s="26">
        <v>0</v>
      </c>
      <c r="BB75" s="26">
        <v>0.0005117928</v>
      </c>
      <c r="BC75" s="26">
        <v>1.583316</v>
      </c>
      <c r="BD75" s="31">
        <f t="shared" si="26"/>
        <v>2.4502362928</v>
      </c>
      <c r="BE75" s="26">
        <f t="shared" si="27"/>
        <v>99.9999997728</v>
      </c>
    </row>
    <row r="76" spans="1:57" ht="12" customHeight="1">
      <c r="A76" s="2" t="s">
        <v>469</v>
      </c>
      <c r="B76" s="4">
        <v>91</v>
      </c>
      <c r="C76" s="4" t="s">
        <v>469</v>
      </c>
      <c r="D76" s="2" t="s">
        <v>63</v>
      </c>
      <c r="E76" s="22">
        <v>2</v>
      </c>
      <c r="F76" s="45">
        <v>34.953556</v>
      </c>
      <c r="G76" s="44">
        <v>10.331753424657537</v>
      </c>
      <c r="H76" s="4" t="s">
        <v>761</v>
      </c>
      <c r="I76" s="4" t="s">
        <v>860</v>
      </c>
      <c r="J76" s="25">
        <v>22</v>
      </c>
      <c r="K76" s="4" t="s">
        <v>316</v>
      </c>
      <c r="L76" s="13" t="s">
        <v>434</v>
      </c>
      <c r="M76" s="13"/>
      <c r="N76" s="63" t="s">
        <v>72</v>
      </c>
      <c r="O76" s="2" t="s">
        <v>1062</v>
      </c>
      <c r="P76" s="95" t="s">
        <v>8</v>
      </c>
      <c r="Q76" s="100" t="s">
        <v>72</v>
      </c>
      <c r="R76" s="2" t="s">
        <v>860</v>
      </c>
      <c r="S76" s="2"/>
      <c r="T76" s="2"/>
      <c r="U76" s="2"/>
      <c r="V76" s="2"/>
      <c r="W76" s="2"/>
      <c r="X76" s="2"/>
      <c r="Y76" s="2"/>
      <c r="Z76" s="26">
        <v>0.3888646</v>
      </c>
      <c r="AA76" s="26">
        <v>0</v>
      </c>
      <c r="AB76" s="26">
        <v>0.3013057</v>
      </c>
      <c r="AC76" s="26">
        <v>0.4661224</v>
      </c>
      <c r="AD76" s="26">
        <v>0.2137467</v>
      </c>
      <c r="AE76" s="26">
        <v>0.4764235</v>
      </c>
      <c r="AF76" s="27">
        <f t="shared" si="21"/>
        <v>1.8464629000000001</v>
      </c>
      <c r="AG76" s="26">
        <v>20.3626</v>
      </c>
      <c r="AH76" s="26">
        <v>0</v>
      </c>
      <c r="AI76" s="26">
        <v>0</v>
      </c>
      <c r="AJ76" s="26">
        <v>0</v>
      </c>
      <c r="AK76" s="26">
        <v>0</v>
      </c>
      <c r="AL76" s="28">
        <f t="shared" si="22"/>
        <v>20.3626</v>
      </c>
      <c r="AM76" s="26">
        <v>18.29724</v>
      </c>
      <c r="AN76" s="50">
        <f t="shared" si="23"/>
        <v>38.65984</v>
      </c>
      <c r="AO76" s="26">
        <v>0</v>
      </c>
      <c r="AP76" s="26">
        <v>0</v>
      </c>
      <c r="AQ76" s="29">
        <f t="shared" si="24"/>
        <v>0</v>
      </c>
      <c r="AR76" s="26">
        <v>26.60761</v>
      </c>
      <c r="AS76" s="26">
        <v>15.66274</v>
      </c>
      <c r="AT76" s="26">
        <v>11.93119</v>
      </c>
      <c r="AU76" s="26">
        <v>3.772759</v>
      </c>
      <c r="AV76" s="30">
        <f t="shared" si="25"/>
        <v>57.974299</v>
      </c>
      <c r="AW76" s="26">
        <v>0.7494013</v>
      </c>
      <c r="AX76" s="26">
        <v>0.5923102</v>
      </c>
      <c r="AY76" s="26">
        <v>0</v>
      </c>
      <c r="AZ76" s="26">
        <v>0.1776931</v>
      </c>
      <c r="BA76" s="26">
        <v>0</v>
      </c>
      <c r="BB76" s="26">
        <v>0</v>
      </c>
      <c r="BC76" s="26">
        <v>0</v>
      </c>
      <c r="BD76" s="31">
        <f t="shared" si="26"/>
        <v>1.5194046</v>
      </c>
      <c r="BE76" s="26">
        <f t="shared" si="27"/>
        <v>100.00000650000001</v>
      </c>
    </row>
    <row r="77" spans="1:57" ht="12" customHeight="1">
      <c r="A77" s="2" t="s">
        <v>469</v>
      </c>
      <c r="B77" s="4">
        <v>91</v>
      </c>
      <c r="C77" s="4" t="s">
        <v>469</v>
      </c>
      <c r="D77" s="2" t="s">
        <v>63</v>
      </c>
      <c r="E77" s="22">
        <v>2</v>
      </c>
      <c r="F77" s="45">
        <v>5753.85446</v>
      </c>
      <c r="G77" s="44">
        <v>1606.7109589041097</v>
      </c>
      <c r="H77" s="4" t="s">
        <v>763</v>
      </c>
      <c r="I77" s="4" t="s">
        <v>860</v>
      </c>
      <c r="J77" s="25">
        <v>35</v>
      </c>
      <c r="K77" s="4" t="s">
        <v>659</v>
      </c>
      <c r="L77" s="13" t="s">
        <v>435</v>
      </c>
      <c r="M77" s="13"/>
      <c r="N77" s="63" t="s">
        <v>72</v>
      </c>
      <c r="O77" s="2" t="s">
        <v>72</v>
      </c>
      <c r="P77" s="95" t="s">
        <v>8</v>
      </c>
      <c r="Q77" s="100" t="s">
        <v>72</v>
      </c>
      <c r="R77" s="2" t="s">
        <v>860</v>
      </c>
      <c r="S77" s="2"/>
      <c r="T77" s="2"/>
      <c r="U77" s="2"/>
      <c r="V77" s="2"/>
      <c r="W77" s="2"/>
      <c r="X77" s="2"/>
      <c r="Y77" s="2"/>
      <c r="Z77" s="26">
        <v>1.697508</v>
      </c>
      <c r="AA77" s="26">
        <v>0.2061098</v>
      </c>
      <c r="AB77" s="26">
        <v>0.7503604</v>
      </c>
      <c r="AC77" s="26">
        <v>0.3322595</v>
      </c>
      <c r="AD77" s="26">
        <v>1.10175</v>
      </c>
      <c r="AE77" s="26">
        <v>0.3104238</v>
      </c>
      <c r="AF77" s="27">
        <f t="shared" si="21"/>
        <v>4.3984115</v>
      </c>
      <c r="AG77" s="26">
        <v>17.21947</v>
      </c>
      <c r="AH77" s="26">
        <v>0</v>
      </c>
      <c r="AI77" s="26">
        <v>0</v>
      </c>
      <c r="AJ77" s="26">
        <v>0</v>
      </c>
      <c r="AK77" s="26">
        <v>0</v>
      </c>
      <c r="AL77" s="28">
        <f t="shared" si="22"/>
        <v>17.21947</v>
      </c>
      <c r="AM77" s="26">
        <v>8.836082</v>
      </c>
      <c r="AN77" s="50">
        <f t="shared" si="23"/>
        <v>26.055552</v>
      </c>
      <c r="AO77" s="26">
        <v>0</v>
      </c>
      <c r="AP77" s="26">
        <v>0</v>
      </c>
      <c r="AQ77" s="29">
        <f t="shared" si="24"/>
        <v>0</v>
      </c>
      <c r="AR77" s="26">
        <v>28.50303</v>
      </c>
      <c r="AS77" s="26">
        <v>19.38417</v>
      </c>
      <c r="AT77" s="26">
        <v>9.705444</v>
      </c>
      <c r="AU77" s="26">
        <v>9.965799</v>
      </c>
      <c r="AV77" s="30">
        <f t="shared" si="25"/>
        <v>67.558443</v>
      </c>
      <c r="AW77" s="26">
        <v>0.6361764</v>
      </c>
      <c r="AX77" s="26">
        <v>0.2596042</v>
      </c>
      <c r="AY77" s="26">
        <v>0</v>
      </c>
      <c r="AZ77" s="26">
        <v>0.06627359</v>
      </c>
      <c r="BA77" s="26">
        <v>0</v>
      </c>
      <c r="BB77" s="26">
        <v>0.05480828</v>
      </c>
      <c r="BC77" s="26">
        <v>0.9707353</v>
      </c>
      <c r="BD77" s="31">
        <f t="shared" si="26"/>
        <v>1.9875977699999998</v>
      </c>
      <c r="BE77" s="26">
        <f t="shared" si="27"/>
        <v>100.00000426999999</v>
      </c>
    </row>
    <row r="78" spans="1:57" ht="12" customHeight="1">
      <c r="A78" s="2" t="s">
        <v>469</v>
      </c>
      <c r="B78" s="4">
        <v>91</v>
      </c>
      <c r="C78" s="4" t="s">
        <v>469</v>
      </c>
      <c r="D78" s="2" t="s">
        <v>63</v>
      </c>
      <c r="E78" s="22">
        <v>2</v>
      </c>
      <c r="F78" s="45">
        <v>44.86144584929</v>
      </c>
      <c r="G78" s="44">
        <v>10.401630136986293</v>
      </c>
      <c r="H78" s="4" t="s">
        <v>761</v>
      </c>
      <c r="I78" s="4" t="s">
        <v>860</v>
      </c>
      <c r="J78" s="25">
        <v>14</v>
      </c>
      <c r="K78" s="4" t="s">
        <v>396</v>
      </c>
      <c r="L78" s="13" t="s">
        <v>436</v>
      </c>
      <c r="M78" s="13"/>
      <c r="N78" s="63" t="s">
        <v>1062</v>
      </c>
      <c r="O78" s="2" t="s">
        <v>1062</v>
      </c>
      <c r="P78" s="95" t="s">
        <v>9</v>
      </c>
      <c r="Q78" s="100" t="s">
        <v>9</v>
      </c>
      <c r="R78" s="2" t="s">
        <v>860</v>
      </c>
      <c r="S78" s="2" t="s">
        <v>860</v>
      </c>
      <c r="T78" s="2" t="s">
        <v>860</v>
      </c>
      <c r="U78" s="2" t="s">
        <v>860</v>
      </c>
      <c r="V78" s="2"/>
      <c r="W78" s="2"/>
      <c r="X78" s="2"/>
      <c r="Y78" s="2"/>
      <c r="Z78" s="26">
        <v>0.7462988</v>
      </c>
      <c r="AA78" s="26">
        <v>0.01415743</v>
      </c>
      <c r="AB78" s="26">
        <v>0.2649462</v>
      </c>
      <c r="AC78" s="26">
        <v>0.5905671</v>
      </c>
      <c r="AD78" s="26">
        <v>0.4874201</v>
      </c>
      <c r="AE78" s="26">
        <v>0.0808996</v>
      </c>
      <c r="AF78" s="27">
        <f t="shared" si="21"/>
        <v>2.18428923</v>
      </c>
      <c r="AG78" s="26">
        <v>48.16763</v>
      </c>
      <c r="AH78" s="26">
        <v>0</v>
      </c>
      <c r="AI78" s="26">
        <v>0</v>
      </c>
      <c r="AJ78" s="26">
        <v>0</v>
      </c>
      <c r="AK78" s="26">
        <v>0</v>
      </c>
      <c r="AL78" s="28">
        <f t="shared" si="22"/>
        <v>48.16763</v>
      </c>
      <c r="AM78" s="26">
        <v>7.756249</v>
      </c>
      <c r="AN78" s="50">
        <f t="shared" si="23"/>
        <v>55.923879</v>
      </c>
      <c r="AO78" s="26">
        <v>0</v>
      </c>
      <c r="AP78" s="26">
        <v>0</v>
      </c>
      <c r="AQ78" s="29">
        <f t="shared" si="24"/>
        <v>0</v>
      </c>
      <c r="AR78" s="26">
        <v>10.54931</v>
      </c>
      <c r="AS78" s="26">
        <v>5.936008</v>
      </c>
      <c r="AT78" s="26">
        <v>3.122725</v>
      </c>
      <c r="AU78" s="26">
        <v>17.17094</v>
      </c>
      <c r="AV78" s="30">
        <f t="shared" si="25"/>
        <v>36.778983</v>
      </c>
      <c r="AW78" s="26">
        <v>0.2123615</v>
      </c>
      <c r="AX78" s="26">
        <v>1.013268</v>
      </c>
      <c r="AY78" s="26">
        <v>0</v>
      </c>
      <c r="AZ78" s="26">
        <v>0</v>
      </c>
      <c r="BA78" s="26">
        <v>0</v>
      </c>
      <c r="BB78" s="26">
        <v>0</v>
      </c>
      <c r="BC78" s="26">
        <v>3.887226</v>
      </c>
      <c r="BD78" s="31">
        <f t="shared" si="26"/>
        <v>5.1128555</v>
      </c>
      <c r="BE78" s="26">
        <f t="shared" si="27"/>
        <v>100.00000673</v>
      </c>
    </row>
    <row r="79" spans="1:57" ht="12" customHeight="1">
      <c r="A79" s="2" t="s">
        <v>469</v>
      </c>
      <c r="B79" s="4">
        <v>91</v>
      </c>
      <c r="C79" s="4" t="s">
        <v>469</v>
      </c>
      <c r="D79" s="2" t="s">
        <v>63</v>
      </c>
      <c r="E79" s="22">
        <v>2</v>
      </c>
      <c r="F79" s="45">
        <v>109.040408</v>
      </c>
      <c r="G79" s="44">
        <v>48.16753424657536</v>
      </c>
      <c r="H79" s="4" t="s">
        <v>761</v>
      </c>
      <c r="I79" s="4" t="s">
        <v>860</v>
      </c>
      <c r="J79" s="25">
        <v>25</v>
      </c>
      <c r="K79" s="4" t="s">
        <v>465</v>
      </c>
      <c r="L79" s="13" t="s">
        <v>437</v>
      </c>
      <c r="M79" s="13"/>
      <c r="N79" s="62" t="s">
        <v>72</v>
      </c>
      <c r="O79" s="2" t="s">
        <v>1062</v>
      </c>
      <c r="P79" s="95" t="s">
        <v>8</v>
      </c>
      <c r="Q79" s="99" t="s">
        <v>72</v>
      </c>
      <c r="R79" s="2"/>
      <c r="S79" s="2"/>
      <c r="T79" s="2"/>
      <c r="U79" s="2"/>
      <c r="V79" s="2"/>
      <c r="W79" s="2"/>
      <c r="X79" s="2"/>
      <c r="Y79" s="2"/>
      <c r="Z79" s="26">
        <v>0.5481171</v>
      </c>
      <c r="AA79" s="26">
        <v>0.01073121</v>
      </c>
      <c r="AB79" s="26">
        <v>0.1436331</v>
      </c>
      <c r="AC79" s="26">
        <v>0.3640356</v>
      </c>
      <c r="AD79" s="26">
        <v>0.1882089</v>
      </c>
      <c r="AE79" s="26">
        <v>0.02889171</v>
      </c>
      <c r="AF79" s="27">
        <f t="shared" si="21"/>
        <v>1.28361762</v>
      </c>
      <c r="AG79" s="26">
        <v>30.5146</v>
      </c>
      <c r="AH79" s="26">
        <v>0</v>
      </c>
      <c r="AI79" s="26">
        <v>0</v>
      </c>
      <c r="AJ79" s="26">
        <v>0</v>
      </c>
      <c r="AK79" s="26">
        <v>0</v>
      </c>
      <c r="AL79" s="28">
        <f t="shared" si="22"/>
        <v>30.5146</v>
      </c>
      <c r="AM79" s="26">
        <v>10.26812</v>
      </c>
      <c r="AN79" s="50">
        <f t="shared" si="23"/>
        <v>40.78272</v>
      </c>
      <c r="AO79" s="26">
        <v>0</v>
      </c>
      <c r="AP79" s="26">
        <v>0</v>
      </c>
      <c r="AQ79" s="29">
        <f t="shared" si="24"/>
        <v>0</v>
      </c>
      <c r="AR79" s="26">
        <v>4.488122</v>
      </c>
      <c r="AS79" s="26">
        <v>20.64932</v>
      </c>
      <c r="AT79" s="26">
        <v>1.531261</v>
      </c>
      <c r="AU79" s="26">
        <v>29.78983</v>
      </c>
      <c r="AV79" s="30">
        <f t="shared" si="25"/>
        <v>56.458533</v>
      </c>
      <c r="AW79" s="26">
        <v>0.1040102</v>
      </c>
      <c r="AX79" s="26">
        <v>0.09492992</v>
      </c>
      <c r="AY79" s="26">
        <v>0</v>
      </c>
      <c r="AZ79" s="26">
        <v>0.008254776</v>
      </c>
      <c r="BA79" s="26">
        <v>0</v>
      </c>
      <c r="BB79" s="26">
        <v>0</v>
      </c>
      <c r="BC79" s="26">
        <v>1.267933</v>
      </c>
      <c r="BD79" s="31">
        <f t="shared" si="26"/>
        <v>1.475127896</v>
      </c>
      <c r="BE79" s="26">
        <f t="shared" si="27"/>
        <v>99.999998516</v>
      </c>
    </row>
    <row r="80" spans="1:57" ht="12" customHeight="1">
      <c r="A80" s="2" t="s">
        <v>469</v>
      </c>
      <c r="B80" s="4">
        <v>91</v>
      </c>
      <c r="C80" s="4" t="s">
        <v>469</v>
      </c>
      <c r="D80" s="2" t="s">
        <v>63</v>
      </c>
      <c r="E80" s="22">
        <v>2</v>
      </c>
      <c r="F80" s="45">
        <v>65.42133873937</v>
      </c>
      <c r="G80" s="44"/>
      <c r="H80" s="4" t="s">
        <v>777</v>
      </c>
      <c r="I80" s="4" t="s">
        <v>1054</v>
      </c>
      <c r="J80" s="25">
        <v>11</v>
      </c>
      <c r="K80" s="4" t="s">
        <v>466</v>
      </c>
      <c r="L80" s="12" t="s">
        <v>796</v>
      </c>
      <c r="M80" s="12"/>
      <c r="N80" s="60" t="s">
        <v>483</v>
      </c>
      <c r="O80" s="22" t="s">
        <v>969</v>
      </c>
      <c r="P80" s="95" t="s">
        <v>1203</v>
      </c>
      <c r="Q80" s="97" t="s">
        <v>1203</v>
      </c>
      <c r="Z80" s="26">
        <v>0.2092558</v>
      </c>
      <c r="AA80" s="26">
        <v>0.00156746</v>
      </c>
      <c r="AB80" s="26">
        <v>0.07523806</v>
      </c>
      <c r="AC80" s="26">
        <v>0.7327873</v>
      </c>
      <c r="AD80" s="26">
        <v>0.6230652</v>
      </c>
      <c r="AE80" s="26">
        <v>0.01724206</v>
      </c>
      <c r="AF80" s="27">
        <f t="shared" si="21"/>
        <v>1.6591558800000001</v>
      </c>
      <c r="AG80" s="26">
        <v>4.67965</v>
      </c>
      <c r="AH80" s="26">
        <v>0</v>
      </c>
      <c r="AI80" s="26">
        <v>0</v>
      </c>
      <c r="AJ80" s="26">
        <v>0</v>
      </c>
      <c r="AK80" s="26">
        <v>0</v>
      </c>
      <c r="AL80" s="28">
        <f t="shared" si="22"/>
        <v>4.67965</v>
      </c>
      <c r="AM80" s="26">
        <v>1.737529</v>
      </c>
      <c r="AN80" s="50">
        <f t="shared" si="23"/>
        <v>6.417179</v>
      </c>
      <c r="AO80" s="26">
        <v>0</v>
      </c>
      <c r="AP80" s="26">
        <v>0</v>
      </c>
      <c r="AQ80" s="29">
        <f t="shared" si="24"/>
        <v>0</v>
      </c>
      <c r="AR80" s="26">
        <v>0.9059916</v>
      </c>
      <c r="AS80" s="26">
        <v>27.62883</v>
      </c>
      <c r="AT80" s="26">
        <v>2.809671</v>
      </c>
      <c r="AU80" s="26">
        <v>58.32047</v>
      </c>
      <c r="AV80" s="30">
        <f t="shared" si="25"/>
        <v>89.6649626</v>
      </c>
      <c r="AW80" s="26">
        <v>0.05407735</v>
      </c>
      <c r="AX80" s="26">
        <v>0.8777773</v>
      </c>
      <c r="AY80" s="26">
        <v>0</v>
      </c>
      <c r="AZ80" s="26">
        <v>0.003918649</v>
      </c>
      <c r="BA80" s="26">
        <v>0</v>
      </c>
      <c r="BB80" s="26">
        <v>0</v>
      </c>
      <c r="BC80" s="26">
        <v>1.322936</v>
      </c>
      <c r="BD80" s="31">
        <f t="shared" si="26"/>
        <v>2.258709299</v>
      </c>
      <c r="BE80" s="26">
        <f t="shared" si="27"/>
        <v>100.000006779</v>
      </c>
    </row>
    <row r="81" spans="1:57" ht="12" customHeight="1">
      <c r="A81" s="2" t="s">
        <v>469</v>
      </c>
      <c r="B81" s="4">
        <v>91</v>
      </c>
      <c r="C81" s="4" t="s">
        <v>469</v>
      </c>
      <c r="D81" s="2" t="s">
        <v>63</v>
      </c>
      <c r="E81" s="22">
        <v>2</v>
      </c>
      <c r="F81" s="45">
        <v>56.130052</v>
      </c>
      <c r="G81" s="44">
        <v>20.432342465753464</v>
      </c>
      <c r="H81" s="4" t="s">
        <v>777</v>
      </c>
      <c r="I81" s="4" t="s">
        <v>860</v>
      </c>
      <c r="J81" s="25">
        <v>10</v>
      </c>
      <c r="K81" s="4" t="s">
        <v>778</v>
      </c>
      <c r="L81" s="13" t="s">
        <v>737</v>
      </c>
      <c r="M81" s="13"/>
      <c r="N81" s="62" t="s">
        <v>483</v>
      </c>
      <c r="O81" s="2" t="s">
        <v>857</v>
      </c>
      <c r="P81" s="95" t="s">
        <v>1203</v>
      </c>
      <c r="Q81" s="99" t="s">
        <v>1203</v>
      </c>
      <c r="R81" s="2"/>
      <c r="S81" s="2"/>
      <c r="T81" s="2"/>
      <c r="U81" s="2"/>
      <c r="V81" s="2" t="s">
        <v>860</v>
      </c>
      <c r="W81" s="2"/>
      <c r="X81" s="2"/>
      <c r="Y81" s="2"/>
      <c r="Z81" s="26">
        <v>0.04328866</v>
      </c>
      <c r="AA81" s="26">
        <v>0</v>
      </c>
      <c r="AB81" s="26">
        <v>0.003206567</v>
      </c>
      <c r="AC81" s="26">
        <v>0.1426922</v>
      </c>
      <c r="AD81" s="26">
        <v>0.08016418</v>
      </c>
      <c r="AE81" s="26">
        <v>0</v>
      </c>
      <c r="AF81" s="27">
        <f t="shared" si="21"/>
        <v>0.269351607</v>
      </c>
      <c r="AG81" s="26">
        <v>4.72167</v>
      </c>
      <c r="AH81" s="26">
        <v>0</v>
      </c>
      <c r="AI81" s="26">
        <v>0</v>
      </c>
      <c r="AJ81" s="26">
        <v>0</v>
      </c>
      <c r="AK81" s="26">
        <v>0</v>
      </c>
      <c r="AL81" s="28">
        <f t="shared" si="22"/>
        <v>4.72167</v>
      </c>
      <c r="AM81" s="26">
        <v>1.172</v>
      </c>
      <c r="AN81" s="50">
        <f t="shared" si="23"/>
        <v>5.893669999999999</v>
      </c>
      <c r="AO81" s="26">
        <v>0</v>
      </c>
      <c r="AP81" s="26">
        <v>0</v>
      </c>
      <c r="AQ81" s="29">
        <f t="shared" si="24"/>
        <v>0</v>
      </c>
      <c r="AR81" s="26">
        <v>1.656192</v>
      </c>
      <c r="AS81" s="26">
        <v>28.35086</v>
      </c>
      <c r="AT81" s="26">
        <v>3.004553</v>
      </c>
      <c r="AU81" s="26">
        <v>50.69582</v>
      </c>
      <c r="AV81" s="30">
        <f t="shared" si="25"/>
        <v>83.707425</v>
      </c>
      <c r="AW81" s="26">
        <v>0.02244597</v>
      </c>
      <c r="AX81" s="26">
        <v>0.7118579</v>
      </c>
      <c r="AY81" s="26">
        <v>0</v>
      </c>
      <c r="AZ81" s="26">
        <v>0.00480985</v>
      </c>
      <c r="BA81" s="26">
        <v>0</v>
      </c>
      <c r="BB81" s="26">
        <v>0</v>
      </c>
      <c r="BC81" s="26">
        <v>9.390431</v>
      </c>
      <c r="BD81" s="31">
        <f t="shared" si="26"/>
        <v>10.12954472</v>
      </c>
      <c r="BE81" s="26">
        <f t="shared" si="27"/>
        <v>99.999991327</v>
      </c>
    </row>
    <row r="82" spans="1:57" ht="12" customHeight="1">
      <c r="A82" s="2" t="s">
        <v>469</v>
      </c>
      <c r="B82" s="4">
        <v>91</v>
      </c>
      <c r="C82" s="4" t="s">
        <v>469</v>
      </c>
      <c r="D82" s="2" t="s">
        <v>63</v>
      </c>
      <c r="E82" s="22">
        <v>2</v>
      </c>
      <c r="F82" s="45">
        <v>191.394912</v>
      </c>
      <c r="G82" s="44"/>
      <c r="H82" s="4" t="s">
        <v>761</v>
      </c>
      <c r="I82" s="4" t="s">
        <v>1054</v>
      </c>
      <c r="J82" s="25">
        <v>7</v>
      </c>
      <c r="K82" s="4" t="s">
        <v>779</v>
      </c>
      <c r="L82" s="12" t="s">
        <v>797</v>
      </c>
      <c r="M82" s="12"/>
      <c r="N82" s="61" t="s">
        <v>1062</v>
      </c>
      <c r="O82" s="22" t="s">
        <v>1062</v>
      </c>
      <c r="P82" s="95" t="s">
        <v>9</v>
      </c>
      <c r="Q82" s="98" t="s">
        <v>9</v>
      </c>
      <c r="R82" s="22" t="s">
        <v>860</v>
      </c>
      <c r="S82" s="22" t="s">
        <v>860</v>
      </c>
      <c r="Z82" s="26">
        <v>0.01410729</v>
      </c>
      <c r="AA82" s="26">
        <v>0</v>
      </c>
      <c r="AB82" s="26">
        <v>0.01880972</v>
      </c>
      <c r="AC82" s="26">
        <v>0.04185163</v>
      </c>
      <c r="AD82" s="26">
        <v>0.02351215</v>
      </c>
      <c r="AE82" s="26">
        <v>0</v>
      </c>
      <c r="AF82" s="27">
        <f t="shared" si="21"/>
        <v>0.09828078999999999</v>
      </c>
      <c r="AG82" s="26">
        <v>51.56497</v>
      </c>
      <c r="AH82" s="26">
        <v>0</v>
      </c>
      <c r="AI82" s="26">
        <v>0</v>
      </c>
      <c r="AJ82" s="26">
        <v>0</v>
      </c>
      <c r="AK82" s="26">
        <v>0</v>
      </c>
      <c r="AL82" s="28">
        <f t="shared" si="22"/>
        <v>51.56497</v>
      </c>
      <c r="AM82" s="26">
        <v>8.951546</v>
      </c>
      <c r="AN82" s="50">
        <f t="shared" si="23"/>
        <v>60.516516</v>
      </c>
      <c r="AO82" s="26">
        <v>0</v>
      </c>
      <c r="AP82" s="26">
        <v>0</v>
      </c>
      <c r="AQ82" s="29">
        <f t="shared" si="24"/>
        <v>0</v>
      </c>
      <c r="AR82" s="26">
        <v>0.7646152</v>
      </c>
      <c r="AS82" s="26">
        <v>16.10582</v>
      </c>
      <c r="AT82" s="26">
        <v>1.408378</v>
      </c>
      <c r="AU82" s="26">
        <v>17.2993</v>
      </c>
      <c r="AV82" s="30">
        <f t="shared" si="25"/>
        <v>35.578113200000004</v>
      </c>
      <c r="AW82" s="26">
        <v>0.008934617</v>
      </c>
      <c r="AX82" s="26">
        <v>0.2304191</v>
      </c>
      <c r="AY82" s="26">
        <v>0</v>
      </c>
      <c r="AZ82" s="26">
        <v>0.003761944</v>
      </c>
      <c r="BA82" s="26">
        <v>0</v>
      </c>
      <c r="BB82" s="26">
        <v>0</v>
      </c>
      <c r="BC82" s="26">
        <v>3.563972</v>
      </c>
      <c r="BD82" s="31">
        <f t="shared" si="26"/>
        <v>3.807087661</v>
      </c>
      <c r="BE82" s="26">
        <f t="shared" si="27"/>
        <v>99.999997651</v>
      </c>
    </row>
    <row r="83" spans="1:57" ht="12" customHeight="1">
      <c r="A83" s="2" t="s">
        <v>469</v>
      </c>
      <c r="B83" s="4">
        <v>91</v>
      </c>
      <c r="C83" s="4" t="s">
        <v>469</v>
      </c>
      <c r="D83" s="2" t="s">
        <v>63</v>
      </c>
      <c r="E83" s="22">
        <v>2</v>
      </c>
      <c r="F83" s="45">
        <v>7021.53523</v>
      </c>
      <c r="G83" s="44">
        <v>2331.5575342465754</v>
      </c>
      <c r="H83" s="4" t="s">
        <v>763</v>
      </c>
      <c r="I83" s="4" t="s">
        <v>860</v>
      </c>
      <c r="J83" s="25">
        <v>106</v>
      </c>
      <c r="K83" s="4" t="s">
        <v>815</v>
      </c>
      <c r="L83" s="13" t="s">
        <v>738</v>
      </c>
      <c r="M83" s="13"/>
      <c r="N83" s="63" t="s">
        <v>72</v>
      </c>
      <c r="O83" s="2"/>
      <c r="P83" s="4" t="s">
        <v>7</v>
      </c>
      <c r="Q83" s="100" t="s">
        <v>72</v>
      </c>
      <c r="R83" s="2" t="s">
        <v>860</v>
      </c>
      <c r="S83" s="2"/>
      <c r="T83" s="2"/>
      <c r="U83" s="2"/>
      <c r="V83" s="2"/>
      <c r="W83" s="2" t="s">
        <v>860</v>
      </c>
      <c r="X83" s="2"/>
      <c r="Y83" s="2"/>
      <c r="Z83" s="26">
        <v>4.345717</v>
      </c>
      <c r="AA83" s="26">
        <v>0.9944435</v>
      </c>
      <c r="AB83" s="26">
        <v>1.826026</v>
      </c>
      <c r="AC83" s="26">
        <v>0.2355113</v>
      </c>
      <c r="AD83" s="26">
        <v>1.800686</v>
      </c>
      <c r="AE83" s="26">
        <v>0.4787259</v>
      </c>
      <c r="AF83" s="27">
        <f t="shared" si="21"/>
        <v>9.6811097</v>
      </c>
      <c r="AG83" s="26">
        <v>21.97713</v>
      </c>
      <c r="AH83" s="26">
        <v>0</v>
      </c>
      <c r="AI83" s="26">
        <v>0</v>
      </c>
      <c r="AJ83" s="26">
        <v>0</v>
      </c>
      <c r="AK83" s="26">
        <v>0.002178998</v>
      </c>
      <c r="AL83" s="28">
        <f t="shared" si="22"/>
        <v>21.979308998</v>
      </c>
      <c r="AM83" s="26">
        <v>7.044368</v>
      </c>
      <c r="AN83" s="50">
        <f t="shared" si="23"/>
        <v>29.023676998</v>
      </c>
      <c r="AO83" s="26">
        <v>0</v>
      </c>
      <c r="AP83" s="26">
        <v>0</v>
      </c>
      <c r="AQ83" s="29">
        <f t="shared" si="24"/>
        <v>0</v>
      </c>
      <c r="AR83" s="26">
        <v>24.04046</v>
      </c>
      <c r="AS83" s="26">
        <v>16.4585</v>
      </c>
      <c r="AT83" s="26">
        <v>8.760073</v>
      </c>
      <c r="AU83" s="26">
        <v>9.588593</v>
      </c>
      <c r="AV83" s="30">
        <f t="shared" si="25"/>
        <v>58.84762599999999</v>
      </c>
      <c r="AW83" s="26">
        <v>1.518364</v>
      </c>
      <c r="AX83" s="26">
        <v>0.2840901</v>
      </c>
      <c r="AY83" s="26">
        <v>0</v>
      </c>
      <c r="AZ83" s="26">
        <v>0.1593104</v>
      </c>
      <c r="BA83" s="26">
        <v>0</v>
      </c>
      <c r="BB83" s="26">
        <v>0.1644759</v>
      </c>
      <c r="BC83" s="26">
        <v>0.3213381</v>
      </c>
      <c r="BD83" s="31">
        <f t="shared" si="26"/>
        <v>2.4475785000000005</v>
      </c>
      <c r="BE83" s="26">
        <f t="shared" si="27"/>
        <v>99.99999119799999</v>
      </c>
    </row>
    <row r="84" spans="1:57" ht="12" customHeight="1">
      <c r="A84" s="2" t="s">
        <v>469</v>
      </c>
      <c r="B84" s="4">
        <v>91</v>
      </c>
      <c r="C84" s="4" t="s">
        <v>469</v>
      </c>
      <c r="D84" s="2" t="s">
        <v>63</v>
      </c>
      <c r="E84" s="22">
        <v>2</v>
      </c>
      <c r="F84" s="45">
        <v>1908.61683</v>
      </c>
      <c r="G84" s="44">
        <v>624.2616438356164</v>
      </c>
      <c r="H84" s="4" t="s">
        <v>763</v>
      </c>
      <c r="I84" s="4" t="s">
        <v>860</v>
      </c>
      <c r="J84" s="25">
        <v>48</v>
      </c>
      <c r="K84" s="4" t="s">
        <v>816</v>
      </c>
      <c r="L84" s="13" t="s">
        <v>739</v>
      </c>
      <c r="M84" s="13"/>
      <c r="N84" s="63" t="s">
        <v>72</v>
      </c>
      <c r="O84" s="2"/>
      <c r="P84" s="95" t="s">
        <v>8</v>
      </c>
      <c r="Q84" s="100" t="s">
        <v>72</v>
      </c>
      <c r="R84" s="2" t="s">
        <v>860</v>
      </c>
      <c r="S84" s="2"/>
      <c r="T84" s="2"/>
      <c r="U84" s="2"/>
      <c r="V84" s="2"/>
      <c r="W84" s="2"/>
      <c r="X84" s="2"/>
      <c r="Y84" s="2"/>
      <c r="Z84" s="26">
        <v>1.689637</v>
      </c>
      <c r="AA84" s="26">
        <v>0.2780302</v>
      </c>
      <c r="AB84" s="26">
        <v>0.9939957</v>
      </c>
      <c r="AC84" s="26">
        <v>0.2941103</v>
      </c>
      <c r="AD84" s="26">
        <v>0.7958944</v>
      </c>
      <c r="AE84" s="26">
        <v>0.2050331</v>
      </c>
      <c r="AF84" s="27">
        <f t="shared" si="21"/>
        <v>4.2567007</v>
      </c>
      <c r="AG84" s="26">
        <v>33.15916</v>
      </c>
      <c r="AH84" s="26">
        <v>0</v>
      </c>
      <c r="AI84" s="26">
        <v>0</v>
      </c>
      <c r="AJ84" s="26">
        <v>0</v>
      </c>
      <c r="AK84" s="26">
        <v>0.009195368</v>
      </c>
      <c r="AL84" s="28">
        <f t="shared" si="22"/>
        <v>33.168355368</v>
      </c>
      <c r="AM84" s="26">
        <v>8.717161</v>
      </c>
      <c r="AN84" s="50">
        <f t="shared" si="23"/>
        <v>41.885516368</v>
      </c>
      <c r="AO84" s="26">
        <v>0</v>
      </c>
      <c r="AP84" s="26">
        <v>0</v>
      </c>
      <c r="AQ84" s="29">
        <f t="shared" si="24"/>
        <v>0</v>
      </c>
      <c r="AR84" s="26">
        <v>15.08182</v>
      </c>
      <c r="AS84" s="26">
        <v>11.28017</v>
      </c>
      <c r="AT84" s="26">
        <v>7.066051</v>
      </c>
      <c r="AU84" s="26">
        <v>19.24666</v>
      </c>
      <c r="AV84" s="30">
        <f t="shared" si="25"/>
        <v>52.674701</v>
      </c>
      <c r="AW84" s="26">
        <v>0.6667349</v>
      </c>
      <c r="AX84" s="26">
        <v>0.1737689</v>
      </c>
      <c r="AY84" s="26">
        <v>0</v>
      </c>
      <c r="AZ84" s="26">
        <v>0.05050379</v>
      </c>
      <c r="BA84" s="26">
        <v>0</v>
      </c>
      <c r="BB84" s="26">
        <v>0.07497761</v>
      </c>
      <c r="BC84" s="26">
        <v>0.217105</v>
      </c>
      <c r="BD84" s="31">
        <f t="shared" si="26"/>
        <v>1.1830902</v>
      </c>
      <c r="BE84" s="26">
        <f t="shared" si="27"/>
        <v>100.00000826799999</v>
      </c>
    </row>
    <row r="85" spans="1:57" ht="12" customHeight="1">
      <c r="A85" s="2" t="s">
        <v>928</v>
      </c>
      <c r="B85" s="4">
        <v>94</v>
      </c>
      <c r="C85" s="4" t="s">
        <v>928</v>
      </c>
      <c r="D85" s="2" t="s">
        <v>64</v>
      </c>
      <c r="E85" s="22">
        <v>2</v>
      </c>
      <c r="F85" s="45">
        <v>66.484128</v>
      </c>
      <c r="G85" s="44">
        <v>52.25479452054795</v>
      </c>
      <c r="H85" s="4" t="s">
        <v>258</v>
      </c>
      <c r="I85" s="4" t="s">
        <v>860</v>
      </c>
      <c r="J85" s="25">
        <v>10</v>
      </c>
      <c r="K85" s="4" t="s">
        <v>1034</v>
      </c>
      <c r="L85" s="13" t="s">
        <v>1343</v>
      </c>
      <c r="M85" s="13"/>
      <c r="N85" s="60" t="s">
        <v>483</v>
      </c>
      <c r="O85" s="22" t="s">
        <v>483</v>
      </c>
      <c r="P85" s="95" t="s">
        <v>1203</v>
      </c>
      <c r="Q85" s="97" t="s">
        <v>1203</v>
      </c>
      <c r="V85" s="22" t="s">
        <v>860</v>
      </c>
      <c r="Z85" s="26">
        <v>0.1245279</v>
      </c>
      <c r="AA85" s="26">
        <v>0</v>
      </c>
      <c r="AB85" s="26">
        <v>0.1515992</v>
      </c>
      <c r="AC85" s="26">
        <v>0</v>
      </c>
      <c r="AD85" s="26">
        <v>0</v>
      </c>
      <c r="AE85" s="26">
        <v>0</v>
      </c>
      <c r="AF85" s="27">
        <f t="shared" si="21"/>
        <v>0.27612709999999996</v>
      </c>
      <c r="AG85" s="26">
        <v>1.053073</v>
      </c>
      <c r="AH85" s="26">
        <v>0</v>
      </c>
      <c r="AI85" s="26">
        <v>0</v>
      </c>
      <c r="AJ85" s="26">
        <v>0</v>
      </c>
      <c r="AK85" s="26">
        <v>0</v>
      </c>
      <c r="AL85" s="28">
        <f t="shared" si="22"/>
        <v>1.053073</v>
      </c>
      <c r="AM85" s="26">
        <v>0.8053709</v>
      </c>
      <c r="AN85" s="50">
        <f t="shared" si="23"/>
        <v>1.8584439</v>
      </c>
      <c r="AO85" s="26">
        <v>0</v>
      </c>
      <c r="AP85" s="26">
        <v>0</v>
      </c>
      <c r="AQ85" s="29">
        <f t="shared" si="24"/>
        <v>0</v>
      </c>
      <c r="AR85" s="26">
        <v>28.26649</v>
      </c>
      <c r="AS85" s="26">
        <v>35.29284</v>
      </c>
      <c r="AT85" s="26">
        <v>32.89703</v>
      </c>
      <c r="AU85" s="26">
        <v>0.03654625</v>
      </c>
      <c r="AV85" s="30">
        <f t="shared" si="25"/>
        <v>96.49290625</v>
      </c>
      <c r="AW85" s="26">
        <v>0.008121388</v>
      </c>
      <c r="AX85" s="26">
        <v>0</v>
      </c>
      <c r="AY85" s="26">
        <v>0</v>
      </c>
      <c r="AZ85" s="26">
        <v>0.01082852</v>
      </c>
      <c r="BA85" s="26">
        <v>0</v>
      </c>
      <c r="BB85" s="26">
        <v>0</v>
      </c>
      <c r="BC85" s="26">
        <v>1.353565</v>
      </c>
      <c r="BD85" s="31">
        <f t="shared" si="26"/>
        <v>1.3725149079999999</v>
      </c>
      <c r="BE85" s="26">
        <f t="shared" si="27"/>
        <v>99.999992158</v>
      </c>
    </row>
    <row r="86" spans="1:57" ht="12" customHeight="1">
      <c r="A86" s="2" t="s">
        <v>928</v>
      </c>
      <c r="B86" s="4">
        <v>94</v>
      </c>
      <c r="C86" s="4" t="s">
        <v>928</v>
      </c>
      <c r="D86" s="2" t="s">
        <v>64</v>
      </c>
      <c r="E86" s="22">
        <v>2</v>
      </c>
      <c r="F86" s="45">
        <v>181.244704</v>
      </c>
      <c r="G86" s="44">
        <v>99.22945205479452</v>
      </c>
      <c r="H86" s="4" t="s">
        <v>1127</v>
      </c>
      <c r="I86" s="4" t="s">
        <v>860</v>
      </c>
      <c r="J86" s="25">
        <v>53</v>
      </c>
      <c r="K86" s="4" t="s">
        <v>1035</v>
      </c>
      <c r="L86" s="13" t="s">
        <v>1344</v>
      </c>
      <c r="M86" s="13"/>
      <c r="N86" s="63" t="s">
        <v>72</v>
      </c>
      <c r="O86" s="2" t="s">
        <v>1062</v>
      </c>
      <c r="P86" s="95" t="s">
        <v>8</v>
      </c>
      <c r="Q86" s="100" t="s">
        <v>72</v>
      </c>
      <c r="R86" s="2" t="s">
        <v>860</v>
      </c>
      <c r="S86" s="2"/>
      <c r="T86" s="2"/>
      <c r="U86" s="2"/>
      <c r="V86" s="2"/>
      <c r="W86" s="2"/>
      <c r="X86" s="2"/>
      <c r="Y86" s="2"/>
      <c r="Z86" s="26">
        <v>1.659228</v>
      </c>
      <c r="AA86" s="26">
        <v>0.2254008</v>
      </c>
      <c r="AB86" s="26">
        <v>0.7754979</v>
      </c>
      <c r="AC86" s="26">
        <v>0.1181616</v>
      </c>
      <c r="AD86" s="26">
        <v>0.6583291</v>
      </c>
      <c r="AE86" s="26">
        <v>0.4354108</v>
      </c>
      <c r="AF86" s="27">
        <f t="shared" si="21"/>
        <v>3.8720282000000004</v>
      </c>
      <c r="AG86" s="26">
        <v>22.44873</v>
      </c>
      <c r="AH86" s="26">
        <v>0</v>
      </c>
      <c r="AI86" s="26">
        <v>0</v>
      </c>
      <c r="AJ86" s="26">
        <v>0</v>
      </c>
      <c r="AK86" s="26">
        <v>0.2114994</v>
      </c>
      <c r="AL86" s="28">
        <f t="shared" si="22"/>
        <v>22.660229400000002</v>
      </c>
      <c r="AM86" s="26">
        <v>26.69708</v>
      </c>
      <c r="AN86" s="50">
        <f t="shared" si="23"/>
        <v>49.357309400000005</v>
      </c>
      <c r="AO86" s="26">
        <v>0</v>
      </c>
      <c r="AP86" s="26">
        <v>0</v>
      </c>
      <c r="AQ86" s="29">
        <f t="shared" si="24"/>
        <v>0</v>
      </c>
      <c r="AR86" s="26">
        <v>16.66278</v>
      </c>
      <c r="AS86" s="26">
        <v>17.47204</v>
      </c>
      <c r="AT86" s="26">
        <v>11.54161</v>
      </c>
      <c r="AU86" s="26">
        <v>0.6245687</v>
      </c>
      <c r="AV86" s="30">
        <f t="shared" si="25"/>
        <v>46.3009987</v>
      </c>
      <c r="AW86" s="26">
        <v>0.3033477</v>
      </c>
      <c r="AX86" s="26">
        <v>0.04120763</v>
      </c>
      <c r="AY86" s="26">
        <v>0</v>
      </c>
      <c r="AZ86" s="26">
        <v>0.1251123</v>
      </c>
      <c r="BA86" s="26">
        <v>0</v>
      </c>
      <c r="BB86" s="26">
        <v>0</v>
      </c>
      <c r="BC86" s="26">
        <v>0</v>
      </c>
      <c r="BD86" s="31">
        <f t="shared" si="26"/>
        <v>0.46966763</v>
      </c>
      <c r="BE86" s="26">
        <f t="shared" si="27"/>
        <v>100.00000393000002</v>
      </c>
    </row>
    <row r="87" spans="1:57" ht="12" customHeight="1">
      <c r="A87" s="2" t="s">
        <v>928</v>
      </c>
      <c r="B87" s="4">
        <v>94</v>
      </c>
      <c r="C87" s="4" t="s">
        <v>928</v>
      </c>
      <c r="D87" s="2" t="s">
        <v>64</v>
      </c>
      <c r="E87" s="22">
        <v>2</v>
      </c>
      <c r="F87" s="45">
        <v>1635.69421</v>
      </c>
      <c r="G87" s="44">
        <v>926.8424657534247</v>
      </c>
      <c r="H87" s="4" t="s">
        <v>763</v>
      </c>
      <c r="I87" s="4" t="s">
        <v>860</v>
      </c>
      <c r="J87" s="25">
        <v>92</v>
      </c>
      <c r="K87" s="4" t="s">
        <v>1036</v>
      </c>
      <c r="L87" s="13" t="s">
        <v>1345</v>
      </c>
      <c r="M87" s="13"/>
      <c r="N87" s="62" t="s">
        <v>72</v>
      </c>
      <c r="O87" s="2"/>
      <c r="P87" s="4" t="s">
        <v>7</v>
      </c>
      <c r="Q87" s="99" t="s">
        <v>72</v>
      </c>
      <c r="R87" s="2"/>
      <c r="S87" s="2"/>
      <c r="T87" s="2"/>
      <c r="U87" s="2"/>
      <c r="V87" s="2"/>
      <c r="W87" s="2"/>
      <c r="X87" s="2"/>
      <c r="Y87" s="2"/>
      <c r="Z87" s="26">
        <v>5.308568</v>
      </c>
      <c r="AA87" s="26">
        <v>0.881781</v>
      </c>
      <c r="AB87" s="26">
        <v>2.604737</v>
      </c>
      <c r="AC87" s="26">
        <v>0.2981637</v>
      </c>
      <c r="AD87" s="26">
        <v>1.942493</v>
      </c>
      <c r="AE87" s="26">
        <v>0.8280246</v>
      </c>
      <c r="AF87" s="27">
        <f t="shared" si="21"/>
        <v>11.863767300000003</v>
      </c>
      <c r="AG87" s="26">
        <v>13.60186</v>
      </c>
      <c r="AH87" s="26">
        <v>0</v>
      </c>
      <c r="AI87" s="26">
        <v>0</v>
      </c>
      <c r="AJ87" s="26">
        <v>0</v>
      </c>
      <c r="AK87" s="26">
        <v>0.09254684</v>
      </c>
      <c r="AL87" s="28">
        <f t="shared" si="22"/>
        <v>13.694406840000001</v>
      </c>
      <c r="AM87" s="26">
        <v>15.38137</v>
      </c>
      <c r="AN87" s="50">
        <f t="shared" si="23"/>
        <v>29.075776840000003</v>
      </c>
      <c r="AO87" s="26">
        <v>0</v>
      </c>
      <c r="AP87" s="26">
        <v>0</v>
      </c>
      <c r="AQ87" s="29">
        <f t="shared" si="24"/>
        <v>0</v>
      </c>
      <c r="AR87" s="26">
        <v>25.17714</v>
      </c>
      <c r="AS87" s="26">
        <v>17.98985</v>
      </c>
      <c r="AT87" s="26">
        <v>14.53739</v>
      </c>
      <c r="AU87" s="26">
        <v>0.5356382</v>
      </c>
      <c r="AV87" s="30">
        <f t="shared" si="25"/>
        <v>58.2400182</v>
      </c>
      <c r="AW87" s="26">
        <v>0.3173663</v>
      </c>
      <c r="AX87" s="26">
        <v>0.05348129</v>
      </c>
      <c r="AY87" s="26">
        <v>0</v>
      </c>
      <c r="AZ87" s="26">
        <v>0.1903758</v>
      </c>
      <c r="BA87" s="26">
        <v>0</v>
      </c>
      <c r="BB87" s="26">
        <v>0.1373347</v>
      </c>
      <c r="BC87" s="26">
        <v>0.1218735</v>
      </c>
      <c r="BD87" s="31">
        <f t="shared" si="26"/>
        <v>0.82043159</v>
      </c>
      <c r="BE87" s="26">
        <f t="shared" si="27"/>
        <v>99.99999393000002</v>
      </c>
    </row>
    <row r="88" spans="1:57" ht="12" customHeight="1">
      <c r="A88" s="2" t="s">
        <v>928</v>
      </c>
      <c r="B88" s="4">
        <v>94</v>
      </c>
      <c r="C88" s="4" t="s">
        <v>928</v>
      </c>
      <c r="D88" s="2" t="s">
        <v>64</v>
      </c>
      <c r="E88" s="22">
        <v>2</v>
      </c>
      <c r="F88" s="45">
        <v>13107.6577</v>
      </c>
      <c r="G88" s="44"/>
      <c r="H88" s="4" t="s">
        <v>763</v>
      </c>
      <c r="I88" s="4" t="s">
        <v>1054</v>
      </c>
      <c r="J88" s="25">
        <v>97</v>
      </c>
      <c r="K88" s="4" t="s">
        <v>1037</v>
      </c>
      <c r="L88" s="12" t="s">
        <v>808</v>
      </c>
      <c r="M88" s="12"/>
      <c r="N88" s="60" t="s">
        <v>72</v>
      </c>
      <c r="O88" s="22" t="s">
        <v>969</v>
      </c>
      <c r="P88" s="95" t="s">
        <v>4</v>
      </c>
      <c r="Q88" s="97" t="s">
        <v>72</v>
      </c>
      <c r="Z88" s="26">
        <v>5.041496</v>
      </c>
      <c r="AA88" s="26">
        <v>1.176881</v>
      </c>
      <c r="AB88" s="26">
        <v>2.15721</v>
      </c>
      <c r="AC88" s="26">
        <v>0.2001498</v>
      </c>
      <c r="AD88" s="26">
        <v>1.997461</v>
      </c>
      <c r="AE88" s="26">
        <v>0.7195163</v>
      </c>
      <c r="AF88" s="27">
        <f t="shared" si="21"/>
        <v>11.2927141</v>
      </c>
      <c r="AG88" s="26">
        <v>8.445931</v>
      </c>
      <c r="AH88" s="26">
        <v>0</v>
      </c>
      <c r="AI88" s="26">
        <v>0</v>
      </c>
      <c r="AJ88" s="26">
        <v>0</v>
      </c>
      <c r="AK88" s="26">
        <v>0.07907806</v>
      </c>
      <c r="AL88" s="28">
        <f t="shared" si="22"/>
        <v>8.52500906</v>
      </c>
      <c r="AM88" s="26">
        <v>7.672391</v>
      </c>
      <c r="AN88" s="50">
        <f t="shared" si="23"/>
        <v>16.19740006</v>
      </c>
      <c r="AO88" s="26">
        <v>0</v>
      </c>
      <c r="AP88" s="26">
        <v>0</v>
      </c>
      <c r="AQ88" s="29">
        <f t="shared" si="24"/>
        <v>0</v>
      </c>
      <c r="AR88" s="26">
        <v>28.91372</v>
      </c>
      <c r="AS88" s="26">
        <v>22.72</v>
      </c>
      <c r="AT88" s="26">
        <v>15.5648</v>
      </c>
      <c r="AU88" s="26">
        <v>0.8348273</v>
      </c>
      <c r="AV88" s="30">
        <f t="shared" si="25"/>
        <v>68.0333473</v>
      </c>
      <c r="AW88" s="26">
        <v>2.630037</v>
      </c>
      <c r="AX88" s="26">
        <v>0.07621486</v>
      </c>
      <c r="AY88" s="26">
        <v>0</v>
      </c>
      <c r="AZ88" s="26">
        <v>0.2553129</v>
      </c>
      <c r="BA88" s="26">
        <v>0</v>
      </c>
      <c r="BB88" s="26">
        <v>0.0992441</v>
      </c>
      <c r="BC88" s="26">
        <v>1.415729</v>
      </c>
      <c r="BD88" s="31">
        <f t="shared" si="26"/>
        <v>4.47653786</v>
      </c>
      <c r="BE88" s="26">
        <f t="shared" si="27"/>
        <v>99.99999931999999</v>
      </c>
    </row>
    <row r="89" spans="1:57" ht="12" customHeight="1">
      <c r="A89" s="2" t="s">
        <v>928</v>
      </c>
      <c r="B89" s="4">
        <v>94</v>
      </c>
      <c r="C89" s="4" t="s">
        <v>928</v>
      </c>
      <c r="D89" s="2" t="s">
        <v>64</v>
      </c>
      <c r="E89" s="22">
        <v>2</v>
      </c>
      <c r="F89" s="45">
        <v>6498.89638</v>
      </c>
      <c r="G89" s="44">
        <v>3247.198630136986</v>
      </c>
      <c r="H89" s="4" t="s">
        <v>763</v>
      </c>
      <c r="I89" s="4" t="s">
        <v>860</v>
      </c>
      <c r="J89" s="25">
        <v>76</v>
      </c>
      <c r="K89" s="4" t="s">
        <v>392</v>
      </c>
      <c r="L89" s="13" t="s">
        <v>1348</v>
      </c>
      <c r="M89" s="13"/>
      <c r="N89" s="62" t="s">
        <v>72</v>
      </c>
      <c r="O89" s="2"/>
      <c r="P89" s="95" t="s">
        <v>4</v>
      </c>
      <c r="Q89" s="99" t="s">
        <v>72</v>
      </c>
      <c r="R89" s="2"/>
      <c r="S89" s="2"/>
      <c r="T89" s="2"/>
      <c r="U89" s="2"/>
      <c r="V89" s="2"/>
      <c r="W89" s="2"/>
      <c r="X89" s="2"/>
      <c r="Y89" s="2"/>
      <c r="Z89" s="26">
        <v>3.553353</v>
      </c>
      <c r="AA89" s="26">
        <v>0.8716194</v>
      </c>
      <c r="AB89" s="26">
        <v>1.713589</v>
      </c>
      <c r="AC89" s="26">
        <v>0.2566291</v>
      </c>
      <c r="AD89" s="26">
        <v>1.826261</v>
      </c>
      <c r="AE89" s="26">
        <v>0.6662025</v>
      </c>
      <c r="AF89" s="27">
        <f t="shared" si="21"/>
        <v>8.887654</v>
      </c>
      <c r="AG89" s="26">
        <v>9.696677</v>
      </c>
      <c r="AH89" s="26">
        <v>0</v>
      </c>
      <c r="AI89" s="26">
        <v>0</v>
      </c>
      <c r="AJ89" s="26">
        <v>0</v>
      </c>
      <c r="AK89" s="26">
        <v>0.07271919</v>
      </c>
      <c r="AL89" s="28">
        <f t="shared" si="22"/>
        <v>9.76939619</v>
      </c>
      <c r="AM89" s="26">
        <v>10.64812</v>
      </c>
      <c r="AN89" s="50">
        <f t="shared" si="23"/>
        <v>20.41751619</v>
      </c>
      <c r="AO89" s="26">
        <v>0</v>
      </c>
      <c r="AP89" s="26">
        <v>0</v>
      </c>
      <c r="AQ89" s="29">
        <f t="shared" si="24"/>
        <v>0</v>
      </c>
      <c r="AR89" s="26">
        <v>23.97979</v>
      </c>
      <c r="AS89" s="26">
        <v>25.73172</v>
      </c>
      <c r="AT89" s="26">
        <v>14.0943</v>
      </c>
      <c r="AU89" s="26">
        <v>0.8662461</v>
      </c>
      <c r="AV89" s="30">
        <f t="shared" si="25"/>
        <v>64.6720561</v>
      </c>
      <c r="AW89" s="26">
        <v>3.956431</v>
      </c>
      <c r="AX89" s="26">
        <v>0.03420613</v>
      </c>
      <c r="AY89" s="26">
        <v>0</v>
      </c>
      <c r="AZ89" s="26">
        <v>0.1527228</v>
      </c>
      <c r="BA89" s="26">
        <v>0</v>
      </c>
      <c r="BB89" s="26">
        <v>0.09763289</v>
      </c>
      <c r="BC89" s="26">
        <v>1.78178</v>
      </c>
      <c r="BD89" s="31">
        <f t="shared" si="26"/>
        <v>6.02277282</v>
      </c>
      <c r="BE89" s="26">
        <f t="shared" si="27"/>
        <v>99.99999911</v>
      </c>
    </row>
    <row r="90" spans="1:57" ht="12" customHeight="1">
      <c r="A90" s="2" t="s">
        <v>928</v>
      </c>
      <c r="B90" s="4">
        <v>94</v>
      </c>
      <c r="C90" s="4" t="s">
        <v>928</v>
      </c>
      <c r="D90" s="2" t="s">
        <v>64</v>
      </c>
      <c r="E90" s="22">
        <v>2</v>
      </c>
      <c r="F90" s="45">
        <v>20246.6345</v>
      </c>
      <c r="G90" s="44">
        <v>10161.589041095891</v>
      </c>
      <c r="H90" s="4" t="s">
        <v>763</v>
      </c>
      <c r="I90" s="4" t="s">
        <v>860</v>
      </c>
      <c r="J90" s="25">
        <v>62</v>
      </c>
      <c r="K90" s="4" t="s">
        <v>393</v>
      </c>
      <c r="L90" s="13" t="s">
        <v>1349</v>
      </c>
      <c r="M90" s="13"/>
      <c r="N90" s="62" t="s">
        <v>72</v>
      </c>
      <c r="O90" s="2"/>
      <c r="P90" s="95" t="s">
        <v>4</v>
      </c>
      <c r="Q90" s="99" t="s">
        <v>72</v>
      </c>
      <c r="R90" s="2"/>
      <c r="S90" s="2"/>
      <c r="T90" s="2"/>
      <c r="U90" s="2"/>
      <c r="V90" s="2"/>
      <c r="W90" s="2"/>
      <c r="X90" s="2"/>
      <c r="Y90" s="2"/>
      <c r="Z90" s="26">
        <v>3.024146</v>
      </c>
      <c r="AA90" s="26">
        <v>0.651188</v>
      </c>
      <c r="AB90" s="26">
        <v>1.409309</v>
      </c>
      <c r="AC90" s="26">
        <v>0.2516284</v>
      </c>
      <c r="AD90" s="26">
        <v>1.525093</v>
      </c>
      <c r="AE90" s="26">
        <v>0.6006997</v>
      </c>
      <c r="AF90" s="27">
        <f t="shared" si="21"/>
        <v>7.462064099999999</v>
      </c>
      <c r="AG90" s="26">
        <v>9.399644</v>
      </c>
      <c r="AH90" s="26">
        <v>0</v>
      </c>
      <c r="AI90" s="26">
        <v>0</v>
      </c>
      <c r="AJ90" s="26">
        <v>0</v>
      </c>
      <c r="AK90" s="26">
        <v>0.3917183</v>
      </c>
      <c r="AL90" s="28">
        <f t="shared" si="22"/>
        <v>9.791362300000001</v>
      </c>
      <c r="AM90" s="26">
        <v>9.352276</v>
      </c>
      <c r="AN90" s="50">
        <f t="shared" si="23"/>
        <v>19.1436383</v>
      </c>
      <c r="AO90" s="26">
        <v>0</v>
      </c>
      <c r="AP90" s="26">
        <v>0</v>
      </c>
      <c r="AQ90" s="29">
        <f t="shared" si="24"/>
        <v>0</v>
      </c>
      <c r="AR90" s="26">
        <v>28.82811</v>
      </c>
      <c r="AS90" s="26">
        <v>25.77007</v>
      </c>
      <c r="AT90" s="26">
        <v>13.84428</v>
      </c>
      <c r="AU90" s="26">
        <v>0.7212796</v>
      </c>
      <c r="AV90" s="30">
        <f t="shared" si="25"/>
        <v>69.1637396</v>
      </c>
      <c r="AW90" s="26">
        <v>1.90028</v>
      </c>
      <c r="AX90" s="26">
        <v>0.04381616</v>
      </c>
      <c r="AY90" s="26">
        <v>0</v>
      </c>
      <c r="AZ90" s="26">
        <v>0.1320486</v>
      </c>
      <c r="BA90" s="26">
        <v>0</v>
      </c>
      <c r="BB90" s="26">
        <v>0.1076534</v>
      </c>
      <c r="BC90" s="26">
        <v>2.046766</v>
      </c>
      <c r="BD90" s="31">
        <f t="shared" si="26"/>
        <v>4.23056416</v>
      </c>
      <c r="BE90" s="26">
        <f t="shared" si="27"/>
        <v>100.00000616</v>
      </c>
    </row>
    <row r="91" spans="1:57" ht="12" customHeight="1">
      <c r="A91" s="2" t="s">
        <v>928</v>
      </c>
      <c r="B91" s="4">
        <v>94</v>
      </c>
      <c r="C91" s="4" t="s">
        <v>928</v>
      </c>
      <c r="D91" s="2" t="s">
        <v>64</v>
      </c>
      <c r="E91" s="22">
        <v>2</v>
      </c>
      <c r="F91" s="45">
        <v>154.467376</v>
      </c>
      <c r="G91" s="44">
        <v>93.50630136986302</v>
      </c>
      <c r="H91" s="4" t="s">
        <v>663</v>
      </c>
      <c r="I91" s="4" t="s">
        <v>860</v>
      </c>
      <c r="J91" s="25">
        <v>442</v>
      </c>
      <c r="K91" s="4" t="s">
        <v>128</v>
      </c>
      <c r="L91" s="13" t="s">
        <v>1117</v>
      </c>
      <c r="M91" s="13"/>
      <c r="N91" s="63" t="s">
        <v>73</v>
      </c>
      <c r="O91" s="2" t="s">
        <v>73</v>
      </c>
      <c r="P91" s="95" t="s">
        <v>5</v>
      </c>
      <c r="Q91" s="100" t="s">
        <v>73</v>
      </c>
      <c r="R91" s="2" t="s">
        <v>860</v>
      </c>
      <c r="S91" s="2"/>
      <c r="T91" s="2"/>
      <c r="U91" s="2"/>
      <c r="V91" s="2"/>
      <c r="W91" s="2"/>
      <c r="X91" s="2" t="s">
        <v>860</v>
      </c>
      <c r="Y91" s="2" t="s">
        <v>860</v>
      </c>
      <c r="Z91" s="26">
        <v>16.2662</v>
      </c>
      <c r="AA91" s="26">
        <v>10.65128</v>
      </c>
      <c r="AB91" s="26">
        <v>10.80976</v>
      </c>
      <c r="AC91" s="26">
        <v>0.5948774</v>
      </c>
      <c r="AD91" s="26">
        <v>8.606204</v>
      </c>
      <c r="AE91" s="26">
        <v>2.007784</v>
      </c>
      <c r="AF91" s="27">
        <f t="shared" si="21"/>
        <v>48.9361054</v>
      </c>
      <c r="AG91" s="26">
        <v>4.569661</v>
      </c>
      <c r="AH91" s="26">
        <v>0</v>
      </c>
      <c r="AI91" s="26">
        <v>0</v>
      </c>
      <c r="AJ91" s="26">
        <v>0</v>
      </c>
      <c r="AK91" s="26">
        <v>0</v>
      </c>
      <c r="AL91" s="28">
        <f t="shared" si="22"/>
        <v>4.569661</v>
      </c>
      <c r="AM91" s="26">
        <v>0.2470402</v>
      </c>
      <c r="AN91" s="50">
        <f t="shared" si="23"/>
        <v>4.8167012</v>
      </c>
      <c r="AO91" s="26">
        <v>0</v>
      </c>
      <c r="AP91" s="26">
        <v>0</v>
      </c>
      <c r="AQ91" s="29">
        <f t="shared" si="24"/>
        <v>0</v>
      </c>
      <c r="AR91" s="26">
        <v>7.442085</v>
      </c>
      <c r="AS91" s="26">
        <v>20.03822</v>
      </c>
      <c r="AT91" s="26">
        <v>8.138926</v>
      </c>
      <c r="AU91" s="26">
        <v>4.327864</v>
      </c>
      <c r="AV91" s="30">
        <f t="shared" si="25"/>
        <v>39.947095</v>
      </c>
      <c r="AW91" s="26">
        <v>2.087023</v>
      </c>
      <c r="AX91" s="26">
        <v>0.03495852</v>
      </c>
      <c r="AY91" s="26">
        <v>0</v>
      </c>
      <c r="AZ91" s="26">
        <v>0.3833784</v>
      </c>
      <c r="BA91" s="26">
        <v>0</v>
      </c>
      <c r="BB91" s="26">
        <v>0.589051</v>
      </c>
      <c r="BC91" s="26">
        <v>3.205696</v>
      </c>
      <c r="BD91" s="31">
        <f t="shared" si="26"/>
        <v>6.30010692</v>
      </c>
      <c r="BE91" s="26">
        <f t="shared" si="27"/>
        <v>100.00000852000001</v>
      </c>
    </row>
    <row r="92" spans="1:57" ht="12" customHeight="1">
      <c r="A92" s="2" t="s">
        <v>928</v>
      </c>
      <c r="B92" s="4">
        <v>94</v>
      </c>
      <c r="C92" s="4" t="s">
        <v>928</v>
      </c>
      <c r="D92" s="2" t="s">
        <v>64</v>
      </c>
      <c r="E92" s="22">
        <v>2</v>
      </c>
      <c r="F92" s="45">
        <v>40.418888</v>
      </c>
      <c r="G92" s="44">
        <v>23.841586867305068</v>
      </c>
      <c r="H92" s="4" t="s">
        <v>258</v>
      </c>
      <c r="I92" s="4" t="s">
        <v>860</v>
      </c>
      <c r="J92" s="25">
        <v>13</v>
      </c>
      <c r="K92" s="4" t="s">
        <v>129</v>
      </c>
      <c r="L92" s="13" t="s">
        <v>398</v>
      </c>
      <c r="M92" s="13"/>
      <c r="N92" s="60" t="s">
        <v>483</v>
      </c>
      <c r="O92" s="22" t="s">
        <v>483</v>
      </c>
      <c r="P92" s="95" t="s">
        <v>1203</v>
      </c>
      <c r="Q92" s="97" t="s">
        <v>1203</v>
      </c>
      <c r="V92" s="22" t="s">
        <v>860</v>
      </c>
      <c r="Z92" s="26">
        <v>0.08905711</v>
      </c>
      <c r="AA92" s="26">
        <v>0.02671713</v>
      </c>
      <c r="AB92" s="26">
        <v>0.08015139</v>
      </c>
      <c r="AC92" s="26">
        <v>0.01781142</v>
      </c>
      <c r="AD92" s="26">
        <v>0.02671713</v>
      </c>
      <c r="AE92" s="26">
        <v>0.002226428</v>
      </c>
      <c r="AF92" s="27">
        <f t="shared" si="21"/>
        <v>0.24268060800000002</v>
      </c>
      <c r="AG92" s="26">
        <v>17.52199</v>
      </c>
      <c r="AH92" s="26">
        <v>0</v>
      </c>
      <c r="AI92" s="26">
        <v>0</v>
      </c>
      <c r="AJ92" s="26">
        <v>0</v>
      </c>
      <c r="AK92" s="26">
        <v>2.126238</v>
      </c>
      <c r="AL92" s="28">
        <f t="shared" si="22"/>
        <v>19.648228</v>
      </c>
      <c r="AM92" s="26">
        <v>0.7525325</v>
      </c>
      <c r="AN92" s="50">
        <f t="shared" si="23"/>
        <v>20.4007605</v>
      </c>
      <c r="AO92" s="26">
        <v>0</v>
      </c>
      <c r="AP92" s="26">
        <v>0</v>
      </c>
      <c r="AQ92" s="29">
        <f t="shared" si="24"/>
        <v>0</v>
      </c>
      <c r="AR92" s="26">
        <v>19.9666</v>
      </c>
      <c r="AS92" s="26">
        <v>32.07615</v>
      </c>
      <c r="AT92" s="26">
        <v>19.18068</v>
      </c>
      <c r="AU92" s="26">
        <v>4.75565</v>
      </c>
      <c r="AV92" s="30">
        <f t="shared" si="25"/>
        <v>75.97908</v>
      </c>
      <c r="AW92" s="26">
        <v>0.9373261</v>
      </c>
      <c r="AX92" s="26">
        <v>0.1424914</v>
      </c>
      <c r="AY92" s="26">
        <v>0</v>
      </c>
      <c r="AZ92" s="26">
        <v>0.1402649</v>
      </c>
      <c r="BA92" s="26">
        <v>0</v>
      </c>
      <c r="BB92" s="26">
        <v>0</v>
      </c>
      <c r="BC92" s="26">
        <v>2.157408</v>
      </c>
      <c r="BD92" s="31">
        <f t="shared" si="26"/>
        <v>3.3774904</v>
      </c>
      <c r="BE92" s="26">
        <f t="shared" si="27"/>
        <v>100.000011508</v>
      </c>
    </row>
    <row r="93" spans="1:57" ht="12" customHeight="1">
      <c r="A93" s="2" t="s">
        <v>928</v>
      </c>
      <c r="B93" s="4">
        <v>94</v>
      </c>
      <c r="C93" s="4" t="s">
        <v>928</v>
      </c>
      <c r="D93" s="2" t="s">
        <v>64</v>
      </c>
      <c r="E93" s="22">
        <v>2</v>
      </c>
      <c r="F93" s="45">
        <v>61.627624</v>
      </c>
      <c r="G93" s="44">
        <v>27.537054794520547</v>
      </c>
      <c r="H93" s="4" t="s">
        <v>1127</v>
      </c>
      <c r="I93" s="4" t="s">
        <v>860</v>
      </c>
      <c r="J93" s="25">
        <v>20</v>
      </c>
      <c r="K93" s="4" t="s">
        <v>130</v>
      </c>
      <c r="L93" s="13" t="s">
        <v>399</v>
      </c>
      <c r="M93" s="13"/>
      <c r="N93" s="63" t="s">
        <v>72</v>
      </c>
      <c r="O93" s="2" t="s">
        <v>1062</v>
      </c>
      <c r="P93" s="95" t="s">
        <v>8</v>
      </c>
      <c r="Q93" s="100" t="s">
        <v>72</v>
      </c>
      <c r="R93" s="2" t="s">
        <v>860</v>
      </c>
      <c r="S93" s="2"/>
      <c r="T93" s="2"/>
      <c r="U93" s="2"/>
      <c r="V93" s="2"/>
      <c r="W93" s="2"/>
      <c r="X93" s="2"/>
      <c r="Y93" s="2"/>
      <c r="Z93" s="26">
        <v>0.7024667</v>
      </c>
      <c r="AA93" s="26">
        <v>0.2351292</v>
      </c>
      <c r="AB93" s="26">
        <v>0.01606473</v>
      </c>
      <c r="AC93" s="26">
        <v>0.176712</v>
      </c>
      <c r="AD93" s="26">
        <v>0.2015393</v>
      </c>
      <c r="AE93" s="26">
        <v>0.08616535</v>
      </c>
      <c r="AF93" s="27">
        <f t="shared" si="21"/>
        <v>1.41807728</v>
      </c>
      <c r="AG93" s="26">
        <v>42.30281</v>
      </c>
      <c r="AH93" s="26">
        <v>0</v>
      </c>
      <c r="AI93" s="26">
        <v>0</v>
      </c>
      <c r="AJ93" s="26">
        <v>0</v>
      </c>
      <c r="AK93" s="26">
        <v>0</v>
      </c>
      <c r="AL93" s="28">
        <f t="shared" si="22"/>
        <v>42.30281</v>
      </c>
      <c r="AM93" s="26">
        <v>3.594117</v>
      </c>
      <c r="AN93" s="50">
        <f t="shared" si="23"/>
        <v>45.896927</v>
      </c>
      <c r="AO93" s="26">
        <v>0</v>
      </c>
      <c r="AP93" s="26">
        <v>0</v>
      </c>
      <c r="AQ93" s="29">
        <f t="shared" si="24"/>
        <v>0</v>
      </c>
      <c r="AR93" s="26">
        <v>10.01563</v>
      </c>
      <c r="AS93" s="26">
        <v>20.44017</v>
      </c>
      <c r="AT93" s="26">
        <v>8.860427</v>
      </c>
      <c r="AU93" s="26">
        <v>9.012311</v>
      </c>
      <c r="AV93" s="30">
        <f t="shared" si="25"/>
        <v>48.328537999999995</v>
      </c>
      <c r="AW93" s="26">
        <v>0.08178406</v>
      </c>
      <c r="AX93" s="26">
        <v>0.08616535</v>
      </c>
      <c r="AY93" s="26">
        <v>0</v>
      </c>
      <c r="AZ93" s="26">
        <v>0.03505031</v>
      </c>
      <c r="BA93" s="26">
        <v>0</v>
      </c>
      <c r="BB93" s="26">
        <v>0</v>
      </c>
      <c r="BC93" s="26">
        <v>4.153462</v>
      </c>
      <c r="BD93" s="31">
        <f t="shared" si="26"/>
        <v>4.35646172</v>
      </c>
      <c r="BE93" s="26">
        <f t="shared" si="27"/>
        <v>100.00000399999999</v>
      </c>
    </row>
    <row r="94" spans="1:57" ht="12" customHeight="1">
      <c r="A94" s="2" t="s">
        <v>928</v>
      </c>
      <c r="B94" s="4">
        <v>94</v>
      </c>
      <c r="C94" s="4" t="s">
        <v>928</v>
      </c>
      <c r="D94" s="2" t="s">
        <v>64</v>
      </c>
      <c r="E94" s="22">
        <v>2</v>
      </c>
      <c r="F94" s="45">
        <v>7077.07187</v>
      </c>
      <c r="G94" s="44">
        <v>3243.5027397260274</v>
      </c>
      <c r="H94" s="4" t="s">
        <v>763</v>
      </c>
      <c r="I94" s="4" t="s">
        <v>860</v>
      </c>
      <c r="J94" s="25">
        <v>23</v>
      </c>
      <c r="K94" s="4" t="s">
        <v>131</v>
      </c>
      <c r="L94" s="13" t="s">
        <v>400</v>
      </c>
      <c r="M94" s="13"/>
      <c r="N94" s="63" t="s">
        <v>72</v>
      </c>
      <c r="O94" s="2" t="s">
        <v>72</v>
      </c>
      <c r="P94" s="95" t="s">
        <v>8</v>
      </c>
      <c r="Q94" s="100" t="s">
        <v>72</v>
      </c>
      <c r="R94" s="2" t="s">
        <v>860</v>
      </c>
      <c r="S94" s="2"/>
      <c r="T94" s="2"/>
      <c r="U94" s="2"/>
      <c r="V94" s="2"/>
      <c r="W94" s="2"/>
      <c r="X94" s="2"/>
      <c r="Y94" s="2"/>
      <c r="Z94" s="26">
        <v>0.7796675</v>
      </c>
      <c r="AA94" s="26">
        <v>0.3803532</v>
      </c>
      <c r="AB94" s="26">
        <v>0.3221093</v>
      </c>
      <c r="AC94" s="26">
        <v>0.1535961</v>
      </c>
      <c r="AD94" s="26">
        <v>0.284645</v>
      </c>
      <c r="AE94" s="26">
        <v>0.113919</v>
      </c>
      <c r="AF94" s="27">
        <f t="shared" si="21"/>
        <v>2.0342900999999998</v>
      </c>
      <c r="AG94" s="26">
        <v>28.51732</v>
      </c>
      <c r="AH94" s="26">
        <v>0</v>
      </c>
      <c r="AI94" s="26">
        <v>0</v>
      </c>
      <c r="AJ94" s="26">
        <v>0</v>
      </c>
      <c r="AK94" s="26">
        <v>0.4616022</v>
      </c>
      <c r="AL94" s="28">
        <f t="shared" si="22"/>
        <v>28.978922200000003</v>
      </c>
      <c r="AM94" s="26">
        <v>2.833287</v>
      </c>
      <c r="AN94" s="50">
        <f t="shared" si="23"/>
        <v>31.8122092</v>
      </c>
      <c r="AO94" s="26">
        <v>0</v>
      </c>
      <c r="AP94" s="26">
        <v>0</v>
      </c>
      <c r="AQ94" s="29">
        <f t="shared" si="24"/>
        <v>0</v>
      </c>
      <c r="AR94" s="26">
        <v>12.22572</v>
      </c>
      <c r="AS94" s="26">
        <v>22.89377</v>
      </c>
      <c r="AT94" s="26">
        <v>9.675932</v>
      </c>
      <c r="AU94" s="26">
        <v>15.19694</v>
      </c>
      <c r="AV94" s="30">
        <f t="shared" si="25"/>
        <v>59.992362</v>
      </c>
      <c r="AW94" s="26">
        <v>0.671433</v>
      </c>
      <c r="AX94" s="26">
        <v>0.3067471</v>
      </c>
      <c r="AY94" s="26">
        <v>0</v>
      </c>
      <c r="AZ94" s="26">
        <v>0.06864645</v>
      </c>
      <c r="BA94" s="26">
        <v>0</v>
      </c>
      <c r="BB94" s="26">
        <v>0.1083108</v>
      </c>
      <c r="BC94" s="26">
        <v>5.006002</v>
      </c>
      <c r="BD94" s="31">
        <f t="shared" si="26"/>
        <v>6.161139349999999</v>
      </c>
      <c r="BE94" s="26">
        <f t="shared" si="27"/>
        <v>100.00000065</v>
      </c>
    </row>
    <row r="95" spans="1:57" ht="12" customHeight="1">
      <c r="A95" s="2" t="s">
        <v>928</v>
      </c>
      <c r="B95" s="4">
        <v>94</v>
      </c>
      <c r="C95" s="4" t="s">
        <v>928</v>
      </c>
      <c r="D95" s="2" t="s">
        <v>64</v>
      </c>
      <c r="E95" s="22">
        <v>2</v>
      </c>
      <c r="F95" s="45">
        <v>989.703104</v>
      </c>
      <c r="G95" s="44">
        <v>437.8150410958903</v>
      </c>
      <c r="H95" s="4" t="s">
        <v>763</v>
      </c>
      <c r="I95" s="4" t="s">
        <v>860</v>
      </c>
      <c r="J95" s="25">
        <v>19</v>
      </c>
      <c r="K95" s="4" t="s">
        <v>317</v>
      </c>
      <c r="L95" s="13" t="s">
        <v>1350</v>
      </c>
      <c r="M95" s="13"/>
      <c r="N95" s="62" t="s">
        <v>72</v>
      </c>
      <c r="O95" s="2"/>
      <c r="P95" s="95" t="s">
        <v>8</v>
      </c>
      <c r="Q95" s="99" t="s">
        <v>72</v>
      </c>
      <c r="R95" s="2"/>
      <c r="S95" s="2"/>
      <c r="T95" s="2"/>
      <c r="U95" s="2"/>
      <c r="V95" s="2"/>
      <c r="W95" s="2"/>
      <c r="X95" s="2"/>
      <c r="Y95" s="2"/>
      <c r="Z95" s="26">
        <v>0.8271738</v>
      </c>
      <c r="AA95" s="26">
        <v>0.5412641</v>
      </c>
      <c r="AB95" s="26">
        <v>0.07757027</v>
      </c>
      <c r="AC95" s="26">
        <v>0.2308011</v>
      </c>
      <c r="AD95" s="26">
        <v>0.4005827</v>
      </c>
      <c r="AE95" s="26">
        <v>0.05638168</v>
      </c>
      <c r="AF95" s="27">
        <f t="shared" si="21"/>
        <v>2.13377365</v>
      </c>
      <c r="AG95" s="26">
        <v>28.17438</v>
      </c>
      <c r="AH95" s="26">
        <v>0</v>
      </c>
      <c r="AI95" s="26">
        <v>0</v>
      </c>
      <c r="AJ95" s="26">
        <v>0</v>
      </c>
      <c r="AK95" s="26">
        <v>0.2166148</v>
      </c>
      <c r="AL95" s="28">
        <f t="shared" si="22"/>
        <v>28.390994799999998</v>
      </c>
      <c r="AM95" s="26">
        <v>3.184019</v>
      </c>
      <c r="AN95" s="50">
        <f t="shared" si="23"/>
        <v>31.575013799999997</v>
      </c>
      <c r="AO95" s="26">
        <v>0</v>
      </c>
      <c r="AP95" s="26">
        <v>0</v>
      </c>
      <c r="AQ95" s="29">
        <f t="shared" si="24"/>
        <v>0</v>
      </c>
      <c r="AR95" s="26">
        <v>5.104452</v>
      </c>
      <c r="AS95" s="26">
        <v>27.42987</v>
      </c>
      <c r="AT95" s="26">
        <v>6.387044</v>
      </c>
      <c r="AU95" s="26">
        <v>22.44</v>
      </c>
      <c r="AV95" s="30">
        <f t="shared" si="25"/>
        <v>61.361366000000004</v>
      </c>
      <c r="AW95" s="26">
        <v>0.3302875</v>
      </c>
      <c r="AX95" s="26">
        <v>0.4959769</v>
      </c>
      <c r="AY95" s="26">
        <v>0</v>
      </c>
      <c r="AZ95" s="26">
        <v>0.03692091</v>
      </c>
      <c r="BA95" s="26">
        <v>0</v>
      </c>
      <c r="BB95" s="26">
        <v>0.0004546909</v>
      </c>
      <c r="BC95" s="26">
        <v>4.06621</v>
      </c>
      <c r="BD95" s="31">
        <f t="shared" si="26"/>
        <v>4.9298500009</v>
      </c>
      <c r="BE95" s="26">
        <f t="shared" si="27"/>
        <v>100.0000034509</v>
      </c>
    </row>
    <row r="96" spans="1:57" ht="12" customHeight="1">
      <c r="A96" s="2" t="s">
        <v>478</v>
      </c>
      <c r="B96" s="4">
        <v>91</v>
      </c>
      <c r="C96" s="4" t="s">
        <v>478</v>
      </c>
      <c r="D96" s="2" t="s">
        <v>63</v>
      </c>
      <c r="E96" s="22">
        <v>2</v>
      </c>
      <c r="F96" s="45">
        <v>420.292256</v>
      </c>
      <c r="G96" s="44">
        <v>216.97465753424657</v>
      </c>
      <c r="H96" s="4" t="s">
        <v>761</v>
      </c>
      <c r="I96" s="4" t="s">
        <v>860</v>
      </c>
      <c r="J96" s="25">
        <v>9</v>
      </c>
      <c r="K96" s="4" t="s">
        <v>864</v>
      </c>
      <c r="L96" s="13" t="s">
        <v>1155</v>
      </c>
      <c r="M96" s="13"/>
      <c r="N96" s="63" t="s">
        <v>1062</v>
      </c>
      <c r="O96" s="2" t="s">
        <v>1062</v>
      </c>
      <c r="P96" s="95" t="s">
        <v>9</v>
      </c>
      <c r="Q96" s="100" t="s">
        <v>9</v>
      </c>
      <c r="R96" s="2" t="s">
        <v>860</v>
      </c>
      <c r="S96" s="2" t="s">
        <v>860</v>
      </c>
      <c r="T96" s="2" t="s">
        <v>860</v>
      </c>
      <c r="U96" s="2" t="s">
        <v>860</v>
      </c>
      <c r="V96" s="2"/>
      <c r="W96" s="2"/>
      <c r="X96" s="2"/>
      <c r="Y96" s="2"/>
      <c r="Z96" s="26">
        <v>0.4623215</v>
      </c>
      <c r="AA96" s="26">
        <v>0.07516205</v>
      </c>
      <c r="AB96" s="26">
        <v>0.5077186</v>
      </c>
      <c r="AC96" s="26">
        <v>0.1051412</v>
      </c>
      <c r="AD96" s="26">
        <v>0.08265684</v>
      </c>
      <c r="AE96" s="26">
        <v>0.3220619</v>
      </c>
      <c r="AF96" s="27">
        <f t="shared" si="21"/>
        <v>1.5550620900000003</v>
      </c>
      <c r="AG96" s="26">
        <v>39.18941</v>
      </c>
      <c r="AH96" s="26">
        <v>0</v>
      </c>
      <c r="AI96" s="26">
        <v>0</v>
      </c>
      <c r="AJ96" s="26">
        <v>0</v>
      </c>
      <c r="AK96" s="26">
        <v>0.7918782</v>
      </c>
      <c r="AL96" s="28">
        <f t="shared" si="22"/>
        <v>39.9812882</v>
      </c>
      <c r="AM96" s="26">
        <v>15.85234</v>
      </c>
      <c r="AN96" s="50">
        <f t="shared" si="23"/>
        <v>55.8336282</v>
      </c>
      <c r="AO96" s="26">
        <v>0</v>
      </c>
      <c r="AP96" s="26">
        <v>0</v>
      </c>
      <c r="AQ96" s="29">
        <f t="shared" si="24"/>
        <v>0</v>
      </c>
      <c r="AR96" s="26">
        <v>13.76836</v>
      </c>
      <c r="AS96" s="26">
        <v>5.785122</v>
      </c>
      <c r="AT96" s="26">
        <v>3.944616</v>
      </c>
      <c r="AU96" s="26">
        <v>14.40542</v>
      </c>
      <c r="AV96" s="30">
        <f t="shared" si="25"/>
        <v>37.903518</v>
      </c>
      <c r="AW96" s="26">
        <v>0.2556795</v>
      </c>
      <c r="AX96" s="26">
        <v>0.08222856</v>
      </c>
      <c r="AY96" s="26">
        <v>0</v>
      </c>
      <c r="AZ96" s="26">
        <v>0.05503318</v>
      </c>
      <c r="BA96" s="26">
        <v>0</v>
      </c>
      <c r="BB96" s="26">
        <v>0.008351339</v>
      </c>
      <c r="BC96" s="26">
        <v>4.306507</v>
      </c>
      <c r="BD96" s="31">
        <f t="shared" si="26"/>
        <v>4.707799579</v>
      </c>
      <c r="BE96" s="26">
        <f t="shared" si="27"/>
        <v>100.00000786899999</v>
      </c>
    </row>
    <row r="97" spans="1:57" ht="12" customHeight="1">
      <c r="A97" s="2" t="s">
        <v>478</v>
      </c>
      <c r="B97" s="4">
        <v>91</v>
      </c>
      <c r="C97" s="4" t="s">
        <v>478</v>
      </c>
      <c r="D97" s="2" t="s">
        <v>63</v>
      </c>
      <c r="E97" s="22">
        <v>2</v>
      </c>
      <c r="F97" s="45">
        <v>129.111</v>
      </c>
      <c r="G97" s="44">
        <v>80.66556164383562</v>
      </c>
      <c r="H97" s="4" t="s">
        <v>761</v>
      </c>
      <c r="I97" s="4" t="s">
        <v>860</v>
      </c>
      <c r="J97" s="25">
        <v>11</v>
      </c>
      <c r="K97" s="4" t="s">
        <v>1207</v>
      </c>
      <c r="L97" s="13" t="s">
        <v>1156</v>
      </c>
      <c r="M97" s="13"/>
      <c r="N97" s="62" t="s">
        <v>72</v>
      </c>
      <c r="O97" s="2" t="s">
        <v>1062</v>
      </c>
      <c r="P97" s="95" t="s">
        <v>8</v>
      </c>
      <c r="Q97" s="99" t="s">
        <v>72</v>
      </c>
      <c r="R97" s="2"/>
      <c r="S97" s="2"/>
      <c r="T97" s="2"/>
      <c r="U97" s="2"/>
      <c r="V97" s="2"/>
      <c r="W97" s="2"/>
      <c r="X97" s="2"/>
      <c r="Y97" s="2"/>
      <c r="Z97" s="26">
        <v>0.4934692</v>
      </c>
      <c r="AA97" s="26">
        <v>0.01533379</v>
      </c>
      <c r="AB97" s="26">
        <v>0.1087305</v>
      </c>
      <c r="AC97" s="26">
        <v>0.1010636</v>
      </c>
      <c r="AD97" s="26">
        <v>0.14358</v>
      </c>
      <c r="AE97" s="26">
        <v>0.03972845</v>
      </c>
      <c r="AF97" s="27">
        <f t="shared" si="21"/>
        <v>0.90190554</v>
      </c>
      <c r="AG97" s="26">
        <v>25.97962</v>
      </c>
      <c r="AH97" s="26">
        <v>0</v>
      </c>
      <c r="AI97" s="26">
        <v>0</v>
      </c>
      <c r="AJ97" s="26">
        <v>0</v>
      </c>
      <c r="AK97" s="26">
        <v>0.9750896</v>
      </c>
      <c r="AL97" s="28">
        <f t="shared" si="22"/>
        <v>26.9547096</v>
      </c>
      <c r="AM97" s="26">
        <v>7.095362</v>
      </c>
      <c r="AN97" s="50">
        <f t="shared" si="23"/>
        <v>34.0500716</v>
      </c>
      <c r="AO97" s="26">
        <v>0</v>
      </c>
      <c r="AP97" s="26">
        <v>0</v>
      </c>
      <c r="AQ97" s="29">
        <f t="shared" si="24"/>
        <v>0</v>
      </c>
      <c r="AR97" s="26">
        <v>12.3437</v>
      </c>
      <c r="AS97" s="26">
        <v>25.77331</v>
      </c>
      <c r="AT97" s="26">
        <v>7.951266</v>
      </c>
      <c r="AU97" s="26">
        <v>4.789021</v>
      </c>
      <c r="AV97" s="30">
        <f t="shared" si="25"/>
        <v>50.857296999999996</v>
      </c>
      <c r="AW97" s="26">
        <v>0.5401676</v>
      </c>
      <c r="AX97" s="26">
        <v>0.009757865</v>
      </c>
      <c r="AY97" s="26">
        <v>0</v>
      </c>
      <c r="AZ97" s="26">
        <v>0.03345554</v>
      </c>
      <c r="BA97" s="26">
        <v>0</v>
      </c>
      <c r="BB97" s="26">
        <v>0.01045486</v>
      </c>
      <c r="BC97" s="26">
        <v>13.59689</v>
      </c>
      <c r="BD97" s="31">
        <f t="shared" si="26"/>
        <v>14.190725865</v>
      </c>
      <c r="BE97" s="26">
        <f t="shared" si="27"/>
        <v>100.000000005</v>
      </c>
    </row>
    <row r="98" spans="1:57" ht="12" customHeight="1">
      <c r="A98" s="2" t="s">
        <v>478</v>
      </c>
      <c r="B98" s="4">
        <v>91</v>
      </c>
      <c r="C98" s="4" t="s">
        <v>478</v>
      </c>
      <c r="D98" s="2" t="s">
        <v>63</v>
      </c>
      <c r="E98" s="22">
        <v>2</v>
      </c>
      <c r="F98" s="45">
        <v>36059.7053</v>
      </c>
      <c r="G98" s="44">
        <v>16477.23287671233</v>
      </c>
      <c r="H98" s="4" t="s">
        <v>763</v>
      </c>
      <c r="I98" s="4" t="s">
        <v>860</v>
      </c>
      <c r="J98" s="25">
        <v>50</v>
      </c>
      <c r="K98" s="4" t="s">
        <v>1208</v>
      </c>
      <c r="L98" s="13" t="s">
        <v>1157</v>
      </c>
      <c r="M98" s="13"/>
      <c r="N98" s="62" t="s">
        <v>483</v>
      </c>
      <c r="O98" s="2"/>
      <c r="P98" s="95" t="s">
        <v>1203</v>
      </c>
      <c r="Q98" s="99" t="s">
        <v>1203</v>
      </c>
      <c r="R98" s="2"/>
      <c r="S98" s="2"/>
      <c r="T98" s="2"/>
      <c r="U98" s="2"/>
      <c r="V98" s="2" t="s">
        <v>860</v>
      </c>
      <c r="W98" s="2"/>
      <c r="X98" s="2"/>
      <c r="Y98" s="2"/>
      <c r="Z98" s="26">
        <v>1.758999</v>
      </c>
      <c r="AA98" s="26">
        <v>0.3808371</v>
      </c>
      <c r="AB98" s="26">
        <v>0.8174754</v>
      </c>
      <c r="AC98" s="26">
        <v>0.1840136</v>
      </c>
      <c r="AD98" s="26">
        <v>0.8833181</v>
      </c>
      <c r="AE98" s="26">
        <v>0.4601892</v>
      </c>
      <c r="AF98" s="27">
        <f t="shared" si="21"/>
        <v>4.484832400000001</v>
      </c>
      <c r="AG98" s="26">
        <v>15.40101</v>
      </c>
      <c r="AH98" s="26">
        <v>0</v>
      </c>
      <c r="AI98" s="26">
        <v>0</v>
      </c>
      <c r="AJ98" s="26">
        <v>0</v>
      </c>
      <c r="AK98" s="26">
        <v>0.3177087</v>
      </c>
      <c r="AL98" s="28">
        <f t="shared" si="22"/>
        <v>15.7187187</v>
      </c>
      <c r="AM98" s="26">
        <v>7.995016</v>
      </c>
      <c r="AN98" s="50">
        <f t="shared" si="23"/>
        <v>23.7137347</v>
      </c>
      <c r="AO98" s="26">
        <v>0</v>
      </c>
      <c r="AP98" s="26">
        <v>0</v>
      </c>
      <c r="AQ98" s="29">
        <f t="shared" si="24"/>
        <v>0</v>
      </c>
      <c r="AR98" s="26">
        <v>21.81703</v>
      </c>
      <c r="AS98" s="26">
        <v>24.45786</v>
      </c>
      <c r="AT98" s="26">
        <v>10.54588</v>
      </c>
      <c r="AU98" s="26">
        <v>8.074821</v>
      </c>
      <c r="AV98" s="30">
        <f t="shared" si="25"/>
        <v>64.895591</v>
      </c>
      <c r="AW98" s="26">
        <v>1.143896</v>
      </c>
      <c r="AX98" s="26">
        <v>0.07774127</v>
      </c>
      <c r="AY98" s="26">
        <v>0</v>
      </c>
      <c r="AZ98" s="26">
        <v>0.06872433</v>
      </c>
      <c r="BA98" s="26">
        <v>0</v>
      </c>
      <c r="BB98" s="26">
        <v>0.3151817</v>
      </c>
      <c r="BC98" s="26">
        <v>5.30029</v>
      </c>
      <c r="BD98" s="31">
        <f t="shared" si="26"/>
        <v>6.9058333</v>
      </c>
      <c r="BE98" s="26">
        <f t="shared" si="27"/>
        <v>99.9999914</v>
      </c>
    </row>
    <row r="99" spans="1:57" ht="12" customHeight="1">
      <c r="A99" s="2" t="s">
        <v>478</v>
      </c>
      <c r="B99" s="4">
        <v>91</v>
      </c>
      <c r="C99" s="4" t="s">
        <v>478</v>
      </c>
      <c r="D99" s="2" t="s">
        <v>63</v>
      </c>
      <c r="E99" s="22">
        <v>2</v>
      </c>
      <c r="F99" s="45">
        <v>326.328736</v>
      </c>
      <c r="G99" s="44">
        <v>96.49804109589044</v>
      </c>
      <c r="H99" s="4" t="s">
        <v>665</v>
      </c>
      <c r="I99" s="4" t="s">
        <v>860</v>
      </c>
      <c r="J99" s="25">
        <v>3</v>
      </c>
      <c r="K99" s="4" t="s">
        <v>1209</v>
      </c>
      <c r="L99" s="13" t="s">
        <v>1158</v>
      </c>
      <c r="M99" s="13"/>
      <c r="N99" s="60" t="s">
        <v>483</v>
      </c>
      <c r="O99" s="22" t="s">
        <v>483</v>
      </c>
      <c r="P99" s="95" t="s">
        <v>1203</v>
      </c>
      <c r="Q99" s="97" t="s">
        <v>1203</v>
      </c>
      <c r="V99" s="22" t="s">
        <v>860</v>
      </c>
      <c r="Z99" s="26">
        <v>0.0383352</v>
      </c>
      <c r="AA99" s="26">
        <v>0</v>
      </c>
      <c r="AB99" s="26">
        <v>0.01875391</v>
      </c>
      <c r="AC99" s="26">
        <v>0.00579165</v>
      </c>
      <c r="AD99" s="26">
        <v>0.04109313</v>
      </c>
      <c r="AE99" s="26">
        <v>0</v>
      </c>
      <c r="AF99" s="27">
        <f t="shared" si="21"/>
        <v>0.10397388999999999</v>
      </c>
      <c r="AG99" s="26">
        <v>0.002482136</v>
      </c>
      <c r="AH99" s="26">
        <v>0</v>
      </c>
      <c r="AI99" s="26">
        <v>0</v>
      </c>
      <c r="AJ99" s="26">
        <v>0.03640465</v>
      </c>
      <c r="AK99" s="26">
        <v>0</v>
      </c>
      <c r="AL99" s="28">
        <f t="shared" si="22"/>
        <v>0.038886786</v>
      </c>
      <c r="AM99" s="26">
        <v>0.006894821</v>
      </c>
      <c r="AN99" s="50">
        <f t="shared" si="23"/>
        <v>0.045781607</v>
      </c>
      <c r="AO99" s="26">
        <v>0.1174878</v>
      </c>
      <c r="AP99" s="26">
        <v>0</v>
      </c>
      <c r="AQ99" s="29">
        <f t="shared" si="24"/>
        <v>0.1174878</v>
      </c>
      <c r="AR99" s="26">
        <v>0</v>
      </c>
      <c r="AS99" s="26">
        <v>53.75671</v>
      </c>
      <c r="AT99" s="26">
        <v>0</v>
      </c>
      <c r="AU99" s="26">
        <v>40.02913</v>
      </c>
      <c r="AV99" s="30">
        <f t="shared" si="25"/>
        <v>93.78584000000001</v>
      </c>
      <c r="AW99" s="26">
        <v>2.348652</v>
      </c>
      <c r="AX99" s="26">
        <v>1.226175</v>
      </c>
      <c r="AY99" s="26">
        <v>0</v>
      </c>
      <c r="AZ99" s="26">
        <v>0</v>
      </c>
      <c r="BA99" s="26">
        <v>0</v>
      </c>
      <c r="BB99" s="26">
        <v>0</v>
      </c>
      <c r="BC99" s="26">
        <v>2.372094</v>
      </c>
      <c r="BD99" s="31">
        <f t="shared" si="26"/>
        <v>5.946921</v>
      </c>
      <c r="BE99" s="26">
        <f t="shared" si="27"/>
        <v>100.000004297</v>
      </c>
    </row>
    <row r="100" spans="1:57" ht="12" customHeight="1">
      <c r="A100" s="2" t="s">
        <v>484</v>
      </c>
      <c r="B100" s="4">
        <v>94</v>
      </c>
      <c r="C100" s="4" t="s">
        <v>484</v>
      </c>
      <c r="D100" s="2" t="s">
        <v>65</v>
      </c>
      <c r="E100" s="22">
        <v>2</v>
      </c>
      <c r="F100" s="45">
        <v>5876.04019</v>
      </c>
      <c r="G100" s="44">
        <v>2148.9342465753425</v>
      </c>
      <c r="H100" s="4" t="s">
        <v>763</v>
      </c>
      <c r="I100" s="4" t="s">
        <v>860</v>
      </c>
      <c r="J100" s="25">
        <v>78</v>
      </c>
      <c r="K100" s="4" t="s">
        <v>395</v>
      </c>
      <c r="L100" s="13" t="s">
        <v>1357</v>
      </c>
      <c r="M100" s="81"/>
      <c r="N100" s="62" t="s">
        <v>72</v>
      </c>
      <c r="O100" s="2"/>
      <c r="P100" s="95" t="s">
        <v>4</v>
      </c>
      <c r="Q100" s="99" t="s">
        <v>72</v>
      </c>
      <c r="R100" s="2"/>
      <c r="S100" s="2"/>
      <c r="T100" s="2"/>
      <c r="U100" s="2"/>
      <c r="V100" s="2"/>
      <c r="W100" s="2"/>
      <c r="X100" s="2"/>
      <c r="Y100" s="2"/>
      <c r="Z100" s="26">
        <v>5.472752</v>
      </c>
      <c r="AA100" s="26">
        <v>1.972789</v>
      </c>
      <c r="AB100" s="26">
        <v>2.179133</v>
      </c>
      <c r="AC100" s="26">
        <v>0.3708419</v>
      </c>
      <c r="AD100" s="26">
        <v>0.1236344</v>
      </c>
      <c r="AE100" s="26">
        <v>0.5688836</v>
      </c>
      <c r="AF100" s="27">
        <f t="shared" si="21"/>
        <v>10.688033899999999</v>
      </c>
      <c r="AG100" s="26">
        <v>6.599491</v>
      </c>
      <c r="AH100" s="26">
        <v>0</v>
      </c>
      <c r="AI100" s="26">
        <v>0</v>
      </c>
      <c r="AJ100" s="26">
        <v>4.181253</v>
      </c>
      <c r="AK100" s="26">
        <v>0</v>
      </c>
      <c r="AL100" s="28">
        <f t="shared" si="22"/>
        <v>10.780744</v>
      </c>
      <c r="AM100" s="26">
        <v>7.544608</v>
      </c>
      <c r="AN100" s="50">
        <f t="shared" si="23"/>
        <v>18.325352000000002</v>
      </c>
      <c r="AO100" s="26">
        <v>20.24426</v>
      </c>
      <c r="AP100" s="26">
        <v>0.625922</v>
      </c>
      <c r="AQ100" s="29">
        <f t="shared" si="24"/>
        <v>20.870182</v>
      </c>
      <c r="AR100" s="26">
        <v>0</v>
      </c>
      <c r="AS100" s="26">
        <v>10.04791</v>
      </c>
      <c r="AT100" s="26">
        <v>0</v>
      </c>
      <c r="AU100" s="26">
        <v>17.53372</v>
      </c>
      <c r="AV100" s="30">
        <f t="shared" si="25"/>
        <v>27.581629999999997</v>
      </c>
      <c r="AW100" s="26">
        <v>9.121314</v>
      </c>
      <c r="AX100" s="26">
        <v>11.56539</v>
      </c>
      <c r="AY100" s="26">
        <v>0</v>
      </c>
      <c r="AZ100" s="26">
        <v>0.1532258</v>
      </c>
      <c r="BA100" s="26">
        <v>0</v>
      </c>
      <c r="BB100" s="26">
        <v>0.09972541</v>
      </c>
      <c r="BC100" s="26">
        <v>1.595147</v>
      </c>
      <c r="BD100" s="31">
        <f t="shared" si="26"/>
        <v>22.534802210000002</v>
      </c>
      <c r="BE100" s="26">
        <f t="shared" si="27"/>
        <v>100.00000011</v>
      </c>
    </row>
    <row r="101" spans="1:57" ht="12" customHeight="1">
      <c r="A101" s="2" t="s">
        <v>484</v>
      </c>
      <c r="B101" s="4">
        <v>94</v>
      </c>
      <c r="C101" s="4" t="s">
        <v>484</v>
      </c>
      <c r="D101" s="2" t="s">
        <v>65</v>
      </c>
      <c r="E101" s="22">
        <v>2</v>
      </c>
      <c r="F101" s="45">
        <v>806.369088</v>
      </c>
      <c r="G101" s="44">
        <v>471.53720547945204</v>
      </c>
      <c r="H101" s="4" t="s">
        <v>765</v>
      </c>
      <c r="I101" s="4" t="s">
        <v>860</v>
      </c>
      <c r="J101" s="25">
        <v>29</v>
      </c>
      <c r="K101" s="4" t="s">
        <v>764</v>
      </c>
      <c r="L101" s="13" t="s">
        <v>1067</v>
      </c>
      <c r="M101" s="13"/>
      <c r="N101" s="63" t="s">
        <v>1062</v>
      </c>
      <c r="O101" s="2" t="s">
        <v>1062</v>
      </c>
      <c r="P101" s="95" t="s">
        <v>9</v>
      </c>
      <c r="Q101" s="100" t="s">
        <v>9</v>
      </c>
      <c r="R101" s="2" t="s">
        <v>860</v>
      </c>
      <c r="S101" s="2" t="s">
        <v>860</v>
      </c>
      <c r="T101" s="2" t="s">
        <v>860</v>
      </c>
      <c r="U101" s="2" t="s">
        <v>860</v>
      </c>
      <c r="V101" s="2"/>
      <c r="W101" s="2"/>
      <c r="X101" s="2"/>
      <c r="Y101" s="2"/>
      <c r="Z101" s="26">
        <v>1.028261</v>
      </c>
      <c r="AA101" s="26">
        <v>0.3899645</v>
      </c>
      <c r="AB101" s="26">
        <v>0.6245682</v>
      </c>
      <c r="AC101" s="26">
        <v>0.3491153</v>
      </c>
      <c r="AD101" s="26">
        <v>0</v>
      </c>
      <c r="AE101" s="26">
        <v>0.04296976</v>
      </c>
      <c r="AF101" s="27">
        <f t="shared" si="21"/>
        <v>2.43487876</v>
      </c>
      <c r="AG101" s="26">
        <v>94.71818</v>
      </c>
      <c r="AH101" s="26">
        <v>0</v>
      </c>
      <c r="AI101" s="26">
        <v>0</v>
      </c>
      <c r="AJ101" s="26">
        <v>0.002232195</v>
      </c>
      <c r="AK101" s="26">
        <v>0</v>
      </c>
      <c r="AL101" s="28">
        <f t="shared" si="22"/>
        <v>94.72041219500001</v>
      </c>
      <c r="AM101" s="26">
        <v>0.0007812683</v>
      </c>
      <c r="AN101" s="50">
        <f t="shared" si="23"/>
        <v>94.72119346330001</v>
      </c>
      <c r="AO101" s="26">
        <v>0.001116098</v>
      </c>
      <c r="AP101" s="26">
        <v>0.01919688</v>
      </c>
      <c r="AQ101" s="29">
        <f t="shared" si="24"/>
        <v>0.020312978</v>
      </c>
      <c r="AR101" s="26">
        <v>0</v>
      </c>
      <c r="AS101" s="26">
        <v>0.001116098</v>
      </c>
      <c r="AT101" s="26">
        <v>0</v>
      </c>
      <c r="AU101" s="26">
        <v>1.352487</v>
      </c>
      <c r="AV101" s="30">
        <f t="shared" si="25"/>
        <v>1.353603098</v>
      </c>
      <c r="AW101" s="26">
        <v>0.7520266</v>
      </c>
      <c r="AX101" s="26">
        <v>0.7043692</v>
      </c>
      <c r="AY101" s="26">
        <v>0</v>
      </c>
      <c r="AZ101" s="26">
        <v>0.01339317</v>
      </c>
      <c r="BA101" s="26">
        <v>0</v>
      </c>
      <c r="BB101" s="26">
        <v>0</v>
      </c>
      <c r="BC101" s="26">
        <v>0.0002232195</v>
      </c>
      <c r="BD101" s="31">
        <f t="shared" si="26"/>
        <v>1.4700121895000002</v>
      </c>
      <c r="BE101" s="26">
        <f t="shared" si="27"/>
        <v>100.00000048880001</v>
      </c>
    </row>
    <row r="102" spans="1:57" ht="12" customHeight="1">
      <c r="A102" s="2" t="s">
        <v>484</v>
      </c>
      <c r="B102" s="4">
        <v>94</v>
      </c>
      <c r="C102" s="4" t="s">
        <v>484</v>
      </c>
      <c r="D102" s="2" t="s">
        <v>65</v>
      </c>
      <c r="E102" s="22">
        <v>2</v>
      </c>
      <c r="F102" s="45">
        <v>1126.54451</v>
      </c>
      <c r="G102" s="44">
        <v>436.0484992987379</v>
      </c>
      <c r="H102" s="4" t="s">
        <v>665</v>
      </c>
      <c r="I102" s="4" t="s">
        <v>860</v>
      </c>
      <c r="J102" s="25">
        <v>0</v>
      </c>
      <c r="K102" s="4" t="s">
        <v>766</v>
      </c>
      <c r="L102" s="13" t="s">
        <v>1358</v>
      </c>
      <c r="M102" s="13"/>
      <c r="N102" s="60" t="s">
        <v>483</v>
      </c>
      <c r="O102" s="22" t="s">
        <v>483</v>
      </c>
      <c r="P102" s="95" t="s">
        <v>1203</v>
      </c>
      <c r="Q102" s="97" t="s">
        <v>1203</v>
      </c>
      <c r="V102" s="22" t="s">
        <v>860</v>
      </c>
      <c r="Z102" s="26">
        <v>0</v>
      </c>
      <c r="AA102" s="26">
        <v>0</v>
      </c>
      <c r="AB102" s="26">
        <v>0.4057698</v>
      </c>
      <c r="AC102" s="26">
        <v>0</v>
      </c>
      <c r="AD102" s="26">
        <v>0</v>
      </c>
      <c r="AE102" s="26">
        <v>0.0057522</v>
      </c>
      <c r="AF102" s="27">
        <f t="shared" si="21"/>
        <v>0.411522</v>
      </c>
      <c r="AG102" s="26">
        <v>0.03107786</v>
      </c>
      <c r="AH102" s="26">
        <v>0</v>
      </c>
      <c r="AI102" s="26">
        <v>0</v>
      </c>
      <c r="AJ102" s="26">
        <v>0.08372647</v>
      </c>
      <c r="AK102" s="26">
        <v>0</v>
      </c>
      <c r="AL102" s="28">
        <f t="shared" si="22"/>
        <v>0.11480433</v>
      </c>
      <c r="AM102" s="26">
        <v>0.002236967</v>
      </c>
      <c r="AN102" s="50">
        <f t="shared" si="23"/>
        <v>0.117041297</v>
      </c>
      <c r="AO102" s="26">
        <v>9.903451</v>
      </c>
      <c r="AP102" s="26">
        <v>0.02125118</v>
      </c>
      <c r="AQ102" s="29">
        <f t="shared" si="24"/>
        <v>9.92470218</v>
      </c>
      <c r="AR102" s="26">
        <v>0</v>
      </c>
      <c r="AS102" s="26">
        <v>5.538809</v>
      </c>
      <c r="AT102" s="26">
        <v>0</v>
      </c>
      <c r="AU102" s="26">
        <v>38.44179</v>
      </c>
      <c r="AV102" s="30">
        <f t="shared" si="25"/>
        <v>43.980599</v>
      </c>
      <c r="AW102" s="26">
        <v>0.06990521</v>
      </c>
      <c r="AX102" s="26">
        <v>45.47066</v>
      </c>
      <c r="AY102" s="26">
        <v>0</v>
      </c>
      <c r="AZ102" s="26">
        <v>0.0028761</v>
      </c>
      <c r="BA102" s="26">
        <v>0</v>
      </c>
      <c r="BB102" s="26">
        <v>0</v>
      </c>
      <c r="BC102" s="26">
        <v>0.02268923</v>
      </c>
      <c r="BD102" s="31">
        <f t="shared" si="26"/>
        <v>45.56613054</v>
      </c>
      <c r="BE102" s="26">
        <f t="shared" si="27"/>
        <v>99.999995017</v>
      </c>
    </row>
    <row r="103" spans="1:57" ht="12" customHeight="1">
      <c r="A103" s="2" t="s">
        <v>484</v>
      </c>
      <c r="B103" s="4">
        <v>94</v>
      </c>
      <c r="C103" s="4" t="s">
        <v>484</v>
      </c>
      <c r="D103" s="2" t="s">
        <v>65</v>
      </c>
      <c r="E103" s="22">
        <v>2</v>
      </c>
      <c r="F103" s="45">
        <v>72.8472</v>
      </c>
      <c r="G103" s="44">
        <v>50.51780821917808</v>
      </c>
      <c r="H103" s="4" t="s">
        <v>768</v>
      </c>
      <c r="I103" s="4" t="s">
        <v>860</v>
      </c>
      <c r="J103" s="25">
        <v>1</v>
      </c>
      <c r="K103" s="4" t="s">
        <v>767</v>
      </c>
      <c r="L103" s="13" t="s">
        <v>1359</v>
      </c>
      <c r="M103" s="13"/>
      <c r="N103" s="63" t="s">
        <v>1062</v>
      </c>
      <c r="O103" s="2" t="s">
        <v>1062</v>
      </c>
      <c r="P103" s="95" t="s">
        <v>9</v>
      </c>
      <c r="Q103" s="100" t="s">
        <v>9</v>
      </c>
      <c r="R103" s="2" t="s">
        <v>860</v>
      </c>
      <c r="S103" s="2" t="s">
        <v>860</v>
      </c>
      <c r="T103" s="2" t="s">
        <v>860</v>
      </c>
      <c r="U103" s="2" t="s">
        <v>860</v>
      </c>
      <c r="V103" s="2"/>
      <c r="W103" s="2"/>
      <c r="X103" s="2"/>
      <c r="Y103" s="2"/>
      <c r="Z103" s="26">
        <v>0.00123559</v>
      </c>
      <c r="AA103" s="26">
        <v>0</v>
      </c>
      <c r="AB103" s="26">
        <v>0.3719126</v>
      </c>
      <c r="AC103" s="26">
        <v>0</v>
      </c>
      <c r="AD103" s="26">
        <v>0</v>
      </c>
      <c r="AE103" s="26">
        <v>0.07166421</v>
      </c>
      <c r="AF103" s="27">
        <f t="shared" si="21"/>
        <v>0.4448124</v>
      </c>
      <c r="AG103" s="26">
        <v>1.095968</v>
      </c>
      <c r="AH103" s="26">
        <v>0</v>
      </c>
      <c r="AI103" s="26">
        <v>0</v>
      </c>
      <c r="AJ103" s="26">
        <v>76.77956</v>
      </c>
      <c r="AK103" s="26">
        <v>0</v>
      </c>
      <c r="AL103" s="28">
        <f t="shared" si="22"/>
        <v>77.875528</v>
      </c>
      <c r="AM103" s="26">
        <v>3.556028</v>
      </c>
      <c r="AN103" s="50">
        <f t="shared" si="23"/>
        <v>81.431556</v>
      </c>
      <c r="AO103" s="26">
        <v>3.158168</v>
      </c>
      <c r="AP103" s="26">
        <v>0.5782561</v>
      </c>
      <c r="AQ103" s="29">
        <f t="shared" si="24"/>
        <v>3.7364241</v>
      </c>
      <c r="AR103" s="26">
        <v>0</v>
      </c>
      <c r="AS103" s="26">
        <v>1.986829</v>
      </c>
      <c r="AT103" s="26">
        <v>0</v>
      </c>
      <c r="AU103" s="26">
        <v>3.142105</v>
      </c>
      <c r="AV103" s="30">
        <f t="shared" si="25"/>
        <v>5.128934</v>
      </c>
      <c r="AW103" s="26">
        <v>0.5288325</v>
      </c>
      <c r="AX103" s="26">
        <v>8.687433</v>
      </c>
      <c r="AY103" s="26">
        <v>0</v>
      </c>
      <c r="AZ103" s="26">
        <v>0.02594739</v>
      </c>
      <c r="BA103" s="26">
        <v>0</v>
      </c>
      <c r="BB103" s="26">
        <v>0</v>
      </c>
      <c r="BC103" s="26">
        <v>0.01606267</v>
      </c>
      <c r="BD103" s="31">
        <f t="shared" si="26"/>
        <v>9.258275560000001</v>
      </c>
      <c r="BE103" s="26">
        <f t="shared" si="27"/>
        <v>100.00000206</v>
      </c>
    </row>
    <row r="104" spans="1:57" ht="12" customHeight="1">
      <c r="A104" s="2" t="s">
        <v>484</v>
      </c>
      <c r="B104" s="4">
        <v>94</v>
      </c>
      <c r="C104" s="4" t="s">
        <v>484</v>
      </c>
      <c r="D104" s="2" t="s">
        <v>65</v>
      </c>
      <c r="E104" s="22">
        <v>2</v>
      </c>
      <c r="F104" s="45">
        <v>2153.41926</v>
      </c>
      <c r="G104" s="44">
        <v>2215.766574965612</v>
      </c>
      <c r="H104" s="4" t="s">
        <v>763</v>
      </c>
      <c r="I104" s="4" t="s">
        <v>860</v>
      </c>
      <c r="J104" s="25">
        <v>9</v>
      </c>
      <c r="K104" s="4" t="s">
        <v>769</v>
      </c>
      <c r="L104" s="13" t="s">
        <v>1360</v>
      </c>
      <c r="M104" s="13"/>
      <c r="N104" s="62" t="s">
        <v>72</v>
      </c>
      <c r="O104" s="2"/>
      <c r="P104" s="95" t="s">
        <v>8</v>
      </c>
      <c r="Q104" s="99" t="s">
        <v>72</v>
      </c>
      <c r="R104" s="2"/>
      <c r="S104" s="2"/>
      <c r="T104" s="2"/>
      <c r="U104" s="2"/>
      <c r="V104" s="2"/>
      <c r="W104" s="2"/>
      <c r="X104" s="2"/>
      <c r="Y104" s="2"/>
      <c r="Z104" s="26">
        <v>3.996207</v>
      </c>
      <c r="AA104" s="26">
        <v>0.1617407</v>
      </c>
      <c r="AB104" s="26">
        <v>0.4084893</v>
      </c>
      <c r="AC104" s="26">
        <v>0.0951637</v>
      </c>
      <c r="AD104" s="26">
        <v>0.01232907</v>
      </c>
      <c r="AE104" s="26">
        <v>0.1522954</v>
      </c>
      <c r="AF104" s="27">
        <f t="shared" si="21"/>
        <v>4.82622517</v>
      </c>
      <c r="AG104" s="26">
        <v>15.60179</v>
      </c>
      <c r="AH104" s="26">
        <v>0</v>
      </c>
      <c r="AI104" s="26">
        <v>0</v>
      </c>
      <c r="AJ104" s="26">
        <v>10.92598</v>
      </c>
      <c r="AK104" s="26">
        <v>0</v>
      </c>
      <c r="AL104" s="28">
        <f t="shared" si="22"/>
        <v>26.527769999999997</v>
      </c>
      <c r="AM104" s="26">
        <v>20.42467</v>
      </c>
      <c r="AN104" s="50">
        <f t="shared" si="23"/>
        <v>46.952439999999996</v>
      </c>
      <c r="AO104" s="26">
        <v>14.00156</v>
      </c>
      <c r="AP104" s="26">
        <v>1.694181</v>
      </c>
      <c r="AQ104" s="29">
        <f t="shared" si="24"/>
        <v>15.695741</v>
      </c>
      <c r="AR104" s="26">
        <v>0</v>
      </c>
      <c r="AS104" s="26">
        <v>8.559133</v>
      </c>
      <c r="AT104" s="26">
        <v>0.0001253804</v>
      </c>
      <c r="AU104" s="26">
        <v>10.97133</v>
      </c>
      <c r="AV104" s="30">
        <f t="shared" si="25"/>
        <v>19.530588380399998</v>
      </c>
      <c r="AW104" s="26">
        <v>0.7454281</v>
      </c>
      <c r="AX104" s="26">
        <v>10.53521</v>
      </c>
      <c r="AY104" s="26">
        <v>0</v>
      </c>
      <c r="AZ104" s="26">
        <v>0.102394</v>
      </c>
      <c r="BA104" s="26">
        <v>0</v>
      </c>
      <c r="BB104" s="26">
        <v>0.01797119</v>
      </c>
      <c r="BC104" s="26">
        <v>1.594002</v>
      </c>
      <c r="BD104" s="31">
        <f t="shared" si="26"/>
        <v>12.99500529</v>
      </c>
      <c r="BE104" s="26">
        <f t="shared" si="27"/>
        <v>99.9999998404</v>
      </c>
    </row>
    <row r="105" spans="1:57" ht="12" customHeight="1">
      <c r="A105" s="2" t="s">
        <v>484</v>
      </c>
      <c r="B105" s="4">
        <v>94</v>
      </c>
      <c r="C105" s="4" t="s">
        <v>484</v>
      </c>
      <c r="D105" s="2" t="s">
        <v>65</v>
      </c>
      <c r="E105" s="22">
        <v>2</v>
      </c>
      <c r="F105" s="45">
        <v>3435.94982</v>
      </c>
      <c r="G105" s="44">
        <v>1392.1397260273973</v>
      </c>
      <c r="H105" s="4" t="s">
        <v>763</v>
      </c>
      <c r="I105" s="4" t="s">
        <v>860</v>
      </c>
      <c r="J105" s="25">
        <v>87</v>
      </c>
      <c r="K105" s="4" t="s">
        <v>770</v>
      </c>
      <c r="L105" s="13" t="s">
        <v>1068</v>
      </c>
      <c r="M105" s="13"/>
      <c r="N105" s="62" t="s">
        <v>72</v>
      </c>
      <c r="O105" s="2"/>
      <c r="P105" s="4" t="s">
        <v>7</v>
      </c>
      <c r="Q105" s="99" t="s">
        <v>72</v>
      </c>
      <c r="R105" s="2"/>
      <c r="S105" s="2"/>
      <c r="T105" s="2"/>
      <c r="U105" s="2"/>
      <c r="V105" s="2"/>
      <c r="W105" s="2"/>
      <c r="X105" s="2"/>
      <c r="Y105" s="2"/>
      <c r="Z105" s="26">
        <v>5.640963</v>
      </c>
      <c r="AA105" s="26">
        <v>1.898901</v>
      </c>
      <c r="AB105" s="26">
        <v>1.863173</v>
      </c>
      <c r="AC105" s="26">
        <v>0.7580935</v>
      </c>
      <c r="AD105" s="26">
        <v>0.122481</v>
      </c>
      <c r="AE105" s="26">
        <v>0.3535342</v>
      </c>
      <c r="AF105" s="27">
        <f t="shared" si="21"/>
        <v>10.6371457</v>
      </c>
      <c r="AG105" s="26">
        <v>7.104186</v>
      </c>
      <c r="AH105" s="26">
        <v>0</v>
      </c>
      <c r="AI105" s="26">
        <v>0</v>
      </c>
      <c r="AJ105" s="26">
        <v>10.75698</v>
      </c>
      <c r="AK105" s="26">
        <v>0</v>
      </c>
      <c r="AL105" s="28">
        <f t="shared" si="22"/>
        <v>17.861166</v>
      </c>
      <c r="AM105" s="26">
        <v>8.996905</v>
      </c>
      <c r="AN105" s="50">
        <f t="shared" si="23"/>
        <v>26.858071000000002</v>
      </c>
      <c r="AO105" s="26">
        <v>24.97452</v>
      </c>
      <c r="AP105" s="26">
        <v>1.20451</v>
      </c>
      <c r="AQ105" s="29">
        <f t="shared" si="24"/>
        <v>26.179029999999997</v>
      </c>
      <c r="AR105" s="26">
        <v>0.0001047742</v>
      </c>
      <c r="AS105" s="26">
        <v>5.526994</v>
      </c>
      <c r="AT105" s="26">
        <v>7.858063E-05</v>
      </c>
      <c r="AU105" s="26">
        <v>15.92009</v>
      </c>
      <c r="AV105" s="30">
        <f t="shared" si="25"/>
        <v>21.44726735483</v>
      </c>
      <c r="AW105" s="26">
        <v>5.222783</v>
      </c>
      <c r="AX105" s="26">
        <v>6.633567</v>
      </c>
      <c r="AY105" s="26">
        <v>0</v>
      </c>
      <c r="AZ105" s="26">
        <v>0.652874</v>
      </c>
      <c r="BA105" s="26">
        <v>0</v>
      </c>
      <c r="BB105" s="26">
        <v>1.912259</v>
      </c>
      <c r="BC105" s="26">
        <v>0.4569987</v>
      </c>
      <c r="BD105" s="31">
        <f t="shared" si="26"/>
        <v>14.8784817</v>
      </c>
      <c r="BE105" s="26">
        <f t="shared" si="27"/>
        <v>99.99999575483</v>
      </c>
    </row>
    <row r="106" spans="1:57" ht="12" customHeight="1">
      <c r="A106" s="2" t="s">
        <v>478</v>
      </c>
      <c r="B106" s="4">
        <v>91</v>
      </c>
      <c r="C106" s="4" t="s">
        <v>478</v>
      </c>
      <c r="D106" s="2" t="s">
        <v>63</v>
      </c>
      <c r="E106" s="22">
        <v>2</v>
      </c>
      <c r="F106" s="45">
        <v>73.84103989608</v>
      </c>
      <c r="G106" s="44">
        <v>55.49876712328766</v>
      </c>
      <c r="H106" s="4" t="s">
        <v>761</v>
      </c>
      <c r="I106" s="4" t="s">
        <v>860</v>
      </c>
      <c r="J106" s="25">
        <v>72</v>
      </c>
      <c r="K106" s="4" t="s">
        <v>1210</v>
      </c>
      <c r="L106" s="13" t="s">
        <v>1159</v>
      </c>
      <c r="M106" s="13"/>
      <c r="N106" s="62" t="s">
        <v>72</v>
      </c>
      <c r="O106" s="2" t="s">
        <v>1062</v>
      </c>
      <c r="P106" s="4" t="s">
        <v>7</v>
      </c>
      <c r="Q106" s="99" t="s">
        <v>72</v>
      </c>
      <c r="R106" s="2"/>
      <c r="S106" s="2"/>
      <c r="T106" s="2"/>
      <c r="U106" s="2"/>
      <c r="V106" s="2"/>
      <c r="W106" s="2"/>
      <c r="X106" s="2"/>
      <c r="Y106" s="2"/>
      <c r="Z106" s="26">
        <v>4.978505</v>
      </c>
      <c r="AA106" s="26">
        <v>1.382241</v>
      </c>
      <c r="AB106" s="26">
        <v>1.191042</v>
      </c>
      <c r="AC106" s="26">
        <v>1.093615</v>
      </c>
      <c r="AD106" s="26">
        <v>0.1266547</v>
      </c>
      <c r="AE106" s="26">
        <v>1.704967</v>
      </c>
      <c r="AF106" s="27">
        <f t="shared" si="21"/>
        <v>10.4770247</v>
      </c>
      <c r="AG106" s="26">
        <v>23.67469</v>
      </c>
      <c r="AH106" s="26">
        <v>0</v>
      </c>
      <c r="AI106" s="26">
        <v>0</v>
      </c>
      <c r="AJ106" s="26">
        <v>6.810128</v>
      </c>
      <c r="AK106" s="26">
        <v>0</v>
      </c>
      <c r="AL106" s="28">
        <f t="shared" si="22"/>
        <v>30.484817999999997</v>
      </c>
      <c r="AM106" s="26">
        <v>12.12354</v>
      </c>
      <c r="AN106" s="50">
        <f t="shared" si="23"/>
        <v>42.608357999999996</v>
      </c>
      <c r="AO106" s="26">
        <v>22.78567</v>
      </c>
      <c r="AP106" s="26">
        <v>0.242349</v>
      </c>
      <c r="AQ106" s="29">
        <f t="shared" si="24"/>
        <v>23.028019</v>
      </c>
      <c r="AR106" s="26">
        <v>0</v>
      </c>
      <c r="AS106" s="26">
        <v>7.140161</v>
      </c>
      <c r="AT106" s="26">
        <v>0</v>
      </c>
      <c r="AU106" s="26">
        <v>12.55952</v>
      </c>
      <c r="AV106" s="30">
        <f t="shared" si="25"/>
        <v>19.699680999999998</v>
      </c>
      <c r="AW106" s="26">
        <v>0.6807692</v>
      </c>
      <c r="AX106" s="26">
        <v>2.375994</v>
      </c>
      <c r="AY106" s="26">
        <v>0</v>
      </c>
      <c r="AZ106" s="26">
        <v>0.001217834</v>
      </c>
      <c r="BA106" s="26">
        <v>0</v>
      </c>
      <c r="BB106" s="26">
        <v>0</v>
      </c>
      <c r="BC106" s="26">
        <v>1.128932</v>
      </c>
      <c r="BD106" s="31">
        <f t="shared" si="26"/>
        <v>4.186913034</v>
      </c>
      <c r="BE106" s="26">
        <f t="shared" si="27"/>
        <v>99.999995734</v>
      </c>
    </row>
    <row r="107" spans="1:57" ht="12" customHeight="1">
      <c r="A107" s="2" t="s">
        <v>478</v>
      </c>
      <c r="B107" s="4">
        <v>91</v>
      </c>
      <c r="C107" s="4" t="s">
        <v>478</v>
      </c>
      <c r="D107" s="2" t="s">
        <v>63</v>
      </c>
      <c r="E107" s="22">
        <v>2</v>
      </c>
      <c r="F107" s="45">
        <v>334.810592</v>
      </c>
      <c r="G107" s="44">
        <v>146.85636986301378</v>
      </c>
      <c r="H107" s="4" t="s">
        <v>761</v>
      </c>
      <c r="I107" s="4" t="s">
        <v>860</v>
      </c>
      <c r="J107" s="25">
        <v>20</v>
      </c>
      <c r="K107" s="4" t="s">
        <v>869</v>
      </c>
      <c r="L107" s="13" t="s">
        <v>751</v>
      </c>
      <c r="M107" s="13"/>
      <c r="N107" s="63" t="s">
        <v>1062</v>
      </c>
      <c r="O107" s="2" t="s">
        <v>1062</v>
      </c>
      <c r="P107" s="95" t="s">
        <v>9</v>
      </c>
      <c r="Q107" s="100" t="s">
        <v>9</v>
      </c>
      <c r="R107" s="2" t="s">
        <v>860</v>
      </c>
      <c r="S107" s="2" t="s">
        <v>860</v>
      </c>
      <c r="T107" s="2" t="s">
        <v>860</v>
      </c>
      <c r="U107" s="2" t="s">
        <v>860</v>
      </c>
      <c r="V107" s="2"/>
      <c r="W107" s="2"/>
      <c r="X107" s="2"/>
      <c r="Y107" s="2"/>
      <c r="Z107" s="26">
        <v>0.362873</v>
      </c>
      <c r="AA107" s="26">
        <v>0.1626209</v>
      </c>
      <c r="AB107" s="26">
        <v>0.3083076</v>
      </c>
      <c r="AC107" s="26">
        <v>0.05053343</v>
      </c>
      <c r="AD107" s="26">
        <v>0.03037381</v>
      </c>
      <c r="AE107" s="26">
        <v>0.08171362</v>
      </c>
      <c r="AF107" s="27">
        <f aca="true" t="shared" si="28" ref="AF107:AF116">SUM(Z107:AE107)</f>
        <v>0.9964223600000001</v>
      </c>
      <c r="AG107" s="26">
        <v>38.21644</v>
      </c>
      <c r="AH107" s="26">
        <v>0</v>
      </c>
      <c r="AI107" s="26">
        <v>0</v>
      </c>
      <c r="AJ107" s="26">
        <v>0</v>
      </c>
      <c r="AK107" s="26">
        <v>0.003225538</v>
      </c>
      <c r="AL107" s="28">
        <f aca="true" t="shared" si="29" ref="AL107:AL116">SUM(AG107:AK107)</f>
        <v>38.219665538</v>
      </c>
      <c r="AM107" s="26">
        <v>21.37833</v>
      </c>
      <c r="AN107" s="50">
        <f aca="true" t="shared" si="30" ref="AN107:AN116">AL107+AM107</f>
        <v>59.597995538</v>
      </c>
      <c r="AO107" s="26">
        <v>0</v>
      </c>
      <c r="AP107" s="26">
        <v>0</v>
      </c>
      <c r="AQ107" s="29">
        <f aca="true" t="shared" si="31" ref="AQ107:AQ116">SUM(AO107:AP107)</f>
        <v>0</v>
      </c>
      <c r="AR107" s="26">
        <v>4.315232</v>
      </c>
      <c r="AS107" s="26">
        <v>11.26035</v>
      </c>
      <c r="AT107" s="26">
        <v>3.304026</v>
      </c>
      <c r="AU107" s="26">
        <v>14.42004</v>
      </c>
      <c r="AV107" s="30">
        <f aca="true" t="shared" si="32" ref="AV107:AV116">SUM(AR107:AU107)</f>
        <v>33.299648000000005</v>
      </c>
      <c r="AW107" s="26">
        <v>1.083512</v>
      </c>
      <c r="AX107" s="26">
        <v>0.09891649</v>
      </c>
      <c r="AY107" s="26">
        <v>0</v>
      </c>
      <c r="AZ107" s="26">
        <v>0.07472496</v>
      </c>
      <c r="BA107" s="26">
        <v>0</v>
      </c>
      <c r="BB107" s="26">
        <v>0</v>
      </c>
      <c r="BC107" s="26">
        <v>4.84879</v>
      </c>
      <c r="BD107" s="31">
        <f aca="true" t="shared" si="33" ref="BD107:BD116">SUM(AW107:BC107)</f>
        <v>6.10594345</v>
      </c>
      <c r="BE107" s="26">
        <f aca="true" t="shared" si="34" ref="BE107:BE116">AF107+AN107+AQ107+AV107+BD107</f>
        <v>100.000009348</v>
      </c>
    </row>
    <row r="108" spans="1:57" ht="12" customHeight="1">
      <c r="A108" s="2" t="s">
        <v>478</v>
      </c>
      <c r="B108" s="4">
        <v>91</v>
      </c>
      <c r="C108" s="4" t="s">
        <v>478</v>
      </c>
      <c r="D108" s="2" t="s">
        <v>63</v>
      </c>
      <c r="E108" s="22">
        <v>2</v>
      </c>
      <c r="F108" s="45">
        <v>3863.67898</v>
      </c>
      <c r="G108" s="44">
        <v>1727.1780821917807</v>
      </c>
      <c r="H108" s="4" t="s">
        <v>763</v>
      </c>
      <c r="I108" s="4" t="s">
        <v>860</v>
      </c>
      <c r="J108" s="25">
        <v>34</v>
      </c>
      <c r="K108" s="4" t="s">
        <v>1211</v>
      </c>
      <c r="L108" s="13" t="s">
        <v>752</v>
      </c>
      <c r="M108" s="13"/>
      <c r="N108" s="63" t="s">
        <v>72</v>
      </c>
      <c r="O108" s="2" t="s">
        <v>72</v>
      </c>
      <c r="P108" s="95" t="s">
        <v>8</v>
      </c>
      <c r="Q108" s="100" t="s">
        <v>72</v>
      </c>
      <c r="R108" s="2" t="s">
        <v>860</v>
      </c>
      <c r="S108" s="2"/>
      <c r="T108" s="2"/>
      <c r="U108" s="2"/>
      <c r="V108" s="2"/>
      <c r="W108" s="2" t="s">
        <v>860</v>
      </c>
      <c r="X108" s="2"/>
      <c r="Y108" s="2"/>
      <c r="Z108" s="26">
        <v>1.344836</v>
      </c>
      <c r="AA108" s="26">
        <v>0.3283473</v>
      </c>
      <c r="AB108" s="26">
        <v>0.722802</v>
      </c>
      <c r="AC108" s="26">
        <v>0.1569992</v>
      </c>
      <c r="AD108" s="26">
        <v>0.1615648</v>
      </c>
      <c r="AE108" s="26">
        <v>0.2832508</v>
      </c>
      <c r="AF108" s="27">
        <f t="shared" si="28"/>
        <v>2.997800099999999</v>
      </c>
      <c r="AG108" s="26">
        <v>36.45235</v>
      </c>
      <c r="AH108" s="26">
        <v>0</v>
      </c>
      <c r="AI108" s="26">
        <v>0</v>
      </c>
      <c r="AJ108" s="26">
        <v>0.06594433</v>
      </c>
      <c r="AK108" s="26">
        <v>0.1701601</v>
      </c>
      <c r="AL108" s="28">
        <f t="shared" si="29"/>
        <v>36.68845443</v>
      </c>
      <c r="AM108" s="26">
        <v>13.04612</v>
      </c>
      <c r="AN108" s="50">
        <f t="shared" si="30"/>
        <v>49.73457443</v>
      </c>
      <c r="AO108" s="26">
        <v>0.2412058</v>
      </c>
      <c r="AP108" s="26">
        <v>0.09007656</v>
      </c>
      <c r="AQ108" s="29">
        <f t="shared" si="31"/>
        <v>0.33128236</v>
      </c>
      <c r="AR108" s="26">
        <v>5.284142</v>
      </c>
      <c r="AS108" s="26">
        <v>16.21583</v>
      </c>
      <c r="AT108" s="26">
        <v>4.014149</v>
      </c>
      <c r="AU108" s="26">
        <v>14.28849</v>
      </c>
      <c r="AV108" s="30">
        <f t="shared" si="32"/>
        <v>39.802611</v>
      </c>
      <c r="AW108" s="26">
        <v>0.9385012</v>
      </c>
      <c r="AX108" s="26">
        <v>0.8741409</v>
      </c>
      <c r="AY108" s="26">
        <v>0</v>
      </c>
      <c r="AZ108" s="26">
        <v>0.06706242</v>
      </c>
      <c r="BA108" s="26">
        <v>0</v>
      </c>
      <c r="BB108" s="26">
        <v>0.08096874</v>
      </c>
      <c r="BC108" s="26">
        <v>5.173054</v>
      </c>
      <c r="BD108" s="31">
        <f t="shared" si="33"/>
        <v>7.13372726</v>
      </c>
      <c r="BE108" s="26">
        <f t="shared" si="34"/>
        <v>99.99999515</v>
      </c>
    </row>
    <row r="109" spans="1:57" ht="12" customHeight="1">
      <c r="A109" s="2" t="s">
        <v>478</v>
      </c>
      <c r="B109" s="4">
        <v>91</v>
      </c>
      <c r="C109" s="4" t="s">
        <v>478</v>
      </c>
      <c r="D109" s="2" t="s">
        <v>63</v>
      </c>
      <c r="E109" s="22">
        <v>2</v>
      </c>
      <c r="F109" s="45">
        <v>20346.96637556</v>
      </c>
      <c r="G109" s="44">
        <v>8120.876712328767</v>
      </c>
      <c r="H109" s="4" t="s">
        <v>763</v>
      </c>
      <c r="I109" s="4" t="s">
        <v>860</v>
      </c>
      <c r="J109" s="25">
        <v>15</v>
      </c>
      <c r="K109" s="4" t="s">
        <v>1212</v>
      </c>
      <c r="L109" s="13" t="s">
        <v>1160</v>
      </c>
      <c r="M109" s="13"/>
      <c r="N109" s="62" t="s">
        <v>72</v>
      </c>
      <c r="O109" s="2"/>
      <c r="P109" s="95" t="s">
        <v>8</v>
      </c>
      <c r="Q109" s="99" t="s">
        <v>72</v>
      </c>
      <c r="R109" s="2"/>
      <c r="S109" s="2"/>
      <c r="T109" s="2"/>
      <c r="U109" s="2"/>
      <c r="V109" s="2"/>
      <c r="W109" s="2"/>
      <c r="X109" s="2"/>
      <c r="Y109" s="2"/>
      <c r="Z109" s="26">
        <v>0.8163778</v>
      </c>
      <c r="AA109" s="26">
        <v>0.1438579</v>
      </c>
      <c r="AB109" s="26">
        <v>0.3570217</v>
      </c>
      <c r="AC109" s="26">
        <v>0.1232879</v>
      </c>
      <c r="AD109" s="26">
        <v>0.07888556</v>
      </c>
      <c r="AE109" s="26">
        <v>0.1374083</v>
      </c>
      <c r="AF109" s="27">
        <f t="shared" si="28"/>
        <v>1.6568391599999999</v>
      </c>
      <c r="AG109" s="26">
        <v>20.74461</v>
      </c>
      <c r="AH109" s="26">
        <v>0</v>
      </c>
      <c r="AI109" s="26">
        <v>0</v>
      </c>
      <c r="AJ109" s="26">
        <v>0.07705604</v>
      </c>
      <c r="AK109" s="26">
        <v>0.07068577</v>
      </c>
      <c r="AL109" s="28">
        <f t="shared" si="29"/>
        <v>20.89235181</v>
      </c>
      <c r="AM109" s="26">
        <v>5.342185</v>
      </c>
      <c r="AN109" s="50">
        <f t="shared" si="30"/>
        <v>26.23453681</v>
      </c>
      <c r="AO109" s="26">
        <v>2.626236</v>
      </c>
      <c r="AP109" s="26">
        <v>0.2931251</v>
      </c>
      <c r="AQ109" s="29">
        <f t="shared" si="31"/>
        <v>2.9193611</v>
      </c>
      <c r="AR109" s="26">
        <v>2.773766</v>
      </c>
      <c r="AS109" s="26">
        <v>29.86714</v>
      </c>
      <c r="AT109" s="26">
        <v>3.350494</v>
      </c>
      <c r="AU109" s="26">
        <v>22.35064</v>
      </c>
      <c r="AV109" s="30">
        <f t="shared" si="32"/>
        <v>58.34204</v>
      </c>
      <c r="AW109" s="26">
        <v>0.8411139</v>
      </c>
      <c r="AX109" s="26">
        <v>2.719912</v>
      </c>
      <c r="AY109" s="26">
        <v>0</v>
      </c>
      <c r="AZ109" s="26">
        <v>0.05438316</v>
      </c>
      <c r="BA109" s="26">
        <v>0</v>
      </c>
      <c r="BB109" s="26">
        <v>0.1470982</v>
      </c>
      <c r="BC109" s="26">
        <v>7.084716</v>
      </c>
      <c r="BD109" s="31">
        <f t="shared" si="33"/>
        <v>10.84722326</v>
      </c>
      <c r="BE109" s="26">
        <f t="shared" si="34"/>
        <v>100.00000033</v>
      </c>
    </row>
    <row r="110" spans="1:57" ht="12" customHeight="1">
      <c r="A110" s="2" t="s">
        <v>478</v>
      </c>
      <c r="B110" s="4">
        <v>91</v>
      </c>
      <c r="C110" s="4" t="s">
        <v>478</v>
      </c>
      <c r="D110" s="2" t="s">
        <v>63</v>
      </c>
      <c r="E110" s="22">
        <v>2</v>
      </c>
      <c r="F110" s="45">
        <v>25.18241287367</v>
      </c>
      <c r="G110" s="44">
        <v>10.143972602739739</v>
      </c>
      <c r="H110" s="4" t="s">
        <v>663</v>
      </c>
      <c r="I110" s="4" t="s">
        <v>860</v>
      </c>
      <c r="J110" s="25">
        <v>683</v>
      </c>
      <c r="K110" s="4" t="s">
        <v>1213</v>
      </c>
      <c r="L110" s="13" t="s">
        <v>1161</v>
      </c>
      <c r="M110" s="13"/>
      <c r="N110" s="63" t="s">
        <v>73</v>
      </c>
      <c r="O110" s="2" t="s">
        <v>73</v>
      </c>
      <c r="P110" s="95" t="s">
        <v>6</v>
      </c>
      <c r="Q110" s="100" t="s">
        <v>73</v>
      </c>
      <c r="R110" s="2" t="s">
        <v>860</v>
      </c>
      <c r="S110" s="2"/>
      <c r="T110" s="2"/>
      <c r="U110" s="2"/>
      <c r="V110" s="2"/>
      <c r="W110" s="2"/>
      <c r="X110" s="2" t="s">
        <v>860</v>
      </c>
      <c r="Y110" s="2" t="s">
        <v>860</v>
      </c>
      <c r="Z110" s="26">
        <v>66.10527</v>
      </c>
      <c r="AA110" s="26">
        <v>9.711793</v>
      </c>
      <c r="AB110" s="26">
        <v>3.854681</v>
      </c>
      <c r="AC110" s="26">
        <v>1.337338</v>
      </c>
      <c r="AD110" s="26">
        <v>3.933348</v>
      </c>
      <c r="AE110" s="26">
        <v>0.08224272</v>
      </c>
      <c r="AF110" s="27">
        <f t="shared" si="28"/>
        <v>85.02467272</v>
      </c>
      <c r="AG110" s="26">
        <v>0.8689123</v>
      </c>
      <c r="AH110" s="26">
        <v>0</v>
      </c>
      <c r="AI110" s="26">
        <v>0</v>
      </c>
      <c r="AJ110" s="26">
        <v>0.1215762</v>
      </c>
      <c r="AK110" s="26">
        <v>0</v>
      </c>
      <c r="AL110" s="28">
        <f t="shared" si="29"/>
        <v>0.9904885</v>
      </c>
      <c r="AM110" s="26">
        <v>0.07509118</v>
      </c>
      <c r="AN110" s="50">
        <f t="shared" si="30"/>
        <v>1.06557968</v>
      </c>
      <c r="AO110" s="26">
        <v>1.955947</v>
      </c>
      <c r="AP110" s="26">
        <v>0.007151541</v>
      </c>
      <c r="AQ110" s="29">
        <f t="shared" si="31"/>
        <v>1.9630985410000001</v>
      </c>
      <c r="AR110" s="26">
        <v>0.1287277</v>
      </c>
      <c r="AS110" s="26">
        <v>3.582922</v>
      </c>
      <c r="AT110" s="26">
        <v>1.458914</v>
      </c>
      <c r="AU110" s="26">
        <v>3.586498</v>
      </c>
      <c r="AV110" s="30">
        <f t="shared" si="32"/>
        <v>8.7570617</v>
      </c>
      <c r="AW110" s="26">
        <v>0.6758206</v>
      </c>
      <c r="AX110" s="26">
        <v>1.80934</v>
      </c>
      <c r="AY110" s="26">
        <v>0</v>
      </c>
      <c r="AZ110" s="26">
        <v>0</v>
      </c>
      <c r="BA110" s="26">
        <v>0</v>
      </c>
      <c r="BB110" s="26">
        <v>0</v>
      </c>
      <c r="BC110" s="26">
        <v>0.7044268</v>
      </c>
      <c r="BD110" s="31">
        <f t="shared" si="33"/>
        <v>3.1895873999999997</v>
      </c>
      <c r="BE110" s="26">
        <f t="shared" si="34"/>
        <v>100.00000004099998</v>
      </c>
    </row>
    <row r="111" spans="1:57" ht="12" customHeight="1">
      <c r="A111" s="2" t="s">
        <v>468</v>
      </c>
      <c r="B111" s="4">
        <v>91</v>
      </c>
      <c r="C111" s="4" t="s">
        <v>468</v>
      </c>
      <c r="D111" s="2" t="s">
        <v>63</v>
      </c>
      <c r="E111" s="22">
        <v>2</v>
      </c>
      <c r="F111" s="45">
        <v>47.33099536263</v>
      </c>
      <c r="G111" s="44">
        <v>31.004794520547946</v>
      </c>
      <c r="H111" s="4" t="s">
        <v>761</v>
      </c>
      <c r="I111" s="4" t="s">
        <v>860</v>
      </c>
      <c r="J111" s="25">
        <v>44</v>
      </c>
      <c r="K111" s="4" t="s">
        <v>760</v>
      </c>
      <c r="L111" s="13" t="s">
        <v>342</v>
      </c>
      <c r="M111" s="13"/>
      <c r="N111" s="62" t="s">
        <v>72</v>
      </c>
      <c r="O111" s="2" t="s">
        <v>1062</v>
      </c>
      <c r="P111" s="95" t="s">
        <v>8</v>
      </c>
      <c r="Q111" s="99" t="s">
        <v>72</v>
      </c>
      <c r="R111" s="2"/>
      <c r="S111" s="2"/>
      <c r="T111" s="2"/>
      <c r="U111" s="2"/>
      <c r="V111" s="2"/>
      <c r="W111" s="2"/>
      <c r="X111" s="2"/>
      <c r="Y111" s="2"/>
      <c r="Z111" s="26">
        <v>0.2200637</v>
      </c>
      <c r="AA111" s="26">
        <v>0.009485506</v>
      </c>
      <c r="AB111" s="26">
        <v>0.1460768</v>
      </c>
      <c r="AC111" s="26">
        <v>0.02276522</v>
      </c>
      <c r="AD111" s="26">
        <v>0.4363333</v>
      </c>
      <c r="AE111" s="26">
        <v>0.1252087</v>
      </c>
      <c r="AF111" s="27">
        <f t="shared" si="28"/>
        <v>0.959933226</v>
      </c>
      <c r="AG111" s="26">
        <v>3.194718</v>
      </c>
      <c r="AH111" s="26">
        <v>0</v>
      </c>
      <c r="AI111" s="26">
        <v>0</v>
      </c>
      <c r="AJ111" s="26">
        <v>0</v>
      </c>
      <c r="AK111" s="26">
        <v>0</v>
      </c>
      <c r="AL111" s="28">
        <f t="shared" si="29"/>
        <v>3.194718</v>
      </c>
      <c r="AM111" s="26">
        <v>28.45842</v>
      </c>
      <c r="AN111" s="50">
        <f t="shared" si="30"/>
        <v>31.653138</v>
      </c>
      <c r="AO111" s="26">
        <v>0</v>
      </c>
      <c r="AP111" s="26">
        <v>0</v>
      </c>
      <c r="AQ111" s="29">
        <f t="shared" si="31"/>
        <v>0</v>
      </c>
      <c r="AR111" s="26">
        <v>32.21278</v>
      </c>
      <c r="AS111" s="26">
        <v>8.863257</v>
      </c>
      <c r="AT111" s="26">
        <v>26.18</v>
      </c>
      <c r="AU111" s="26">
        <v>0</v>
      </c>
      <c r="AV111" s="30">
        <f t="shared" si="32"/>
        <v>67.25603699999999</v>
      </c>
      <c r="AW111" s="26">
        <v>0.05881014</v>
      </c>
      <c r="AX111" s="26">
        <v>0</v>
      </c>
      <c r="AY111" s="26">
        <v>0</v>
      </c>
      <c r="AZ111" s="26">
        <v>0</v>
      </c>
      <c r="BA111" s="26">
        <v>0</v>
      </c>
      <c r="BB111" s="26">
        <v>0</v>
      </c>
      <c r="BC111" s="26">
        <v>0.07208984</v>
      </c>
      <c r="BD111" s="31">
        <f t="shared" si="33"/>
        <v>0.13089998</v>
      </c>
      <c r="BE111" s="26">
        <f t="shared" si="34"/>
        <v>100.00000820599998</v>
      </c>
    </row>
    <row r="112" spans="1:57" ht="12" customHeight="1">
      <c r="A112" s="2" t="s">
        <v>468</v>
      </c>
      <c r="B112" s="4">
        <v>91</v>
      </c>
      <c r="C112" s="4" t="s">
        <v>468</v>
      </c>
      <c r="D112" s="2" t="s">
        <v>63</v>
      </c>
      <c r="E112" s="22">
        <v>2</v>
      </c>
      <c r="F112" s="45">
        <v>3032.420287316</v>
      </c>
      <c r="G112" s="44">
        <v>2046.5616438356165</v>
      </c>
      <c r="H112" s="4" t="s">
        <v>763</v>
      </c>
      <c r="I112" s="4" t="s">
        <v>860</v>
      </c>
      <c r="J112" s="25">
        <v>66</v>
      </c>
      <c r="K112" s="4" t="s">
        <v>762</v>
      </c>
      <c r="L112" s="13" t="s">
        <v>343</v>
      </c>
      <c r="M112" s="13"/>
      <c r="N112" s="62" t="s">
        <v>72</v>
      </c>
      <c r="O112" s="2"/>
      <c r="P112" s="95" t="s">
        <v>4</v>
      </c>
      <c r="Q112" s="99" t="s">
        <v>72</v>
      </c>
      <c r="R112" s="2"/>
      <c r="S112" s="2"/>
      <c r="T112" s="2"/>
      <c r="U112" s="2"/>
      <c r="V112" s="2"/>
      <c r="W112" s="2"/>
      <c r="X112" s="2"/>
      <c r="Y112" s="2"/>
      <c r="Z112" s="26">
        <v>1.265023</v>
      </c>
      <c r="AA112" s="26">
        <v>0.2096078</v>
      </c>
      <c r="AB112" s="26">
        <v>1.025255</v>
      </c>
      <c r="AC112" s="26">
        <v>0.1638909</v>
      </c>
      <c r="AD112" s="26">
        <v>2.489416</v>
      </c>
      <c r="AE112" s="26">
        <v>0.5261165</v>
      </c>
      <c r="AF112" s="27">
        <f t="shared" si="28"/>
        <v>5.6793092</v>
      </c>
      <c r="AG112" s="26">
        <v>1.802205</v>
      </c>
      <c r="AH112" s="26">
        <v>0</v>
      </c>
      <c r="AI112" s="26">
        <v>0</v>
      </c>
      <c r="AJ112" s="26">
        <v>0</v>
      </c>
      <c r="AK112" s="26">
        <v>0.008090439</v>
      </c>
      <c r="AL112" s="28">
        <f t="shared" si="29"/>
        <v>1.8102954390000001</v>
      </c>
      <c r="AM112" s="26">
        <v>10.71082</v>
      </c>
      <c r="AN112" s="50">
        <f t="shared" si="30"/>
        <v>12.521115439</v>
      </c>
      <c r="AO112" s="26">
        <v>0</v>
      </c>
      <c r="AP112" s="26">
        <v>0</v>
      </c>
      <c r="AQ112" s="29">
        <f t="shared" si="31"/>
        <v>0</v>
      </c>
      <c r="AR112" s="26">
        <v>39.12144</v>
      </c>
      <c r="AS112" s="26">
        <v>11.38753</v>
      </c>
      <c r="AT112" s="26">
        <v>25.39869</v>
      </c>
      <c r="AU112" s="26">
        <v>0.03126122</v>
      </c>
      <c r="AV112" s="30">
        <f t="shared" si="32"/>
        <v>75.93892122</v>
      </c>
      <c r="AW112" s="26">
        <v>4.95477</v>
      </c>
      <c r="AX112" s="26">
        <v>0.00865558</v>
      </c>
      <c r="AY112" s="26">
        <v>0</v>
      </c>
      <c r="AZ112" s="26">
        <v>0.004907803</v>
      </c>
      <c r="BA112" s="26">
        <v>0</v>
      </c>
      <c r="BB112" s="26">
        <v>0.06436658</v>
      </c>
      <c r="BC112" s="26">
        <v>0.8279613</v>
      </c>
      <c r="BD112" s="31">
        <f t="shared" si="33"/>
        <v>5.860661263</v>
      </c>
      <c r="BE112" s="26">
        <f t="shared" si="34"/>
        <v>100.000007122</v>
      </c>
    </row>
    <row r="113" spans="1:57" ht="12" customHeight="1">
      <c r="A113" s="2" t="s">
        <v>468</v>
      </c>
      <c r="B113" s="4">
        <v>91</v>
      </c>
      <c r="C113" s="4" t="s">
        <v>468</v>
      </c>
      <c r="D113" s="2" t="s">
        <v>63</v>
      </c>
      <c r="E113" s="22">
        <v>2</v>
      </c>
      <c r="F113" s="45">
        <v>79.53696</v>
      </c>
      <c r="G113" s="44">
        <v>50.93808219178084</v>
      </c>
      <c r="H113" s="4" t="s">
        <v>661</v>
      </c>
      <c r="I113" s="4" t="s">
        <v>860</v>
      </c>
      <c r="J113" s="25">
        <v>796</v>
      </c>
      <c r="K113" s="4" t="s">
        <v>660</v>
      </c>
      <c r="L113" s="13" t="s">
        <v>734</v>
      </c>
      <c r="M113" s="13"/>
      <c r="N113" s="63" t="s">
        <v>73</v>
      </c>
      <c r="O113" s="2" t="s">
        <v>73</v>
      </c>
      <c r="P113" s="95" t="s">
        <v>6</v>
      </c>
      <c r="Q113" s="100" t="s">
        <v>73</v>
      </c>
      <c r="R113" s="2" t="s">
        <v>860</v>
      </c>
      <c r="S113" s="2"/>
      <c r="T113" s="2"/>
      <c r="U113" s="2"/>
      <c r="V113" s="2"/>
      <c r="W113" s="2"/>
      <c r="X113" s="2" t="s">
        <v>860</v>
      </c>
      <c r="Y113" s="2" t="s">
        <v>860</v>
      </c>
      <c r="Z113" s="26">
        <v>28.7958</v>
      </c>
      <c r="AA113" s="26">
        <v>4.434547</v>
      </c>
      <c r="AB113" s="26">
        <v>6.450558</v>
      </c>
      <c r="AC113" s="26">
        <v>0.0541211</v>
      </c>
      <c r="AD113" s="26">
        <v>15.85861</v>
      </c>
      <c r="AE113" s="26">
        <v>5.211411</v>
      </c>
      <c r="AF113" s="27">
        <f t="shared" si="28"/>
        <v>60.8050471</v>
      </c>
      <c r="AG113" s="26">
        <v>0.01014771</v>
      </c>
      <c r="AH113" s="26">
        <v>0</v>
      </c>
      <c r="AI113" s="26">
        <v>0</v>
      </c>
      <c r="AJ113" s="26">
        <v>0</v>
      </c>
      <c r="AK113" s="26">
        <v>0</v>
      </c>
      <c r="AL113" s="28">
        <f t="shared" si="29"/>
        <v>0.01014771</v>
      </c>
      <c r="AM113" s="26">
        <v>0</v>
      </c>
      <c r="AN113" s="50">
        <f t="shared" si="30"/>
        <v>0.01014771</v>
      </c>
      <c r="AO113" s="26">
        <v>0</v>
      </c>
      <c r="AP113" s="26">
        <v>0</v>
      </c>
      <c r="AQ113" s="29">
        <f t="shared" si="31"/>
        <v>0</v>
      </c>
      <c r="AR113" s="26">
        <v>7.855452</v>
      </c>
      <c r="AS113" s="26">
        <v>14.54955</v>
      </c>
      <c r="AT113" s="26">
        <v>16.43026</v>
      </c>
      <c r="AU113" s="26">
        <v>0</v>
      </c>
      <c r="AV113" s="30">
        <f t="shared" si="32"/>
        <v>38.835262</v>
      </c>
      <c r="AW113" s="26">
        <v>0.295411</v>
      </c>
      <c r="AX113" s="26">
        <v>0</v>
      </c>
      <c r="AY113" s="26">
        <v>0</v>
      </c>
      <c r="AZ113" s="26">
        <v>0</v>
      </c>
      <c r="BA113" s="26">
        <v>0</v>
      </c>
      <c r="BB113" s="26">
        <v>0</v>
      </c>
      <c r="BC113" s="26">
        <v>0.0541211</v>
      </c>
      <c r="BD113" s="31">
        <f t="shared" si="33"/>
        <v>0.34953209999999996</v>
      </c>
      <c r="BE113" s="26">
        <f t="shared" si="34"/>
        <v>99.99998891000001</v>
      </c>
    </row>
    <row r="114" spans="1:57" ht="12" customHeight="1">
      <c r="A114" s="2" t="s">
        <v>468</v>
      </c>
      <c r="B114" s="4">
        <v>91</v>
      </c>
      <c r="C114" s="4" t="s">
        <v>468</v>
      </c>
      <c r="D114" s="2" t="s">
        <v>63</v>
      </c>
      <c r="E114" s="22">
        <v>2</v>
      </c>
      <c r="F114" s="45">
        <v>221.6924960728</v>
      </c>
      <c r="G114" s="44">
        <v>136.53013698630136</v>
      </c>
      <c r="H114" s="4" t="s">
        <v>663</v>
      </c>
      <c r="I114" s="4" t="s">
        <v>860</v>
      </c>
      <c r="J114" s="25">
        <v>1218</v>
      </c>
      <c r="K114" s="4" t="s">
        <v>662</v>
      </c>
      <c r="L114" s="13" t="s">
        <v>344</v>
      </c>
      <c r="M114" s="13"/>
      <c r="N114" s="62" t="s">
        <v>73</v>
      </c>
      <c r="O114" s="2" t="s">
        <v>73</v>
      </c>
      <c r="P114" s="95" t="s">
        <v>6</v>
      </c>
      <c r="Q114" s="99" t="s">
        <v>73</v>
      </c>
      <c r="R114" s="2"/>
      <c r="S114" s="2"/>
      <c r="T114" s="2"/>
      <c r="U114" s="2"/>
      <c r="V114" s="2"/>
      <c r="W114" s="2"/>
      <c r="X114" s="2" t="s">
        <v>860</v>
      </c>
      <c r="Y114" s="2" t="s">
        <v>860</v>
      </c>
      <c r="Z114" s="26">
        <v>32.57462</v>
      </c>
      <c r="AA114" s="26">
        <v>12.24704</v>
      </c>
      <c r="AB114" s="26">
        <v>14.88133</v>
      </c>
      <c r="AC114" s="26">
        <v>0.2044832</v>
      </c>
      <c r="AD114" s="26">
        <v>23.05375</v>
      </c>
      <c r="AE114" s="26">
        <v>2.407048</v>
      </c>
      <c r="AF114" s="27">
        <f t="shared" si="28"/>
        <v>85.36827120000001</v>
      </c>
      <c r="AG114" s="26">
        <v>0.0418723</v>
      </c>
      <c r="AH114" s="26">
        <v>0</v>
      </c>
      <c r="AI114" s="26">
        <v>0</v>
      </c>
      <c r="AJ114" s="26">
        <v>0</v>
      </c>
      <c r="AK114" s="26">
        <v>0</v>
      </c>
      <c r="AL114" s="28">
        <f t="shared" si="29"/>
        <v>0.0418723</v>
      </c>
      <c r="AM114" s="26">
        <v>0.004065272</v>
      </c>
      <c r="AN114" s="50">
        <f t="shared" si="30"/>
        <v>0.045937572</v>
      </c>
      <c r="AO114" s="26">
        <v>0</v>
      </c>
      <c r="AP114" s="26">
        <v>0</v>
      </c>
      <c r="AQ114" s="29">
        <f t="shared" si="31"/>
        <v>0</v>
      </c>
      <c r="AR114" s="26">
        <v>4.240892</v>
      </c>
      <c r="AS114" s="26">
        <v>5.70317</v>
      </c>
      <c r="AT114" s="26">
        <v>4.246177</v>
      </c>
      <c r="AU114" s="26">
        <v>0</v>
      </c>
      <c r="AV114" s="30">
        <f t="shared" si="32"/>
        <v>14.190238999999998</v>
      </c>
      <c r="AW114" s="26">
        <v>0.2422902</v>
      </c>
      <c r="AX114" s="26">
        <v>0</v>
      </c>
      <c r="AY114" s="26">
        <v>0</v>
      </c>
      <c r="AZ114" s="26">
        <v>0</v>
      </c>
      <c r="BA114" s="26">
        <v>0</v>
      </c>
      <c r="BB114" s="26">
        <v>0</v>
      </c>
      <c r="BC114" s="26">
        <v>0.1532608</v>
      </c>
      <c r="BD114" s="31">
        <f t="shared" si="33"/>
        <v>0.395551</v>
      </c>
      <c r="BE114" s="26">
        <f t="shared" si="34"/>
        <v>99.99999877200001</v>
      </c>
    </row>
    <row r="115" spans="1:57" ht="12" customHeight="1">
      <c r="A115" s="2" t="s">
        <v>468</v>
      </c>
      <c r="B115" s="4">
        <v>91</v>
      </c>
      <c r="C115" s="4" t="s">
        <v>468</v>
      </c>
      <c r="D115" s="2" t="s">
        <v>63</v>
      </c>
      <c r="E115" s="22">
        <v>2</v>
      </c>
      <c r="F115" s="45">
        <v>92.31449545072</v>
      </c>
      <c r="G115" s="44">
        <v>48.28534246575343</v>
      </c>
      <c r="H115" s="4" t="s">
        <v>665</v>
      </c>
      <c r="I115" s="4" t="s">
        <v>860</v>
      </c>
      <c r="J115" s="25">
        <v>44</v>
      </c>
      <c r="K115" s="4" t="s">
        <v>664</v>
      </c>
      <c r="L115" s="13" t="s">
        <v>345</v>
      </c>
      <c r="M115" s="13"/>
      <c r="N115" s="60" t="s">
        <v>483</v>
      </c>
      <c r="O115" s="22" t="s">
        <v>483</v>
      </c>
      <c r="P115" s="95" t="s">
        <v>1203</v>
      </c>
      <c r="Q115" s="97" t="s">
        <v>1203</v>
      </c>
      <c r="V115" s="22" t="s">
        <v>860</v>
      </c>
      <c r="Z115" s="26">
        <v>0.3114868</v>
      </c>
      <c r="AA115" s="26">
        <v>0.02742651</v>
      </c>
      <c r="AB115" s="26">
        <v>0.2233302</v>
      </c>
      <c r="AC115" s="26">
        <v>0.1978627</v>
      </c>
      <c r="AD115" s="26">
        <v>0.3957254</v>
      </c>
      <c r="AE115" s="26">
        <v>0.1067675</v>
      </c>
      <c r="AF115" s="27">
        <f t="shared" si="28"/>
        <v>1.2625991099999998</v>
      </c>
      <c r="AG115" s="26">
        <v>4.065001</v>
      </c>
      <c r="AH115" s="26">
        <v>0</v>
      </c>
      <c r="AI115" s="26">
        <v>0</v>
      </c>
      <c r="AJ115" s="26">
        <v>0</v>
      </c>
      <c r="AK115" s="26">
        <v>0</v>
      </c>
      <c r="AL115" s="28">
        <f t="shared" si="29"/>
        <v>4.065001</v>
      </c>
      <c r="AM115" s="26">
        <v>8.755914</v>
      </c>
      <c r="AN115" s="50">
        <f t="shared" si="30"/>
        <v>12.820915</v>
      </c>
      <c r="AO115" s="26">
        <v>0</v>
      </c>
      <c r="AP115" s="26">
        <v>0</v>
      </c>
      <c r="AQ115" s="29">
        <f t="shared" si="31"/>
        <v>0</v>
      </c>
      <c r="AR115" s="26">
        <v>34.12544</v>
      </c>
      <c r="AS115" s="26">
        <v>25.53408</v>
      </c>
      <c r="AT115" s="26">
        <v>21.53275</v>
      </c>
      <c r="AU115" s="26">
        <v>0.00587711</v>
      </c>
      <c r="AV115" s="30">
        <f t="shared" si="32"/>
        <v>81.19814711000001</v>
      </c>
      <c r="AW115" s="26">
        <v>0.4104182</v>
      </c>
      <c r="AX115" s="26">
        <v>0</v>
      </c>
      <c r="AY115" s="26">
        <v>0</v>
      </c>
      <c r="AZ115" s="26">
        <v>0</v>
      </c>
      <c r="BA115" s="26">
        <v>0</v>
      </c>
      <c r="BB115" s="26">
        <v>0</v>
      </c>
      <c r="BC115" s="26">
        <v>4.307921</v>
      </c>
      <c r="BD115" s="31">
        <f t="shared" si="33"/>
        <v>4.7183392</v>
      </c>
      <c r="BE115" s="26">
        <f t="shared" si="34"/>
        <v>100.00000042</v>
      </c>
    </row>
    <row r="116" spans="1:57" ht="12" customHeight="1">
      <c r="A116" s="2" t="s">
        <v>468</v>
      </c>
      <c r="B116" s="4">
        <v>91</v>
      </c>
      <c r="C116" s="4" t="s">
        <v>468</v>
      </c>
      <c r="D116" s="2" t="s">
        <v>63</v>
      </c>
      <c r="E116" s="22">
        <v>2</v>
      </c>
      <c r="F116" s="45">
        <v>6250.633469525</v>
      </c>
      <c r="G116" s="44">
        <v>3929.986301369863</v>
      </c>
      <c r="H116" s="4" t="s">
        <v>763</v>
      </c>
      <c r="I116" s="4" t="s">
        <v>860</v>
      </c>
      <c r="J116" s="25">
        <v>233</v>
      </c>
      <c r="K116" s="4" t="s">
        <v>666</v>
      </c>
      <c r="L116" s="13" t="s">
        <v>735</v>
      </c>
      <c r="M116" s="13"/>
      <c r="N116" s="62" t="s">
        <v>72</v>
      </c>
      <c r="O116" s="2"/>
      <c r="P116" s="95" t="s">
        <v>4</v>
      </c>
      <c r="Q116" s="99" t="s">
        <v>72</v>
      </c>
      <c r="R116" s="2"/>
      <c r="S116" s="2"/>
      <c r="T116" s="2"/>
      <c r="U116" s="2"/>
      <c r="V116" s="2"/>
      <c r="W116" s="2"/>
      <c r="X116" s="2"/>
      <c r="Y116" s="2"/>
      <c r="Z116" s="26">
        <v>7.212477</v>
      </c>
      <c r="AA116" s="26">
        <v>1.66865</v>
      </c>
      <c r="AB116" s="26">
        <v>3.009333</v>
      </c>
      <c r="AC116" s="26">
        <v>0.2569904</v>
      </c>
      <c r="AD116" s="26">
        <v>5.797056</v>
      </c>
      <c r="AE116" s="26">
        <v>1.233747</v>
      </c>
      <c r="AF116" s="27">
        <f t="shared" si="28"/>
        <v>19.1782534</v>
      </c>
      <c r="AG116" s="26">
        <v>2.215994</v>
      </c>
      <c r="AH116" s="26">
        <v>0</v>
      </c>
      <c r="AI116" s="26">
        <v>0</v>
      </c>
      <c r="AJ116" s="26">
        <v>0</v>
      </c>
      <c r="AK116" s="26">
        <v>0.01173117</v>
      </c>
      <c r="AL116" s="28">
        <f t="shared" si="29"/>
        <v>2.22772517</v>
      </c>
      <c r="AM116" s="26">
        <v>8.041384</v>
      </c>
      <c r="AN116" s="50">
        <f t="shared" si="30"/>
        <v>10.26910917</v>
      </c>
      <c r="AO116" s="26">
        <v>0</v>
      </c>
      <c r="AP116" s="26">
        <v>0</v>
      </c>
      <c r="AQ116" s="29">
        <f t="shared" si="31"/>
        <v>0</v>
      </c>
      <c r="AR116" s="26">
        <v>31.51126</v>
      </c>
      <c r="AS116" s="26">
        <v>13.08263</v>
      </c>
      <c r="AT116" s="26">
        <v>21.44267</v>
      </c>
      <c r="AU116" s="26">
        <v>0.6384118</v>
      </c>
      <c r="AV116" s="30">
        <f t="shared" si="32"/>
        <v>66.67497180000001</v>
      </c>
      <c r="AW116" s="26">
        <v>2.892569</v>
      </c>
      <c r="AX116" s="26">
        <v>0.02759851</v>
      </c>
      <c r="AY116" s="26">
        <v>0</v>
      </c>
      <c r="AZ116" s="26">
        <v>0.002651763</v>
      </c>
      <c r="BA116" s="26">
        <v>0</v>
      </c>
      <c r="BB116" s="26">
        <v>0.1192861</v>
      </c>
      <c r="BC116" s="26">
        <v>0.8355646</v>
      </c>
      <c r="BD116" s="31">
        <f t="shared" si="33"/>
        <v>3.8776699729999997</v>
      </c>
      <c r="BE116" s="26">
        <f t="shared" si="34"/>
        <v>100.000004343</v>
      </c>
    </row>
    <row r="117" spans="1:57" ht="12" customHeight="1">
      <c r="A117" s="2" t="s">
        <v>468</v>
      </c>
      <c r="B117" s="4">
        <v>91</v>
      </c>
      <c r="C117" s="4" t="s">
        <v>468</v>
      </c>
      <c r="D117" s="2" t="s">
        <v>63</v>
      </c>
      <c r="E117" s="22">
        <v>2</v>
      </c>
      <c r="F117" s="45">
        <v>161.508672</v>
      </c>
      <c r="G117" s="44">
        <v>89.81082191780821</v>
      </c>
      <c r="H117" s="4" t="s">
        <v>1127</v>
      </c>
      <c r="I117" s="4" t="s">
        <v>860</v>
      </c>
      <c r="J117" s="25">
        <v>21</v>
      </c>
      <c r="K117" s="4" t="s">
        <v>667</v>
      </c>
      <c r="L117" s="13" t="s">
        <v>736</v>
      </c>
      <c r="M117" s="13"/>
      <c r="N117" s="63" t="s">
        <v>1062</v>
      </c>
      <c r="O117" s="2" t="s">
        <v>1062</v>
      </c>
      <c r="P117" s="95" t="s">
        <v>9</v>
      </c>
      <c r="Q117" s="100" t="s">
        <v>9</v>
      </c>
      <c r="R117" s="2" t="s">
        <v>860</v>
      </c>
      <c r="S117" s="2" t="s">
        <v>860</v>
      </c>
      <c r="T117" s="2" t="s">
        <v>860</v>
      </c>
      <c r="U117" s="2"/>
      <c r="V117" s="2"/>
      <c r="W117" s="2"/>
      <c r="X117" s="2"/>
      <c r="Y117" s="2"/>
      <c r="Z117" s="26">
        <v>0.02287117</v>
      </c>
      <c r="AA117" s="26">
        <v>0</v>
      </c>
      <c r="AB117" s="26">
        <v>0.0418375</v>
      </c>
      <c r="AC117" s="26">
        <v>0.1433632</v>
      </c>
      <c r="AD117" s="26">
        <v>0.08590634</v>
      </c>
      <c r="AE117" s="26">
        <v>0.05355201</v>
      </c>
      <c r="AF117" s="27">
        <f aca="true" t="shared" si="35" ref="AF117:AF156">SUM(Z117:AE117)</f>
        <v>0.34753022</v>
      </c>
      <c r="AG117" s="26">
        <v>35.43525</v>
      </c>
      <c r="AH117" s="26">
        <v>0</v>
      </c>
      <c r="AI117" s="26">
        <v>0</v>
      </c>
      <c r="AJ117" s="26">
        <v>0</v>
      </c>
      <c r="AK117" s="26">
        <v>0.7536329</v>
      </c>
      <c r="AL117" s="28">
        <f aca="true" t="shared" si="36" ref="AL117:AL156">SUM(AG117:AK117)</f>
        <v>36.1888829</v>
      </c>
      <c r="AM117" s="26">
        <v>18.12512</v>
      </c>
      <c r="AN117" s="50">
        <f aca="true" t="shared" si="37" ref="AN117:AN156">AL117+AM117</f>
        <v>54.314002900000006</v>
      </c>
      <c r="AO117" s="26">
        <v>0</v>
      </c>
      <c r="AP117" s="26">
        <v>0</v>
      </c>
      <c r="AQ117" s="29">
        <f aca="true" t="shared" si="38" ref="AQ117:AQ156">SUM(AO117:AP117)</f>
        <v>0</v>
      </c>
      <c r="AR117" s="26">
        <v>18.05651</v>
      </c>
      <c r="AS117" s="26">
        <v>5.201238</v>
      </c>
      <c r="AT117" s="26">
        <v>7.025911</v>
      </c>
      <c r="AU117" s="26">
        <v>10.85934</v>
      </c>
      <c r="AV117" s="30">
        <f aca="true" t="shared" si="39" ref="AV117:AV156">SUM(AR117:AU117)</f>
        <v>41.142999</v>
      </c>
      <c r="AW117" s="26">
        <v>0.5645274</v>
      </c>
      <c r="AX117" s="26">
        <v>0.6833459</v>
      </c>
      <c r="AY117" s="26">
        <v>0</v>
      </c>
      <c r="AZ117" s="26">
        <v>0.002231333</v>
      </c>
      <c r="BA117" s="26">
        <v>0</v>
      </c>
      <c r="BB117" s="26">
        <v>0</v>
      </c>
      <c r="BC117" s="26">
        <v>2.94536</v>
      </c>
      <c r="BD117" s="31">
        <f aca="true" t="shared" si="40" ref="BD117:BD156">SUM(AW117:BC117)</f>
        <v>4.195464633</v>
      </c>
      <c r="BE117" s="26">
        <f aca="true" t="shared" si="41" ref="BE117:BE156">AF117+AN117+AQ117+AV117+BD117</f>
        <v>99.999996753</v>
      </c>
    </row>
    <row r="118" spans="1:57" ht="12" customHeight="1">
      <c r="A118" s="2" t="s">
        <v>468</v>
      </c>
      <c r="B118" s="4">
        <v>91</v>
      </c>
      <c r="C118" s="4" t="s">
        <v>468</v>
      </c>
      <c r="D118" s="2" t="s">
        <v>63</v>
      </c>
      <c r="E118" s="22">
        <v>2</v>
      </c>
      <c r="F118" s="45">
        <v>270.6298292458</v>
      </c>
      <c r="G118" s="44">
        <v>123.6136164383561</v>
      </c>
      <c r="H118" s="4" t="s">
        <v>1127</v>
      </c>
      <c r="I118" s="4" t="s">
        <v>860</v>
      </c>
      <c r="J118" s="25">
        <v>8</v>
      </c>
      <c r="K118" s="4" t="s">
        <v>1128</v>
      </c>
      <c r="L118" s="13" t="s">
        <v>430</v>
      </c>
      <c r="M118" s="13"/>
      <c r="N118" s="63" t="s">
        <v>72</v>
      </c>
      <c r="O118" s="2" t="s">
        <v>1062</v>
      </c>
      <c r="P118" s="95" t="s">
        <v>8</v>
      </c>
      <c r="Q118" s="100" t="s">
        <v>72</v>
      </c>
      <c r="R118" s="2" t="s">
        <v>860</v>
      </c>
      <c r="S118" s="2"/>
      <c r="T118" s="2"/>
      <c r="U118" s="2"/>
      <c r="V118" s="2"/>
      <c r="W118" s="2"/>
      <c r="X118" s="2"/>
      <c r="Y118" s="2"/>
      <c r="Z118" s="26">
        <v>0.0003299557</v>
      </c>
      <c r="AA118" s="26">
        <v>0</v>
      </c>
      <c r="AB118" s="26">
        <v>0.01682774</v>
      </c>
      <c r="AC118" s="26">
        <v>0.01220836</v>
      </c>
      <c r="AD118" s="26">
        <v>0.000989867</v>
      </c>
      <c r="AE118" s="26">
        <v>0.003629513</v>
      </c>
      <c r="AF118" s="27">
        <f t="shared" si="35"/>
        <v>0.0339854357</v>
      </c>
      <c r="AG118" s="26">
        <v>34.81693</v>
      </c>
      <c r="AH118" s="26">
        <v>0</v>
      </c>
      <c r="AI118" s="26">
        <v>0</v>
      </c>
      <c r="AJ118" s="26">
        <v>0</v>
      </c>
      <c r="AK118" s="26">
        <v>0</v>
      </c>
      <c r="AL118" s="28">
        <f t="shared" si="36"/>
        <v>34.81693</v>
      </c>
      <c r="AM118" s="26">
        <v>12.21958</v>
      </c>
      <c r="AN118" s="50">
        <f t="shared" si="37"/>
        <v>47.03651</v>
      </c>
      <c r="AO118" s="26">
        <v>0</v>
      </c>
      <c r="AP118" s="26">
        <v>0</v>
      </c>
      <c r="AQ118" s="29">
        <f t="shared" si="38"/>
        <v>0</v>
      </c>
      <c r="AR118" s="26">
        <v>11.17956</v>
      </c>
      <c r="AS118" s="26">
        <v>12.29943</v>
      </c>
      <c r="AT118" s="26">
        <v>13.58659</v>
      </c>
      <c r="AU118" s="26">
        <v>10.64041</v>
      </c>
      <c r="AV118" s="30">
        <f t="shared" si="39"/>
        <v>47.70599</v>
      </c>
      <c r="AW118" s="26">
        <v>0.4569886</v>
      </c>
      <c r="AX118" s="26">
        <v>0.5388176</v>
      </c>
      <c r="AY118" s="26">
        <v>0</v>
      </c>
      <c r="AZ118" s="26">
        <v>0.003629513</v>
      </c>
      <c r="BA118" s="26">
        <v>0</v>
      </c>
      <c r="BB118" s="26">
        <v>0</v>
      </c>
      <c r="BC118" s="26">
        <v>4.224092</v>
      </c>
      <c r="BD118" s="31">
        <f t="shared" si="40"/>
        <v>5.223527713</v>
      </c>
      <c r="BE118" s="26">
        <f t="shared" si="41"/>
        <v>100.00001314869999</v>
      </c>
    </row>
    <row r="119" spans="1:57" ht="12" customHeight="1">
      <c r="A119" s="2" t="s">
        <v>468</v>
      </c>
      <c r="B119" s="4">
        <v>91</v>
      </c>
      <c r="C119" s="4" t="s">
        <v>468</v>
      </c>
      <c r="D119" s="2" t="s">
        <v>63</v>
      </c>
      <c r="E119" s="22">
        <v>2</v>
      </c>
      <c r="F119" s="45">
        <v>49802.26952921</v>
      </c>
      <c r="G119" s="44">
        <v>29197.328767123287</v>
      </c>
      <c r="H119" s="4" t="s">
        <v>763</v>
      </c>
      <c r="I119" s="4" t="s">
        <v>860</v>
      </c>
      <c r="J119" s="25">
        <v>54</v>
      </c>
      <c r="K119" s="4" t="s">
        <v>1129</v>
      </c>
      <c r="L119" s="13" t="s">
        <v>431</v>
      </c>
      <c r="M119" s="13"/>
      <c r="N119" s="62" t="s">
        <v>483</v>
      </c>
      <c r="O119" s="2"/>
      <c r="P119" s="95" t="s">
        <v>1203</v>
      </c>
      <c r="Q119" s="99" t="s">
        <v>1203</v>
      </c>
      <c r="R119" s="2"/>
      <c r="S119" s="2"/>
      <c r="T119" s="2"/>
      <c r="U119" s="2"/>
      <c r="V119" s="2" t="s">
        <v>860</v>
      </c>
      <c r="W119" s="2"/>
      <c r="X119" s="2"/>
      <c r="Y119" s="2"/>
      <c r="Z119" s="26">
        <v>1.626323</v>
      </c>
      <c r="AA119" s="26">
        <v>0.3757378</v>
      </c>
      <c r="AB119" s="26">
        <v>0.8837089</v>
      </c>
      <c r="AC119" s="26">
        <v>0.1434772</v>
      </c>
      <c r="AD119" s="26">
        <v>1.272728</v>
      </c>
      <c r="AE119" s="26">
        <v>0.4188337</v>
      </c>
      <c r="AF119" s="27">
        <f t="shared" si="35"/>
        <v>4.7208086</v>
      </c>
      <c r="AG119" s="26">
        <v>15.37396</v>
      </c>
      <c r="AH119" s="26">
        <v>0</v>
      </c>
      <c r="AI119" s="26">
        <v>0</v>
      </c>
      <c r="AJ119" s="26">
        <v>0.0029636</v>
      </c>
      <c r="AK119" s="26">
        <v>0.6578884</v>
      </c>
      <c r="AL119" s="28">
        <f t="shared" si="36"/>
        <v>16.034812</v>
      </c>
      <c r="AM119" s="26">
        <v>8.58272</v>
      </c>
      <c r="AN119" s="50">
        <f t="shared" si="37"/>
        <v>24.617531999999997</v>
      </c>
      <c r="AO119" s="26">
        <v>0.06851856</v>
      </c>
      <c r="AP119" s="26">
        <v>0.007417126</v>
      </c>
      <c r="AQ119" s="29">
        <f t="shared" si="38"/>
        <v>0.075935686</v>
      </c>
      <c r="AR119" s="26">
        <v>21.50808</v>
      </c>
      <c r="AS119" s="26">
        <v>17.25716</v>
      </c>
      <c r="AT119" s="26">
        <v>17.25142</v>
      </c>
      <c r="AU119" s="26">
        <v>8.059197</v>
      </c>
      <c r="AV119" s="30">
        <f t="shared" si="39"/>
        <v>64.075857</v>
      </c>
      <c r="AW119" s="26">
        <v>1.926786</v>
      </c>
      <c r="AX119" s="26">
        <v>0.3413539</v>
      </c>
      <c r="AY119" s="26">
        <v>0</v>
      </c>
      <c r="AZ119" s="26">
        <v>0.006958409</v>
      </c>
      <c r="BA119" s="26">
        <v>0</v>
      </c>
      <c r="BB119" s="26">
        <v>0.07233278</v>
      </c>
      <c r="BC119" s="26">
        <v>4.16243</v>
      </c>
      <c r="BD119" s="31">
        <f t="shared" si="40"/>
        <v>6.509861088999999</v>
      </c>
      <c r="BE119" s="26">
        <f t="shared" si="41"/>
        <v>99.999994375</v>
      </c>
    </row>
    <row r="120" spans="1:57" ht="12" customHeight="1">
      <c r="A120" s="2" t="s">
        <v>916</v>
      </c>
      <c r="B120" s="4">
        <v>97</v>
      </c>
      <c r="C120" s="4" t="s">
        <v>916</v>
      </c>
      <c r="D120" s="2" t="s">
        <v>65</v>
      </c>
      <c r="E120" s="22">
        <v>2</v>
      </c>
      <c r="F120" s="45">
        <v>946.8069263257</v>
      </c>
      <c r="G120" s="44">
        <v>380.3666210670315</v>
      </c>
      <c r="H120" s="4" t="s">
        <v>761</v>
      </c>
      <c r="I120" s="4" t="s">
        <v>860</v>
      </c>
      <c r="J120" s="25">
        <v>37</v>
      </c>
      <c r="K120" s="4" t="s">
        <v>92</v>
      </c>
      <c r="L120" s="13" t="s">
        <v>32</v>
      </c>
      <c r="M120" s="13"/>
      <c r="N120" s="60" t="s">
        <v>483</v>
      </c>
      <c r="P120" s="95" t="s">
        <v>1203</v>
      </c>
      <c r="Q120" s="97" t="s">
        <v>1203</v>
      </c>
      <c r="V120" s="22" t="s">
        <v>860</v>
      </c>
      <c r="Z120" s="26">
        <v>0.8640915</v>
      </c>
      <c r="AA120" s="26">
        <v>0.1332735</v>
      </c>
      <c r="AB120" s="26">
        <v>0.4305248</v>
      </c>
      <c r="AC120" s="26">
        <v>0.09914713</v>
      </c>
      <c r="AD120" s="26">
        <v>1.143091</v>
      </c>
      <c r="AE120" s="26">
        <v>0.5983049</v>
      </c>
      <c r="AF120" s="27">
        <f t="shared" si="35"/>
        <v>3.26843283</v>
      </c>
      <c r="AG120" s="26">
        <v>4.396029</v>
      </c>
      <c r="AH120" s="26">
        <v>0</v>
      </c>
      <c r="AI120" s="26">
        <v>0</v>
      </c>
      <c r="AJ120" s="26">
        <v>0</v>
      </c>
      <c r="AK120" s="26">
        <v>0</v>
      </c>
      <c r="AL120" s="28">
        <f t="shared" si="36"/>
        <v>4.396029</v>
      </c>
      <c r="AM120" s="26">
        <v>16.66309</v>
      </c>
      <c r="AN120" s="50">
        <f t="shared" si="37"/>
        <v>21.059119000000003</v>
      </c>
      <c r="AO120" s="26">
        <v>0</v>
      </c>
      <c r="AP120" s="26">
        <v>0</v>
      </c>
      <c r="AQ120" s="29">
        <f t="shared" si="38"/>
        <v>0</v>
      </c>
      <c r="AR120" s="26">
        <v>31.85484</v>
      </c>
      <c r="AS120" s="26">
        <v>16.86699</v>
      </c>
      <c r="AT120" s="26">
        <v>24.72252</v>
      </c>
      <c r="AU120" s="26">
        <v>0.2488659</v>
      </c>
      <c r="AV120" s="30">
        <f t="shared" si="39"/>
        <v>73.6932159</v>
      </c>
      <c r="AW120" s="26">
        <v>0.2689235</v>
      </c>
      <c r="AX120" s="26">
        <v>0.01416388</v>
      </c>
      <c r="AY120" s="26">
        <v>0</v>
      </c>
      <c r="AZ120" s="26">
        <v>0</v>
      </c>
      <c r="BA120" s="26">
        <v>0</v>
      </c>
      <c r="BB120" s="26">
        <v>0.02366983</v>
      </c>
      <c r="BC120" s="26">
        <v>1.672478</v>
      </c>
      <c r="BD120" s="31">
        <f t="shared" si="40"/>
        <v>1.97923521</v>
      </c>
      <c r="BE120" s="26">
        <f t="shared" si="41"/>
        <v>100.00000294</v>
      </c>
    </row>
    <row r="121" spans="1:57" ht="12" customHeight="1">
      <c r="A121" s="2" t="s">
        <v>916</v>
      </c>
      <c r="B121" s="4">
        <v>97</v>
      </c>
      <c r="C121" s="4" t="s">
        <v>916</v>
      </c>
      <c r="D121" s="2" t="s">
        <v>65</v>
      </c>
      <c r="E121" s="22">
        <v>2</v>
      </c>
      <c r="F121" s="45">
        <v>23.216956</v>
      </c>
      <c r="G121" s="44">
        <v>9.296580027359774</v>
      </c>
      <c r="H121" s="4" t="s">
        <v>663</v>
      </c>
      <c r="I121" s="4" t="s">
        <v>860</v>
      </c>
      <c r="J121" s="25">
        <v>1060</v>
      </c>
      <c r="K121" s="4" t="s">
        <v>93</v>
      </c>
      <c r="L121" s="13" t="s">
        <v>33</v>
      </c>
      <c r="M121" s="13"/>
      <c r="N121" s="60" t="s">
        <v>73</v>
      </c>
      <c r="P121" s="95" t="s">
        <v>6</v>
      </c>
      <c r="Q121" s="97" t="s">
        <v>73</v>
      </c>
      <c r="X121" s="22" t="s">
        <v>860</v>
      </c>
      <c r="Y121" s="22" t="s">
        <v>860</v>
      </c>
      <c r="Z121" s="26">
        <v>38.07107</v>
      </c>
      <c r="AA121" s="26">
        <v>10.65215</v>
      </c>
      <c r="AB121" s="26">
        <v>9.939164</v>
      </c>
      <c r="AC121" s="26">
        <v>0.282869</v>
      </c>
      <c r="AD121" s="26">
        <v>17.43713</v>
      </c>
      <c r="AE121" s="26">
        <v>6.172744</v>
      </c>
      <c r="AF121" s="27">
        <f t="shared" si="35"/>
        <v>82.55512699999998</v>
      </c>
      <c r="AG121" s="26">
        <v>2.200953</v>
      </c>
      <c r="AH121" s="26">
        <v>0</v>
      </c>
      <c r="AI121" s="26">
        <v>0</v>
      </c>
      <c r="AJ121" s="26">
        <v>0</v>
      </c>
      <c r="AK121" s="26">
        <v>0.4301158</v>
      </c>
      <c r="AL121" s="28">
        <f t="shared" si="36"/>
        <v>2.6310688</v>
      </c>
      <c r="AM121" s="26">
        <v>1.193475</v>
      </c>
      <c r="AN121" s="50">
        <f t="shared" si="37"/>
        <v>3.8245438</v>
      </c>
      <c r="AO121" s="26">
        <v>0</v>
      </c>
      <c r="AP121" s="26">
        <v>0</v>
      </c>
      <c r="AQ121" s="29">
        <f t="shared" si="38"/>
        <v>0</v>
      </c>
      <c r="AR121" s="26">
        <v>7.683962</v>
      </c>
      <c r="AS121" s="26">
        <v>1.681714</v>
      </c>
      <c r="AT121" s="26">
        <v>4.126787</v>
      </c>
      <c r="AU121" s="26">
        <v>0.05812376</v>
      </c>
      <c r="AV121" s="30">
        <f t="shared" si="39"/>
        <v>13.550586760000002</v>
      </c>
      <c r="AW121" s="26">
        <v>0.05037393</v>
      </c>
      <c r="AX121" s="26">
        <v>0</v>
      </c>
      <c r="AY121" s="26">
        <v>0</v>
      </c>
      <c r="AZ121" s="26">
        <v>0</v>
      </c>
      <c r="BA121" s="26">
        <v>0</v>
      </c>
      <c r="BB121" s="26">
        <v>0</v>
      </c>
      <c r="BC121" s="26">
        <v>0.01937459</v>
      </c>
      <c r="BD121" s="31">
        <f t="shared" si="40"/>
        <v>0.06974852</v>
      </c>
      <c r="BE121" s="26">
        <f t="shared" si="41"/>
        <v>100.00000607999999</v>
      </c>
    </row>
    <row r="122" spans="1:57" ht="12" customHeight="1">
      <c r="A122" s="2" t="s">
        <v>916</v>
      </c>
      <c r="B122" s="4">
        <v>97</v>
      </c>
      <c r="C122" s="4" t="s">
        <v>916</v>
      </c>
      <c r="D122" s="2" t="s">
        <v>65</v>
      </c>
      <c r="E122" s="22">
        <v>2</v>
      </c>
      <c r="F122" s="45">
        <v>153.896368</v>
      </c>
      <c r="G122" s="44">
        <v>52.509589603283196</v>
      </c>
      <c r="H122" s="4" t="s">
        <v>1230</v>
      </c>
      <c r="I122" s="4" t="s">
        <v>860</v>
      </c>
      <c r="J122" s="25">
        <v>9</v>
      </c>
      <c r="K122" s="4" t="s">
        <v>94</v>
      </c>
      <c r="L122" s="13" t="s">
        <v>34</v>
      </c>
      <c r="M122" s="13"/>
      <c r="N122" s="60" t="s">
        <v>483</v>
      </c>
      <c r="P122" s="95" t="s">
        <v>1203</v>
      </c>
      <c r="Q122" s="97" t="s">
        <v>1203</v>
      </c>
      <c r="V122" s="22" t="s">
        <v>860</v>
      </c>
      <c r="Z122" s="26">
        <v>0.02690043</v>
      </c>
      <c r="AA122" s="26">
        <v>0.01345021</v>
      </c>
      <c r="AB122" s="26">
        <v>0.04152023</v>
      </c>
      <c r="AC122" s="26">
        <v>0.02514605</v>
      </c>
      <c r="AD122" s="26">
        <v>0.03742668</v>
      </c>
      <c r="AE122" s="26">
        <v>0.04035064</v>
      </c>
      <c r="AF122" s="27">
        <f t="shared" si="35"/>
        <v>0.18479424</v>
      </c>
      <c r="AG122" s="26">
        <v>14.01044</v>
      </c>
      <c r="AH122" s="26">
        <v>0</v>
      </c>
      <c r="AI122" s="26">
        <v>0</v>
      </c>
      <c r="AJ122" s="26">
        <v>0</v>
      </c>
      <c r="AK122" s="26">
        <v>0.2678347</v>
      </c>
      <c r="AL122" s="28">
        <f t="shared" si="36"/>
        <v>14.278274699999999</v>
      </c>
      <c r="AM122" s="26">
        <v>9.684739</v>
      </c>
      <c r="AN122" s="50">
        <f t="shared" si="37"/>
        <v>23.963013699999998</v>
      </c>
      <c r="AO122" s="26">
        <v>0</v>
      </c>
      <c r="AP122" s="26">
        <v>0</v>
      </c>
      <c r="AQ122" s="29">
        <f t="shared" si="38"/>
        <v>0</v>
      </c>
      <c r="AR122" s="26">
        <v>22.82501</v>
      </c>
      <c r="AS122" s="26">
        <v>15.58821</v>
      </c>
      <c r="AT122" s="26">
        <v>29.81269</v>
      </c>
      <c r="AU122" s="26">
        <v>3.7953</v>
      </c>
      <c r="AV122" s="30">
        <f t="shared" si="39"/>
        <v>72.02121</v>
      </c>
      <c r="AW122" s="26">
        <v>0.8111064</v>
      </c>
      <c r="AX122" s="26">
        <v>0.0146198</v>
      </c>
      <c r="AY122" s="26">
        <v>0</v>
      </c>
      <c r="AZ122" s="26">
        <v>0.0005847919</v>
      </c>
      <c r="BA122" s="26">
        <v>0</v>
      </c>
      <c r="BB122" s="26">
        <v>0</v>
      </c>
      <c r="BC122" s="26">
        <v>3.004661</v>
      </c>
      <c r="BD122" s="31">
        <f t="shared" si="40"/>
        <v>3.8309719919000003</v>
      </c>
      <c r="BE122" s="26">
        <f t="shared" si="41"/>
        <v>99.99998993189999</v>
      </c>
    </row>
    <row r="123" spans="1:57" ht="12" customHeight="1">
      <c r="A123" s="2" t="s">
        <v>916</v>
      </c>
      <c r="B123" s="4">
        <v>97</v>
      </c>
      <c r="C123" s="4" t="s">
        <v>916</v>
      </c>
      <c r="D123" s="2" t="s">
        <v>65</v>
      </c>
      <c r="E123" s="22">
        <v>2</v>
      </c>
      <c r="F123" s="45">
        <v>2656.62746</v>
      </c>
      <c r="G123" s="44">
        <v>1160.0506155950752</v>
      </c>
      <c r="H123" s="4" t="s">
        <v>763</v>
      </c>
      <c r="I123" s="4" t="s">
        <v>860</v>
      </c>
      <c r="J123" s="25">
        <v>101</v>
      </c>
      <c r="K123" s="4" t="s">
        <v>516</v>
      </c>
      <c r="L123" s="13" t="s">
        <v>35</v>
      </c>
      <c r="M123" s="13"/>
      <c r="N123" s="61" t="s">
        <v>72</v>
      </c>
      <c r="P123" s="95" t="s">
        <v>4</v>
      </c>
      <c r="Q123" s="98" t="s">
        <v>72</v>
      </c>
      <c r="R123" s="22" t="s">
        <v>860</v>
      </c>
      <c r="Z123" s="26">
        <v>2.731673</v>
      </c>
      <c r="AA123" s="26">
        <v>0.5819464</v>
      </c>
      <c r="AB123" s="26">
        <v>1.157659</v>
      </c>
      <c r="AC123" s="26">
        <v>0.1023776</v>
      </c>
      <c r="AD123" s="26">
        <v>2.425827</v>
      </c>
      <c r="AE123" s="26">
        <v>0.6466862</v>
      </c>
      <c r="AF123" s="27">
        <f t="shared" si="35"/>
        <v>7.646169199999999</v>
      </c>
      <c r="AG123" s="26">
        <v>3.375039</v>
      </c>
      <c r="AH123" s="26">
        <v>0</v>
      </c>
      <c r="AI123" s="26">
        <v>0</v>
      </c>
      <c r="AJ123" s="26">
        <v>0</v>
      </c>
      <c r="AK123" s="26">
        <v>0.003929782</v>
      </c>
      <c r="AL123" s="28">
        <f t="shared" si="36"/>
        <v>3.3789687820000003</v>
      </c>
      <c r="AM123" s="26">
        <v>6.399277</v>
      </c>
      <c r="AN123" s="50">
        <f t="shared" si="37"/>
        <v>9.778245781999999</v>
      </c>
      <c r="AO123" s="26">
        <v>0</v>
      </c>
      <c r="AP123" s="26">
        <v>0</v>
      </c>
      <c r="AQ123" s="29">
        <f t="shared" si="38"/>
        <v>0</v>
      </c>
      <c r="AR123" s="26">
        <v>31.33415</v>
      </c>
      <c r="AS123" s="26">
        <v>18.4362</v>
      </c>
      <c r="AT123" s="26">
        <v>28.70607</v>
      </c>
      <c r="AU123" s="26">
        <v>0.9890854</v>
      </c>
      <c r="AV123" s="30">
        <f t="shared" si="39"/>
        <v>79.4655054</v>
      </c>
      <c r="AW123" s="26">
        <v>0.7401202</v>
      </c>
      <c r="AX123" s="26">
        <v>0.03042193</v>
      </c>
      <c r="AY123" s="26">
        <v>0</v>
      </c>
      <c r="AZ123" s="26">
        <v>0</v>
      </c>
      <c r="BA123" s="26">
        <v>0</v>
      </c>
      <c r="BB123" s="26">
        <v>0.6352357</v>
      </c>
      <c r="BC123" s="26">
        <v>1.704306</v>
      </c>
      <c r="BD123" s="31">
        <f t="shared" si="40"/>
        <v>3.1100838299999998</v>
      </c>
      <c r="BE123" s="26">
        <f t="shared" si="41"/>
        <v>100.000004212</v>
      </c>
    </row>
    <row r="124" spans="1:57" ht="12" customHeight="1">
      <c r="A124" s="2" t="s">
        <v>916</v>
      </c>
      <c r="B124" s="4">
        <v>97</v>
      </c>
      <c r="C124" s="4" t="s">
        <v>916</v>
      </c>
      <c r="D124" s="2" t="s">
        <v>65</v>
      </c>
      <c r="E124" s="22">
        <v>2</v>
      </c>
      <c r="F124" s="45">
        <v>56920.7931</v>
      </c>
      <c r="G124" s="44">
        <v>21548.508891928865</v>
      </c>
      <c r="H124" s="4" t="s">
        <v>763</v>
      </c>
      <c r="I124" s="4" t="s">
        <v>860</v>
      </c>
      <c r="J124" s="25">
        <v>35</v>
      </c>
      <c r="K124" s="4" t="s">
        <v>517</v>
      </c>
      <c r="L124" s="13" t="s">
        <v>509</v>
      </c>
      <c r="M124" s="13"/>
      <c r="N124" s="60" t="s">
        <v>483</v>
      </c>
      <c r="P124" s="95" t="s">
        <v>1203</v>
      </c>
      <c r="Q124" s="97" t="s">
        <v>1203</v>
      </c>
      <c r="V124" s="22" t="s">
        <v>860</v>
      </c>
      <c r="Z124" s="26">
        <v>0.8635418</v>
      </c>
      <c r="AA124" s="26">
        <v>0.1744113</v>
      </c>
      <c r="AB124" s="26">
        <v>0.5786797</v>
      </c>
      <c r="AC124" s="26">
        <v>0.1021941</v>
      </c>
      <c r="AD124" s="26">
        <v>0.8685856</v>
      </c>
      <c r="AE124" s="26">
        <v>0.3695149</v>
      </c>
      <c r="AF124" s="27">
        <f t="shared" si="35"/>
        <v>2.9569274</v>
      </c>
      <c r="AG124" s="26">
        <v>6.396164</v>
      </c>
      <c r="AH124" s="26">
        <v>0</v>
      </c>
      <c r="AI124" s="26">
        <v>0</v>
      </c>
      <c r="AJ124" s="26">
        <v>0</v>
      </c>
      <c r="AK124" s="26">
        <v>0.07704441</v>
      </c>
      <c r="AL124" s="28">
        <f t="shared" si="36"/>
        <v>6.47320841</v>
      </c>
      <c r="AM124" s="26">
        <v>9.779829</v>
      </c>
      <c r="AN124" s="50">
        <f t="shared" si="37"/>
        <v>16.253037409999997</v>
      </c>
      <c r="AO124" s="26">
        <v>0</v>
      </c>
      <c r="AP124" s="26">
        <v>0</v>
      </c>
      <c r="AQ124" s="29">
        <f t="shared" si="38"/>
        <v>0</v>
      </c>
      <c r="AR124" s="26">
        <v>28.72124</v>
      </c>
      <c r="AS124" s="26">
        <v>18.61258</v>
      </c>
      <c r="AT124" s="26">
        <v>25.77479</v>
      </c>
      <c r="AU124" s="26">
        <v>3.865205</v>
      </c>
      <c r="AV124" s="30">
        <f t="shared" si="39"/>
        <v>76.973815</v>
      </c>
      <c r="AW124" s="26">
        <v>1.643147</v>
      </c>
      <c r="AX124" s="26">
        <v>0.1938214</v>
      </c>
      <c r="AY124" s="26">
        <v>0</v>
      </c>
      <c r="AZ124" s="26">
        <v>0.002319538</v>
      </c>
      <c r="BA124" s="26">
        <v>0</v>
      </c>
      <c r="BB124" s="26">
        <v>0.09755658</v>
      </c>
      <c r="BC124" s="26">
        <v>1.879383</v>
      </c>
      <c r="BD124" s="31">
        <f t="shared" si="40"/>
        <v>3.816227518</v>
      </c>
      <c r="BE124" s="26">
        <f t="shared" si="41"/>
        <v>100.00000732800001</v>
      </c>
    </row>
    <row r="125" spans="1:57" ht="12" customHeight="1">
      <c r="A125" s="2" t="s">
        <v>916</v>
      </c>
      <c r="B125" s="4">
        <v>97</v>
      </c>
      <c r="C125" s="4" t="s">
        <v>916</v>
      </c>
      <c r="D125" s="2" t="s">
        <v>65</v>
      </c>
      <c r="E125" s="22">
        <v>2</v>
      </c>
      <c r="F125" s="45">
        <v>136.245904</v>
      </c>
      <c r="G125" s="44">
        <v>44.959124487004075</v>
      </c>
      <c r="H125" s="4" t="s">
        <v>1127</v>
      </c>
      <c r="I125" s="4" t="s">
        <v>860</v>
      </c>
      <c r="J125" s="25">
        <v>6</v>
      </c>
      <c r="K125" s="4" t="s">
        <v>265</v>
      </c>
      <c r="L125" s="13" t="s">
        <v>510</v>
      </c>
      <c r="M125" s="13"/>
      <c r="N125" s="61" t="s">
        <v>1062</v>
      </c>
      <c r="P125" s="95" t="s">
        <v>9</v>
      </c>
      <c r="Q125" s="98" t="s">
        <v>9</v>
      </c>
      <c r="R125" s="22" t="s">
        <v>860</v>
      </c>
      <c r="S125" s="22" t="s">
        <v>860</v>
      </c>
      <c r="U125" s="22" t="s">
        <v>860</v>
      </c>
      <c r="Z125" s="26">
        <v>0.05152562</v>
      </c>
      <c r="AA125" s="26">
        <v>0.003963509</v>
      </c>
      <c r="AB125" s="26">
        <v>0.2206354</v>
      </c>
      <c r="AC125" s="26">
        <v>0.02113872</v>
      </c>
      <c r="AD125" s="26">
        <v>0.00264234</v>
      </c>
      <c r="AE125" s="26">
        <v>0.07794902</v>
      </c>
      <c r="AF125" s="27">
        <f t="shared" si="35"/>
        <v>0.377854609</v>
      </c>
      <c r="AG125" s="26">
        <v>66.80825</v>
      </c>
      <c r="AH125" s="26">
        <v>0</v>
      </c>
      <c r="AI125" s="26">
        <v>0</v>
      </c>
      <c r="AJ125" s="26">
        <v>0</v>
      </c>
      <c r="AK125" s="26">
        <v>0</v>
      </c>
      <c r="AL125" s="28">
        <f t="shared" si="36"/>
        <v>66.80825</v>
      </c>
      <c r="AM125" s="26">
        <v>21.86007</v>
      </c>
      <c r="AN125" s="50">
        <f t="shared" si="37"/>
        <v>88.66832</v>
      </c>
      <c r="AO125" s="26">
        <v>0</v>
      </c>
      <c r="AP125" s="26">
        <v>0</v>
      </c>
      <c r="AQ125" s="29">
        <f t="shared" si="38"/>
        <v>0</v>
      </c>
      <c r="AR125" s="26">
        <v>7.631737</v>
      </c>
      <c r="AS125" s="26">
        <v>0.140044</v>
      </c>
      <c r="AT125" s="26">
        <v>0.70022</v>
      </c>
      <c r="AU125" s="26">
        <v>1.828499</v>
      </c>
      <c r="AV125" s="30">
        <f t="shared" si="39"/>
        <v>10.300500000000001</v>
      </c>
      <c r="AW125" s="26">
        <v>0.5879205</v>
      </c>
      <c r="AX125" s="26">
        <v>0.0653979</v>
      </c>
      <c r="AY125" s="26">
        <v>0</v>
      </c>
      <c r="AZ125" s="26">
        <v>0</v>
      </c>
      <c r="BA125" s="26">
        <v>0</v>
      </c>
      <c r="BB125" s="26">
        <v>0</v>
      </c>
      <c r="BC125" s="26">
        <v>0</v>
      </c>
      <c r="BD125" s="31">
        <f t="shared" si="40"/>
        <v>0.6533184</v>
      </c>
      <c r="BE125" s="26">
        <f t="shared" si="41"/>
        <v>99.999993009</v>
      </c>
    </row>
    <row r="126" spans="1:57" ht="12" customHeight="1">
      <c r="A126" s="2" t="s">
        <v>916</v>
      </c>
      <c r="B126" s="4">
        <v>97</v>
      </c>
      <c r="C126" s="4" t="s">
        <v>916</v>
      </c>
      <c r="D126" s="2" t="s">
        <v>65</v>
      </c>
      <c r="E126" s="22">
        <v>2</v>
      </c>
      <c r="F126" s="45">
        <v>10323.71</v>
      </c>
      <c r="G126" s="44">
        <v>5933.251025991803</v>
      </c>
      <c r="H126" s="4" t="s">
        <v>763</v>
      </c>
      <c r="I126" s="4" t="s">
        <v>860</v>
      </c>
      <c r="J126" s="25">
        <v>67</v>
      </c>
      <c r="K126" s="4" t="s">
        <v>622</v>
      </c>
      <c r="L126" s="13" t="s">
        <v>36</v>
      </c>
      <c r="M126" s="13"/>
      <c r="N126" s="60" t="s">
        <v>483</v>
      </c>
      <c r="P126" s="95" t="s">
        <v>1203</v>
      </c>
      <c r="Q126" s="97" t="s">
        <v>1203</v>
      </c>
      <c r="V126" s="22" t="s">
        <v>860</v>
      </c>
      <c r="Z126" s="26">
        <v>1.637082</v>
      </c>
      <c r="AA126" s="26">
        <v>0.424348</v>
      </c>
      <c r="AB126" s="26">
        <v>0.9710155</v>
      </c>
      <c r="AC126" s="26">
        <v>0.06794658</v>
      </c>
      <c r="AD126" s="26">
        <v>1.31312</v>
      </c>
      <c r="AE126" s="26">
        <v>0.5410707</v>
      </c>
      <c r="AF126" s="27">
        <f t="shared" si="35"/>
        <v>4.95458278</v>
      </c>
      <c r="AG126" s="26">
        <v>5.239463</v>
      </c>
      <c r="AH126" s="26">
        <v>0</v>
      </c>
      <c r="AI126" s="26">
        <v>0</v>
      </c>
      <c r="AJ126" s="26">
        <v>0</v>
      </c>
      <c r="AK126" s="26">
        <v>0</v>
      </c>
      <c r="AL126" s="28">
        <f t="shared" si="36"/>
        <v>5.239463</v>
      </c>
      <c r="AM126" s="26">
        <v>11.43847</v>
      </c>
      <c r="AN126" s="50">
        <f t="shared" si="37"/>
        <v>16.677933</v>
      </c>
      <c r="AO126" s="26">
        <v>0</v>
      </c>
      <c r="AP126" s="26">
        <v>0</v>
      </c>
      <c r="AQ126" s="29">
        <f t="shared" si="38"/>
        <v>0</v>
      </c>
      <c r="AR126" s="26">
        <v>33.7255</v>
      </c>
      <c r="AS126" s="26">
        <v>16.58296</v>
      </c>
      <c r="AT126" s="26">
        <v>24.62547</v>
      </c>
      <c r="AU126" s="26">
        <v>0.17297</v>
      </c>
      <c r="AV126" s="30">
        <f t="shared" si="39"/>
        <v>75.10690000000001</v>
      </c>
      <c r="AW126" s="26">
        <v>1.406235</v>
      </c>
      <c r="AX126" s="26">
        <v>0.02406115</v>
      </c>
      <c r="AY126" s="26">
        <v>0</v>
      </c>
      <c r="AZ126" s="26">
        <v>0.0004358903</v>
      </c>
      <c r="BA126" s="26">
        <v>0</v>
      </c>
      <c r="BB126" s="26">
        <v>0.5355697</v>
      </c>
      <c r="BC126" s="26">
        <v>1.294289</v>
      </c>
      <c r="BD126" s="31">
        <f t="shared" si="40"/>
        <v>3.2605907403</v>
      </c>
      <c r="BE126" s="26">
        <f t="shared" si="41"/>
        <v>100.0000065203</v>
      </c>
    </row>
    <row r="127" spans="1:57" ht="12" customHeight="1">
      <c r="A127" s="2" t="s">
        <v>916</v>
      </c>
      <c r="B127" s="4">
        <v>97</v>
      </c>
      <c r="C127" s="4" t="s">
        <v>916</v>
      </c>
      <c r="D127" s="2" t="s">
        <v>65</v>
      </c>
      <c r="E127" s="22">
        <v>2</v>
      </c>
      <c r="F127" s="45">
        <v>47833.3788</v>
      </c>
      <c r="G127" s="44">
        <v>21132.8878248974</v>
      </c>
      <c r="H127" s="4" t="s">
        <v>763</v>
      </c>
      <c r="I127" s="4" t="s">
        <v>860</v>
      </c>
      <c r="J127" s="25">
        <v>28</v>
      </c>
      <c r="K127" s="4" t="s">
        <v>623</v>
      </c>
      <c r="L127" s="13" t="s">
        <v>511</v>
      </c>
      <c r="M127" s="13"/>
      <c r="N127" s="60" t="s">
        <v>483</v>
      </c>
      <c r="P127" s="95" t="s">
        <v>1203</v>
      </c>
      <c r="Q127" s="97" t="s">
        <v>1203</v>
      </c>
      <c r="V127" s="22" t="s">
        <v>860</v>
      </c>
      <c r="Z127" s="26">
        <v>0.7105853</v>
      </c>
      <c r="AA127" s="26">
        <v>0.1696089</v>
      </c>
      <c r="AB127" s="26">
        <v>0.4814372</v>
      </c>
      <c r="AC127" s="26">
        <v>0.06423552</v>
      </c>
      <c r="AD127" s="26">
        <v>0.4738</v>
      </c>
      <c r="AE127" s="26">
        <v>0.2823691</v>
      </c>
      <c r="AF127" s="27">
        <f t="shared" si="35"/>
        <v>2.18203602</v>
      </c>
      <c r="AG127" s="26">
        <v>10.10761</v>
      </c>
      <c r="AH127" s="26">
        <v>0.01510306</v>
      </c>
      <c r="AI127" s="26">
        <v>0</v>
      </c>
      <c r="AJ127" s="26">
        <v>0</v>
      </c>
      <c r="AK127" s="26">
        <v>0.01781811</v>
      </c>
      <c r="AL127" s="28">
        <f t="shared" si="36"/>
        <v>10.14053117</v>
      </c>
      <c r="AM127" s="26">
        <v>11.9032</v>
      </c>
      <c r="AN127" s="50">
        <f t="shared" si="37"/>
        <v>22.04373117</v>
      </c>
      <c r="AO127" s="26">
        <v>0</v>
      </c>
      <c r="AP127" s="26">
        <v>0</v>
      </c>
      <c r="AQ127" s="29">
        <f t="shared" si="38"/>
        <v>0</v>
      </c>
      <c r="AR127" s="26">
        <v>24.93421</v>
      </c>
      <c r="AS127" s="26">
        <v>16.96962</v>
      </c>
      <c r="AT127" s="26">
        <v>21.71396</v>
      </c>
      <c r="AU127" s="26">
        <v>7.690219</v>
      </c>
      <c r="AV127" s="30">
        <f t="shared" si="39"/>
        <v>71.308009</v>
      </c>
      <c r="AW127" s="26">
        <v>1.35444</v>
      </c>
      <c r="AX127" s="26">
        <v>0.3022532</v>
      </c>
      <c r="AY127" s="26">
        <v>0</v>
      </c>
      <c r="AZ127" s="26">
        <v>0.001672683</v>
      </c>
      <c r="BA127" s="26">
        <v>0</v>
      </c>
      <c r="BB127" s="26">
        <v>0.2309694</v>
      </c>
      <c r="BC127" s="26">
        <v>2.576881</v>
      </c>
      <c r="BD127" s="31">
        <f t="shared" si="40"/>
        <v>4.4662162830000005</v>
      </c>
      <c r="BE127" s="26">
        <f t="shared" si="41"/>
        <v>99.99999247299999</v>
      </c>
    </row>
    <row r="128" spans="1:57" ht="12" customHeight="1">
      <c r="A128" s="2" t="s">
        <v>470</v>
      </c>
      <c r="B128" s="4">
        <v>94</v>
      </c>
      <c r="C128" s="4" t="s">
        <v>470</v>
      </c>
      <c r="D128" s="2"/>
      <c r="E128" s="22">
        <v>3</v>
      </c>
      <c r="F128" s="45">
        <v>52.54924770722</v>
      </c>
      <c r="G128" s="44">
        <v>34.80819178082193</v>
      </c>
      <c r="H128" s="4" t="s">
        <v>665</v>
      </c>
      <c r="I128" s="4" t="s">
        <v>860</v>
      </c>
      <c r="J128" s="25">
        <v>2</v>
      </c>
      <c r="K128" s="4" t="s">
        <v>817</v>
      </c>
      <c r="L128" s="13" t="s">
        <v>1256</v>
      </c>
      <c r="M128" s="13"/>
      <c r="N128" s="60" t="s">
        <v>483</v>
      </c>
      <c r="O128" s="22" t="s">
        <v>483</v>
      </c>
      <c r="P128" s="95" t="s">
        <v>1203</v>
      </c>
      <c r="Q128" s="97" t="s">
        <v>1203</v>
      </c>
      <c r="V128" s="22" t="s">
        <v>860</v>
      </c>
      <c r="Z128" s="26">
        <v>0.003424834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  <c r="AF128" s="27">
        <f t="shared" si="35"/>
        <v>0.003424834</v>
      </c>
      <c r="AG128" s="26">
        <v>0.05993459</v>
      </c>
      <c r="AH128" s="26">
        <v>0</v>
      </c>
      <c r="AI128" s="26">
        <v>0</v>
      </c>
      <c r="AJ128" s="26">
        <v>0</v>
      </c>
      <c r="AK128" s="26">
        <v>0</v>
      </c>
      <c r="AL128" s="28">
        <f t="shared" si="36"/>
        <v>0.05993459</v>
      </c>
      <c r="AM128" s="26">
        <v>0.3253592</v>
      </c>
      <c r="AN128" s="50">
        <f t="shared" si="37"/>
        <v>0.38529379</v>
      </c>
      <c r="AO128" s="26">
        <v>0</v>
      </c>
      <c r="AP128" s="26">
        <v>0</v>
      </c>
      <c r="AQ128" s="29">
        <f t="shared" si="38"/>
        <v>0</v>
      </c>
      <c r="AR128" s="26">
        <v>54.98399</v>
      </c>
      <c r="AS128" s="26">
        <v>19.86917</v>
      </c>
      <c r="AT128" s="26">
        <v>23.27859</v>
      </c>
      <c r="AU128" s="26">
        <v>0.9897768</v>
      </c>
      <c r="AV128" s="30">
        <f t="shared" si="39"/>
        <v>99.12152680000001</v>
      </c>
      <c r="AW128" s="26">
        <v>0</v>
      </c>
      <c r="AX128" s="26">
        <v>0.02397383</v>
      </c>
      <c r="AY128" s="26">
        <v>0</v>
      </c>
      <c r="AZ128" s="26">
        <v>0</v>
      </c>
      <c r="BA128" s="26">
        <v>0</v>
      </c>
      <c r="BB128" s="26">
        <v>0</v>
      </c>
      <c r="BC128" s="26">
        <v>0.4657773</v>
      </c>
      <c r="BD128" s="31">
        <f t="shared" si="40"/>
        <v>0.48975113000000003</v>
      </c>
      <c r="BE128" s="26">
        <f t="shared" si="41"/>
        <v>99.99999655400002</v>
      </c>
    </row>
    <row r="129" spans="1:57" ht="12" customHeight="1">
      <c r="A129" s="2" t="s">
        <v>470</v>
      </c>
      <c r="B129" s="4">
        <v>94</v>
      </c>
      <c r="C129" s="4" t="s">
        <v>470</v>
      </c>
      <c r="D129" s="2"/>
      <c r="E129" s="22">
        <v>3</v>
      </c>
      <c r="F129" s="45">
        <v>2762.844890213</v>
      </c>
      <c r="G129" s="44">
        <v>2127.1068493150683</v>
      </c>
      <c r="H129" s="4" t="s">
        <v>763</v>
      </c>
      <c r="I129" s="4" t="s">
        <v>860</v>
      </c>
      <c r="J129" s="25">
        <v>35</v>
      </c>
      <c r="K129" s="4" t="s">
        <v>818</v>
      </c>
      <c r="L129" s="13" t="s">
        <v>1257</v>
      </c>
      <c r="M129" s="13"/>
      <c r="N129" s="62" t="s">
        <v>72</v>
      </c>
      <c r="O129" s="2"/>
      <c r="P129" s="95" t="s">
        <v>8</v>
      </c>
      <c r="Q129" s="99" t="s">
        <v>72</v>
      </c>
      <c r="R129" s="2"/>
      <c r="S129" s="2"/>
      <c r="T129" s="2"/>
      <c r="U129" s="2"/>
      <c r="V129" s="2"/>
      <c r="W129" s="2"/>
      <c r="X129" s="2"/>
      <c r="Y129" s="2"/>
      <c r="Z129" s="26">
        <v>0.9926376</v>
      </c>
      <c r="AA129" s="26">
        <v>0.0406541</v>
      </c>
      <c r="AB129" s="26">
        <v>0.4845917</v>
      </c>
      <c r="AC129" s="26">
        <v>0.3267313</v>
      </c>
      <c r="AD129" s="26">
        <v>0.4418527</v>
      </c>
      <c r="AE129" s="26">
        <v>0.1036224</v>
      </c>
      <c r="AF129" s="27">
        <f t="shared" si="35"/>
        <v>2.3900897999999997</v>
      </c>
      <c r="AG129" s="26">
        <v>4.862563</v>
      </c>
      <c r="AH129" s="26">
        <v>0</v>
      </c>
      <c r="AI129" s="26">
        <v>0</v>
      </c>
      <c r="AJ129" s="26">
        <v>0</v>
      </c>
      <c r="AK129" s="26">
        <v>0.06247962</v>
      </c>
      <c r="AL129" s="28">
        <f t="shared" si="36"/>
        <v>4.92504262</v>
      </c>
      <c r="AM129" s="26">
        <v>35.30551</v>
      </c>
      <c r="AN129" s="50">
        <f t="shared" si="37"/>
        <v>40.23055262</v>
      </c>
      <c r="AO129" s="26">
        <v>0</v>
      </c>
      <c r="AP129" s="26">
        <v>0</v>
      </c>
      <c r="AQ129" s="29">
        <f t="shared" si="38"/>
        <v>0</v>
      </c>
      <c r="AR129" s="26">
        <v>38.15622</v>
      </c>
      <c r="AS129" s="26">
        <v>4.167501</v>
      </c>
      <c r="AT129" s="26">
        <v>10.0858</v>
      </c>
      <c r="AU129" s="26">
        <v>3.653103</v>
      </c>
      <c r="AV129" s="30">
        <f t="shared" si="39"/>
        <v>56.062624</v>
      </c>
      <c r="AW129" s="26">
        <v>0.6540163</v>
      </c>
      <c r="AX129" s="26">
        <v>0.5382434</v>
      </c>
      <c r="AY129" s="26">
        <v>0</v>
      </c>
      <c r="AZ129" s="26">
        <v>0</v>
      </c>
      <c r="BA129" s="26">
        <v>0</v>
      </c>
      <c r="BB129" s="26">
        <v>0.05723498</v>
      </c>
      <c r="BC129" s="26">
        <v>0.06723563</v>
      </c>
      <c r="BD129" s="31">
        <f t="shared" si="40"/>
        <v>1.3167303100000003</v>
      </c>
      <c r="BE129" s="26">
        <f t="shared" si="41"/>
        <v>99.99999672999999</v>
      </c>
    </row>
    <row r="130" spans="1:57" ht="12" customHeight="1">
      <c r="A130" s="2" t="s">
        <v>470</v>
      </c>
      <c r="B130" s="4">
        <v>94</v>
      </c>
      <c r="C130" s="4" t="s">
        <v>470</v>
      </c>
      <c r="D130" s="2"/>
      <c r="E130" s="22">
        <v>3</v>
      </c>
      <c r="F130" s="45">
        <v>85.08981805397</v>
      </c>
      <c r="G130" s="44">
        <v>51.67052054794518</v>
      </c>
      <c r="H130" s="4" t="s">
        <v>761</v>
      </c>
      <c r="I130" s="4" t="s">
        <v>860</v>
      </c>
      <c r="J130" s="25">
        <v>25</v>
      </c>
      <c r="K130" s="4" t="s">
        <v>819</v>
      </c>
      <c r="L130" s="13" t="s">
        <v>1258</v>
      </c>
      <c r="M130" s="13"/>
      <c r="N130" s="63" t="s">
        <v>72</v>
      </c>
      <c r="O130" s="2" t="s">
        <v>1062</v>
      </c>
      <c r="P130" s="95" t="s">
        <v>8</v>
      </c>
      <c r="Q130" s="100" t="s">
        <v>72</v>
      </c>
      <c r="R130" s="2" t="s">
        <v>860</v>
      </c>
      <c r="S130" s="2"/>
      <c r="T130" s="2"/>
      <c r="U130" s="2"/>
      <c r="V130" s="2"/>
      <c r="W130" s="2"/>
      <c r="X130" s="2"/>
      <c r="Y130" s="2"/>
      <c r="Z130" s="26">
        <v>0.2253134</v>
      </c>
      <c r="AA130" s="26">
        <v>0</v>
      </c>
      <c r="AB130" s="26">
        <v>0.004231237</v>
      </c>
      <c r="AC130" s="26">
        <v>0</v>
      </c>
      <c r="AD130" s="26">
        <v>0</v>
      </c>
      <c r="AE130" s="26">
        <v>0</v>
      </c>
      <c r="AF130" s="27">
        <f t="shared" si="35"/>
        <v>0.229544637</v>
      </c>
      <c r="AG130" s="26">
        <v>6.596498</v>
      </c>
      <c r="AH130" s="26">
        <v>0</v>
      </c>
      <c r="AI130" s="26">
        <v>0</v>
      </c>
      <c r="AJ130" s="26">
        <v>0</v>
      </c>
      <c r="AK130" s="26">
        <v>0</v>
      </c>
      <c r="AL130" s="28">
        <f t="shared" si="36"/>
        <v>6.596498</v>
      </c>
      <c r="AM130" s="26">
        <v>28.06897</v>
      </c>
      <c r="AN130" s="50">
        <f t="shared" si="37"/>
        <v>34.665468000000004</v>
      </c>
      <c r="AO130" s="26">
        <v>0</v>
      </c>
      <c r="AP130" s="26">
        <v>0</v>
      </c>
      <c r="AQ130" s="29">
        <f t="shared" si="38"/>
        <v>0</v>
      </c>
      <c r="AR130" s="26">
        <v>55.37209</v>
      </c>
      <c r="AS130" s="26">
        <v>4.241815</v>
      </c>
      <c r="AT130" s="26">
        <v>5.390596</v>
      </c>
      <c r="AU130" s="26">
        <v>0</v>
      </c>
      <c r="AV130" s="30">
        <f t="shared" si="39"/>
        <v>65.004501</v>
      </c>
      <c r="AW130" s="26">
        <v>0.003173428</v>
      </c>
      <c r="AX130" s="26">
        <v>0</v>
      </c>
      <c r="AY130" s="26">
        <v>0</v>
      </c>
      <c r="AZ130" s="26">
        <v>0</v>
      </c>
      <c r="BA130" s="26">
        <v>0</v>
      </c>
      <c r="BB130" s="26">
        <v>0.09731846</v>
      </c>
      <c r="BC130" s="26">
        <v>0</v>
      </c>
      <c r="BD130" s="31">
        <f t="shared" si="40"/>
        <v>0.100491888</v>
      </c>
      <c r="BE130" s="26">
        <f t="shared" si="41"/>
        <v>100.000005525</v>
      </c>
    </row>
    <row r="131" spans="1:57" ht="12" customHeight="1">
      <c r="A131" s="2" t="s">
        <v>470</v>
      </c>
      <c r="B131" s="4">
        <v>94</v>
      </c>
      <c r="C131" s="4" t="s">
        <v>470</v>
      </c>
      <c r="D131" s="2"/>
      <c r="E131" s="22">
        <v>3</v>
      </c>
      <c r="F131" s="45">
        <v>1171.475392057</v>
      </c>
      <c r="G131" s="44">
        <v>875.9794520547945</v>
      </c>
      <c r="H131" s="4" t="s">
        <v>821</v>
      </c>
      <c r="I131" s="4" t="s">
        <v>860</v>
      </c>
      <c r="J131" s="25">
        <v>50</v>
      </c>
      <c r="K131" s="4" t="s">
        <v>820</v>
      </c>
      <c r="L131" s="13" t="s">
        <v>1259</v>
      </c>
      <c r="M131" s="13"/>
      <c r="N131" s="62" t="s">
        <v>483</v>
      </c>
      <c r="O131" s="2"/>
      <c r="P131" s="95" t="s">
        <v>1203</v>
      </c>
      <c r="Q131" s="99" t="s">
        <v>1203</v>
      </c>
      <c r="R131" s="2"/>
      <c r="S131" s="2"/>
      <c r="T131" s="2"/>
      <c r="U131" s="2"/>
      <c r="V131" s="2" t="s">
        <v>860</v>
      </c>
      <c r="W131" s="2"/>
      <c r="X131" s="2"/>
      <c r="Y131" s="2"/>
      <c r="Z131" s="26">
        <v>1.342499</v>
      </c>
      <c r="AA131" s="26">
        <v>0.03656821</v>
      </c>
      <c r="AB131" s="26">
        <v>0.5853987</v>
      </c>
      <c r="AC131" s="26">
        <v>0.2729556</v>
      </c>
      <c r="AD131" s="26">
        <v>0.7229904</v>
      </c>
      <c r="AE131" s="26">
        <v>0.04693945</v>
      </c>
      <c r="AF131" s="27">
        <f t="shared" si="35"/>
        <v>3.0073513600000004</v>
      </c>
      <c r="AG131" s="26">
        <v>3.135571</v>
      </c>
      <c r="AH131" s="26">
        <v>0</v>
      </c>
      <c r="AI131" s="26">
        <v>0</v>
      </c>
      <c r="AJ131" s="26">
        <v>0</v>
      </c>
      <c r="AK131" s="26">
        <v>0</v>
      </c>
      <c r="AL131" s="28">
        <f t="shared" si="36"/>
        <v>3.135571</v>
      </c>
      <c r="AM131" s="26">
        <v>21.50142</v>
      </c>
      <c r="AN131" s="50">
        <f t="shared" si="37"/>
        <v>24.636991</v>
      </c>
      <c r="AO131" s="26">
        <v>0</v>
      </c>
      <c r="AP131" s="26">
        <v>0</v>
      </c>
      <c r="AQ131" s="29">
        <f t="shared" si="38"/>
        <v>0</v>
      </c>
      <c r="AR131" s="26">
        <v>54.80814</v>
      </c>
      <c r="AS131" s="26">
        <v>3.853183</v>
      </c>
      <c r="AT131" s="26">
        <v>8.797036</v>
      </c>
      <c r="AU131" s="26">
        <v>0.3693697</v>
      </c>
      <c r="AV131" s="30">
        <f t="shared" si="39"/>
        <v>67.8277287</v>
      </c>
      <c r="AW131" s="26">
        <v>0.9193525</v>
      </c>
      <c r="AX131" s="26">
        <v>0.1806132</v>
      </c>
      <c r="AY131" s="26">
        <v>0</v>
      </c>
      <c r="AZ131" s="26">
        <v>0</v>
      </c>
      <c r="BA131" s="26">
        <v>0</v>
      </c>
      <c r="BB131" s="26">
        <v>3.293213</v>
      </c>
      <c r="BC131" s="26">
        <v>0.1347492</v>
      </c>
      <c r="BD131" s="31">
        <f t="shared" si="40"/>
        <v>4.5279279</v>
      </c>
      <c r="BE131" s="26">
        <f t="shared" si="41"/>
        <v>99.99999895999999</v>
      </c>
    </row>
    <row r="132" spans="1:57" ht="12" customHeight="1">
      <c r="A132" s="2" t="s">
        <v>470</v>
      </c>
      <c r="B132" s="4">
        <v>94</v>
      </c>
      <c r="C132" s="4" t="s">
        <v>470</v>
      </c>
      <c r="D132" s="2"/>
      <c r="E132" s="22">
        <v>3</v>
      </c>
      <c r="F132" s="45">
        <v>29728.32162926</v>
      </c>
      <c r="G132" s="44">
        <v>21755.04109589041</v>
      </c>
      <c r="H132" s="4" t="s">
        <v>763</v>
      </c>
      <c r="I132" s="4" t="s">
        <v>860</v>
      </c>
      <c r="J132" s="25">
        <v>37</v>
      </c>
      <c r="K132" s="4" t="s">
        <v>822</v>
      </c>
      <c r="L132" s="13" t="s">
        <v>1260</v>
      </c>
      <c r="M132" s="13"/>
      <c r="N132" s="62" t="s">
        <v>483</v>
      </c>
      <c r="O132" s="2"/>
      <c r="P132" s="95" t="s">
        <v>1203</v>
      </c>
      <c r="Q132" s="99" t="s">
        <v>1203</v>
      </c>
      <c r="R132" s="2"/>
      <c r="S132" s="2"/>
      <c r="T132" s="2"/>
      <c r="U132" s="2"/>
      <c r="V132" s="2" t="s">
        <v>860</v>
      </c>
      <c r="W132" s="2"/>
      <c r="X132" s="2"/>
      <c r="Y132" s="2"/>
      <c r="Z132" s="26">
        <v>1.173792</v>
      </c>
      <c r="AA132" s="26">
        <v>0.06256469</v>
      </c>
      <c r="AB132" s="26">
        <v>0.3720943</v>
      </c>
      <c r="AC132" s="26">
        <v>0.186256</v>
      </c>
      <c r="AD132" s="26">
        <v>0.5324659</v>
      </c>
      <c r="AE132" s="26">
        <v>0.1530089</v>
      </c>
      <c r="AF132" s="27">
        <f t="shared" si="35"/>
        <v>2.48018179</v>
      </c>
      <c r="AG132" s="26">
        <v>3.401305</v>
      </c>
      <c r="AH132" s="26">
        <v>0</v>
      </c>
      <c r="AI132" s="26">
        <v>0</v>
      </c>
      <c r="AJ132" s="26">
        <v>0</v>
      </c>
      <c r="AK132" s="26">
        <v>0.01106825</v>
      </c>
      <c r="AL132" s="28">
        <f t="shared" si="36"/>
        <v>3.41237325</v>
      </c>
      <c r="AM132" s="26">
        <v>17.36553</v>
      </c>
      <c r="AN132" s="50">
        <f t="shared" si="37"/>
        <v>20.77790325</v>
      </c>
      <c r="AO132" s="26">
        <v>0</v>
      </c>
      <c r="AP132" s="26">
        <v>0</v>
      </c>
      <c r="AQ132" s="29">
        <f t="shared" si="38"/>
        <v>0</v>
      </c>
      <c r="AR132" s="26">
        <v>57.4263</v>
      </c>
      <c r="AS132" s="26">
        <v>4.610339</v>
      </c>
      <c r="AT132" s="26">
        <v>11.91545</v>
      </c>
      <c r="AU132" s="26">
        <v>0.8697327</v>
      </c>
      <c r="AV132" s="30">
        <f t="shared" si="39"/>
        <v>74.8218217</v>
      </c>
      <c r="AW132" s="26">
        <v>0.8207188</v>
      </c>
      <c r="AX132" s="26">
        <v>0.1033834</v>
      </c>
      <c r="AY132" s="26">
        <v>0</v>
      </c>
      <c r="AZ132" s="26">
        <v>0</v>
      </c>
      <c r="BA132" s="26">
        <v>0</v>
      </c>
      <c r="BB132" s="26">
        <v>0.7905717</v>
      </c>
      <c r="BC132" s="26">
        <v>0.2054257</v>
      </c>
      <c r="BD132" s="31">
        <f t="shared" si="40"/>
        <v>1.9200996</v>
      </c>
      <c r="BE132" s="26">
        <f t="shared" si="41"/>
        <v>100.00000634</v>
      </c>
    </row>
    <row r="133" spans="1:57" ht="12" customHeight="1">
      <c r="A133" s="2" t="s">
        <v>470</v>
      </c>
      <c r="B133" s="4">
        <v>94</v>
      </c>
      <c r="C133" s="4" t="s">
        <v>470</v>
      </c>
      <c r="D133" s="2"/>
      <c r="E133" s="22">
        <v>3</v>
      </c>
      <c r="F133" s="45">
        <v>69.73155550079</v>
      </c>
      <c r="G133" s="44">
        <v>28.580849315068473</v>
      </c>
      <c r="H133" s="4" t="s">
        <v>663</v>
      </c>
      <c r="I133" s="4" t="s">
        <v>860</v>
      </c>
      <c r="J133" s="25">
        <v>194</v>
      </c>
      <c r="K133" s="4" t="s">
        <v>823</v>
      </c>
      <c r="L133" s="13" t="s">
        <v>1261</v>
      </c>
      <c r="M133" s="13"/>
      <c r="N133" s="63" t="s">
        <v>72</v>
      </c>
      <c r="O133" s="2" t="s">
        <v>73</v>
      </c>
      <c r="P133" s="4" t="s">
        <v>7</v>
      </c>
      <c r="Q133" s="100" t="s">
        <v>72</v>
      </c>
      <c r="R133" s="2" t="s">
        <v>860</v>
      </c>
      <c r="S133" s="2"/>
      <c r="T133" s="2"/>
      <c r="U133" s="2"/>
      <c r="V133" s="2"/>
      <c r="W133" s="2"/>
      <c r="X133" s="2"/>
      <c r="Y133" s="2"/>
      <c r="Z133" s="26">
        <v>4.752808</v>
      </c>
      <c r="AA133" s="26">
        <v>0.04776042</v>
      </c>
      <c r="AB133" s="26">
        <v>0.8971215</v>
      </c>
      <c r="AC133" s="26">
        <v>1.125597</v>
      </c>
      <c r="AD133" s="26">
        <v>7.621015</v>
      </c>
      <c r="AE133" s="26">
        <v>0</v>
      </c>
      <c r="AF133" s="27">
        <f t="shared" si="35"/>
        <v>14.444301920000001</v>
      </c>
      <c r="AG133" s="26">
        <v>2.854008</v>
      </c>
      <c r="AH133" s="26">
        <v>0</v>
      </c>
      <c r="AI133" s="26">
        <v>0</v>
      </c>
      <c r="AJ133" s="26">
        <v>0</v>
      </c>
      <c r="AK133" s="26">
        <v>0</v>
      </c>
      <c r="AL133" s="28">
        <f t="shared" si="36"/>
        <v>2.854008</v>
      </c>
      <c r="AM133" s="26">
        <v>24.61211</v>
      </c>
      <c r="AN133" s="50">
        <f t="shared" si="37"/>
        <v>27.466118</v>
      </c>
      <c r="AO133" s="26">
        <v>0</v>
      </c>
      <c r="AP133" s="26">
        <v>0</v>
      </c>
      <c r="AQ133" s="29">
        <f t="shared" si="38"/>
        <v>0</v>
      </c>
      <c r="AR133" s="26">
        <v>49.54176</v>
      </c>
      <c r="AS133" s="26">
        <v>1.137214</v>
      </c>
      <c r="AT133" s="26">
        <v>6.092681</v>
      </c>
      <c r="AU133" s="26">
        <v>0</v>
      </c>
      <c r="AV133" s="30">
        <f t="shared" si="39"/>
        <v>56.771654999999996</v>
      </c>
      <c r="AW133" s="26">
        <v>0.001290822</v>
      </c>
      <c r="AX133" s="26">
        <v>0</v>
      </c>
      <c r="AY133" s="26">
        <v>0</v>
      </c>
      <c r="AZ133" s="26">
        <v>0</v>
      </c>
      <c r="BA133" s="26">
        <v>0</v>
      </c>
      <c r="BB133" s="26">
        <v>1.308894</v>
      </c>
      <c r="BC133" s="26">
        <v>0.007744933</v>
      </c>
      <c r="BD133" s="31">
        <f t="shared" si="40"/>
        <v>1.317929755</v>
      </c>
      <c r="BE133" s="26">
        <f t="shared" si="41"/>
        <v>100.00000467499999</v>
      </c>
    </row>
    <row r="134" spans="1:57" ht="12" customHeight="1">
      <c r="A134" s="2" t="s">
        <v>470</v>
      </c>
      <c r="B134" s="4">
        <v>94</v>
      </c>
      <c r="C134" s="4" t="s">
        <v>470</v>
      </c>
      <c r="D134" s="2"/>
      <c r="E134" s="22">
        <v>3</v>
      </c>
      <c r="F134" s="45">
        <v>2921.812542822</v>
      </c>
      <c r="G134" s="44">
        <v>3084.250684931507</v>
      </c>
      <c r="H134" s="4" t="s">
        <v>763</v>
      </c>
      <c r="I134" s="4" t="s">
        <v>860</v>
      </c>
      <c r="J134" s="25">
        <v>8</v>
      </c>
      <c r="K134" s="4" t="s">
        <v>824</v>
      </c>
      <c r="L134" s="13" t="s">
        <v>1262</v>
      </c>
      <c r="M134" s="13"/>
      <c r="N134" s="62" t="s">
        <v>483</v>
      </c>
      <c r="O134" s="2"/>
      <c r="P134" s="95" t="s">
        <v>1203</v>
      </c>
      <c r="Q134" s="99" t="s">
        <v>1203</v>
      </c>
      <c r="R134" s="2"/>
      <c r="S134" s="2"/>
      <c r="T134" s="2"/>
      <c r="U134" s="2"/>
      <c r="V134" s="2" t="s">
        <v>860</v>
      </c>
      <c r="W134" s="2"/>
      <c r="X134" s="2"/>
      <c r="Y134" s="2"/>
      <c r="Z134" s="26">
        <v>0.1490525</v>
      </c>
      <c r="AA134" s="26">
        <v>0.002279373</v>
      </c>
      <c r="AB134" s="26">
        <v>0.07186185</v>
      </c>
      <c r="AC134" s="26">
        <v>0.04765121</v>
      </c>
      <c r="AD134" s="26">
        <v>0.1704909</v>
      </c>
      <c r="AE134" s="26">
        <v>0.01561678</v>
      </c>
      <c r="AF134" s="27">
        <f t="shared" si="35"/>
        <v>0.456952613</v>
      </c>
      <c r="AG134" s="26">
        <v>1.21084</v>
      </c>
      <c r="AH134" s="26">
        <v>0</v>
      </c>
      <c r="AI134" s="26">
        <v>0</v>
      </c>
      <c r="AJ134" s="26">
        <v>0</v>
      </c>
      <c r="AK134" s="26">
        <v>0</v>
      </c>
      <c r="AL134" s="28">
        <f t="shared" si="36"/>
        <v>1.21084</v>
      </c>
      <c r="AM134" s="26">
        <v>5.661716</v>
      </c>
      <c r="AN134" s="50">
        <f t="shared" si="37"/>
        <v>6.872556</v>
      </c>
      <c r="AO134" s="26">
        <v>0</v>
      </c>
      <c r="AP134" s="26">
        <v>0</v>
      </c>
      <c r="AQ134" s="29">
        <f t="shared" si="38"/>
        <v>0</v>
      </c>
      <c r="AR134" s="26">
        <v>57.40166</v>
      </c>
      <c r="AS134" s="26">
        <v>14.45344</v>
      </c>
      <c r="AT134" s="26">
        <v>16.68516</v>
      </c>
      <c r="AU134" s="26">
        <v>1.007267</v>
      </c>
      <c r="AV134" s="30">
        <f t="shared" si="39"/>
        <v>89.54752699999999</v>
      </c>
      <c r="AW134" s="26">
        <v>0.616632</v>
      </c>
      <c r="AX134" s="26">
        <v>0.5056204</v>
      </c>
      <c r="AY134" s="26">
        <v>0</v>
      </c>
      <c r="AZ134" s="26">
        <v>0</v>
      </c>
      <c r="BA134" s="26">
        <v>0</v>
      </c>
      <c r="BB134" s="26">
        <v>0.5902343</v>
      </c>
      <c r="BC134" s="26">
        <v>1.41047</v>
      </c>
      <c r="BD134" s="31">
        <f t="shared" si="40"/>
        <v>3.1229566999999996</v>
      </c>
      <c r="BE134" s="26">
        <f t="shared" si="41"/>
        <v>99.99999231299999</v>
      </c>
    </row>
    <row r="135" spans="1:57" ht="12" customHeight="1">
      <c r="A135" s="2" t="s">
        <v>470</v>
      </c>
      <c r="B135" s="4">
        <v>94</v>
      </c>
      <c r="C135" s="4" t="s">
        <v>470</v>
      </c>
      <c r="D135" s="2"/>
      <c r="E135" s="22">
        <v>3</v>
      </c>
      <c r="F135" s="45">
        <v>588.3783495884</v>
      </c>
      <c r="G135" s="44">
        <v>281.501506849315</v>
      </c>
      <c r="H135" s="4" t="s">
        <v>821</v>
      </c>
      <c r="I135" s="4" t="s">
        <v>860</v>
      </c>
      <c r="J135" s="25">
        <v>17</v>
      </c>
      <c r="K135" s="4" t="s">
        <v>825</v>
      </c>
      <c r="L135" s="13" t="s">
        <v>1263</v>
      </c>
      <c r="M135" s="13"/>
      <c r="N135" s="62" t="s">
        <v>483</v>
      </c>
      <c r="O135" s="2"/>
      <c r="P135" s="95" t="s">
        <v>1203</v>
      </c>
      <c r="Q135" s="99" t="s">
        <v>1203</v>
      </c>
      <c r="R135" s="2"/>
      <c r="S135" s="2"/>
      <c r="T135" s="2"/>
      <c r="U135" s="2"/>
      <c r="V135" s="2" t="s">
        <v>860</v>
      </c>
      <c r="W135" s="2"/>
      <c r="X135" s="2"/>
      <c r="Y135" s="2"/>
      <c r="Z135" s="26">
        <v>0.2888104</v>
      </c>
      <c r="AA135" s="26">
        <v>0.001223773</v>
      </c>
      <c r="AB135" s="26">
        <v>0.1450171</v>
      </c>
      <c r="AC135" s="26">
        <v>0.107692</v>
      </c>
      <c r="AD135" s="26">
        <v>0.118859</v>
      </c>
      <c r="AE135" s="26">
        <v>0</v>
      </c>
      <c r="AF135" s="27">
        <f t="shared" si="35"/>
        <v>0.6616022730000001</v>
      </c>
      <c r="AG135" s="26">
        <v>0.5260694</v>
      </c>
      <c r="AH135" s="26">
        <v>0</v>
      </c>
      <c r="AI135" s="26">
        <v>0</v>
      </c>
      <c r="AJ135" s="26">
        <v>0</v>
      </c>
      <c r="AK135" s="26">
        <v>0</v>
      </c>
      <c r="AL135" s="28">
        <f t="shared" si="36"/>
        <v>0.5260694</v>
      </c>
      <c r="AM135" s="26">
        <v>19.72386</v>
      </c>
      <c r="AN135" s="50">
        <f t="shared" si="37"/>
        <v>20.2499294</v>
      </c>
      <c r="AO135" s="26">
        <v>0</v>
      </c>
      <c r="AP135" s="26">
        <v>0</v>
      </c>
      <c r="AQ135" s="29">
        <f t="shared" si="38"/>
        <v>0</v>
      </c>
      <c r="AR135" s="26">
        <v>71.79662</v>
      </c>
      <c r="AS135" s="26">
        <v>0.3376084</v>
      </c>
      <c r="AT135" s="26">
        <v>6.102803</v>
      </c>
      <c r="AU135" s="26">
        <v>0.02340466</v>
      </c>
      <c r="AV135" s="30">
        <f t="shared" si="39"/>
        <v>78.26043605999999</v>
      </c>
      <c r="AW135" s="26">
        <v>0.3565769</v>
      </c>
      <c r="AX135" s="26">
        <v>0.03763102</v>
      </c>
      <c r="AY135" s="26">
        <v>0</v>
      </c>
      <c r="AZ135" s="26">
        <v>0</v>
      </c>
      <c r="BA135" s="26">
        <v>0</v>
      </c>
      <c r="BB135" s="26">
        <v>0.3570358</v>
      </c>
      <c r="BC135" s="26">
        <v>0.07679176</v>
      </c>
      <c r="BD135" s="31">
        <f t="shared" si="40"/>
        <v>0.8280354799999999</v>
      </c>
      <c r="BE135" s="26">
        <f t="shared" si="41"/>
        <v>100.00000321299999</v>
      </c>
    </row>
    <row r="136" spans="1:57" ht="12" customHeight="1">
      <c r="A136" s="2" t="s">
        <v>470</v>
      </c>
      <c r="B136" s="4">
        <v>94</v>
      </c>
      <c r="C136" s="4" t="s">
        <v>470</v>
      </c>
      <c r="D136" s="2"/>
      <c r="E136" s="22">
        <v>3</v>
      </c>
      <c r="F136" s="45">
        <v>4429.455690206</v>
      </c>
      <c r="G136" s="44">
        <v>3447.717808219178</v>
      </c>
      <c r="H136" s="4" t="s">
        <v>763</v>
      </c>
      <c r="I136" s="4" t="s">
        <v>860</v>
      </c>
      <c r="J136" s="25">
        <v>54</v>
      </c>
      <c r="K136" s="4" t="s">
        <v>110</v>
      </c>
      <c r="L136" s="13" t="s">
        <v>1264</v>
      </c>
      <c r="M136" s="13"/>
      <c r="N136" s="62" t="s">
        <v>72</v>
      </c>
      <c r="O136" s="2"/>
      <c r="P136" s="95" t="s">
        <v>8</v>
      </c>
      <c r="Q136" s="99" t="s">
        <v>72</v>
      </c>
      <c r="R136" s="2"/>
      <c r="S136" s="2"/>
      <c r="T136" s="2"/>
      <c r="U136" s="2"/>
      <c r="V136" s="2"/>
      <c r="W136" s="2"/>
      <c r="X136" s="2"/>
      <c r="Y136" s="2"/>
      <c r="Z136" s="26">
        <v>1.630217</v>
      </c>
      <c r="AA136" s="26">
        <v>0.06481695</v>
      </c>
      <c r="AB136" s="26">
        <v>0.5954016</v>
      </c>
      <c r="AC136" s="26">
        <v>0.3694769</v>
      </c>
      <c r="AD136" s="26">
        <v>0.8985174</v>
      </c>
      <c r="AE136" s="26">
        <v>0.0383822</v>
      </c>
      <c r="AF136" s="27">
        <f t="shared" si="35"/>
        <v>3.5968120499999996</v>
      </c>
      <c r="AG136" s="26">
        <v>3.531711</v>
      </c>
      <c r="AH136" s="26">
        <v>0</v>
      </c>
      <c r="AI136" s="26">
        <v>0</v>
      </c>
      <c r="AJ136" s="26">
        <v>0</v>
      </c>
      <c r="AK136" s="26">
        <v>0.007863373</v>
      </c>
      <c r="AL136" s="28">
        <f t="shared" si="36"/>
        <v>3.539574373</v>
      </c>
      <c r="AM136" s="26">
        <v>22.87215</v>
      </c>
      <c r="AN136" s="50">
        <f t="shared" si="37"/>
        <v>26.411724373000002</v>
      </c>
      <c r="AO136" s="26">
        <v>0</v>
      </c>
      <c r="AP136" s="26">
        <v>0</v>
      </c>
      <c r="AQ136" s="29">
        <f t="shared" si="38"/>
        <v>0</v>
      </c>
      <c r="AR136" s="26">
        <v>57.38531</v>
      </c>
      <c r="AS136" s="26">
        <v>2.779692</v>
      </c>
      <c r="AT136" s="26">
        <v>7.081892</v>
      </c>
      <c r="AU136" s="26">
        <v>0.5319867</v>
      </c>
      <c r="AV136" s="30">
        <f t="shared" si="39"/>
        <v>67.7788807</v>
      </c>
      <c r="AW136" s="26">
        <v>0.9136345</v>
      </c>
      <c r="AX136" s="26">
        <v>0.1789476</v>
      </c>
      <c r="AY136" s="26">
        <v>0</v>
      </c>
      <c r="AZ136" s="26">
        <v>0</v>
      </c>
      <c r="BA136" s="26">
        <v>0</v>
      </c>
      <c r="BB136" s="26">
        <v>0.8526985</v>
      </c>
      <c r="BC136" s="26">
        <v>0.2672937</v>
      </c>
      <c r="BD136" s="31">
        <f t="shared" si="40"/>
        <v>2.2125743</v>
      </c>
      <c r="BE136" s="26">
        <f t="shared" si="41"/>
        <v>99.99999142300001</v>
      </c>
    </row>
    <row r="137" spans="1:57" ht="12" customHeight="1">
      <c r="A137" s="2" t="s">
        <v>470</v>
      </c>
      <c r="B137" s="4">
        <v>94</v>
      </c>
      <c r="C137" s="4" t="s">
        <v>470</v>
      </c>
      <c r="D137" s="2"/>
      <c r="E137" s="22">
        <v>3</v>
      </c>
      <c r="F137" s="45">
        <v>18993.99981502</v>
      </c>
      <c r="G137" s="44">
        <v>13813.630136986301</v>
      </c>
      <c r="H137" s="4" t="s">
        <v>763</v>
      </c>
      <c r="I137" s="4" t="s">
        <v>860</v>
      </c>
      <c r="J137" s="25">
        <v>63</v>
      </c>
      <c r="K137" s="4" t="s">
        <v>111</v>
      </c>
      <c r="L137" s="13" t="s">
        <v>1265</v>
      </c>
      <c r="M137" s="13"/>
      <c r="N137" s="62" t="s">
        <v>483</v>
      </c>
      <c r="O137" s="2"/>
      <c r="P137" s="95" t="s">
        <v>1203</v>
      </c>
      <c r="Q137" s="99" t="s">
        <v>1203</v>
      </c>
      <c r="R137" s="2"/>
      <c r="S137" s="2"/>
      <c r="T137" s="2"/>
      <c r="U137" s="2"/>
      <c r="V137" s="2" t="s">
        <v>860</v>
      </c>
      <c r="W137" s="2"/>
      <c r="X137" s="2"/>
      <c r="Y137" s="2"/>
      <c r="Z137" s="26">
        <v>1.904969</v>
      </c>
      <c r="AA137" s="26">
        <v>0.05129715</v>
      </c>
      <c r="AB137" s="26">
        <v>0.6494164</v>
      </c>
      <c r="AC137" s="26">
        <v>0.4100692</v>
      </c>
      <c r="AD137" s="26">
        <v>1.155636</v>
      </c>
      <c r="AE137" s="26">
        <v>0.07830089</v>
      </c>
      <c r="AF137" s="27">
        <f t="shared" si="35"/>
        <v>4.2496886400000005</v>
      </c>
      <c r="AG137" s="26">
        <v>2.78818</v>
      </c>
      <c r="AH137" s="26">
        <v>0</v>
      </c>
      <c r="AI137" s="26">
        <v>0</v>
      </c>
      <c r="AJ137" s="26">
        <v>0</v>
      </c>
      <c r="AK137" s="26">
        <v>0.003738542</v>
      </c>
      <c r="AL137" s="28">
        <f t="shared" si="36"/>
        <v>2.791918542</v>
      </c>
      <c r="AM137" s="26">
        <v>17.39013</v>
      </c>
      <c r="AN137" s="50">
        <f t="shared" si="37"/>
        <v>20.182048542</v>
      </c>
      <c r="AO137" s="26">
        <v>0</v>
      </c>
      <c r="AP137" s="26">
        <v>0</v>
      </c>
      <c r="AQ137" s="29">
        <f t="shared" si="38"/>
        <v>0</v>
      </c>
      <c r="AR137" s="26">
        <v>60.17907</v>
      </c>
      <c r="AS137" s="26">
        <v>3.700123</v>
      </c>
      <c r="AT137" s="26">
        <v>9.023792</v>
      </c>
      <c r="AU137" s="26">
        <v>0.3306975</v>
      </c>
      <c r="AV137" s="30">
        <f t="shared" si="39"/>
        <v>73.2336825</v>
      </c>
      <c r="AW137" s="26">
        <v>0.7995315</v>
      </c>
      <c r="AX137" s="26">
        <v>0.1683197</v>
      </c>
      <c r="AY137" s="26">
        <v>0</v>
      </c>
      <c r="AZ137" s="26">
        <v>0</v>
      </c>
      <c r="BA137" s="26">
        <v>0</v>
      </c>
      <c r="BB137" s="26">
        <v>0.8427592</v>
      </c>
      <c r="BC137" s="26">
        <v>0.5239739</v>
      </c>
      <c r="BD137" s="31">
        <f t="shared" si="40"/>
        <v>2.3345843</v>
      </c>
      <c r="BE137" s="26">
        <f t="shared" si="41"/>
        <v>100.000003982</v>
      </c>
    </row>
    <row r="138" spans="1:57" ht="12" customHeight="1">
      <c r="A138" s="2" t="s">
        <v>908</v>
      </c>
      <c r="B138" s="4">
        <v>94</v>
      </c>
      <c r="C138" s="4" t="s">
        <v>908</v>
      </c>
      <c r="D138" s="2"/>
      <c r="E138" s="22">
        <v>3</v>
      </c>
      <c r="F138" s="45">
        <v>668.95712</v>
      </c>
      <c r="G138" s="44">
        <v>300.44657534246574</v>
      </c>
      <c r="H138" s="4" t="s">
        <v>761</v>
      </c>
      <c r="I138" s="4" t="s">
        <v>860</v>
      </c>
      <c r="J138" s="25">
        <v>25</v>
      </c>
      <c r="K138" s="4" t="s">
        <v>1198</v>
      </c>
      <c r="L138" s="13" t="s">
        <v>1279</v>
      </c>
      <c r="M138" s="13"/>
      <c r="N138" s="63" t="s">
        <v>72</v>
      </c>
      <c r="O138" s="2" t="s">
        <v>1062</v>
      </c>
      <c r="P138" s="95" t="s">
        <v>8</v>
      </c>
      <c r="Q138" s="100" t="s">
        <v>72</v>
      </c>
      <c r="R138" s="2" t="s">
        <v>860</v>
      </c>
      <c r="S138" s="2"/>
      <c r="T138" s="2"/>
      <c r="U138" s="2"/>
      <c r="V138" s="2"/>
      <c r="W138" s="2"/>
      <c r="X138" s="2"/>
      <c r="Y138" s="2"/>
      <c r="Z138" s="26">
        <v>1.278415</v>
      </c>
      <c r="AA138" s="26">
        <v>0.0590638</v>
      </c>
      <c r="AB138" s="26">
        <v>1.349184</v>
      </c>
      <c r="AC138" s="26">
        <v>0.7816873</v>
      </c>
      <c r="AD138" s="26">
        <v>0.3395832</v>
      </c>
      <c r="AE138" s="26">
        <v>0.2050415</v>
      </c>
      <c r="AF138" s="27">
        <f t="shared" si="35"/>
        <v>4.012974799999999</v>
      </c>
      <c r="AG138" s="26">
        <v>4.167295</v>
      </c>
      <c r="AH138" s="26">
        <v>0</v>
      </c>
      <c r="AI138" s="26">
        <v>0</v>
      </c>
      <c r="AJ138" s="26">
        <v>0</v>
      </c>
      <c r="AK138" s="26">
        <v>0.0883939</v>
      </c>
      <c r="AL138" s="28">
        <f t="shared" si="36"/>
        <v>4.2556889</v>
      </c>
      <c r="AM138" s="26">
        <v>38.5462</v>
      </c>
      <c r="AN138" s="50">
        <f t="shared" si="37"/>
        <v>42.8018889</v>
      </c>
      <c r="AO138" s="26">
        <v>0</v>
      </c>
      <c r="AP138" s="26">
        <v>0</v>
      </c>
      <c r="AQ138" s="29">
        <f t="shared" si="38"/>
        <v>0</v>
      </c>
      <c r="AR138" s="26">
        <v>36.61041</v>
      </c>
      <c r="AS138" s="26">
        <v>5.443422</v>
      </c>
      <c r="AT138" s="26">
        <v>10.68597</v>
      </c>
      <c r="AU138" s="26">
        <v>0.03726805</v>
      </c>
      <c r="AV138" s="30">
        <f t="shared" si="39"/>
        <v>52.77707005</v>
      </c>
      <c r="AW138" s="26">
        <v>0.1185312</v>
      </c>
      <c r="AX138" s="26">
        <v>0.03121367</v>
      </c>
      <c r="AY138" s="26">
        <v>0</v>
      </c>
      <c r="AZ138" s="26">
        <v>0</v>
      </c>
      <c r="BA138" s="26">
        <v>0</v>
      </c>
      <c r="BB138" s="26">
        <v>0.03350088</v>
      </c>
      <c r="BC138" s="26">
        <v>0.2248192</v>
      </c>
      <c r="BD138" s="31">
        <f t="shared" si="40"/>
        <v>0.40806495</v>
      </c>
      <c r="BE138" s="26">
        <f t="shared" si="41"/>
        <v>99.9999987</v>
      </c>
    </row>
    <row r="139" spans="1:57" ht="12" customHeight="1">
      <c r="A139" s="2" t="s">
        <v>908</v>
      </c>
      <c r="B139" s="4">
        <v>94</v>
      </c>
      <c r="C139" s="4" t="s">
        <v>908</v>
      </c>
      <c r="D139" s="2"/>
      <c r="E139" s="22">
        <v>3</v>
      </c>
      <c r="F139" s="45">
        <v>794.640256</v>
      </c>
      <c r="G139" s="44">
        <v>408.47534246575344</v>
      </c>
      <c r="H139" s="4" t="s">
        <v>761</v>
      </c>
      <c r="I139" s="4" t="s">
        <v>860</v>
      </c>
      <c r="J139" s="25">
        <v>13</v>
      </c>
      <c r="K139" s="4" t="s">
        <v>1199</v>
      </c>
      <c r="L139" s="13" t="s">
        <v>1280</v>
      </c>
      <c r="M139" s="13"/>
      <c r="N139" s="63" t="s">
        <v>72</v>
      </c>
      <c r="O139" s="2" t="s">
        <v>1062</v>
      </c>
      <c r="P139" s="95" t="s">
        <v>8</v>
      </c>
      <c r="Q139" s="100" t="s">
        <v>72</v>
      </c>
      <c r="R139" s="2" t="s">
        <v>860</v>
      </c>
      <c r="S139" s="2"/>
      <c r="T139" s="2"/>
      <c r="U139" s="2"/>
      <c r="V139" s="2"/>
      <c r="W139" s="2"/>
      <c r="X139" s="2"/>
      <c r="Y139" s="2"/>
      <c r="Z139" s="26">
        <v>0.1397588</v>
      </c>
      <c r="AA139" s="26">
        <v>0.002491647</v>
      </c>
      <c r="AB139" s="26">
        <v>0.0337505</v>
      </c>
      <c r="AC139" s="26">
        <v>0.1790588</v>
      </c>
      <c r="AD139" s="26">
        <v>0.1449686</v>
      </c>
      <c r="AE139" s="26">
        <v>0</v>
      </c>
      <c r="AF139" s="27">
        <f t="shared" si="35"/>
        <v>0.500028347</v>
      </c>
      <c r="AG139" s="26">
        <v>4.523359</v>
      </c>
      <c r="AH139" s="26">
        <v>0</v>
      </c>
      <c r="AI139" s="26">
        <v>0</v>
      </c>
      <c r="AJ139" s="26">
        <v>0</v>
      </c>
      <c r="AK139" s="26">
        <v>0</v>
      </c>
      <c r="AL139" s="28">
        <f t="shared" si="36"/>
        <v>4.523359</v>
      </c>
      <c r="AM139" s="26">
        <v>31.69862</v>
      </c>
      <c r="AN139" s="50">
        <f t="shared" si="37"/>
        <v>36.221979</v>
      </c>
      <c r="AO139" s="26">
        <v>0</v>
      </c>
      <c r="AP139" s="26">
        <v>0</v>
      </c>
      <c r="AQ139" s="29">
        <f t="shared" si="38"/>
        <v>0</v>
      </c>
      <c r="AR139" s="26">
        <v>38.21677</v>
      </c>
      <c r="AS139" s="26">
        <v>9.798516</v>
      </c>
      <c r="AT139" s="26">
        <v>14.58067</v>
      </c>
      <c r="AU139" s="26">
        <v>0.08867999</v>
      </c>
      <c r="AV139" s="30">
        <f t="shared" si="39"/>
        <v>62.68463599</v>
      </c>
      <c r="AW139" s="26">
        <v>0.292089</v>
      </c>
      <c r="AX139" s="26">
        <v>0.06670819</v>
      </c>
      <c r="AY139" s="26">
        <v>0</v>
      </c>
      <c r="AZ139" s="26">
        <v>0</v>
      </c>
      <c r="BA139" s="26">
        <v>0</v>
      </c>
      <c r="BB139" s="26">
        <v>0</v>
      </c>
      <c r="BC139" s="26">
        <v>0.2345546</v>
      </c>
      <c r="BD139" s="31">
        <f t="shared" si="40"/>
        <v>0.59335179</v>
      </c>
      <c r="BE139" s="26">
        <f t="shared" si="41"/>
        <v>99.99999512699999</v>
      </c>
    </row>
    <row r="140" spans="1:57" ht="12" customHeight="1">
      <c r="A140" s="2" t="s">
        <v>908</v>
      </c>
      <c r="B140" s="4">
        <v>94</v>
      </c>
      <c r="C140" s="4" t="s">
        <v>908</v>
      </c>
      <c r="D140" s="2"/>
      <c r="E140" s="22">
        <v>3</v>
      </c>
      <c r="F140" s="45">
        <v>9781.72928</v>
      </c>
      <c r="G140" s="44">
        <v>5795.867123287671</v>
      </c>
      <c r="H140" s="4" t="s">
        <v>763</v>
      </c>
      <c r="I140" s="4" t="s">
        <v>860</v>
      </c>
      <c r="J140" s="25">
        <v>28</v>
      </c>
      <c r="K140" s="4" t="s">
        <v>1200</v>
      </c>
      <c r="L140" s="13" t="s">
        <v>1281</v>
      </c>
      <c r="M140" s="13"/>
      <c r="N140" s="63" t="s">
        <v>72</v>
      </c>
      <c r="O140" s="2" t="s">
        <v>72</v>
      </c>
      <c r="P140" s="95" t="s">
        <v>8</v>
      </c>
      <c r="Q140" s="100" t="s">
        <v>72</v>
      </c>
      <c r="R140" s="2" t="s">
        <v>860</v>
      </c>
      <c r="S140" s="2"/>
      <c r="T140" s="2"/>
      <c r="U140" s="2"/>
      <c r="V140" s="2"/>
      <c r="W140" s="2"/>
      <c r="X140" s="2"/>
      <c r="Y140" s="2"/>
      <c r="Z140" s="26">
        <v>0.9711858</v>
      </c>
      <c r="AA140" s="26">
        <v>0.03103415</v>
      </c>
      <c r="AB140" s="26">
        <v>0.5601696</v>
      </c>
      <c r="AC140" s="26">
        <v>0.4586209</v>
      </c>
      <c r="AD140" s="26">
        <v>0.44712</v>
      </c>
      <c r="AE140" s="26">
        <v>0.08658832</v>
      </c>
      <c r="AF140" s="27">
        <f t="shared" si="35"/>
        <v>2.55471877</v>
      </c>
      <c r="AG140" s="26">
        <v>3.329726</v>
      </c>
      <c r="AH140" s="26">
        <v>0</v>
      </c>
      <c r="AI140" s="26">
        <v>0</v>
      </c>
      <c r="AJ140" s="26">
        <v>0</v>
      </c>
      <c r="AK140" s="26">
        <v>0.01927558</v>
      </c>
      <c r="AL140" s="28">
        <f t="shared" si="36"/>
        <v>3.34900158</v>
      </c>
      <c r="AM140" s="26">
        <v>25.69591</v>
      </c>
      <c r="AN140" s="50">
        <f t="shared" si="37"/>
        <v>29.04491158</v>
      </c>
      <c r="AO140" s="26">
        <v>0</v>
      </c>
      <c r="AP140" s="26">
        <v>0</v>
      </c>
      <c r="AQ140" s="29">
        <f t="shared" si="38"/>
        <v>0</v>
      </c>
      <c r="AR140" s="26">
        <v>45.72024</v>
      </c>
      <c r="AS140" s="26">
        <v>8.833876</v>
      </c>
      <c r="AT140" s="26">
        <v>12.83965</v>
      </c>
      <c r="AU140" s="26">
        <v>0.06124023</v>
      </c>
      <c r="AV140" s="30">
        <f t="shared" si="39"/>
        <v>67.45500623</v>
      </c>
      <c r="AW140" s="26">
        <v>0.6776541</v>
      </c>
      <c r="AX140" s="26">
        <v>0.03235906</v>
      </c>
      <c r="AY140" s="26">
        <v>0</v>
      </c>
      <c r="AZ140" s="26">
        <v>0.005272033</v>
      </c>
      <c r="BA140" s="26">
        <v>0</v>
      </c>
      <c r="BB140" s="26">
        <v>0.01508004</v>
      </c>
      <c r="BC140" s="26">
        <v>0.2150033</v>
      </c>
      <c r="BD140" s="31">
        <f t="shared" si="40"/>
        <v>0.945368533</v>
      </c>
      <c r="BE140" s="26">
        <f t="shared" si="41"/>
        <v>100.000005113</v>
      </c>
    </row>
    <row r="141" spans="1:57" ht="12" customHeight="1">
      <c r="A141" s="2" t="s">
        <v>908</v>
      </c>
      <c r="B141" s="4">
        <v>94</v>
      </c>
      <c r="C141" s="4" t="s">
        <v>908</v>
      </c>
      <c r="D141" s="2"/>
      <c r="E141" s="22">
        <v>3</v>
      </c>
      <c r="F141" s="45">
        <v>519.142016</v>
      </c>
      <c r="G141" s="44">
        <v>246.34931506849315</v>
      </c>
      <c r="H141" s="4" t="s">
        <v>661</v>
      </c>
      <c r="I141" s="4" t="s">
        <v>860</v>
      </c>
      <c r="J141" s="25">
        <v>78</v>
      </c>
      <c r="K141" s="4" t="s">
        <v>1201</v>
      </c>
      <c r="L141" s="13" t="s">
        <v>1282</v>
      </c>
      <c r="M141" s="13"/>
      <c r="N141" s="62" t="s">
        <v>72</v>
      </c>
      <c r="O141" s="2"/>
      <c r="P141" s="95" t="s">
        <v>4</v>
      </c>
      <c r="Q141" s="99" t="s">
        <v>72</v>
      </c>
      <c r="R141" s="2"/>
      <c r="S141" s="2"/>
      <c r="T141" s="2"/>
      <c r="U141" s="2"/>
      <c r="V141" s="2"/>
      <c r="W141" s="2"/>
      <c r="X141" s="2"/>
      <c r="Y141" s="2"/>
      <c r="Z141" s="26">
        <v>2.011889</v>
      </c>
      <c r="AA141" s="26">
        <v>0.02305741</v>
      </c>
      <c r="AB141" s="26">
        <v>1.099475</v>
      </c>
      <c r="AC141" s="26">
        <v>1.116464</v>
      </c>
      <c r="AD141" s="26">
        <v>2.672406</v>
      </c>
      <c r="AE141" s="26">
        <v>0.107659</v>
      </c>
      <c r="AF141" s="27">
        <f t="shared" si="35"/>
        <v>7.030950409999999</v>
      </c>
      <c r="AG141" s="26">
        <v>2.732737</v>
      </c>
      <c r="AH141" s="26">
        <v>0</v>
      </c>
      <c r="AI141" s="26">
        <v>0</v>
      </c>
      <c r="AJ141" s="26">
        <v>0</v>
      </c>
      <c r="AK141" s="26">
        <v>0</v>
      </c>
      <c r="AL141" s="28">
        <f t="shared" si="36"/>
        <v>2.732737</v>
      </c>
      <c r="AM141" s="26">
        <v>10.5518</v>
      </c>
      <c r="AN141" s="50">
        <f t="shared" si="37"/>
        <v>13.284537</v>
      </c>
      <c r="AO141" s="26">
        <v>0</v>
      </c>
      <c r="AP141" s="26">
        <v>0</v>
      </c>
      <c r="AQ141" s="29">
        <f t="shared" si="38"/>
        <v>0</v>
      </c>
      <c r="AR141" s="26">
        <v>64.01362</v>
      </c>
      <c r="AS141" s="26">
        <v>3.360315</v>
      </c>
      <c r="AT141" s="26">
        <v>10.66535</v>
      </c>
      <c r="AU141" s="26">
        <v>0.07784044</v>
      </c>
      <c r="AV141" s="30">
        <f t="shared" si="39"/>
        <v>78.11712544000001</v>
      </c>
      <c r="AW141" s="26">
        <v>0.2082102</v>
      </c>
      <c r="AX141" s="26">
        <v>0.06466477</v>
      </c>
      <c r="AY141" s="26">
        <v>0</v>
      </c>
      <c r="AZ141" s="26">
        <v>0</v>
      </c>
      <c r="BA141" s="26">
        <v>0</v>
      </c>
      <c r="BB141" s="26">
        <v>0.5095168</v>
      </c>
      <c r="BC141" s="26">
        <v>0.7849922</v>
      </c>
      <c r="BD141" s="31">
        <f t="shared" si="40"/>
        <v>1.56738397</v>
      </c>
      <c r="BE141" s="26">
        <f t="shared" si="41"/>
        <v>99.99999682</v>
      </c>
    </row>
    <row r="142" spans="1:57" ht="12" customHeight="1">
      <c r="A142" s="2" t="s">
        <v>908</v>
      </c>
      <c r="B142" s="4">
        <v>94</v>
      </c>
      <c r="C142" s="4" t="s">
        <v>908</v>
      </c>
      <c r="D142" s="2"/>
      <c r="E142" s="22">
        <v>3</v>
      </c>
      <c r="F142" s="45">
        <v>219.93136</v>
      </c>
      <c r="G142" s="44">
        <v>105.26821917808222</v>
      </c>
      <c r="H142" s="4" t="s">
        <v>761</v>
      </c>
      <c r="I142" s="4" t="s">
        <v>860</v>
      </c>
      <c r="J142" s="25">
        <v>6</v>
      </c>
      <c r="K142" s="4" t="s">
        <v>1202</v>
      </c>
      <c r="L142" s="13" t="s">
        <v>1283</v>
      </c>
      <c r="M142" s="13"/>
      <c r="N142" s="62" t="s">
        <v>72</v>
      </c>
      <c r="O142" s="2" t="s">
        <v>1062</v>
      </c>
      <c r="P142" s="95" t="s">
        <v>8</v>
      </c>
      <c r="Q142" s="99" t="s">
        <v>72</v>
      </c>
      <c r="R142" s="2"/>
      <c r="S142" s="2"/>
      <c r="T142" s="2"/>
      <c r="U142" s="2"/>
      <c r="V142" s="2"/>
      <c r="W142" s="2"/>
      <c r="X142" s="2"/>
      <c r="Y142" s="2"/>
      <c r="Z142" s="26">
        <v>0.1133485</v>
      </c>
      <c r="AA142" s="26">
        <v>0</v>
      </c>
      <c r="AB142" s="26">
        <v>0.01268521</v>
      </c>
      <c r="AC142" s="26">
        <v>0.03191764</v>
      </c>
      <c r="AD142" s="26">
        <v>0</v>
      </c>
      <c r="AE142" s="26">
        <v>0</v>
      </c>
      <c r="AF142" s="27">
        <f t="shared" si="35"/>
        <v>0.15795135</v>
      </c>
      <c r="AG142" s="26">
        <v>5.599499</v>
      </c>
      <c r="AH142" s="26">
        <v>0</v>
      </c>
      <c r="AI142" s="26">
        <v>0</v>
      </c>
      <c r="AJ142" s="26">
        <v>0</v>
      </c>
      <c r="AK142" s="26">
        <v>0</v>
      </c>
      <c r="AL142" s="28">
        <f t="shared" si="36"/>
        <v>5.599499</v>
      </c>
      <c r="AM142" s="26">
        <v>19.69032</v>
      </c>
      <c r="AN142" s="50">
        <f t="shared" si="37"/>
        <v>25.289819</v>
      </c>
      <c r="AO142" s="26">
        <v>0</v>
      </c>
      <c r="AP142" s="26">
        <v>0</v>
      </c>
      <c r="AQ142" s="29">
        <f t="shared" si="38"/>
        <v>0</v>
      </c>
      <c r="AR142" s="26">
        <v>59.39668</v>
      </c>
      <c r="AS142" s="26">
        <v>4.168116</v>
      </c>
      <c r="AT142" s="26">
        <v>8.488045</v>
      </c>
      <c r="AU142" s="26">
        <v>0.1039369</v>
      </c>
      <c r="AV142" s="30">
        <f t="shared" si="39"/>
        <v>72.1567779</v>
      </c>
      <c r="AW142" s="26">
        <v>0.2545227</v>
      </c>
      <c r="AX142" s="26">
        <v>0.07652049</v>
      </c>
      <c r="AY142" s="26">
        <v>0</v>
      </c>
      <c r="AZ142" s="26">
        <v>0</v>
      </c>
      <c r="BA142" s="26">
        <v>0</v>
      </c>
      <c r="BB142" s="26">
        <v>0</v>
      </c>
      <c r="BC142" s="26">
        <v>2.064416</v>
      </c>
      <c r="BD142" s="31">
        <f t="shared" si="40"/>
        <v>2.39545919</v>
      </c>
      <c r="BE142" s="26">
        <f t="shared" si="41"/>
        <v>100.00000743999999</v>
      </c>
    </row>
    <row r="143" spans="1:57" ht="12" customHeight="1">
      <c r="A143" s="2" t="s">
        <v>908</v>
      </c>
      <c r="B143" s="4">
        <v>94</v>
      </c>
      <c r="C143" s="4" t="s">
        <v>908</v>
      </c>
      <c r="D143" s="2"/>
      <c r="E143" s="22">
        <v>3</v>
      </c>
      <c r="F143" s="45">
        <v>17348.4749</v>
      </c>
      <c r="G143" s="44">
        <v>9960.890410958904</v>
      </c>
      <c r="H143" s="4" t="s">
        <v>763</v>
      </c>
      <c r="I143" s="4" t="s">
        <v>860</v>
      </c>
      <c r="J143" s="25">
        <v>26</v>
      </c>
      <c r="K143" s="4" t="s">
        <v>140</v>
      </c>
      <c r="L143" s="13" t="s">
        <v>1284</v>
      </c>
      <c r="M143" s="13"/>
      <c r="N143" s="62" t="s">
        <v>483</v>
      </c>
      <c r="O143" s="2"/>
      <c r="P143" s="95" t="s">
        <v>1203</v>
      </c>
      <c r="Q143" s="99" t="s">
        <v>1203</v>
      </c>
      <c r="R143" s="2"/>
      <c r="S143" s="2"/>
      <c r="T143" s="2"/>
      <c r="U143" s="2"/>
      <c r="V143" s="2" t="s">
        <v>860</v>
      </c>
      <c r="W143" s="2"/>
      <c r="X143" s="2"/>
      <c r="Y143" s="2"/>
      <c r="Z143" s="26">
        <v>0.8613033</v>
      </c>
      <c r="AA143" s="26">
        <v>0.01999363</v>
      </c>
      <c r="AB143" s="26">
        <v>0.5435166</v>
      </c>
      <c r="AC143" s="26">
        <v>0.4001113</v>
      </c>
      <c r="AD143" s="26">
        <v>0.5215672</v>
      </c>
      <c r="AE143" s="26">
        <v>0.07583988</v>
      </c>
      <c r="AF143" s="27">
        <f t="shared" si="35"/>
        <v>2.4223319100000005</v>
      </c>
      <c r="AG143" s="26">
        <v>3.510268</v>
      </c>
      <c r="AH143" s="26">
        <v>0</v>
      </c>
      <c r="AI143" s="26">
        <v>0</v>
      </c>
      <c r="AJ143" s="26">
        <v>0</v>
      </c>
      <c r="AK143" s="26">
        <v>0.01086836</v>
      </c>
      <c r="AL143" s="28">
        <f t="shared" si="36"/>
        <v>3.52113636</v>
      </c>
      <c r="AM143" s="26">
        <v>20.13411</v>
      </c>
      <c r="AN143" s="50">
        <f t="shared" si="37"/>
        <v>23.65524636</v>
      </c>
      <c r="AO143" s="26">
        <v>0</v>
      </c>
      <c r="AP143" s="26">
        <v>0</v>
      </c>
      <c r="AQ143" s="29">
        <f t="shared" si="38"/>
        <v>0</v>
      </c>
      <c r="AR143" s="26">
        <v>53.32076</v>
      </c>
      <c r="AS143" s="26">
        <v>7.312513</v>
      </c>
      <c r="AT143" s="26">
        <v>11.90525</v>
      </c>
      <c r="AU143" s="26">
        <v>0.08239722</v>
      </c>
      <c r="AV143" s="30">
        <f t="shared" si="39"/>
        <v>72.62092022</v>
      </c>
      <c r="AW143" s="26">
        <v>0.6926544</v>
      </c>
      <c r="AX143" s="26">
        <v>0.05003596</v>
      </c>
      <c r="AY143" s="26">
        <v>0</v>
      </c>
      <c r="AZ143" s="26">
        <v>0.002972587</v>
      </c>
      <c r="BA143" s="26">
        <v>0</v>
      </c>
      <c r="BB143" s="26">
        <v>0.05549867</v>
      </c>
      <c r="BC143" s="26">
        <v>0.5003337</v>
      </c>
      <c r="BD143" s="31">
        <f t="shared" si="40"/>
        <v>1.301495317</v>
      </c>
      <c r="BE143" s="26">
        <f t="shared" si="41"/>
        <v>99.99999380700001</v>
      </c>
    </row>
    <row r="144" spans="1:57" ht="12" customHeight="1">
      <c r="A144" s="2" t="s">
        <v>908</v>
      </c>
      <c r="B144" s="4">
        <v>94</v>
      </c>
      <c r="C144" s="4" t="s">
        <v>908</v>
      </c>
      <c r="D144" s="2"/>
      <c r="E144" s="22">
        <v>3</v>
      </c>
      <c r="F144" s="45">
        <v>329.680512</v>
      </c>
      <c r="G144" s="44">
        <v>351.18246575342465</v>
      </c>
      <c r="H144" s="4" t="s">
        <v>665</v>
      </c>
      <c r="I144" s="4" t="s">
        <v>860</v>
      </c>
      <c r="J144" s="25">
        <v>2</v>
      </c>
      <c r="K144" s="4" t="s">
        <v>141</v>
      </c>
      <c r="L144" s="13" t="s">
        <v>1285</v>
      </c>
      <c r="M144" s="13"/>
      <c r="N144" s="60" t="s">
        <v>483</v>
      </c>
      <c r="O144" s="22" t="s">
        <v>483</v>
      </c>
      <c r="P144" s="95" t="s">
        <v>1203</v>
      </c>
      <c r="Q144" s="97" t="s">
        <v>1203</v>
      </c>
      <c r="V144" s="22" t="s">
        <v>860</v>
      </c>
      <c r="Z144" s="26">
        <v>0.005732693</v>
      </c>
      <c r="AA144" s="26">
        <v>0</v>
      </c>
      <c r="AB144" s="26">
        <v>0.02374973</v>
      </c>
      <c r="AC144" s="26">
        <v>0.004640751</v>
      </c>
      <c r="AD144" s="26">
        <v>0.01610614</v>
      </c>
      <c r="AE144" s="26">
        <v>0</v>
      </c>
      <c r="AF144" s="27">
        <f t="shared" si="35"/>
        <v>0.050229314</v>
      </c>
      <c r="AG144" s="26">
        <v>0.7886547</v>
      </c>
      <c r="AH144" s="26">
        <v>0</v>
      </c>
      <c r="AI144" s="26">
        <v>0</v>
      </c>
      <c r="AJ144" s="26">
        <v>0</v>
      </c>
      <c r="AK144" s="26">
        <v>0</v>
      </c>
      <c r="AL144" s="28">
        <f t="shared" si="36"/>
        <v>0.7886547</v>
      </c>
      <c r="AM144" s="26">
        <v>1.36793</v>
      </c>
      <c r="AN144" s="50">
        <f t="shared" si="37"/>
        <v>2.1565847000000002</v>
      </c>
      <c r="AO144" s="26">
        <v>0</v>
      </c>
      <c r="AP144" s="26">
        <v>0</v>
      </c>
      <c r="AQ144" s="29">
        <f t="shared" si="38"/>
        <v>0</v>
      </c>
      <c r="AR144" s="26">
        <v>48.28565</v>
      </c>
      <c r="AS144" s="26">
        <v>20.26971</v>
      </c>
      <c r="AT144" s="26">
        <v>28.22423</v>
      </c>
      <c r="AU144" s="26">
        <v>0.1184757</v>
      </c>
      <c r="AV144" s="30">
        <f t="shared" si="39"/>
        <v>96.89806569999999</v>
      </c>
      <c r="AW144" s="26">
        <v>0.2200262</v>
      </c>
      <c r="AX144" s="26">
        <v>0.07015724</v>
      </c>
      <c r="AY144" s="26">
        <v>0</v>
      </c>
      <c r="AZ144" s="26">
        <v>0</v>
      </c>
      <c r="BA144" s="26">
        <v>0</v>
      </c>
      <c r="BB144" s="26">
        <v>0</v>
      </c>
      <c r="BC144" s="26">
        <v>0.6049356</v>
      </c>
      <c r="BD144" s="31">
        <f t="shared" si="40"/>
        <v>0.89511904</v>
      </c>
      <c r="BE144" s="26">
        <f t="shared" si="41"/>
        <v>99.99999875399999</v>
      </c>
    </row>
    <row r="145" spans="1:57" ht="12" customHeight="1">
      <c r="A145" s="2" t="s">
        <v>908</v>
      </c>
      <c r="B145" s="4">
        <v>94</v>
      </c>
      <c r="C145" s="4" t="s">
        <v>908</v>
      </c>
      <c r="D145" s="2"/>
      <c r="E145" s="22">
        <v>3</v>
      </c>
      <c r="F145" s="45">
        <v>207.414976</v>
      </c>
      <c r="G145" s="44"/>
      <c r="H145" s="4" t="s">
        <v>258</v>
      </c>
      <c r="I145" s="4" t="s">
        <v>1054</v>
      </c>
      <c r="J145" s="25">
        <v>1</v>
      </c>
      <c r="K145" s="4" t="s">
        <v>142</v>
      </c>
      <c r="L145" s="12" t="s">
        <v>806</v>
      </c>
      <c r="M145" s="12"/>
      <c r="N145" s="60" t="s">
        <v>483</v>
      </c>
      <c r="O145" s="22" t="s">
        <v>969</v>
      </c>
      <c r="P145" s="95" t="s">
        <v>1203</v>
      </c>
      <c r="Q145" s="97" t="s">
        <v>1203</v>
      </c>
      <c r="Z145" s="26">
        <v>0.007810601</v>
      </c>
      <c r="AA145" s="26">
        <v>0</v>
      </c>
      <c r="AB145" s="26">
        <v>0.01996043</v>
      </c>
      <c r="AC145" s="26">
        <v>0</v>
      </c>
      <c r="AD145" s="26">
        <v>0</v>
      </c>
      <c r="AE145" s="26">
        <v>0</v>
      </c>
      <c r="AF145" s="27">
        <f t="shared" si="35"/>
        <v>0.027771031</v>
      </c>
      <c r="AG145" s="26">
        <v>0.06552227</v>
      </c>
      <c r="AH145" s="26">
        <v>0</v>
      </c>
      <c r="AI145" s="26">
        <v>0</v>
      </c>
      <c r="AJ145" s="26">
        <v>0</v>
      </c>
      <c r="AK145" s="26">
        <v>0</v>
      </c>
      <c r="AL145" s="28">
        <f t="shared" si="36"/>
        <v>0.06552227</v>
      </c>
      <c r="AM145" s="26">
        <v>0.08721838</v>
      </c>
      <c r="AN145" s="50">
        <f t="shared" si="37"/>
        <v>0.15274064999999998</v>
      </c>
      <c r="AO145" s="26">
        <v>0</v>
      </c>
      <c r="AP145" s="26">
        <v>0</v>
      </c>
      <c r="AQ145" s="29">
        <f t="shared" si="38"/>
        <v>0</v>
      </c>
      <c r="AR145" s="26">
        <v>39.69999</v>
      </c>
      <c r="AS145" s="26">
        <v>29.50672</v>
      </c>
      <c r="AT145" s="26">
        <v>29.08538</v>
      </c>
      <c r="AU145" s="26">
        <v>0.8665429</v>
      </c>
      <c r="AV145" s="30">
        <f t="shared" si="39"/>
        <v>99.1586329</v>
      </c>
      <c r="AW145" s="26">
        <v>0.08548269</v>
      </c>
      <c r="AX145" s="26">
        <v>0.2434304</v>
      </c>
      <c r="AY145" s="26">
        <v>0</v>
      </c>
      <c r="AZ145" s="26">
        <v>0</v>
      </c>
      <c r="BA145" s="26">
        <v>0</v>
      </c>
      <c r="BB145" s="26">
        <v>0.06508835</v>
      </c>
      <c r="BC145" s="26">
        <v>0.2668622</v>
      </c>
      <c r="BD145" s="31">
        <f t="shared" si="40"/>
        <v>0.6608636400000001</v>
      </c>
      <c r="BE145" s="26">
        <f t="shared" si="41"/>
        <v>100.000008221</v>
      </c>
    </row>
    <row r="146" spans="1:57" ht="12" customHeight="1">
      <c r="A146" s="2" t="s">
        <v>908</v>
      </c>
      <c r="B146" s="4">
        <v>94</v>
      </c>
      <c r="C146" s="4" t="s">
        <v>908</v>
      </c>
      <c r="D146" s="2"/>
      <c r="E146" s="22">
        <v>3</v>
      </c>
      <c r="F146" s="45">
        <v>104.73088</v>
      </c>
      <c r="G146" s="44">
        <v>70.26712328767124</v>
      </c>
      <c r="H146" s="4" t="s">
        <v>821</v>
      </c>
      <c r="I146" s="4" t="s">
        <v>860</v>
      </c>
      <c r="J146" s="25">
        <v>16</v>
      </c>
      <c r="K146" s="4" t="s">
        <v>143</v>
      </c>
      <c r="L146" s="13" t="s">
        <v>1286</v>
      </c>
      <c r="M146" s="13"/>
      <c r="N146" s="62" t="s">
        <v>483</v>
      </c>
      <c r="O146" s="2"/>
      <c r="P146" s="95" t="s">
        <v>1203</v>
      </c>
      <c r="Q146" s="99" t="s">
        <v>1203</v>
      </c>
      <c r="R146" s="2"/>
      <c r="S146" s="2"/>
      <c r="T146" s="2"/>
      <c r="U146" s="2"/>
      <c r="V146" s="2" t="s">
        <v>860</v>
      </c>
      <c r="W146" s="2"/>
      <c r="X146" s="2"/>
      <c r="Y146" s="2"/>
      <c r="Z146" s="26">
        <v>0.1865207</v>
      </c>
      <c r="AA146" s="26">
        <v>0</v>
      </c>
      <c r="AB146" s="26">
        <v>0.5226017</v>
      </c>
      <c r="AC146" s="26">
        <v>0.04211757</v>
      </c>
      <c r="AD146" s="26">
        <v>0.1211955</v>
      </c>
      <c r="AE146" s="26">
        <v>0</v>
      </c>
      <c r="AF146" s="27">
        <f t="shared" si="35"/>
        <v>0.87243547</v>
      </c>
      <c r="AG146" s="26">
        <v>0.3145925</v>
      </c>
      <c r="AH146" s="26">
        <v>0</v>
      </c>
      <c r="AI146" s="26">
        <v>0</v>
      </c>
      <c r="AJ146" s="26">
        <v>0</v>
      </c>
      <c r="AK146" s="26">
        <v>0</v>
      </c>
      <c r="AL146" s="28">
        <f t="shared" si="36"/>
        <v>0.3145925</v>
      </c>
      <c r="AM146" s="26">
        <v>7.289777</v>
      </c>
      <c r="AN146" s="50">
        <f t="shared" si="37"/>
        <v>7.6043695</v>
      </c>
      <c r="AO146" s="26">
        <v>0</v>
      </c>
      <c r="AP146" s="26">
        <v>0</v>
      </c>
      <c r="AQ146" s="29">
        <f t="shared" si="38"/>
        <v>0</v>
      </c>
      <c r="AR146" s="26">
        <v>73.45046</v>
      </c>
      <c r="AS146" s="26">
        <v>3.508651</v>
      </c>
      <c r="AT146" s="26">
        <v>11.18007</v>
      </c>
      <c r="AU146" s="26">
        <v>0.1151787</v>
      </c>
      <c r="AV146" s="30">
        <f t="shared" si="39"/>
        <v>88.25435970000001</v>
      </c>
      <c r="AW146" s="26">
        <v>0.1418245</v>
      </c>
      <c r="AX146" s="26">
        <v>0.01805039</v>
      </c>
      <c r="AY146" s="26">
        <v>0</v>
      </c>
      <c r="AZ146" s="26">
        <v>0</v>
      </c>
      <c r="BA146" s="26">
        <v>0</v>
      </c>
      <c r="BB146" s="26">
        <v>1.977807</v>
      </c>
      <c r="BC146" s="26">
        <v>1.131158</v>
      </c>
      <c r="BD146" s="31">
        <f t="shared" si="40"/>
        <v>3.26883989</v>
      </c>
      <c r="BE146" s="26">
        <f t="shared" si="41"/>
        <v>100.00000456000001</v>
      </c>
    </row>
    <row r="147" spans="1:57" ht="12" customHeight="1">
      <c r="A147" s="2" t="s">
        <v>908</v>
      </c>
      <c r="B147" s="4">
        <v>94</v>
      </c>
      <c r="C147" s="4" t="s">
        <v>908</v>
      </c>
      <c r="D147" s="2"/>
      <c r="E147" s="22">
        <v>3</v>
      </c>
      <c r="F147" s="45">
        <v>21702.9509</v>
      </c>
      <c r="G147" s="44">
        <v>14100.506849315068</v>
      </c>
      <c r="H147" s="4" t="s">
        <v>763</v>
      </c>
      <c r="I147" s="4" t="s">
        <v>860</v>
      </c>
      <c r="J147" s="25">
        <v>24</v>
      </c>
      <c r="K147" s="4" t="s">
        <v>144</v>
      </c>
      <c r="L147" s="13" t="s">
        <v>1287</v>
      </c>
      <c r="M147" s="13"/>
      <c r="N147" s="62" t="s">
        <v>483</v>
      </c>
      <c r="O147" s="2"/>
      <c r="P147" s="95" t="s">
        <v>1203</v>
      </c>
      <c r="Q147" s="99" t="s">
        <v>1203</v>
      </c>
      <c r="R147" s="2"/>
      <c r="S147" s="2"/>
      <c r="T147" s="2"/>
      <c r="U147" s="2"/>
      <c r="V147" s="2" t="s">
        <v>860</v>
      </c>
      <c r="W147" s="2"/>
      <c r="X147" s="2"/>
      <c r="Y147" s="2"/>
      <c r="Z147" s="26">
        <v>0.7762312</v>
      </c>
      <c r="AA147" s="26">
        <v>0.01681978</v>
      </c>
      <c r="AB147" s="26">
        <v>0.5006704</v>
      </c>
      <c r="AC147" s="26">
        <v>0.37531</v>
      </c>
      <c r="AD147" s="26">
        <v>0.534028</v>
      </c>
      <c r="AE147" s="26">
        <v>0.0616352</v>
      </c>
      <c r="AF147" s="27">
        <f t="shared" si="35"/>
        <v>2.26469458</v>
      </c>
      <c r="AG147" s="26">
        <v>2.975786</v>
      </c>
      <c r="AH147" s="26">
        <v>0</v>
      </c>
      <c r="AI147" s="26">
        <v>0</v>
      </c>
      <c r="AJ147" s="26">
        <v>0</v>
      </c>
      <c r="AK147" s="26">
        <v>0.01000644</v>
      </c>
      <c r="AL147" s="28">
        <f t="shared" si="36"/>
        <v>2.98579244</v>
      </c>
      <c r="AM147" s="26">
        <v>17.10846</v>
      </c>
      <c r="AN147" s="50">
        <f t="shared" si="37"/>
        <v>20.09425244</v>
      </c>
      <c r="AO147" s="26">
        <v>0</v>
      </c>
      <c r="AP147" s="26">
        <v>0</v>
      </c>
      <c r="AQ147" s="29">
        <f t="shared" si="38"/>
        <v>0</v>
      </c>
      <c r="AR147" s="26">
        <v>56.00567</v>
      </c>
      <c r="AS147" s="26">
        <v>7.422387</v>
      </c>
      <c r="AT147" s="26">
        <v>12.3256</v>
      </c>
      <c r="AU147" s="26">
        <v>0.1669123</v>
      </c>
      <c r="AV147" s="30">
        <f t="shared" si="39"/>
        <v>75.92056930000001</v>
      </c>
      <c r="AW147" s="26">
        <v>0.7035072</v>
      </c>
      <c r="AX147" s="26">
        <v>0.1083997</v>
      </c>
      <c r="AY147" s="26">
        <v>0</v>
      </c>
      <c r="AZ147" s="26">
        <v>0.002376167</v>
      </c>
      <c r="BA147" s="26">
        <v>0</v>
      </c>
      <c r="BB147" s="26">
        <v>0.3264887</v>
      </c>
      <c r="BC147" s="26">
        <v>0.5797101</v>
      </c>
      <c r="BD147" s="31">
        <f t="shared" si="40"/>
        <v>1.720481867</v>
      </c>
      <c r="BE147" s="26">
        <f t="shared" si="41"/>
        <v>99.99999818700002</v>
      </c>
    </row>
    <row r="148" spans="1:57" ht="12" customHeight="1">
      <c r="A148" s="2" t="s">
        <v>908</v>
      </c>
      <c r="B148" s="4">
        <v>94</v>
      </c>
      <c r="C148" s="4" t="s">
        <v>908</v>
      </c>
      <c r="D148" s="2"/>
      <c r="E148" s="22">
        <v>3</v>
      </c>
      <c r="F148" s="45">
        <v>165.02664</v>
      </c>
      <c r="G148" s="44">
        <v>84.06712328767125</v>
      </c>
      <c r="H148" s="4" t="s">
        <v>821</v>
      </c>
      <c r="I148" s="4" t="s">
        <v>860</v>
      </c>
      <c r="J148" s="25">
        <v>13</v>
      </c>
      <c r="K148" s="4" t="s">
        <v>145</v>
      </c>
      <c r="L148" s="13" t="s">
        <v>1288</v>
      </c>
      <c r="M148" s="13"/>
      <c r="N148" s="62" t="s">
        <v>483</v>
      </c>
      <c r="O148" s="2"/>
      <c r="P148" s="95" t="s">
        <v>1203</v>
      </c>
      <c r="Q148" s="99" t="s">
        <v>1203</v>
      </c>
      <c r="R148" s="2"/>
      <c r="S148" s="2"/>
      <c r="T148" s="2"/>
      <c r="U148" s="2"/>
      <c r="V148" s="2" t="s">
        <v>860</v>
      </c>
      <c r="W148" s="2"/>
      <c r="X148" s="2"/>
      <c r="Y148" s="2"/>
      <c r="Z148" s="26">
        <v>0.2536009</v>
      </c>
      <c r="AA148" s="26">
        <v>0</v>
      </c>
      <c r="AB148" s="26">
        <v>0.1570689</v>
      </c>
      <c r="AC148" s="26">
        <v>0.09107815</v>
      </c>
      <c r="AD148" s="26">
        <v>0.5328345</v>
      </c>
      <c r="AE148" s="26">
        <v>0</v>
      </c>
      <c r="AF148" s="27">
        <f t="shared" si="35"/>
        <v>1.03458245</v>
      </c>
      <c r="AG148" s="26">
        <v>0.6473639</v>
      </c>
      <c r="AH148" s="26">
        <v>0</v>
      </c>
      <c r="AI148" s="26">
        <v>0</v>
      </c>
      <c r="AJ148" s="26">
        <v>0</v>
      </c>
      <c r="AK148" s="26">
        <v>0</v>
      </c>
      <c r="AL148" s="28">
        <f t="shared" si="36"/>
        <v>0.6473639</v>
      </c>
      <c r="AM148" s="26">
        <v>1.21892</v>
      </c>
      <c r="AN148" s="50">
        <f t="shared" si="37"/>
        <v>1.8662839</v>
      </c>
      <c r="AO148" s="26">
        <v>0</v>
      </c>
      <c r="AP148" s="26">
        <v>0</v>
      </c>
      <c r="AQ148" s="29">
        <f t="shared" si="38"/>
        <v>0</v>
      </c>
      <c r="AR148" s="26">
        <v>83.35779</v>
      </c>
      <c r="AS148" s="26">
        <v>0.8573345</v>
      </c>
      <c r="AT148" s="26">
        <v>9.253431</v>
      </c>
      <c r="AU148" s="26">
        <v>0.009816808</v>
      </c>
      <c r="AV148" s="30">
        <f t="shared" si="39"/>
        <v>93.47837230799999</v>
      </c>
      <c r="AW148" s="26">
        <v>0.1472521</v>
      </c>
      <c r="AX148" s="26">
        <v>0.003272269</v>
      </c>
      <c r="AY148" s="26">
        <v>0</v>
      </c>
      <c r="AZ148" s="26">
        <v>0</v>
      </c>
      <c r="BA148" s="26">
        <v>0</v>
      </c>
      <c r="BB148" s="26">
        <v>2.27859</v>
      </c>
      <c r="BC148" s="26">
        <v>1.191651</v>
      </c>
      <c r="BD148" s="31">
        <f t="shared" si="40"/>
        <v>3.620765369</v>
      </c>
      <c r="BE148" s="26">
        <f t="shared" si="41"/>
        <v>100.00000402699999</v>
      </c>
    </row>
    <row r="149" spans="1:57" ht="12" customHeight="1">
      <c r="A149" s="2" t="s">
        <v>908</v>
      </c>
      <c r="B149" s="4">
        <v>94</v>
      </c>
      <c r="C149" s="4" t="s">
        <v>908</v>
      </c>
      <c r="D149" s="2"/>
      <c r="E149" s="22">
        <v>3</v>
      </c>
      <c r="F149" s="45">
        <v>30628.0305</v>
      </c>
      <c r="G149" s="44">
        <v>19443.30494505495</v>
      </c>
      <c r="H149" s="4" t="s">
        <v>763</v>
      </c>
      <c r="I149" s="4" t="s">
        <v>860</v>
      </c>
      <c r="J149" s="25">
        <v>28</v>
      </c>
      <c r="K149" s="4" t="s">
        <v>1220</v>
      </c>
      <c r="L149" s="13" t="s">
        <v>1289</v>
      </c>
      <c r="M149" s="13"/>
      <c r="N149" s="63" t="s">
        <v>483</v>
      </c>
      <c r="O149" s="2" t="s">
        <v>72</v>
      </c>
      <c r="P149" s="95" t="s">
        <v>1203</v>
      </c>
      <c r="Q149" s="100" t="s">
        <v>1203</v>
      </c>
      <c r="R149" s="2" t="s">
        <v>860</v>
      </c>
      <c r="S149" s="2"/>
      <c r="T149" s="2"/>
      <c r="U149" s="2"/>
      <c r="V149" s="2" t="s">
        <v>860</v>
      </c>
      <c r="W149" s="2"/>
      <c r="X149" s="2"/>
      <c r="Y149" s="2"/>
      <c r="Z149" s="26">
        <v>0.9227976</v>
      </c>
      <c r="AA149" s="26">
        <v>0.01341417</v>
      </c>
      <c r="AB149" s="26">
        <v>0.5943401</v>
      </c>
      <c r="AC149" s="26">
        <v>0.3248285</v>
      </c>
      <c r="AD149" s="26">
        <v>0.5899735</v>
      </c>
      <c r="AE149" s="26">
        <v>0.04807061</v>
      </c>
      <c r="AF149" s="27">
        <f t="shared" si="35"/>
        <v>2.49342448</v>
      </c>
      <c r="AG149" s="26">
        <v>2.333272</v>
      </c>
      <c r="AH149" s="26">
        <v>0</v>
      </c>
      <c r="AI149" s="26">
        <v>0</v>
      </c>
      <c r="AJ149" s="26">
        <v>0</v>
      </c>
      <c r="AK149" s="26">
        <v>0.007501942</v>
      </c>
      <c r="AL149" s="28">
        <f t="shared" si="36"/>
        <v>2.340773942</v>
      </c>
      <c r="AM149" s="26">
        <v>13.14285</v>
      </c>
      <c r="AN149" s="50">
        <f t="shared" si="37"/>
        <v>15.483623942</v>
      </c>
      <c r="AO149" s="26">
        <v>0</v>
      </c>
      <c r="AP149" s="26">
        <v>0</v>
      </c>
      <c r="AQ149" s="29">
        <f t="shared" si="38"/>
        <v>0</v>
      </c>
      <c r="AR149" s="26">
        <v>62.64387</v>
      </c>
      <c r="AS149" s="26">
        <v>5.799791</v>
      </c>
      <c r="AT149" s="26">
        <v>11.61463</v>
      </c>
      <c r="AU149" s="26">
        <v>0.1252851</v>
      </c>
      <c r="AV149" s="30">
        <f t="shared" si="39"/>
        <v>80.18357610000001</v>
      </c>
      <c r="AW149" s="26">
        <v>0.6870785</v>
      </c>
      <c r="AX149" s="26">
        <v>0.08161043</v>
      </c>
      <c r="AY149" s="26">
        <v>0</v>
      </c>
      <c r="AZ149" s="26">
        <v>0.00168375</v>
      </c>
      <c r="BA149" s="26">
        <v>0</v>
      </c>
      <c r="BB149" s="26">
        <v>0.5052336</v>
      </c>
      <c r="BC149" s="26">
        <v>0.5637652</v>
      </c>
      <c r="BD149" s="31">
        <f t="shared" si="40"/>
        <v>1.8393714799999998</v>
      </c>
      <c r="BE149" s="26">
        <f t="shared" si="41"/>
        <v>99.999996002</v>
      </c>
    </row>
    <row r="150" spans="1:57" ht="12" customHeight="1">
      <c r="A150" s="2" t="s">
        <v>85</v>
      </c>
      <c r="B150" s="4">
        <v>97</v>
      </c>
      <c r="C150" s="4" t="s">
        <v>914</v>
      </c>
      <c r="D150" s="2" t="s">
        <v>63</v>
      </c>
      <c r="E150" s="22">
        <v>3</v>
      </c>
      <c r="F150" s="45">
        <v>3114.544762078</v>
      </c>
      <c r="G150" s="44">
        <v>1056.2407660738713</v>
      </c>
      <c r="H150" s="4" t="s">
        <v>763</v>
      </c>
      <c r="I150" s="4" t="s">
        <v>860</v>
      </c>
      <c r="J150" s="25">
        <v>118</v>
      </c>
      <c r="K150" s="4" t="s">
        <v>1018</v>
      </c>
      <c r="L150" s="13" t="s">
        <v>27</v>
      </c>
      <c r="M150" s="13"/>
      <c r="N150" s="60" t="s">
        <v>72</v>
      </c>
      <c r="P150" s="95" t="s">
        <v>10</v>
      </c>
      <c r="Q150" s="97" t="s">
        <v>72</v>
      </c>
      <c r="Z150" s="26">
        <v>5.816917</v>
      </c>
      <c r="AA150" s="26">
        <v>0.4555285</v>
      </c>
      <c r="AB150" s="26">
        <v>1.488501</v>
      </c>
      <c r="AC150" s="26">
        <v>1.346647</v>
      </c>
      <c r="AD150" s="26">
        <v>1.160465</v>
      </c>
      <c r="AE150" s="26">
        <v>1.356529</v>
      </c>
      <c r="AF150" s="27">
        <f t="shared" si="35"/>
        <v>11.6245875</v>
      </c>
      <c r="AG150" s="26">
        <v>49.56137</v>
      </c>
      <c r="AH150" s="26">
        <v>0</v>
      </c>
      <c r="AI150" s="26">
        <v>0</v>
      </c>
      <c r="AJ150" s="26">
        <v>0</v>
      </c>
      <c r="AK150" s="26">
        <v>0.04403866</v>
      </c>
      <c r="AL150" s="28">
        <f t="shared" si="36"/>
        <v>49.605408659999995</v>
      </c>
      <c r="AM150" s="26">
        <v>21.96156</v>
      </c>
      <c r="AN150" s="50">
        <f t="shared" si="37"/>
        <v>71.56696865999999</v>
      </c>
      <c r="AO150" s="26">
        <v>0</v>
      </c>
      <c r="AP150" s="26">
        <v>0</v>
      </c>
      <c r="AQ150" s="29">
        <f t="shared" si="38"/>
        <v>0</v>
      </c>
      <c r="AR150" s="26">
        <v>15.19576</v>
      </c>
      <c r="AS150" s="26">
        <v>0.3717568</v>
      </c>
      <c r="AT150" s="26">
        <v>0.05244761</v>
      </c>
      <c r="AU150" s="26">
        <v>0.1317981</v>
      </c>
      <c r="AV150" s="30">
        <f t="shared" si="39"/>
        <v>15.751762509999999</v>
      </c>
      <c r="AW150" s="26">
        <v>0.8551128</v>
      </c>
      <c r="AX150" s="26">
        <v>0.07412018</v>
      </c>
      <c r="AY150" s="26">
        <v>0</v>
      </c>
      <c r="AZ150" s="26">
        <v>0</v>
      </c>
      <c r="BA150" s="26">
        <v>0</v>
      </c>
      <c r="BB150" s="26">
        <v>0.05155182</v>
      </c>
      <c r="BC150" s="26">
        <v>0.07588288</v>
      </c>
      <c r="BD150" s="31">
        <f t="shared" si="40"/>
        <v>1.05666768</v>
      </c>
      <c r="BE150" s="26">
        <f t="shared" si="41"/>
        <v>99.99998635</v>
      </c>
    </row>
    <row r="151" spans="1:57" ht="12" customHeight="1">
      <c r="A151" s="2" t="s">
        <v>85</v>
      </c>
      <c r="B151" s="4">
        <v>97</v>
      </c>
      <c r="C151" s="4" t="s">
        <v>914</v>
      </c>
      <c r="D151" s="2" t="s">
        <v>63</v>
      </c>
      <c r="E151" s="22">
        <v>3</v>
      </c>
      <c r="F151" s="45">
        <v>606.5021575197</v>
      </c>
      <c r="G151" s="44">
        <v>244.69251366120216</v>
      </c>
      <c r="H151" s="4" t="s">
        <v>1127</v>
      </c>
      <c r="I151" s="4" t="s">
        <v>860</v>
      </c>
      <c r="J151" s="25">
        <v>25</v>
      </c>
      <c r="K151" s="4" t="s">
        <v>69</v>
      </c>
      <c r="L151" s="12" t="s">
        <v>812</v>
      </c>
      <c r="M151" s="12"/>
      <c r="N151" s="60" t="s">
        <v>1062</v>
      </c>
      <c r="P151" s="95" t="s">
        <v>9</v>
      </c>
      <c r="Q151" s="97" t="s">
        <v>9</v>
      </c>
      <c r="U151" s="22" t="s">
        <v>860</v>
      </c>
      <c r="Z151" s="26">
        <v>0.9830037</v>
      </c>
      <c r="AA151" s="26">
        <v>0.05312731</v>
      </c>
      <c r="AB151" s="26">
        <v>0.1452839</v>
      </c>
      <c r="AC151" s="26">
        <v>0.8740779</v>
      </c>
      <c r="AD151" s="26">
        <v>0.3217319</v>
      </c>
      <c r="AE151" s="26">
        <v>0.1190171</v>
      </c>
      <c r="AF151" s="27">
        <f t="shared" si="35"/>
        <v>2.4962418100000003</v>
      </c>
      <c r="AG151" s="26">
        <v>55.10549</v>
      </c>
      <c r="AH151" s="26">
        <v>0</v>
      </c>
      <c r="AI151" s="26">
        <v>0</v>
      </c>
      <c r="AJ151" s="26">
        <v>0</v>
      </c>
      <c r="AK151" s="26">
        <v>0.04362969</v>
      </c>
      <c r="AL151" s="28">
        <f t="shared" si="36"/>
        <v>55.149119690000006</v>
      </c>
      <c r="AM151" s="26">
        <v>29.0918</v>
      </c>
      <c r="AN151" s="50">
        <f t="shared" si="37"/>
        <v>84.24091969</v>
      </c>
      <c r="AO151" s="26">
        <v>0</v>
      </c>
      <c r="AP151" s="26">
        <v>0</v>
      </c>
      <c r="AQ151" s="29">
        <f t="shared" si="38"/>
        <v>0</v>
      </c>
      <c r="AR151" s="26">
        <v>12.53434</v>
      </c>
      <c r="AS151" s="26">
        <v>0.07182576</v>
      </c>
      <c r="AT151" s="26">
        <v>0.01216883</v>
      </c>
      <c r="AU151" s="26">
        <v>0.094531</v>
      </c>
      <c r="AV151" s="30">
        <f t="shared" si="39"/>
        <v>12.71286559</v>
      </c>
      <c r="AW151" s="26">
        <v>0.3252935</v>
      </c>
      <c r="AX151" s="26">
        <v>0.0474881</v>
      </c>
      <c r="AY151" s="26">
        <v>0</v>
      </c>
      <c r="AZ151" s="26">
        <v>0</v>
      </c>
      <c r="BA151" s="26">
        <v>0</v>
      </c>
      <c r="BB151" s="26">
        <v>0.17719</v>
      </c>
      <c r="BC151" s="26">
        <v>0</v>
      </c>
      <c r="BD151" s="31">
        <f t="shared" si="40"/>
        <v>0.5499716</v>
      </c>
      <c r="BE151" s="26">
        <f t="shared" si="41"/>
        <v>99.99999869</v>
      </c>
    </row>
    <row r="152" spans="1:57" ht="12" customHeight="1">
      <c r="A152" s="2" t="s">
        <v>85</v>
      </c>
      <c r="B152" s="4">
        <v>97</v>
      </c>
      <c r="C152" s="4" t="s">
        <v>914</v>
      </c>
      <c r="D152" s="2" t="s">
        <v>63</v>
      </c>
      <c r="E152" s="22">
        <v>3</v>
      </c>
      <c r="F152" s="45">
        <v>802.4327624058</v>
      </c>
      <c r="G152" s="44">
        <v>243.45554035567716</v>
      </c>
      <c r="H152" s="4" t="s">
        <v>1127</v>
      </c>
      <c r="I152" s="4" t="s">
        <v>860</v>
      </c>
      <c r="J152" s="25">
        <v>51</v>
      </c>
      <c r="K152" s="4" t="s">
        <v>446</v>
      </c>
      <c r="L152" s="13" t="s">
        <v>1151</v>
      </c>
      <c r="M152" s="13"/>
      <c r="N152" s="61" t="s">
        <v>1062</v>
      </c>
      <c r="P152" s="95" t="s">
        <v>9</v>
      </c>
      <c r="Q152" s="98" t="s">
        <v>9</v>
      </c>
      <c r="R152" s="22" t="s">
        <v>860</v>
      </c>
      <c r="S152" s="22" t="s">
        <v>860</v>
      </c>
      <c r="T152" s="22" t="s">
        <v>860</v>
      </c>
      <c r="U152" s="22" t="s">
        <v>860</v>
      </c>
      <c r="Z152" s="26">
        <v>1.674776</v>
      </c>
      <c r="AA152" s="26">
        <v>0.19886</v>
      </c>
      <c r="AB152" s="26">
        <v>0.5286109</v>
      </c>
      <c r="AC152" s="26">
        <v>1.159176</v>
      </c>
      <c r="AD152" s="26">
        <v>0.2323959</v>
      </c>
      <c r="AE152" s="26">
        <v>0.9722044</v>
      </c>
      <c r="AF152" s="27">
        <f t="shared" si="35"/>
        <v>4.7660232</v>
      </c>
      <c r="AG152" s="26">
        <v>62.98737</v>
      </c>
      <c r="AH152" s="26">
        <v>0</v>
      </c>
      <c r="AI152" s="26">
        <v>0</v>
      </c>
      <c r="AJ152" s="26">
        <v>0</v>
      </c>
      <c r="AK152" s="26">
        <v>0</v>
      </c>
      <c r="AL152" s="28">
        <f t="shared" si="36"/>
        <v>62.98737</v>
      </c>
      <c r="AM152" s="26">
        <v>17.20829</v>
      </c>
      <c r="AN152" s="50">
        <f t="shared" si="37"/>
        <v>80.19566</v>
      </c>
      <c r="AO152" s="26">
        <v>0</v>
      </c>
      <c r="AP152" s="26">
        <v>0</v>
      </c>
      <c r="AQ152" s="29">
        <f t="shared" si="38"/>
        <v>0</v>
      </c>
      <c r="AR152" s="26">
        <v>14.32398</v>
      </c>
      <c r="AS152" s="26">
        <v>0.1627444</v>
      </c>
      <c r="AT152" s="26">
        <v>0.02209556</v>
      </c>
      <c r="AU152" s="26">
        <v>0.1791198</v>
      </c>
      <c r="AV152" s="30">
        <f t="shared" si="39"/>
        <v>14.68793976</v>
      </c>
      <c r="AW152" s="26">
        <v>0.2587535</v>
      </c>
      <c r="AX152" s="26">
        <v>0.09163487</v>
      </c>
      <c r="AY152" s="26">
        <v>0</v>
      </c>
      <c r="AZ152" s="26">
        <v>0</v>
      </c>
      <c r="BA152" s="26">
        <v>0</v>
      </c>
      <c r="BB152" s="26">
        <v>0</v>
      </c>
      <c r="BC152" s="26">
        <v>0</v>
      </c>
      <c r="BD152" s="31">
        <f t="shared" si="40"/>
        <v>0.35038837</v>
      </c>
      <c r="BE152" s="26">
        <f t="shared" si="41"/>
        <v>100.00001133000002</v>
      </c>
    </row>
    <row r="153" spans="1:57" ht="12" customHeight="1">
      <c r="A153" s="2" t="s">
        <v>85</v>
      </c>
      <c r="B153" s="4">
        <v>97</v>
      </c>
      <c r="C153" s="4" t="s">
        <v>914</v>
      </c>
      <c r="D153" s="2" t="s">
        <v>63</v>
      </c>
      <c r="E153" s="22">
        <v>3</v>
      </c>
      <c r="F153" s="45">
        <v>9403.646657822</v>
      </c>
      <c r="G153" s="44">
        <v>2558.7127222982217</v>
      </c>
      <c r="H153" s="4" t="s">
        <v>763</v>
      </c>
      <c r="I153" s="4" t="s">
        <v>860</v>
      </c>
      <c r="J153" s="25">
        <v>128</v>
      </c>
      <c r="K153" s="4" t="s">
        <v>682</v>
      </c>
      <c r="L153" s="13" t="s">
        <v>28</v>
      </c>
      <c r="M153" s="13"/>
      <c r="N153" s="61" t="s">
        <v>72</v>
      </c>
      <c r="P153" s="95" t="s">
        <v>10</v>
      </c>
      <c r="Q153" s="98" t="s">
        <v>72</v>
      </c>
      <c r="R153" s="22" t="s">
        <v>860</v>
      </c>
      <c r="Z153" s="26">
        <v>4.029305</v>
      </c>
      <c r="AA153" s="26">
        <v>0.8235076</v>
      </c>
      <c r="AB153" s="26">
        <v>1.66608</v>
      </c>
      <c r="AC153" s="26">
        <v>1.382517</v>
      </c>
      <c r="AD153" s="26">
        <v>0.654526</v>
      </c>
      <c r="AE153" s="26">
        <v>1.204711</v>
      </c>
      <c r="AF153" s="27">
        <f t="shared" si="35"/>
        <v>9.7606466</v>
      </c>
      <c r="AG153" s="26">
        <v>64.36552</v>
      </c>
      <c r="AH153" s="26">
        <v>0</v>
      </c>
      <c r="AI153" s="26">
        <v>0</v>
      </c>
      <c r="AJ153" s="26">
        <v>0</v>
      </c>
      <c r="AK153" s="26">
        <v>0.02045274</v>
      </c>
      <c r="AL153" s="28">
        <f t="shared" si="36"/>
        <v>64.38597274</v>
      </c>
      <c r="AM153" s="26">
        <v>14.58655</v>
      </c>
      <c r="AN153" s="50">
        <f t="shared" si="37"/>
        <v>78.97252274</v>
      </c>
      <c r="AO153" s="26">
        <v>0</v>
      </c>
      <c r="AP153" s="26">
        <v>0</v>
      </c>
      <c r="AQ153" s="29">
        <f t="shared" si="38"/>
        <v>0</v>
      </c>
      <c r="AR153" s="26">
        <v>9.887144</v>
      </c>
      <c r="AS153" s="26">
        <v>0.2232861</v>
      </c>
      <c r="AT153" s="26">
        <v>0.01861515</v>
      </c>
      <c r="AU153" s="26">
        <v>0.2093894</v>
      </c>
      <c r="AV153" s="30">
        <f t="shared" si="39"/>
        <v>10.338434649999998</v>
      </c>
      <c r="AW153" s="26">
        <v>0.7646952</v>
      </c>
      <c r="AX153" s="26">
        <v>0.0901184</v>
      </c>
      <c r="AY153" s="26">
        <v>0</v>
      </c>
      <c r="AZ153" s="26">
        <v>0</v>
      </c>
      <c r="BA153" s="26">
        <v>0</v>
      </c>
      <c r="BB153" s="26">
        <v>0.03970914</v>
      </c>
      <c r="BC153" s="26">
        <v>0.03388054</v>
      </c>
      <c r="BD153" s="31">
        <f t="shared" si="40"/>
        <v>0.92840328</v>
      </c>
      <c r="BE153" s="26">
        <f t="shared" si="41"/>
        <v>100.00000727</v>
      </c>
    </row>
    <row r="154" spans="1:57" ht="12" customHeight="1">
      <c r="A154" s="2" t="s">
        <v>85</v>
      </c>
      <c r="B154" s="4">
        <v>97</v>
      </c>
      <c r="C154" s="4" t="s">
        <v>914</v>
      </c>
      <c r="D154" s="2" t="s">
        <v>63</v>
      </c>
      <c r="E154" s="22">
        <v>3</v>
      </c>
      <c r="F154" s="45">
        <v>1368.838736692</v>
      </c>
      <c r="G154" s="44">
        <v>424.1080711354309</v>
      </c>
      <c r="H154" s="4" t="s">
        <v>1127</v>
      </c>
      <c r="I154" s="4" t="s">
        <v>860</v>
      </c>
      <c r="J154" s="25">
        <v>36</v>
      </c>
      <c r="K154" s="4" t="s">
        <v>74</v>
      </c>
      <c r="L154" s="13" t="s">
        <v>29</v>
      </c>
      <c r="M154" s="13"/>
      <c r="N154" s="60" t="s">
        <v>1062</v>
      </c>
      <c r="P154" s="95" t="s">
        <v>9</v>
      </c>
      <c r="Q154" s="97" t="s">
        <v>9</v>
      </c>
      <c r="T154" s="22" t="s">
        <v>860</v>
      </c>
      <c r="U154" s="22" t="s">
        <v>860</v>
      </c>
      <c r="Z154" s="26">
        <v>1.049655</v>
      </c>
      <c r="AA154" s="26">
        <v>0.1998717</v>
      </c>
      <c r="AB154" s="26">
        <v>0.4279489</v>
      </c>
      <c r="AC154" s="26">
        <v>0.7384074</v>
      </c>
      <c r="AD154" s="26">
        <v>0.1466164</v>
      </c>
      <c r="AE154" s="26">
        <v>0.3822545</v>
      </c>
      <c r="AF154" s="27">
        <f t="shared" si="35"/>
        <v>2.9447539000000003</v>
      </c>
      <c r="AG154" s="26">
        <v>72.09917</v>
      </c>
      <c r="AH154" s="26">
        <v>0</v>
      </c>
      <c r="AI154" s="26">
        <v>0</v>
      </c>
      <c r="AJ154" s="26">
        <v>0</v>
      </c>
      <c r="AK154" s="26">
        <v>0.06081621</v>
      </c>
      <c r="AL154" s="28">
        <f t="shared" si="36"/>
        <v>72.15998621</v>
      </c>
      <c r="AM154" s="26">
        <v>14.50503</v>
      </c>
      <c r="AN154" s="50">
        <f t="shared" si="37"/>
        <v>86.66501621</v>
      </c>
      <c r="AO154" s="26">
        <v>0</v>
      </c>
      <c r="AP154" s="26">
        <v>0</v>
      </c>
      <c r="AQ154" s="29">
        <f t="shared" si="38"/>
        <v>0</v>
      </c>
      <c r="AR154" s="26">
        <v>9.290745</v>
      </c>
      <c r="AS154" s="26">
        <v>0.05542494</v>
      </c>
      <c r="AT154" s="26">
        <v>0.007100704</v>
      </c>
      <c r="AU154" s="26">
        <v>0.8363051</v>
      </c>
      <c r="AV154" s="30">
        <f t="shared" si="39"/>
        <v>10.189575744</v>
      </c>
      <c r="AW154" s="26">
        <v>0.1764656</v>
      </c>
      <c r="AX154" s="26">
        <v>0.01551635</v>
      </c>
      <c r="AY154" s="26">
        <v>0</v>
      </c>
      <c r="AZ154" s="26">
        <v>0</v>
      </c>
      <c r="BA154" s="26">
        <v>0</v>
      </c>
      <c r="BB154" s="26">
        <v>0.008678638</v>
      </c>
      <c r="BC154" s="26">
        <v>0</v>
      </c>
      <c r="BD154" s="31">
        <f t="shared" si="40"/>
        <v>0.200660588</v>
      </c>
      <c r="BE154" s="26">
        <f t="shared" si="41"/>
        <v>100.000006442</v>
      </c>
    </row>
    <row r="155" spans="1:57" ht="12" customHeight="1">
      <c r="A155" s="2" t="s">
        <v>84</v>
      </c>
      <c r="B155" s="4">
        <v>91</v>
      </c>
      <c r="C155" s="4" t="s">
        <v>914</v>
      </c>
      <c r="D155" s="2" t="s">
        <v>63</v>
      </c>
      <c r="E155" s="22">
        <v>3</v>
      </c>
      <c r="F155" s="45">
        <v>44.55444663598</v>
      </c>
      <c r="G155" s="44">
        <v>18.229657534246567</v>
      </c>
      <c r="H155" s="4" t="s">
        <v>663</v>
      </c>
      <c r="I155" s="4" t="s">
        <v>860</v>
      </c>
      <c r="J155" s="25">
        <v>569</v>
      </c>
      <c r="K155" s="4" t="s">
        <v>849</v>
      </c>
      <c r="L155" s="13" t="s">
        <v>972</v>
      </c>
      <c r="M155" s="13"/>
      <c r="N155" s="63" t="s">
        <v>72</v>
      </c>
      <c r="O155" s="2" t="s">
        <v>73</v>
      </c>
      <c r="P155" s="95" t="s">
        <v>11</v>
      </c>
      <c r="Q155" s="100" t="s">
        <v>72</v>
      </c>
      <c r="R155" s="2" t="s">
        <v>860</v>
      </c>
      <c r="S155" s="2"/>
      <c r="T155" s="2"/>
      <c r="U155" s="2"/>
      <c r="V155" s="2"/>
      <c r="W155" s="2"/>
      <c r="X155" s="2"/>
      <c r="Y155" s="2"/>
      <c r="Z155" s="26">
        <v>37.00158</v>
      </c>
      <c r="AA155" s="26">
        <v>1.963398</v>
      </c>
      <c r="AB155" s="26">
        <v>5.756878</v>
      </c>
      <c r="AC155" s="26">
        <v>4.567123</v>
      </c>
      <c r="AD155" s="26">
        <v>0.9291803</v>
      </c>
      <c r="AE155" s="26">
        <v>4.70448</v>
      </c>
      <c r="AF155" s="27">
        <f t="shared" si="35"/>
        <v>54.9226393</v>
      </c>
      <c r="AG155" s="26">
        <v>24.5849</v>
      </c>
      <c r="AH155" s="26">
        <v>0</v>
      </c>
      <c r="AI155" s="26">
        <v>0</v>
      </c>
      <c r="AJ155" s="26">
        <v>0</v>
      </c>
      <c r="AK155" s="26">
        <v>0</v>
      </c>
      <c r="AL155" s="28">
        <f t="shared" si="36"/>
        <v>24.5849</v>
      </c>
      <c r="AM155" s="26">
        <v>17.11106</v>
      </c>
      <c r="AN155" s="50">
        <f t="shared" si="37"/>
        <v>41.69596</v>
      </c>
      <c r="AO155" s="26">
        <v>0</v>
      </c>
      <c r="AP155" s="26">
        <v>0</v>
      </c>
      <c r="AQ155" s="29">
        <f t="shared" si="38"/>
        <v>0</v>
      </c>
      <c r="AR155" s="26">
        <v>2.965297</v>
      </c>
      <c r="AS155" s="26">
        <v>0.02423949</v>
      </c>
      <c r="AT155" s="26">
        <v>0.004039914</v>
      </c>
      <c r="AU155" s="26">
        <v>0.2908738</v>
      </c>
      <c r="AV155" s="30">
        <f t="shared" si="39"/>
        <v>3.2844502039999997</v>
      </c>
      <c r="AW155" s="26">
        <v>0.09291803</v>
      </c>
      <c r="AX155" s="26">
        <v>0.004039914</v>
      </c>
      <c r="AY155" s="26">
        <v>0</v>
      </c>
      <c r="AZ155" s="26">
        <v>0</v>
      </c>
      <c r="BA155" s="26">
        <v>0</v>
      </c>
      <c r="BB155" s="26">
        <v>0</v>
      </c>
      <c r="BC155" s="26">
        <v>0</v>
      </c>
      <c r="BD155" s="31">
        <f t="shared" si="40"/>
        <v>0.096957944</v>
      </c>
      <c r="BE155" s="26">
        <f t="shared" si="41"/>
        <v>100.00000744799999</v>
      </c>
    </row>
    <row r="156" spans="1:57" ht="12" customHeight="1">
      <c r="A156" s="2" t="s">
        <v>84</v>
      </c>
      <c r="B156" s="4">
        <v>91</v>
      </c>
      <c r="C156" s="4" t="s">
        <v>914</v>
      </c>
      <c r="D156" s="2" t="s">
        <v>63</v>
      </c>
      <c r="E156" s="22">
        <v>3</v>
      </c>
      <c r="F156" s="45">
        <v>6324.648143154</v>
      </c>
      <c r="G156" s="44">
        <v>2399.182191780822</v>
      </c>
      <c r="H156" s="4" t="s">
        <v>763</v>
      </c>
      <c r="I156" s="4" t="s">
        <v>860</v>
      </c>
      <c r="J156" s="25">
        <v>206</v>
      </c>
      <c r="K156" s="4" t="s">
        <v>850</v>
      </c>
      <c r="L156" s="13" t="s">
        <v>417</v>
      </c>
      <c r="M156" s="13"/>
      <c r="N156" s="63" t="s">
        <v>72</v>
      </c>
      <c r="O156" s="2" t="s">
        <v>72</v>
      </c>
      <c r="P156" s="95" t="s">
        <v>10</v>
      </c>
      <c r="Q156" s="100" t="s">
        <v>72</v>
      </c>
      <c r="R156" s="2" t="s">
        <v>860</v>
      </c>
      <c r="S156" s="2"/>
      <c r="T156" s="2"/>
      <c r="U156" s="2"/>
      <c r="V156" s="2"/>
      <c r="W156" s="2"/>
      <c r="X156" s="2"/>
      <c r="Y156" s="2"/>
      <c r="Z156" s="26">
        <v>8.317792</v>
      </c>
      <c r="AA156" s="26">
        <v>1.063645</v>
      </c>
      <c r="AB156" s="26">
        <v>3.189383</v>
      </c>
      <c r="AC156" s="26">
        <v>1.116666</v>
      </c>
      <c r="AD156" s="26">
        <v>0.4413046</v>
      </c>
      <c r="AE156" s="26">
        <v>2.468869</v>
      </c>
      <c r="AF156" s="27">
        <f t="shared" si="35"/>
        <v>16.5976596</v>
      </c>
      <c r="AG156" s="26">
        <v>59.78518</v>
      </c>
      <c r="AH156" s="26">
        <v>0</v>
      </c>
      <c r="AI156" s="26">
        <v>0</v>
      </c>
      <c r="AJ156" s="26">
        <v>0</v>
      </c>
      <c r="AK156" s="26">
        <v>0.01770227</v>
      </c>
      <c r="AL156" s="28">
        <f t="shared" si="36"/>
        <v>59.80288227</v>
      </c>
      <c r="AM156" s="26">
        <v>15.92576</v>
      </c>
      <c r="AN156" s="50">
        <f t="shared" si="37"/>
        <v>75.72864227</v>
      </c>
      <c r="AO156" s="26">
        <v>0</v>
      </c>
      <c r="AP156" s="26">
        <v>0</v>
      </c>
      <c r="AQ156" s="29">
        <f t="shared" si="38"/>
        <v>0</v>
      </c>
      <c r="AR156" s="26">
        <v>5.790365</v>
      </c>
      <c r="AS156" s="26">
        <v>0.0279195</v>
      </c>
      <c r="AT156" s="26">
        <v>0.003258698</v>
      </c>
      <c r="AU156" s="26">
        <v>0.7486183</v>
      </c>
      <c r="AV156" s="30">
        <f t="shared" si="39"/>
        <v>6.570161498000001</v>
      </c>
      <c r="AW156" s="26">
        <v>0.9420911</v>
      </c>
      <c r="AX156" s="26">
        <v>0.05327758</v>
      </c>
      <c r="AY156" s="26">
        <v>0</v>
      </c>
      <c r="AZ156" s="26">
        <v>0</v>
      </c>
      <c r="BA156" s="26">
        <v>0</v>
      </c>
      <c r="BB156" s="26">
        <v>0.06319598</v>
      </c>
      <c r="BC156" s="26">
        <v>0.04498142</v>
      </c>
      <c r="BD156" s="31">
        <f t="shared" si="40"/>
        <v>1.10354608</v>
      </c>
      <c r="BE156" s="26">
        <f t="shared" si="41"/>
        <v>100.000009448</v>
      </c>
    </row>
    <row r="157" spans="1:57" ht="12" customHeight="1">
      <c r="A157" s="2" t="s">
        <v>84</v>
      </c>
      <c r="B157" s="4">
        <v>91</v>
      </c>
      <c r="C157" s="4" t="s">
        <v>914</v>
      </c>
      <c r="D157" s="2" t="s">
        <v>63</v>
      </c>
      <c r="E157" s="22">
        <v>3</v>
      </c>
      <c r="F157" s="45">
        <v>145.5575520031</v>
      </c>
      <c r="G157" s="44">
        <v>69.76763013698627</v>
      </c>
      <c r="H157" s="4" t="s">
        <v>1127</v>
      </c>
      <c r="I157" s="4" t="s">
        <v>860</v>
      </c>
      <c r="J157" s="25">
        <v>14</v>
      </c>
      <c r="K157" s="4" t="s">
        <v>851</v>
      </c>
      <c r="L157" s="13" t="s">
        <v>602</v>
      </c>
      <c r="M157" s="13"/>
      <c r="N157" s="63" t="s">
        <v>1062</v>
      </c>
      <c r="O157" s="2" t="s">
        <v>1062</v>
      </c>
      <c r="P157" s="95" t="s">
        <v>9</v>
      </c>
      <c r="Q157" s="100" t="s">
        <v>9</v>
      </c>
      <c r="R157" s="2" t="s">
        <v>860</v>
      </c>
      <c r="S157" s="2" t="s">
        <v>860</v>
      </c>
      <c r="T157" s="2" t="s">
        <v>860</v>
      </c>
      <c r="U157" s="2" t="s">
        <v>860</v>
      </c>
      <c r="V157" s="2"/>
      <c r="W157" s="2"/>
      <c r="X157" s="2"/>
      <c r="Y157" s="2"/>
      <c r="Z157" s="26">
        <v>0.2862584</v>
      </c>
      <c r="AA157" s="26">
        <v>0.03956919</v>
      </c>
      <c r="AB157" s="26">
        <v>0.09521336</v>
      </c>
      <c r="AC157" s="26">
        <v>1.0356</v>
      </c>
      <c r="AD157" s="26">
        <v>0.07852011</v>
      </c>
      <c r="AE157" s="26">
        <v>0.07048262</v>
      </c>
      <c r="AF157" s="27">
        <f aca="true" t="shared" si="42" ref="AF157:AF220">SUM(Z157:AE157)</f>
        <v>1.60564368</v>
      </c>
      <c r="AG157" s="26">
        <v>64.19792</v>
      </c>
      <c r="AH157" s="26">
        <v>0.08717588</v>
      </c>
      <c r="AI157" s="26">
        <v>0</v>
      </c>
      <c r="AJ157" s="26">
        <v>0</v>
      </c>
      <c r="AK157" s="26">
        <v>0.2565815</v>
      </c>
      <c r="AL157" s="28">
        <f aca="true" t="shared" si="43" ref="AL157:AL220">SUM(AG157:AK157)</f>
        <v>64.54167738</v>
      </c>
      <c r="AM157" s="26">
        <v>26.73579</v>
      </c>
      <c r="AN157" s="50">
        <f aca="true" t="shared" si="44" ref="AN157:AN220">AL157+AM157</f>
        <v>91.27746737999999</v>
      </c>
      <c r="AO157" s="26">
        <v>0.04884322</v>
      </c>
      <c r="AP157" s="26">
        <v>0</v>
      </c>
      <c r="AQ157" s="29">
        <f aca="true" t="shared" si="45" ref="AQ157:AQ220">SUM(AO157:AP157)</f>
        <v>0.04884322</v>
      </c>
      <c r="AR157" s="26">
        <v>6.529535</v>
      </c>
      <c r="AS157" s="26">
        <v>0.0630634</v>
      </c>
      <c r="AT157" s="26">
        <v>0.001236537</v>
      </c>
      <c r="AU157" s="26">
        <v>0.1706421</v>
      </c>
      <c r="AV157" s="30">
        <f aca="true" t="shared" si="46" ref="AV157:AV220">SUM(AR157:AU157)</f>
        <v>6.764477037</v>
      </c>
      <c r="AW157" s="26">
        <v>0.1533306</v>
      </c>
      <c r="AX157" s="26">
        <v>0.01483845</v>
      </c>
      <c r="AY157" s="26">
        <v>0</v>
      </c>
      <c r="AZ157" s="26">
        <v>0.003091343</v>
      </c>
      <c r="BA157" s="26">
        <v>0</v>
      </c>
      <c r="BB157" s="26">
        <v>0</v>
      </c>
      <c r="BC157" s="26">
        <v>0.1323095</v>
      </c>
      <c r="BD157" s="31">
        <f aca="true" t="shared" si="47" ref="BD157:BD220">SUM(AW157:BC157)</f>
        <v>0.30356989300000004</v>
      </c>
      <c r="BE157" s="26">
        <f aca="true" t="shared" si="48" ref="BE157:BE220">AF157+AN157+AQ157+AV157+BD157</f>
        <v>100.00000121</v>
      </c>
    </row>
    <row r="158" spans="1:57" ht="12" customHeight="1">
      <c r="A158" s="2" t="s">
        <v>84</v>
      </c>
      <c r="B158" s="4">
        <v>91</v>
      </c>
      <c r="C158" s="4" t="s">
        <v>914</v>
      </c>
      <c r="D158" s="2" t="s">
        <v>63</v>
      </c>
      <c r="E158" s="22">
        <v>3</v>
      </c>
      <c r="F158" s="45">
        <v>755.2151764707</v>
      </c>
      <c r="G158" s="44">
        <v>380.80438356164376</v>
      </c>
      <c r="H158" s="4" t="s">
        <v>1127</v>
      </c>
      <c r="I158" s="4" t="s">
        <v>860</v>
      </c>
      <c r="J158" s="25">
        <v>16</v>
      </c>
      <c r="K158" s="4" t="s">
        <v>852</v>
      </c>
      <c r="L158" s="13" t="s">
        <v>603</v>
      </c>
      <c r="M158" s="13"/>
      <c r="N158" s="63" t="s">
        <v>1062</v>
      </c>
      <c r="O158" s="2" t="s">
        <v>1062</v>
      </c>
      <c r="P158" s="95" t="s">
        <v>9</v>
      </c>
      <c r="Q158" s="100" t="s">
        <v>9</v>
      </c>
      <c r="R158" s="2" t="s">
        <v>860</v>
      </c>
      <c r="S158" s="2" t="s">
        <v>860</v>
      </c>
      <c r="T158" s="2" t="s">
        <v>860</v>
      </c>
      <c r="U158" s="2" t="s">
        <v>860</v>
      </c>
      <c r="V158" s="2"/>
      <c r="W158" s="2"/>
      <c r="X158" s="2"/>
      <c r="Y158" s="2"/>
      <c r="Z158" s="26">
        <v>0.3834888</v>
      </c>
      <c r="AA158" s="26">
        <v>0.02562153</v>
      </c>
      <c r="AB158" s="26">
        <v>0.5283994</v>
      </c>
      <c r="AC158" s="26">
        <v>1.843082</v>
      </c>
      <c r="AD158" s="26">
        <v>0.3034066</v>
      </c>
      <c r="AE158" s="26">
        <v>0.33594</v>
      </c>
      <c r="AF158" s="27">
        <f t="shared" si="42"/>
        <v>3.4199383300000004</v>
      </c>
      <c r="AG158" s="26">
        <v>21.78092</v>
      </c>
      <c r="AH158" s="26">
        <v>0</v>
      </c>
      <c r="AI158" s="26">
        <v>0</v>
      </c>
      <c r="AJ158" s="26">
        <v>0</v>
      </c>
      <c r="AK158" s="26">
        <v>0</v>
      </c>
      <c r="AL158" s="28">
        <f t="shared" si="43"/>
        <v>21.78092</v>
      </c>
      <c r="AM158" s="26">
        <v>31.30963</v>
      </c>
      <c r="AN158" s="50">
        <f t="shared" si="44"/>
        <v>53.09054999999999</v>
      </c>
      <c r="AO158" s="26">
        <v>0</v>
      </c>
      <c r="AP158" s="26">
        <v>0</v>
      </c>
      <c r="AQ158" s="29">
        <f t="shared" si="45"/>
        <v>0</v>
      </c>
      <c r="AR158" s="26">
        <v>35.88349</v>
      </c>
      <c r="AS158" s="26">
        <v>1.191342</v>
      </c>
      <c r="AT158" s="26">
        <v>0.07019108</v>
      </c>
      <c r="AU158" s="26">
        <v>2.943616</v>
      </c>
      <c r="AV158" s="30">
        <f t="shared" si="46"/>
        <v>40.08863908</v>
      </c>
      <c r="AW158" s="26">
        <v>0.2290446</v>
      </c>
      <c r="AX158" s="26">
        <v>0.01620711</v>
      </c>
      <c r="AY158" s="26">
        <v>0</v>
      </c>
      <c r="AZ158" s="26">
        <v>0</v>
      </c>
      <c r="BA158" s="26">
        <v>0</v>
      </c>
      <c r="BB158" s="26">
        <v>0</v>
      </c>
      <c r="BC158" s="26">
        <v>3.155619</v>
      </c>
      <c r="BD158" s="31">
        <f t="shared" si="47"/>
        <v>3.40087071</v>
      </c>
      <c r="BE158" s="26">
        <f t="shared" si="48"/>
        <v>99.99999812</v>
      </c>
    </row>
    <row r="159" spans="1:57" ht="12" customHeight="1">
      <c r="A159" s="2" t="s">
        <v>84</v>
      </c>
      <c r="B159" s="4">
        <v>91</v>
      </c>
      <c r="C159" s="4" t="s">
        <v>914</v>
      </c>
      <c r="D159" s="2" t="s">
        <v>63</v>
      </c>
      <c r="E159" s="22">
        <v>3</v>
      </c>
      <c r="F159" s="45">
        <v>12751.2688584</v>
      </c>
      <c r="G159" s="44">
        <v>6567.502739726027</v>
      </c>
      <c r="H159" s="4" t="s">
        <v>763</v>
      </c>
      <c r="I159" s="4" t="s">
        <v>860</v>
      </c>
      <c r="J159" s="25">
        <v>41</v>
      </c>
      <c r="K159" s="4" t="s">
        <v>853</v>
      </c>
      <c r="L159" s="13" t="s">
        <v>604</v>
      </c>
      <c r="M159" s="13"/>
      <c r="N159" s="63" t="s">
        <v>1062</v>
      </c>
      <c r="O159" s="2" t="s">
        <v>72</v>
      </c>
      <c r="P159" s="95" t="s">
        <v>9</v>
      </c>
      <c r="Q159" s="100" t="s">
        <v>9</v>
      </c>
      <c r="R159" s="2" t="s">
        <v>860</v>
      </c>
      <c r="S159" s="2" t="s">
        <v>860</v>
      </c>
      <c r="T159" s="2" t="s">
        <v>860</v>
      </c>
      <c r="U159" s="2" t="s">
        <v>860</v>
      </c>
      <c r="V159" s="2"/>
      <c r="W159" s="2"/>
      <c r="X159" s="2"/>
      <c r="Y159" s="2"/>
      <c r="Z159" s="26">
        <v>1.540362</v>
      </c>
      <c r="AA159" s="26">
        <v>0.1535704</v>
      </c>
      <c r="AB159" s="26">
        <v>0.6878836</v>
      </c>
      <c r="AC159" s="26">
        <v>1.382296</v>
      </c>
      <c r="AD159" s="26">
        <v>0.3561665</v>
      </c>
      <c r="AE159" s="26">
        <v>0.3758444</v>
      </c>
      <c r="AF159" s="27">
        <f t="shared" si="42"/>
        <v>4.4961229</v>
      </c>
      <c r="AG159" s="26">
        <v>42.57199</v>
      </c>
      <c r="AH159" s="26">
        <v>0</v>
      </c>
      <c r="AI159" s="26">
        <v>0</v>
      </c>
      <c r="AJ159" s="26">
        <v>0</v>
      </c>
      <c r="AK159" s="26">
        <v>0.005618257</v>
      </c>
      <c r="AL159" s="28">
        <f t="shared" si="43"/>
        <v>42.577608257</v>
      </c>
      <c r="AM159" s="26">
        <v>23.55573</v>
      </c>
      <c r="AN159" s="50">
        <f t="shared" si="44"/>
        <v>66.133338257</v>
      </c>
      <c r="AO159" s="26">
        <v>0</v>
      </c>
      <c r="AP159" s="26">
        <v>0</v>
      </c>
      <c r="AQ159" s="29">
        <f t="shared" si="45"/>
        <v>0</v>
      </c>
      <c r="AR159" s="26">
        <v>26.34565</v>
      </c>
      <c r="AS159" s="26">
        <v>0.8431126</v>
      </c>
      <c r="AT159" s="26">
        <v>0.03564347</v>
      </c>
      <c r="AU159" s="26">
        <v>0.9395688</v>
      </c>
      <c r="AV159" s="30">
        <f t="shared" si="46"/>
        <v>28.16397487</v>
      </c>
      <c r="AW159" s="26">
        <v>0.8613014</v>
      </c>
      <c r="AX159" s="26">
        <v>0.03802205</v>
      </c>
      <c r="AY159" s="26">
        <v>0</v>
      </c>
      <c r="AZ159" s="26">
        <v>0</v>
      </c>
      <c r="BA159" s="26">
        <v>0</v>
      </c>
      <c r="BB159" s="26">
        <v>0.04601183</v>
      </c>
      <c r="BC159" s="26">
        <v>0.2612278</v>
      </c>
      <c r="BD159" s="31">
        <f t="shared" si="47"/>
        <v>1.20656308</v>
      </c>
      <c r="BE159" s="26">
        <f t="shared" si="48"/>
        <v>99.99999910700001</v>
      </c>
    </row>
    <row r="160" spans="1:57" ht="12" customHeight="1">
      <c r="A160" s="2" t="s">
        <v>84</v>
      </c>
      <c r="B160" s="4">
        <v>91</v>
      </c>
      <c r="C160" s="4" t="s">
        <v>914</v>
      </c>
      <c r="D160" s="2" t="s">
        <v>63</v>
      </c>
      <c r="E160" s="22">
        <v>3</v>
      </c>
      <c r="F160" s="45">
        <v>90.06539848363</v>
      </c>
      <c r="G160" s="44">
        <v>52.48712328767123</v>
      </c>
      <c r="H160" s="4" t="s">
        <v>1127</v>
      </c>
      <c r="I160" s="4" t="s">
        <v>860</v>
      </c>
      <c r="J160" s="25">
        <v>11</v>
      </c>
      <c r="K160" s="4" t="s">
        <v>292</v>
      </c>
      <c r="L160" s="13" t="s">
        <v>1241</v>
      </c>
      <c r="M160" s="13"/>
      <c r="N160" s="63" t="s">
        <v>1062</v>
      </c>
      <c r="O160" s="2" t="s">
        <v>1062</v>
      </c>
      <c r="P160" s="95" t="s">
        <v>9</v>
      </c>
      <c r="Q160" s="100" t="s">
        <v>9</v>
      </c>
      <c r="R160" s="2" t="s">
        <v>860</v>
      </c>
      <c r="S160" s="2" t="s">
        <v>860</v>
      </c>
      <c r="T160" s="2" t="s">
        <v>860</v>
      </c>
      <c r="U160" s="2" t="s">
        <v>860</v>
      </c>
      <c r="V160" s="2"/>
      <c r="W160" s="2"/>
      <c r="X160" s="2"/>
      <c r="Y160" s="2"/>
      <c r="Z160" s="26">
        <v>0.1229189</v>
      </c>
      <c r="AA160" s="26">
        <v>0.002998021</v>
      </c>
      <c r="AB160" s="26">
        <v>0.005996042</v>
      </c>
      <c r="AC160" s="26">
        <v>0.4297164</v>
      </c>
      <c r="AD160" s="26">
        <v>0.002998021</v>
      </c>
      <c r="AE160" s="26">
        <v>0</v>
      </c>
      <c r="AF160" s="27">
        <f t="shared" si="42"/>
        <v>0.564627384</v>
      </c>
      <c r="AG160" s="26">
        <v>51.25917</v>
      </c>
      <c r="AH160" s="26">
        <v>0</v>
      </c>
      <c r="AI160" s="26">
        <v>0</v>
      </c>
      <c r="AJ160" s="26">
        <v>0</v>
      </c>
      <c r="AK160" s="26">
        <v>0</v>
      </c>
      <c r="AL160" s="28">
        <f t="shared" si="43"/>
        <v>51.25917</v>
      </c>
      <c r="AM160" s="26">
        <v>39.71379</v>
      </c>
      <c r="AN160" s="50">
        <f t="shared" si="44"/>
        <v>90.97296</v>
      </c>
      <c r="AO160" s="26">
        <v>0</v>
      </c>
      <c r="AP160" s="26">
        <v>0</v>
      </c>
      <c r="AQ160" s="29">
        <f t="shared" si="45"/>
        <v>0</v>
      </c>
      <c r="AR160" s="26">
        <v>8.048688</v>
      </c>
      <c r="AS160" s="26">
        <v>0.05896109</v>
      </c>
      <c r="AT160" s="26">
        <v>0.001998681</v>
      </c>
      <c r="AU160" s="26">
        <v>0.1009334</v>
      </c>
      <c r="AV160" s="30">
        <f t="shared" si="46"/>
        <v>8.210581171000001</v>
      </c>
      <c r="AW160" s="26">
        <v>0.2458377</v>
      </c>
      <c r="AX160" s="26">
        <v>0.005996042</v>
      </c>
      <c r="AY160" s="26">
        <v>0</v>
      </c>
      <c r="AZ160" s="26">
        <v>0</v>
      </c>
      <c r="BA160" s="26">
        <v>0</v>
      </c>
      <c r="BB160" s="26">
        <v>0</v>
      </c>
      <c r="BC160" s="26">
        <v>0</v>
      </c>
      <c r="BD160" s="31">
        <f t="shared" si="47"/>
        <v>0.25183374199999997</v>
      </c>
      <c r="BE160" s="26">
        <f t="shared" si="48"/>
        <v>100.00000229700001</v>
      </c>
    </row>
    <row r="161" spans="1:57" ht="12" customHeight="1">
      <c r="A161" s="2" t="s">
        <v>84</v>
      </c>
      <c r="B161" s="4">
        <v>91</v>
      </c>
      <c r="C161" s="4" t="s">
        <v>914</v>
      </c>
      <c r="D161" s="2" t="s">
        <v>63</v>
      </c>
      <c r="E161" s="22">
        <v>3</v>
      </c>
      <c r="F161" s="45">
        <v>29290.71486993</v>
      </c>
      <c r="G161" s="44">
        <v>13688.219178082192</v>
      </c>
      <c r="H161" s="4" t="s">
        <v>763</v>
      </c>
      <c r="I161" s="4" t="s">
        <v>860</v>
      </c>
      <c r="J161" s="25">
        <v>71</v>
      </c>
      <c r="K161" s="4" t="s">
        <v>293</v>
      </c>
      <c r="L161" s="13" t="s">
        <v>973</v>
      </c>
      <c r="M161" s="13"/>
      <c r="N161" s="63" t="s">
        <v>72</v>
      </c>
      <c r="O161" s="2" t="s">
        <v>72</v>
      </c>
      <c r="P161" s="95" t="s">
        <v>10</v>
      </c>
      <c r="Q161" s="100" t="s">
        <v>72</v>
      </c>
      <c r="R161" s="2" t="s">
        <v>860</v>
      </c>
      <c r="S161" s="2"/>
      <c r="T161" s="2"/>
      <c r="U161" s="2"/>
      <c r="V161" s="2"/>
      <c r="W161" s="2" t="s">
        <v>860</v>
      </c>
      <c r="X161" s="2"/>
      <c r="Y161" s="2"/>
      <c r="Z161" s="26">
        <v>2.764873</v>
      </c>
      <c r="AA161" s="26">
        <v>0.3251544</v>
      </c>
      <c r="AB161" s="26">
        <v>1.076013</v>
      </c>
      <c r="AC161" s="26">
        <v>1.158022</v>
      </c>
      <c r="AD161" s="26">
        <v>0.3153557</v>
      </c>
      <c r="AE161" s="26">
        <v>0.7434533</v>
      </c>
      <c r="AF161" s="27">
        <f t="shared" si="42"/>
        <v>6.3828714</v>
      </c>
      <c r="AG161" s="26">
        <v>46.86525</v>
      </c>
      <c r="AH161" s="26">
        <v>0.008517398</v>
      </c>
      <c r="AI161" s="26">
        <v>0</v>
      </c>
      <c r="AJ161" s="26">
        <v>0</v>
      </c>
      <c r="AK161" s="26">
        <v>0.01489315</v>
      </c>
      <c r="AL161" s="28">
        <f t="shared" si="43"/>
        <v>46.888660548000004</v>
      </c>
      <c r="AM161" s="26">
        <v>21.27135</v>
      </c>
      <c r="AN161" s="50">
        <f t="shared" si="44"/>
        <v>68.160010548</v>
      </c>
      <c r="AO161" s="26">
        <v>0.003558133</v>
      </c>
      <c r="AP161" s="26">
        <v>0</v>
      </c>
      <c r="AQ161" s="29">
        <f t="shared" si="45"/>
        <v>0.003558133</v>
      </c>
      <c r="AR161" s="26">
        <v>22.69504</v>
      </c>
      <c r="AS161" s="26">
        <v>0.6442834</v>
      </c>
      <c r="AT161" s="26">
        <v>0.04036853</v>
      </c>
      <c r="AU161" s="26">
        <v>0.7073188</v>
      </c>
      <c r="AV161" s="30">
        <f t="shared" si="46"/>
        <v>24.087010729999996</v>
      </c>
      <c r="AW161" s="26">
        <v>0.9591781</v>
      </c>
      <c r="AX161" s="26">
        <v>0.03934534</v>
      </c>
      <c r="AY161" s="26">
        <v>0</v>
      </c>
      <c r="AZ161" s="26">
        <v>5.223512E-05</v>
      </c>
      <c r="BA161" s="26">
        <v>0</v>
      </c>
      <c r="BB161" s="26">
        <v>0.1264182</v>
      </c>
      <c r="BC161" s="26">
        <v>0.2415598</v>
      </c>
      <c r="BD161" s="31">
        <f t="shared" si="47"/>
        <v>1.36655367512</v>
      </c>
      <c r="BE161" s="26">
        <f t="shared" si="48"/>
        <v>100.00000448611999</v>
      </c>
    </row>
    <row r="162" spans="1:57" ht="12" customHeight="1">
      <c r="A162" s="2" t="s">
        <v>82</v>
      </c>
      <c r="B162" s="4">
        <v>94</v>
      </c>
      <c r="C162" s="4" t="s">
        <v>780</v>
      </c>
      <c r="D162" s="2" t="s">
        <v>65</v>
      </c>
      <c r="E162" s="22">
        <v>2</v>
      </c>
      <c r="F162" s="45">
        <v>4799.169533621</v>
      </c>
      <c r="G162" s="44">
        <v>3410.4027397260274</v>
      </c>
      <c r="H162" s="4" t="s">
        <v>763</v>
      </c>
      <c r="I162" s="4" t="s">
        <v>860</v>
      </c>
      <c r="J162" s="25">
        <v>61</v>
      </c>
      <c r="K162" s="4" t="s">
        <v>643</v>
      </c>
      <c r="L162" s="13" t="s">
        <v>1381</v>
      </c>
      <c r="M162" s="13"/>
      <c r="N162" s="62" t="s">
        <v>72</v>
      </c>
      <c r="O162" s="2" t="s">
        <v>72</v>
      </c>
      <c r="P162" s="95" t="s">
        <v>4</v>
      </c>
      <c r="Q162" s="99" t="s">
        <v>72</v>
      </c>
      <c r="R162" s="2"/>
      <c r="S162" s="2"/>
      <c r="T162" s="2"/>
      <c r="U162" s="2"/>
      <c r="V162" s="2"/>
      <c r="W162" s="2"/>
      <c r="X162" s="2"/>
      <c r="Y162" s="2"/>
      <c r="Z162" s="26">
        <v>4.214564</v>
      </c>
      <c r="AA162" s="26">
        <v>0.3986</v>
      </c>
      <c r="AB162" s="26">
        <v>1.243902</v>
      </c>
      <c r="AC162" s="26">
        <v>0.2169749</v>
      </c>
      <c r="AD162" s="26">
        <v>2.479159</v>
      </c>
      <c r="AE162" s="26">
        <v>1.125213</v>
      </c>
      <c r="AF162" s="27">
        <f t="shared" si="42"/>
        <v>9.678412900000001</v>
      </c>
      <c r="AG162" s="26">
        <v>1.834985</v>
      </c>
      <c r="AH162" s="26">
        <v>0</v>
      </c>
      <c r="AI162" s="26">
        <v>0</v>
      </c>
      <c r="AJ162" s="26">
        <v>0</v>
      </c>
      <c r="AK162" s="26">
        <v>0.7799845</v>
      </c>
      <c r="AL162" s="28">
        <f t="shared" si="43"/>
        <v>2.6149695</v>
      </c>
      <c r="AM162" s="26">
        <v>6.207695</v>
      </c>
      <c r="AN162" s="50">
        <f t="shared" si="44"/>
        <v>8.8226645</v>
      </c>
      <c r="AO162" s="26">
        <v>0</v>
      </c>
      <c r="AP162" s="26">
        <v>0</v>
      </c>
      <c r="AQ162" s="29">
        <f t="shared" si="45"/>
        <v>0</v>
      </c>
      <c r="AR162" s="26">
        <v>41.37151</v>
      </c>
      <c r="AS162" s="26">
        <v>16.01549</v>
      </c>
      <c r="AT162" s="26">
        <v>23.3462</v>
      </c>
      <c r="AU162" s="26">
        <v>0.1575459</v>
      </c>
      <c r="AV162" s="30">
        <f t="shared" si="46"/>
        <v>80.8907459</v>
      </c>
      <c r="AW162" s="26">
        <v>0.3873105</v>
      </c>
      <c r="AX162" s="26">
        <v>0.01282721</v>
      </c>
      <c r="AY162" s="26">
        <v>0</v>
      </c>
      <c r="AZ162" s="26">
        <v>0.111788</v>
      </c>
      <c r="BA162" s="26">
        <v>0</v>
      </c>
      <c r="BB162" s="26">
        <v>0.07415028</v>
      </c>
      <c r="BC162" s="26">
        <v>0.02211006</v>
      </c>
      <c r="BD162" s="31">
        <f t="shared" si="47"/>
        <v>0.60818605</v>
      </c>
      <c r="BE162" s="26">
        <f t="shared" si="48"/>
        <v>100.00000935</v>
      </c>
    </row>
    <row r="163" spans="1:57" ht="12" customHeight="1">
      <c r="A163" s="2" t="s">
        <v>82</v>
      </c>
      <c r="B163" s="4">
        <v>94</v>
      </c>
      <c r="C163" s="4" t="s">
        <v>780</v>
      </c>
      <c r="D163" s="2" t="s">
        <v>65</v>
      </c>
      <c r="E163" s="22">
        <v>2</v>
      </c>
      <c r="F163" s="45">
        <v>1731.438321117</v>
      </c>
      <c r="G163" s="44"/>
      <c r="H163" s="4" t="s">
        <v>763</v>
      </c>
      <c r="I163" s="4" t="s">
        <v>1054</v>
      </c>
      <c r="J163" s="25">
        <v>32</v>
      </c>
      <c r="K163" s="4" t="s">
        <v>644</v>
      </c>
      <c r="L163" s="12" t="s">
        <v>809</v>
      </c>
      <c r="M163" s="12"/>
      <c r="N163" s="60" t="s">
        <v>72</v>
      </c>
      <c r="O163" s="22" t="s">
        <v>969</v>
      </c>
      <c r="P163" s="95" t="s">
        <v>4</v>
      </c>
      <c r="Q163" s="97" t="s">
        <v>72</v>
      </c>
      <c r="Z163" s="26">
        <v>2.575755</v>
      </c>
      <c r="AA163" s="26">
        <v>0.108222</v>
      </c>
      <c r="AB163" s="26">
        <v>1.04651</v>
      </c>
      <c r="AC163" s="26">
        <v>0.2551689</v>
      </c>
      <c r="AD163" s="26">
        <v>2.349279</v>
      </c>
      <c r="AE163" s="26">
        <v>1.215808</v>
      </c>
      <c r="AF163" s="27">
        <f t="shared" si="42"/>
        <v>7.5507429</v>
      </c>
      <c r="AG163" s="26">
        <v>0.7937836</v>
      </c>
      <c r="AH163" s="26">
        <v>0</v>
      </c>
      <c r="AI163" s="26">
        <v>0</v>
      </c>
      <c r="AJ163" s="26">
        <v>0</v>
      </c>
      <c r="AK163" s="26">
        <v>0.1893624</v>
      </c>
      <c r="AL163" s="28">
        <f t="shared" si="43"/>
        <v>0.9831460000000001</v>
      </c>
      <c r="AM163" s="26">
        <v>4.857617</v>
      </c>
      <c r="AN163" s="50">
        <f t="shared" si="44"/>
        <v>5.840763000000001</v>
      </c>
      <c r="AO163" s="26">
        <v>0</v>
      </c>
      <c r="AP163" s="26">
        <v>0</v>
      </c>
      <c r="AQ163" s="29">
        <f t="shared" si="45"/>
        <v>0</v>
      </c>
      <c r="AR163" s="26">
        <v>43.93084</v>
      </c>
      <c r="AS163" s="26">
        <v>17.54194</v>
      </c>
      <c r="AT163" s="26">
        <v>24.67819</v>
      </c>
      <c r="AU163" s="26">
        <v>0.08415531</v>
      </c>
      <c r="AV163" s="30">
        <f t="shared" si="46"/>
        <v>86.23512531</v>
      </c>
      <c r="AW163" s="26">
        <v>0.2596911</v>
      </c>
      <c r="AX163" s="26">
        <v>0.01044794</v>
      </c>
      <c r="AY163" s="26">
        <v>0</v>
      </c>
      <c r="AZ163" s="26">
        <v>0.07952911</v>
      </c>
      <c r="BA163" s="26">
        <v>0</v>
      </c>
      <c r="BB163" s="26">
        <v>0.0009356365</v>
      </c>
      <c r="BC163" s="26">
        <v>0.02276715</v>
      </c>
      <c r="BD163" s="31">
        <f t="shared" si="47"/>
        <v>0.37337093650000003</v>
      </c>
      <c r="BE163" s="26">
        <f t="shared" si="48"/>
        <v>100.0000021465</v>
      </c>
    </row>
    <row r="164" spans="1:57" ht="12" customHeight="1">
      <c r="A164" s="2" t="s">
        <v>82</v>
      </c>
      <c r="B164" s="4">
        <v>94</v>
      </c>
      <c r="C164" s="4" t="s">
        <v>780</v>
      </c>
      <c r="D164" s="2" t="s">
        <v>65</v>
      </c>
      <c r="E164" s="22">
        <v>2</v>
      </c>
      <c r="F164" s="45">
        <v>2081.599375781</v>
      </c>
      <c r="G164" s="44">
        <v>1603.7561643835616</v>
      </c>
      <c r="H164" s="4" t="s">
        <v>763</v>
      </c>
      <c r="I164" s="4" t="s">
        <v>860</v>
      </c>
      <c r="J164" s="25">
        <v>24</v>
      </c>
      <c r="K164" s="4" t="s">
        <v>645</v>
      </c>
      <c r="L164" s="13" t="s">
        <v>1382</v>
      </c>
      <c r="M164" s="13"/>
      <c r="N164" s="62" t="s">
        <v>483</v>
      </c>
      <c r="O164" s="2"/>
      <c r="P164" s="95" t="s">
        <v>1203</v>
      </c>
      <c r="Q164" s="99" t="s">
        <v>1203</v>
      </c>
      <c r="R164" s="2"/>
      <c r="S164" s="2"/>
      <c r="T164" s="2"/>
      <c r="U164" s="2"/>
      <c r="V164" s="2" t="s">
        <v>860</v>
      </c>
      <c r="W164" s="2"/>
      <c r="X164" s="2"/>
      <c r="Y164" s="2"/>
      <c r="Z164" s="26">
        <v>1.170574</v>
      </c>
      <c r="AA164" s="26">
        <v>0.0441873</v>
      </c>
      <c r="AB164" s="26">
        <v>0.47283</v>
      </c>
      <c r="AC164" s="26">
        <v>0.04068517</v>
      </c>
      <c r="AD164" s="26">
        <v>1.038791</v>
      </c>
      <c r="AE164" s="26">
        <v>0.2245683</v>
      </c>
      <c r="AF164" s="27">
        <f t="shared" si="42"/>
        <v>2.99163577</v>
      </c>
      <c r="AG164" s="26">
        <v>0.7526973</v>
      </c>
      <c r="AH164" s="26">
        <v>0</v>
      </c>
      <c r="AI164" s="26">
        <v>0</v>
      </c>
      <c r="AJ164" s="26">
        <v>0</v>
      </c>
      <c r="AK164" s="26">
        <v>0.1059285</v>
      </c>
      <c r="AL164" s="28">
        <f t="shared" si="43"/>
        <v>0.8586258</v>
      </c>
      <c r="AM164" s="26">
        <v>3.030634</v>
      </c>
      <c r="AN164" s="50">
        <f t="shared" si="44"/>
        <v>3.8892598</v>
      </c>
      <c r="AO164" s="26">
        <v>0</v>
      </c>
      <c r="AP164" s="26">
        <v>0</v>
      </c>
      <c r="AQ164" s="29">
        <f t="shared" si="45"/>
        <v>0</v>
      </c>
      <c r="AR164" s="26">
        <v>52.69668</v>
      </c>
      <c r="AS164" s="26">
        <v>15.44078</v>
      </c>
      <c r="AT164" s="26">
        <v>24.53419</v>
      </c>
      <c r="AU164" s="26">
        <v>0.05508279</v>
      </c>
      <c r="AV164" s="30">
        <f t="shared" si="46"/>
        <v>92.72673279</v>
      </c>
      <c r="AW164" s="26">
        <v>0.2174343</v>
      </c>
      <c r="AX164" s="26">
        <v>0.02049391</v>
      </c>
      <c r="AY164" s="26">
        <v>0</v>
      </c>
      <c r="AZ164" s="26">
        <v>0.07929501</v>
      </c>
      <c r="BA164" s="26">
        <v>0</v>
      </c>
      <c r="BB164" s="26">
        <v>0</v>
      </c>
      <c r="BC164" s="26">
        <v>0.07514434</v>
      </c>
      <c r="BD164" s="31">
        <f t="shared" si="47"/>
        <v>0.39236756000000006</v>
      </c>
      <c r="BE164" s="26">
        <f t="shared" si="48"/>
        <v>99.99999592</v>
      </c>
    </row>
    <row r="165" spans="1:57" ht="12" customHeight="1">
      <c r="A165" s="2" t="s">
        <v>82</v>
      </c>
      <c r="B165" s="4">
        <v>94</v>
      </c>
      <c r="C165" s="4" t="s">
        <v>780</v>
      </c>
      <c r="D165" s="2" t="s">
        <v>65</v>
      </c>
      <c r="E165" s="22">
        <v>2</v>
      </c>
      <c r="F165" s="45">
        <v>204.9601636426</v>
      </c>
      <c r="G165" s="44">
        <v>93.61917808219178</v>
      </c>
      <c r="H165" s="4" t="s">
        <v>761</v>
      </c>
      <c r="I165" s="4" t="s">
        <v>860</v>
      </c>
      <c r="J165" s="25">
        <v>34</v>
      </c>
      <c r="K165" s="4" t="s">
        <v>646</v>
      </c>
      <c r="L165" s="13" t="s">
        <v>1070</v>
      </c>
      <c r="M165" s="13"/>
      <c r="N165" s="63" t="s">
        <v>1062</v>
      </c>
      <c r="O165" s="2" t="s">
        <v>1062</v>
      </c>
      <c r="P165" s="95" t="s">
        <v>9</v>
      </c>
      <c r="Q165" s="100" t="s">
        <v>9</v>
      </c>
      <c r="R165" s="2" t="s">
        <v>860</v>
      </c>
      <c r="S165" s="2" t="s">
        <v>860</v>
      </c>
      <c r="T165" s="2" t="s">
        <v>860</v>
      </c>
      <c r="U165" s="2" t="s">
        <v>860</v>
      </c>
      <c r="V165" s="2"/>
      <c r="W165" s="2"/>
      <c r="X165" s="2"/>
      <c r="Y165" s="2"/>
      <c r="Z165" s="26">
        <v>0.7477629</v>
      </c>
      <c r="AA165" s="26">
        <v>0.008342627</v>
      </c>
      <c r="AB165" s="26">
        <v>0.4360121</v>
      </c>
      <c r="AC165" s="26">
        <v>0.1339211</v>
      </c>
      <c r="AD165" s="26">
        <v>0.4074715</v>
      </c>
      <c r="AE165" s="26">
        <v>0.4895805</v>
      </c>
      <c r="AF165" s="27">
        <f t="shared" si="42"/>
        <v>2.2230907269999998</v>
      </c>
      <c r="AG165" s="26">
        <v>8.548558</v>
      </c>
      <c r="AH165" s="26">
        <v>0</v>
      </c>
      <c r="AI165" s="26">
        <v>0</v>
      </c>
      <c r="AJ165" s="26">
        <v>0</v>
      </c>
      <c r="AK165" s="26">
        <v>0</v>
      </c>
      <c r="AL165" s="28">
        <f t="shared" si="43"/>
        <v>8.548558</v>
      </c>
      <c r="AM165" s="26">
        <v>51.19344</v>
      </c>
      <c r="AN165" s="50">
        <f t="shared" si="44"/>
        <v>59.741998</v>
      </c>
      <c r="AO165" s="26">
        <v>0</v>
      </c>
      <c r="AP165" s="26">
        <v>0</v>
      </c>
      <c r="AQ165" s="29">
        <f t="shared" si="45"/>
        <v>0</v>
      </c>
      <c r="AR165" s="26">
        <v>19.67543</v>
      </c>
      <c r="AS165" s="26">
        <v>7.658971</v>
      </c>
      <c r="AT165" s="26">
        <v>9.925092</v>
      </c>
      <c r="AU165" s="26">
        <v>0.1870505</v>
      </c>
      <c r="AV165" s="30">
        <f t="shared" si="46"/>
        <v>37.4465435</v>
      </c>
      <c r="AW165" s="26">
        <v>0.0122944</v>
      </c>
      <c r="AX165" s="26">
        <v>0.003073599</v>
      </c>
      <c r="AY165" s="26">
        <v>0</v>
      </c>
      <c r="AZ165" s="26">
        <v>0.497484</v>
      </c>
      <c r="BA165" s="26">
        <v>0</v>
      </c>
      <c r="BB165" s="26">
        <v>0.07552273</v>
      </c>
      <c r="BC165" s="26">
        <v>0</v>
      </c>
      <c r="BD165" s="31">
        <f t="shared" si="47"/>
        <v>0.588374729</v>
      </c>
      <c r="BE165" s="26">
        <f t="shared" si="48"/>
        <v>100.000006956</v>
      </c>
    </row>
    <row r="166" spans="1:57" ht="12" customHeight="1">
      <c r="A166" s="2" t="s">
        <v>82</v>
      </c>
      <c r="B166" s="4">
        <v>94</v>
      </c>
      <c r="C166" s="4" t="s">
        <v>780</v>
      </c>
      <c r="D166" s="2" t="s">
        <v>65</v>
      </c>
      <c r="E166" s="22">
        <v>2</v>
      </c>
      <c r="F166" s="45">
        <v>4373.083214728</v>
      </c>
      <c r="G166" s="44">
        <v>2608.1931506849314</v>
      </c>
      <c r="H166" s="4" t="s">
        <v>763</v>
      </c>
      <c r="I166" s="4" t="s">
        <v>860</v>
      </c>
      <c r="J166" s="25">
        <v>31</v>
      </c>
      <c r="K166" s="4" t="s">
        <v>647</v>
      </c>
      <c r="L166" s="13" t="s">
        <v>1071</v>
      </c>
      <c r="M166" s="13"/>
      <c r="N166" s="63" t="s">
        <v>483</v>
      </c>
      <c r="O166" s="2" t="s">
        <v>72</v>
      </c>
      <c r="P166" s="95" t="s">
        <v>1203</v>
      </c>
      <c r="Q166" s="100" t="s">
        <v>1203</v>
      </c>
      <c r="R166" s="2" t="s">
        <v>860</v>
      </c>
      <c r="S166" s="2"/>
      <c r="T166" s="2"/>
      <c r="U166" s="2"/>
      <c r="V166" s="2" t="s">
        <v>860</v>
      </c>
      <c r="W166" s="2"/>
      <c r="X166" s="2"/>
      <c r="Y166" s="2"/>
      <c r="Z166" s="26">
        <v>1.331248</v>
      </c>
      <c r="AA166" s="26">
        <v>0.08689073</v>
      </c>
      <c r="AB166" s="26">
        <v>0.6153148</v>
      </c>
      <c r="AC166" s="26">
        <v>0.1390416</v>
      </c>
      <c r="AD166" s="26">
        <v>0.7822841</v>
      </c>
      <c r="AE166" s="26">
        <v>0.4567629</v>
      </c>
      <c r="AF166" s="27">
        <f t="shared" si="42"/>
        <v>3.4115421300000004</v>
      </c>
      <c r="AG166" s="26">
        <v>4.582468</v>
      </c>
      <c r="AH166" s="26">
        <v>0</v>
      </c>
      <c r="AI166" s="26">
        <v>0</v>
      </c>
      <c r="AJ166" s="26">
        <v>0</v>
      </c>
      <c r="AK166" s="26">
        <v>0.05042215</v>
      </c>
      <c r="AL166" s="28">
        <f t="shared" si="43"/>
        <v>4.632890150000001</v>
      </c>
      <c r="AM166" s="26">
        <v>18.35576</v>
      </c>
      <c r="AN166" s="50">
        <f t="shared" si="44"/>
        <v>22.98865015</v>
      </c>
      <c r="AO166" s="26">
        <v>0</v>
      </c>
      <c r="AP166" s="26">
        <v>0</v>
      </c>
      <c r="AQ166" s="29">
        <f t="shared" si="45"/>
        <v>0</v>
      </c>
      <c r="AR166" s="26">
        <v>39.8415</v>
      </c>
      <c r="AS166" s="26">
        <v>13.10712</v>
      </c>
      <c r="AT166" s="26">
        <v>19.97602</v>
      </c>
      <c r="AU166" s="26">
        <v>0.1222686</v>
      </c>
      <c r="AV166" s="30">
        <f t="shared" si="46"/>
        <v>73.04690860000001</v>
      </c>
      <c r="AW166" s="26">
        <v>0.2820142</v>
      </c>
      <c r="AX166" s="26">
        <v>0.0150649</v>
      </c>
      <c r="AY166" s="26">
        <v>0</v>
      </c>
      <c r="AZ166" s="26">
        <v>0.211629</v>
      </c>
      <c r="BA166" s="26">
        <v>0</v>
      </c>
      <c r="BB166" s="26">
        <v>0.005865433</v>
      </c>
      <c r="BC166" s="26">
        <v>0.03832083</v>
      </c>
      <c r="BD166" s="31">
        <f t="shared" si="47"/>
        <v>0.5528943629999999</v>
      </c>
      <c r="BE166" s="26">
        <f t="shared" si="48"/>
        <v>99.999995243</v>
      </c>
    </row>
    <row r="167" spans="1:57" ht="12" customHeight="1">
      <c r="A167" s="2" t="s">
        <v>82</v>
      </c>
      <c r="B167" s="4">
        <v>94</v>
      </c>
      <c r="C167" s="4" t="s">
        <v>780</v>
      </c>
      <c r="D167" s="2" t="s">
        <v>65</v>
      </c>
      <c r="E167" s="22">
        <v>2</v>
      </c>
      <c r="F167" s="45">
        <v>341.9203764919</v>
      </c>
      <c r="G167" s="44">
        <v>179.5013698630137</v>
      </c>
      <c r="H167" s="4" t="s">
        <v>258</v>
      </c>
      <c r="I167" s="4" t="s">
        <v>860</v>
      </c>
      <c r="J167" s="25">
        <v>43</v>
      </c>
      <c r="K167" s="4" t="s">
        <v>648</v>
      </c>
      <c r="L167" s="13" t="s">
        <v>1383</v>
      </c>
      <c r="M167" s="13"/>
      <c r="N167" s="62" t="s">
        <v>72</v>
      </c>
      <c r="O167" s="2"/>
      <c r="P167" s="95" t="s">
        <v>4</v>
      </c>
      <c r="Q167" s="99" t="s">
        <v>72</v>
      </c>
      <c r="R167" s="2"/>
      <c r="S167" s="2"/>
      <c r="T167" s="2"/>
      <c r="U167" s="2"/>
      <c r="V167" s="2"/>
      <c r="W167" s="2"/>
      <c r="X167" s="2"/>
      <c r="Y167" s="2"/>
      <c r="Z167" s="26">
        <v>2.350801</v>
      </c>
      <c r="AA167" s="26">
        <v>0.04606318</v>
      </c>
      <c r="AB167" s="26">
        <v>2.123118</v>
      </c>
      <c r="AC167" s="26">
        <v>0.5169604</v>
      </c>
      <c r="AD167" s="26">
        <v>1.533246</v>
      </c>
      <c r="AE167" s="26">
        <v>0.1529298</v>
      </c>
      <c r="AF167" s="27">
        <f t="shared" si="42"/>
        <v>6.72311838</v>
      </c>
      <c r="AG167" s="26">
        <v>0.762543</v>
      </c>
      <c r="AH167" s="26">
        <v>0</v>
      </c>
      <c r="AI167" s="26">
        <v>0</v>
      </c>
      <c r="AJ167" s="26">
        <v>0</v>
      </c>
      <c r="AK167" s="26">
        <v>0</v>
      </c>
      <c r="AL167" s="28">
        <f t="shared" si="43"/>
        <v>0.762543</v>
      </c>
      <c r="AM167" s="26">
        <v>20.25674</v>
      </c>
      <c r="AN167" s="50">
        <f t="shared" si="44"/>
        <v>21.019283</v>
      </c>
      <c r="AO167" s="26">
        <v>0</v>
      </c>
      <c r="AP167" s="26">
        <v>0</v>
      </c>
      <c r="AQ167" s="29">
        <f t="shared" si="45"/>
        <v>0</v>
      </c>
      <c r="AR167" s="26">
        <v>56.80511</v>
      </c>
      <c r="AS167" s="26">
        <v>6.968701</v>
      </c>
      <c r="AT167" s="26">
        <v>8.112384</v>
      </c>
      <c r="AU167" s="26">
        <v>0.04474709</v>
      </c>
      <c r="AV167" s="30">
        <f t="shared" si="46"/>
        <v>71.93094209</v>
      </c>
      <c r="AW167" s="26">
        <v>0.1360838</v>
      </c>
      <c r="AX167" s="26">
        <v>0.02974365</v>
      </c>
      <c r="AY167" s="26">
        <v>0</v>
      </c>
      <c r="AZ167" s="26">
        <v>0</v>
      </c>
      <c r="BA167" s="26">
        <v>0</v>
      </c>
      <c r="BB167" s="26">
        <v>0.03632411</v>
      </c>
      <c r="BC167" s="26">
        <v>0.1245022</v>
      </c>
      <c r="BD167" s="31">
        <f t="shared" si="47"/>
        <v>0.32665376</v>
      </c>
      <c r="BE167" s="26">
        <f t="shared" si="48"/>
        <v>99.99999723</v>
      </c>
    </row>
    <row r="168" spans="1:57" ht="12" customHeight="1">
      <c r="A168" s="2" t="s">
        <v>82</v>
      </c>
      <c r="B168" s="4">
        <v>94</v>
      </c>
      <c r="C168" s="4" t="s">
        <v>780</v>
      </c>
      <c r="D168" s="2" t="s">
        <v>65</v>
      </c>
      <c r="E168" s="22">
        <v>2</v>
      </c>
      <c r="F168" s="45">
        <v>7435.30640623</v>
      </c>
      <c r="G168" s="44"/>
      <c r="H168" s="4" t="s">
        <v>763</v>
      </c>
      <c r="I168" s="4" t="s">
        <v>1054</v>
      </c>
      <c r="J168" s="25">
        <v>58</v>
      </c>
      <c r="K168" s="4" t="s">
        <v>649</v>
      </c>
      <c r="L168" s="12" t="s">
        <v>810</v>
      </c>
      <c r="M168" s="12"/>
      <c r="N168" s="62" t="s">
        <v>72</v>
      </c>
      <c r="O168" s="2"/>
      <c r="P168" s="95" t="s">
        <v>4</v>
      </c>
      <c r="Q168" s="99" t="s">
        <v>72</v>
      </c>
      <c r="R168" s="2"/>
      <c r="S168" s="2"/>
      <c r="T168" s="2"/>
      <c r="U168" s="2"/>
      <c r="V168" s="2"/>
      <c r="W168" s="2"/>
      <c r="X168" s="2"/>
      <c r="Y168" s="2"/>
      <c r="Z168" s="26">
        <v>2.938747</v>
      </c>
      <c r="AA168" s="26">
        <v>0.3180422</v>
      </c>
      <c r="AB168" s="26">
        <v>1.178348</v>
      </c>
      <c r="AC168" s="26">
        <v>0.4885928</v>
      </c>
      <c r="AD168" s="26">
        <v>1.42512</v>
      </c>
      <c r="AE168" s="26">
        <v>0.6686453</v>
      </c>
      <c r="AF168" s="27">
        <f t="shared" si="42"/>
        <v>7.017495299999999</v>
      </c>
      <c r="AG168" s="26">
        <v>1.747943</v>
      </c>
      <c r="AH168" s="26">
        <v>0</v>
      </c>
      <c r="AI168" s="26">
        <v>0</v>
      </c>
      <c r="AJ168" s="26">
        <v>0</v>
      </c>
      <c r="AK168" s="26">
        <v>0.06127231</v>
      </c>
      <c r="AL168" s="28">
        <f t="shared" si="43"/>
        <v>1.8092153100000001</v>
      </c>
      <c r="AM168" s="26">
        <v>16.58873</v>
      </c>
      <c r="AN168" s="50">
        <f t="shared" si="44"/>
        <v>18.39794531</v>
      </c>
      <c r="AO168" s="26">
        <v>0</v>
      </c>
      <c r="AP168" s="26">
        <v>0</v>
      </c>
      <c r="AQ168" s="29">
        <f t="shared" si="45"/>
        <v>0</v>
      </c>
      <c r="AR168" s="26">
        <v>48.93154</v>
      </c>
      <c r="AS168" s="26">
        <v>11.41836</v>
      </c>
      <c r="AT168" s="26">
        <v>12.73315</v>
      </c>
      <c r="AU168" s="26">
        <v>0.1305093</v>
      </c>
      <c r="AV168" s="30">
        <f t="shared" si="46"/>
        <v>73.2135593</v>
      </c>
      <c r="AW168" s="26">
        <v>1.072108</v>
      </c>
      <c r="AX168" s="26">
        <v>0.04441092</v>
      </c>
      <c r="AY168" s="26">
        <v>0</v>
      </c>
      <c r="AZ168" s="26">
        <v>0.09693177</v>
      </c>
      <c r="BA168" s="26">
        <v>0</v>
      </c>
      <c r="BB168" s="26">
        <v>0.02434188</v>
      </c>
      <c r="BC168" s="26">
        <v>0.1331965</v>
      </c>
      <c r="BD168" s="31">
        <f t="shared" si="47"/>
        <v>1.37098907</v>
      </c>
      <c r="BE168" s="26">
        <f t="shared" si="48"/>
        <v>99.99998898</v>
      </c>
    </row>
    <row r="169" spans="1:57" ht="12" customHeight="1">
      <c r="A169" s="2" t="s">
        <v>82</v>
      </c>
      <c r="B169" s="4">
        <v>94</v>
      </c>
      <c r="C169" s="4" t="s">
        <v>780</v>
      </c>
      <c r="D169" s="2" t="s">
        <v>65</v>
      </c>
      <c r="E169" s="22">
        <v>2</v>
      </c>
      <c r="F169" s="45">
        <v>257.7823694647</v>
      </c>
      <c r="G169" s="44">
        <v>191.32589041095886</v>
      </c>
      <c r="H169" s="4" t="s">
        <v>821</v>
      </c>
      <c r="I169" s="4" t="s">
        <v>860</v>
      </c>
      <c r="J169" s="11">
        <v>52</v>
      </c>
      <c r="K169" s="4" t="s">
        <v>650</v>
      </c>
      <c r="L169" s="13" t="s">
        <v>1384</v>
      </c>
      <c r="M169" s="13"/>
      <c r="N169" s="62" t="s">
        <v>72</v>
      </c>
      <c r="O169" s="2"/>
      <c r="P169" s="95" t="s">
        <v>4</v>
      </c>
      <c r="Q169" s="99" t="s">
        <v>72</v>
      </c>
      <c r="R169" s="2"/>
      <c r="S169" s="2"/>
      <c r="T169" s="2"/>
      <c r="U169" s="2"/>
      <c r="V169" s="2"/>
      <c r="W169" s="2"/>
      <c r="X169" s="2"/>
      <c r="Y169" s="2"/>
      <c r="Z169" s="26">
        <v>3.007301</v>
      </c>
      <c r="AA169" s="26">
        <v>0.003840742</v>
      </c>
      <c r="AB169" s="26">
        <v>1.950748</v>
      </c>
      <c r="AC169" s="26">
        <v>0.8404242</v>
      </c>
      <c r="AD169" s="26">
        <v>1.467163</v>
      </c>
      <c r="AE169" s="26">
        <v>0.05097712</v>
      </c>
      <c r="AF169" s="27">
        <f t="shared" si="42"/>
        <v>7.3204540620000005</v>
      </c>
      <c r="AG169" s="26">
        <v>0.2374277</v>
      </c>
      <c r="AH169" s="26">
        <v>0</v>
      </c>
      <c r="AI169" s="26">
        <v>0</v>
      </c>
      <c r="AJ169" s="26">
        <v>0</v>
      </c>
      <c r="AK169" s="26">
        <v>0</v>
      </c>
      <c r="AL169" s="28">
        <f t="shared" si="43"/>
        <v>0.2374277</v>
      </c>
      <c r="AM169" s="26">
        <v>4.553723</v>
      </c>
      <c r="AN169" s="50">
        <f t="shared" si="44"/>
        <v>4.791150699999999</v>
      </c>
      <c r="AO169" s="26">
        <v>0</v>
      </c>
      <c r="AP169" s="26">
        <v>0</v>
      </c>
      <c r="AQ169" s="29">
        <f t="shared" si="45"/>
        <v>0</v>
      </c>
      <c r="AR169" s="26">
        <v>65.87361</v>
      </c>
      <c r="AS169" s="26">
        <v>5.744353</v>
      </c>
      <c r="AT169" s="26">
        <v>7.792516</v>
      </c>
      <c r="AU169" s="26">
        <v>0.3599823</v>
      </c>
      <c r="AV169" s="30">
        <f t="shared" si="46"/>
        <v>79.77046130000001</v>
      </c>
      <c r="AW169" s="26">
        <v>0.3446193</v>
      </c>
      <c r="AX169" s="26">
        <v>0.06529261</v>
      </c>
      <c r="AY169" s="26">
        <v>0</v>
      </c>
      <c r="AZ169" s="26">
        <v>0</v>
      </c>
      <c r="BA169" s="26">
        <v>0</v>
      </c>
      <c r="BB169" s="26">
        <v>5.154625</v>
      </c>
      <c r="BC169" s="26">
        <v>2.553395</v>
      </c>
      <c r="BD169" s="31">
        <f t="shared" si="47"/>
        <v>8.11793191</v>
      </c>
      <c r="BE169" s="26">
        <f t="shared" si="48"/>
        <v>99.999997972</v>
      </c>
    </row>
    <row r="170" spans="1:57" ht="12" customHeight="1">
      <c r="A170" s="2" t="s">
        <v>82</v>
      </c>
      <c r="B170" s="4">
        <v>94</v>
      </c>
      <c r="C170" s="4" t="s">
        <v>780</v>
      </c>
      <c r="D170" s="2" t="s">
        <v>65</v>
      </c>
      <c r="E170" s="22">
        <v>2</v>
      </c>
      <c r="F170" s="45">
        <v>276.5185995439</v>
      </c>
      <c r="G170" s="44">
        <v>165.32054794520548</v>
      </c>
      <c r="H170" s="4" t="s">
        <v>761</v>
      </c>
      <c r="I170" s="4" t="s">
        <v>860</v>
      </c>
      <c r="J170" s="25">
        <v>16</v>
      </c>
      <c r="K170" s="4" t="s">
        <v>651</v>
      </c>
      <c r="L170" s="13" t="s">
        <v>1385</v>
      </c>
      <c r="M170" s="13"/>
      <c r="N170" s="63" t="s">
        <v>72</v>
      </c>
      <c r="O170" s="2" t="s">
        <v>1062</v>
      </c>
      <c r="P170" s="95" t="s">
        <v>8</v>
      </c>
      <c r="Q170" s="100" t="s">
        <v>72</v>
      </c>
      <c r="R170" s="2" t="s">
        <v>860</v>
      </c>
      <c r="S170" s="2"/>
      <c r="T170" s="2"/>
      <c r="U170" s="2"/>
      <c r="V170" s="2"/>
      <c r="W170" s="2"/>
      <c r="X170" s="2"/>
      <c r="Y170" s="2"/>
      <c r="Z170" s="26">
        <v>0.3710249</v>
      </c>
      <c r="AA170" s="26">
        <v>0.005858288</v>
      </c>
      <c r="AB170" s="26">
        <v>0.1360425</v>
      </c>
      <c r="AC170" s="26">
        <v>0.271434</v>
      </c>
      <c r="AD170" s="26">
        <v>0.2453972</v>
      </c>
      <c r="AE170" s="26">
        <v>0.01985309</v>
      </c>
      <c r="AF170" s="27">
        <f t="shared" si="42"/>
        <v>1.0496099779999999</v>
      </c>
      <c r="AG170" s="26">
        <v>1.340572</v>
      </c>
      <c r="AH170" s="26">
        <v>0</v>
      </c>
      <c r="AI170" s="26">
        <v>0</v>
      </c>
      <c r="AJ170" s="26">
        <v>0</v>
      </c>
      <c r="AK170" s="26">
        <v>0</v>
      </c>
      <c r="AL170" s="28">
        <f t="shared" si="43"/>
        <v>1.340572</v>
      </c>
      <c r="AM170" s="26">
        <v>28.21351</v>
      </c>
      <c r="AN170" s="50">
        <f t="shared" si="44"/>
        <v>29.554082</v>
      </c>
      <c r="AO170" s="26">
        <v>0</v>
      </c>
      <c r="AP170" s="26">
        <v>0</v>
      </c>
      <c r="AQ170" s="29">
        <f t="shared" si="45"/>
        <v>0</v>
      </c>
      <c r="AR170" s="26">
        <v>52.52834</v>
      </c>
      <c r="AS170" s="26">
        <v>10.70537</v>
      </c>
      <c r="AT170" s="26">
        <v>6.064955</v>
      </c>
      <c r="AU170" s="26">
        <v>0.05044637</v>
      </c>
      <c r="AV170" s="30">
        <f t="shared" si="46"/>
        <v>69.34911137</v>
      </c>
      <c r="AW170" s="26">
        <v>0.003254605</v>
      </c>
      <c r="AX170" s="26">
        <v>0.01139112</v>
      </c>
      <c r="AY170" s="26">
        <v>0</v>
      </c>
      <c r="AZ170" s="26">
        <v>0</v>
      </c>
      <c r="BA170" s="26">
        <v>0</v>
      </c>
      <c r="BB170" s="26">
        <v>0.01790033</v>
      </c>
      <c r="BC170" s="26">
        <v>0.01464572</v>
      </c>
      <c r="BD170" s="31">
        <f t="shared" si="47"/>
        <v>0.047191775</v>
      </c>
      <c r="BE170" s="26">
        <f t="shared" si="48"/>
        <v>99.999995123</v>
      </c>
    </row>
    <row r="171" spans="1:57" ht="12" customHeight="1">
      <c r="A171" s="2" t="s">
        <v>82</v>
      </c>
      <c r="B171" s="4">
        <v>94</v>
      </c>
      <c r="C171" s="4" t="s">
        <v>780</v>
      </c>
      <c r="D171" s="2" t="s">
        <v>65</v>
      </c>
      <c r="E171" s="22">
        <v>2</v>
      </c>
      <c r="F171" s="45">
        <v>3815.792258119</v>
      </c>
      <c r="G171" s="44">
        <v>2488.582191780822</v>
      </c>
      <c r="H171" s="4" t="s">
        <v>763</v>
      </c>
      <c r="I171" s="4" t="s">
        <v>860</v>
      </c>
      <c r="J171" s="25">
        <v>24</v>
      </c>
      <c r="K171" s="4" t="s">
        <v>671</v>
      </c>
      <c r="L171" s="13" t="s">
        <v>1386</v>
      </c>
      <c r="M171" s="13"/>
      <c r="N171" s="62" t="s">
        <v>483</v>
      </c>
      <c r="O171" s="2" t="s">
        <v>72</v>
      </c>
      <c r="P171" s="95" t="s">
        <v>1203</v>
      </c>
      <c r="Q171" s="99" t="s">
        <v>1203</v>
      </c>
      <c r="R171" s="2"/>
      <c r="S171" s="2"/>
      <c r="T171" s="2"/>
      <c r="U171" s="2"/>
      <c r="V171" s="2" t="s">
        <v>860</v>
      </c>
      <c r="W171" s="2"/>
      <c r="X171" s="2"/>
      <c r="Y171" s="2"/>
      <c r="Z171" s="26">
        <v>0.8245717</v>
      </c>
      <c r="AA171" s="26">
        <v>0.01063735</v>
      </c>
      <c r="AB171" s="26">
        <v>0.3593821</v>
      </c>
      <c r="AC171" s="26">
        <v>0.3674722</v>
      </c>
      <c r="AD171" s="26">
        <v>0.5584964</v>
      </c>
      <c r="AE171" s="26">
        <v>0.03738404</v>
      </c>
      <c r="AF171" s="27">
        <f t="shared" si="42"/>
        <v>2.15794379</v>
      </c>
      <c r="AG171" s="26">
        <v>1.236716</v>
      </c>
      <c r="AH171" s="26">
        <v>0</v>
      </c>
      <c r="AI171" s="26">
        <v>0</v>
      </c>
      <c r="AJ171" s="26">
        <v>0</v>
      </c>
      <c r="AK171" s="26">
        <v>0</v>
      </c>
      <c r="AL171" s="28">
        <f t="shared" si="43"/>
        <v>1.236716</v>
      </c>
      <c r="AM171" s="26">
        <v>15.55877</v>
      </c>
      <c r="AN171" s="50">
        <f t="shared" si="44"/>
        <v>16.795486</v>
      </c>
      <c r="AO171" s="26">
        <v>0</v>
      </c>
      <c r="AP171" s="26">
        <v>0</v>
      </c>
      <c r="AQ171" s="29">
        <f t="shared" si="45"/>
        <v>0</v>
      </c>
      <c r="AR171" s="26">
        <v>64.64194</v>
      </c>
      <c r="AS171" s="26">
        <v>6.546382</v>
      </c>
      <c r="AT171" s="26">
        <v>8.437307</v>
      </c>
      <c r="AU171" s="26">
        <v>0.06724411</v>
      </c>
      <c r="AV171" s="30">
        <f t="shared" si="46"/>
        <v>79.69287311000001</v>
      </c>
      <c r="AW171" s="26">
        <v>0.2404843</v>
      </c>
      <c r="AX171" s="26">
        <v>0.02919965</v>
      </c>
      <c r="AY171" s="26">
        <v>0</v>
      </c>
      <c r="AZ171" s="26">
        <v>0</v>
      </c>
      <c r="BA171" s="26">
        <v>0</v>
      </c>
      <c r="BB171" s="26">
        <v>0.6518739</v>
      </c>
      <c r="BC171" s="26">
        <v>0.4321454</v>
      </c>
      <c r="BD171" s="31">
        <f t="shared" si="47"/>
        <v>1.3537032500000001</v>
      </c>
      <c r="BE171" s="26">
        <f t="shared" si="48"/>
        <v>100.00000615</v>
      </c>
    </row>
    <row r="172" spans="1:57" ht="12" customHeight="1">
      <c r="A172" s="2" t="s">
        <v>82</v>
      </c>
      <c r="B172" s="4">
        <v>94</v>
      </c>
      <c r="C172" s="4" t="s">
        <v>780</v>
      </c>
      <c r="D172" s="2" t="s">
        <v>65</v>
      </c>
      <c r="E172" s="22">
        <v>2</v>
      </c>
      <c r="F172" s="45">
        <v>1780.947958877</v>
      </c>
      <c r="G172" s="44"/>
      <c r="H172" s="4" t="s">
        <v>763</v>
      </c>
      <c r="I172" s="4" t="s">
        <v>1054</v>
      </c>
      <c r="J172" s="25">
        <v>27</v>
      </c>
      <c r="K172" s="4" t="s">
        <v>672</v>
      </c>
      <c r="L172" s="12" t="s">
        <v>811</v>
      </c>
      <c r="M172" s="12"/>
      <c r="N172" s="60" t="s">
        <v>483</v>
      </c>
      <c r="O172" s="22" t="s">
        <v>969</v>
      </c>
      <c r="P172" s="95" t="s">
        <v>1203</v>
      </c>
      <c r="Q172" s="97" t="s">
        <v>1203</v>
      </c>
      <c r="Z172" s="26">
        <v>0.8540206</v>
      </c>
      <c r="AA172" s="26">
        <v>0.03219001</v>
      </c>
      <c r="AB172" s="26">
        <v>0.3591435</v>
      </c>
      <c r="AC172" s="26">
        <v>0.23195</v>
      </c>
      <c r="AD172" s="26">
        <v>0.6294991</v>
      </c>
      <c r="AE172" s="26">
        <v>0.1179458</v>
      </c>
      <c r="AF172" s="27">
        <f t="shared" si="42"/>
        <v>2.22474901</v>
      </c>
      <c r="AG172" s="26">
        <v>1.102697</v>
      </c>
      <c r="AH172" s="26">
        <v>0</v>
      </c>
      <c r="AI172" s="26">
        <v>0</v>
      </c>
      <c r="AJ172" s="26">
        <v>0</v>
      </c>
      <c r="AK172" s="26">
        <v>0</v>
      </c>
      <c r="AL172" s="28">
        <f t="shared" si="43"/>
        <v>1.102697</v>
      </c>
      <c r="AM172" s="26">
        <v>16.86074</v>
      </c>
      <c r="AN172" s="50">
        <f t="shared" si="44"/>
        <v>17.963437</v>
      </c>
      <c r="AO172" s="26">
        <v>0</v>
      </c>
      <c r="AP172" s="26">
        <v>0</v>
      </c>
      <c r="AQ172" s="29">
        <f t="shared" si="45"/>
        <v>0</v>
      </c>
      <c r="AR172" s="26">
        <v>61.548</v>
      </c>
      <c r="AS172" s="26">
        <v>8.34176</v>
      </c>
      <c r="AT172" s="26">
        <v>8.457836</v>
      </c>
      <c r="AU172" s="26">
        <v>0.055385</v>
      </c>
      <c r="AV172" s="30">
        <f t="shared" si="46"/>
        <v>78.402981</v>
      </c>
      <c r="AW172" s="26">
        <v>0.2046617</v>
      </c>
      <c r="AX172" s="26">
        <v>0.02253806</v>
      </c>
      <c r="AY172" s="26">
        <v>0</v>
      </c>
      <c r="AZ172" s="26">
        <v>0</v>
      </c>
      <c r="BA172" s="26">
        <v>0</v>
      </c>
      <c r="BB172" s="26">
        <v>0.8123808</v>
      </c>
      <c r="BC172" s="26">
        <v>0.3692502</v>
      </c>
      <c r="BD172" s="31">
        <f t="shared" si="47"/>
        <v>1.40883076</v>
      </c>
      <c r="BE172" s="26">
        <f t="shared" si="48"/>
        <v>99.99999777</v>
      </c>
    </row>
    <row r="173" spans="1:57" ht="12" customHeight="1">
      <c r="A173" s="2" t="s">
        <v>82</v>
      </c>
      <c r="B173" s="4">
        <v>94</v>
      </c>
      <c r="C173" s="4" t="s">
        <v>780</v>
      </c>
      <c r="D173" s="2" t="s">
        <v>65</v>
      </c>
      <c r="E173" s="22">
        <v>2</v>
      </c>
      <c r="F173" s="45">
        <v>441.1716705414</v>
      </c>
      <c r="G173" s="44">
        <v>378.00660273972613</v>
      </c>
      <c r="H173" s="4" t="s">
        <v>258</v>
      </c>
      <c r="I173" s="4" t="s">
        <v>860</v>
      </c>
      <c r="J173" s="25">
        <v>8</v>
      </c>
      <c r="K173" s="4" t="s">
        <v>848</v>
      </c>
      <c r="L173" s="13" t="s">
        <v>1072</v>
      </c>
      <c r="M173" s="13"/>
      <c r="N173" s="61" t="s">
        <v>483</v>
      </c>
      <c r="O173" s="22" t="s">
        <v>483</v>
      </c>
      <c r="P173" s="95" t="s">
        <v>1203</v>
      </c>
      <c r="Q173" s="98" t="s">
        <v>1203</v>
      </c>
      <c r="R173" s="22" t="s">
        <v>860</v>
      </c>
      <c r="V173" s="22" t="s">
        <v>860</v>
      </c>
      <c r="Z173" s="26">
        <v>0.3210908</v>
      </c>
      <c r="AA173" s="26">
        <v>0</v>
      </c>
      <c r="AB173" s="26">
        <v>0.1709492</v>
      </c>
      <c r="AC173" s="26">
        <v>0.5505871</v>
      </c>
      <c r="AD173" s="26">
        <v>1.607494</v>
      </c>
      <c r="AE173" s="26">
        <v>0.2323522</v>
      </c>
      <c r="AF173" s="27">
        <f t="shared" si="42"/>
        <v>2.8824733</v>
      </c>
      <c r="AG173" s="26">
        <v>1.559759</v>
      </c>
      <c r="AH173" s="26">
        <v>0</v>
      </c>
      <c r="AI173" s="26">
        <v>0</v>
      </c>
      <c r="AJ173" s="26">
        <v>0</v>
      </c>
      <c r="AK173" s="26">
        <v>0</v>
      </c>
      <c r="AL173" s="28">
        <f t="shared" si="43"/>
        <v>1.559759</v>
      </c>
      <c r="AM173" s="26">
        <v>8.301646</v>
      </c>
      <c r="AN173" s="50">
        <f t="shared" si="44"/>
        <v>9.861405</v>
      </c>
      <c r="AO173" s="26">
        <v>0</v>
      </c>
      <c r="AP173" s="26">
        <v>0</v>
      </c>
      <c r="AQ173" s="29">
        <f t="shared" si="45"/>
        <v>0</v>
      </c>
      <c r="AR173" s="26">
        <v>45.99228</v>
      </c>
      <c r="AS173" s="26">
        <v>15.99885</v>
      </c>
      <c r="AT173" s="26">
        <v>24.74806</v>
      </c>
      <c r="AU173" s="26">
        <v>0</v>
      </c>
      <c r="AV173" s="30">
        <f t="shared" si="46"/>
        <v>86.73919</v>
      </c>
      <c r="AW173" s="26">
        <v>0.06874689</v>
      </c>
      <c r="AX173" s="26">
        <v>0</v>
      </c>
      <c r="AY173" s="26">
        <v>0</v>
      </c>
      <c r="AZ173" s="26">
        <v>0</v>
      </c>
      <c r="BA173" s="26">
        <v>0</v>
      </c>
      <c r="BB173" s="26">
        <v>0</v>
      </c>
      <c r="BC173" s="26">
        <v>0.4481808</v>
      </c>
      <c r="BD173" s="31">
        <f t="shared" si="47"/>
        <v>0.5169276899999999</v>
      </c>
      <c r="BE173" s="26">
        <f t="shared" si="48"/>
        <v>99.99999598999999</v>
      </c>
    </row>
    <row r="174" spans="1:57" ht="12" customHeight="1">
      <c r="A174" s="2" t="s">
        <v>83</v>
      </c>
      <c r="B174" s="4">
        <v>97</v>
      </c>
      <c r="C174" s="4" t="s">
        <v>780</v>
      </c>
      <c r="D174" s="2" t="s">
        <v>65</v>
      </c>
      <c r="E174" s="22">
        <v>2</v>
      </c>
      <c r="F174" s="45">
        <v>55417.7249</v>
      </c>
      <c r="G174" s="86">
        <v>33396.385542168675</v>
      </c>
      <c r="H174" s="4" t="s">
        <v>763</v>
      </c>
      <c r="I174" s="4" t="s">
        <v>860</v>
      </c>
      <c r="J174" s="25">
        <v>46</v>
      </c>
      <c r="K174" s="4" t="s">
        <v>158</v>
      </c>
      <c r="L174" s="13" t="s">
        <v>25</v>
      </c>
      <c r="M174" s="13"/>
      <c r="N174" s="62" t="s">
        <v>72</v>
      </c>
      <c r="O174" s="2"/>
      <c r="P174" s="95" t="s">
        <v>4</v>
      </c>
      <c r="Q174" s="99" t="s">
        <v>72</v>
      </c>
      <c r="R174" s="2"/>
      <c r="S174" s="2"/>
      <c r="T174" s="2"/>
      <c r="U174" s="2"/>
      <c r="V174" s="2"/>
      <c r="W174" s="2"/>
      <c r="X174" s="2"/>
      <c r="Y174" s="2"/>
      <c r="Z174" s="26">
        <v>1.853021</v>
      </c>
      <c r="AA174" s="26">
        <v>0.2250872</v>
      </c>
      <c r="AB174" s="26">
        <v>0.8239238</v>
      </c>
      <c r="AC174" s="26">
        <v>0.3973188</v>
      </c>
      <c r="AD174" s="26">
        <v>1.904048</v>
      </c>
      <c r="AE174" s="26">
        <v>0.692569</v>
      </c>
      <c r="AF174" s="27">
        <f t="shared" si="42"/>
        <v>5.8959678</v>
      </c>
      <c r="AG174" s="26">
        <v>2.233827</v>
      </c>
      <c r="AH174" s="26">
        <v>0</v>
      </c>
      <c r="AI174" s="26">
        <v>0</v>
      </c>
      <c r="AJ174" s="26">
        <v>0</v>
      </c>
      <c r="AK174" s="26">
        <v>0.09006543</v>
      </c>
      <c r="AL174" s="28">
        <f t="shared" si="43"/>
        <v>2.32389243</v>
      </c>
      <c r="AM174" s="26">
        <v>12.71932</v>
      </c>
      <c r="AN174" s="50">
        <f t="shared" si="44"/>
        <v>15.04321243</v>
      </c>
      <c r="AO174" s="26">
        <v>0</v>
      </c>
      <c r="AP174" s="26">
        <v>0</v>
      </c>
      <c r="AQ174" s="29">
        <f t="shared" si="45"/>
        <v>0</v>
      </c>
      <c r="AR174" s="26">
        <v>45.60972</v>
      </c>
      <c r="AS174" s="26">
        <v>13.38963</v>
      </c>
      <c r="AT174" s="26">
        <v>17.62367</v>
      </c>
      <c r="AU174" s="26">
        <v>0.1544127</v>
      </c>
      <c r="AV174" s="30">
        <f t="shared" si="46"/>
        <v>76.7774327</v>
      </c>
      <c r="AW174" s="26">
        <v>1.698467</v>
      </c>
      <c r="AX174" s="26">
        <v>0.05288815</v>
      </c>
      <c r="AY174" s="26">
        <v>0</v>
      </c>
      <c r="AZ174" s="26">
        <v>0.04315371</v>
      </c>
      <c r="BA174" s="26">
        <v>0</v>
      </c>
      <c r="BB174" s="26">
        <v>0.1332175</v>
      </c>
      <c r="BC174" s="26">
        <v>0.3556674</v>
      </c>
      <c r="BD174" s="31">
        <f t="shared" si="47"/>
        <v>2.28339376</v>
      </c>
      <c r="BE174" s="26">
        <f t="shared" si="48"/>
        <v>100.00000669</v>
      </c>
    </row>
    <row r="175" spans="1:57" ht="12" customHeight="1">
      <c r="A175" s="2" t="s">
        <v>83</v>
      </c>
      <c r="B175" s="4">
        <v>97</v>
      </c>
      <c r="C175" s="4" t="s">
        <v>780</v>
      </c>
      <c r="D175" s="2" t="s">
        <v>65</v>
      </c>
      <c r="E175" s="22">
        <v>2</v>
      </c>
      <c r="F175" s="45">
        <v>141.087136</v>
      </c>
      <c r="G175" s="44">
        <v>60.8642681258549</v>
      </c>
      <c r="H175" s="4" t="s">
        <v>761</v>
      </c>
      <c r="I175" s="4" t="s">
        <v>860</v>
      </c>
      <c r="J175" s="25">
        <v>27</v>
      </c>
      <c r="K175" s="4" t="s">
        <v>733</v>
      </c>
      <c r="L175" s="13" t="s">
        <v>66</v>
      </c>
      <c r="M175" s="13"/>
      <c r="N175" s="60" t="s">
        <v>1062</v>
      </c>
      <c r="P175" s="95" t="s">
        <v>9</v>
      </c>
      <c r="Q175" s="97" t="s">
        <v>9</v>
      </c>
      <c r="T175" s="22" t="s">
        <v>860</v>
      </c>
      <c r="U175" s="22" t="s">
        <v>860</v>
      </c>
      <c r="Z175" s="26">
        <v>0.188808</v>
      </c>
      <c r="AA175" s="26">
        <v>0.02806606</v>
      </c>
      <c r="AB175" s="26">
        <v>0.1951867</v>
      </c>
      <c r="AC175" s="26">
        <v>0.1052477</v>
      </c>
      <c r="AD175" s="26">
        <v>0.2468537</v>
      </c>
      <c r="AE175" s="26">
        <v>0.2411129</v>
      </c>
      <c r="AF175" s="27">
        <f t="shared" si="42"/>
        <v>1.00527506</v>
      </c>
      <c r="AG175" s="26">
        <v>20.1004</v>
      </c>
      <c r="AH175" s="26">
        <v>0</v>
      </c>
      <c r="AI175" s="26">
        <v>0</v>
      </c>
      <c r="AJ175" s="26">
        <v>0</v>
      </c>
      <c r="AK175" s="26">
        <v>0</v>
      </c>
      <c r="AL175" s="28">
        <f t="shared" si="43"/>
        <v>20.1004</v>
      </c>
      <c r="AM175" s="26">
        <v>36.25178</v>
      </c>
      <c r="AN175" s="50">
        <f t="shared" si="44"/>
        <v>56.35218</v>
      </c>
      <c r="AO175" s="26">
        <v>0</v>
      </c>
      <c r="AP175" s="26">
        <v>0</v>
      </c>
      <c r="AQ175" s="29">
        <f t="shared" si="45"/>
        <v>0</v>
      </c>
      <c r="AR175" s="26">
        <v>12.56721</v>
      </c>
      <c r="AS175" s="26">
        <v>10.51074</v>
      </c>
      <c r="AT175" s="26">
        <v>19.11681</v>
      </c>
      <c r="AU175" s="26">
        <v>0.2213391</v>
      </c>
      <c r="AV175" s="30">
        <f t="shared" si="46"/>
        <v>42.416099100000004</v>
      </c>
      <c r="AW175" s="26">
        <v>0.221977</v>
      </c>
      <c r="AX175" s="26">
        <v>0</v>
      </c>
      <c r="AY175" s="26">
        <v>0</v>
      </c>
      <c r="AZ175" s="26">
        <v>0</v>
      </c>
      <c r="BA175" s="26">
        <v>0</v>
      </c>
      <c r="BB175" s="26">
        <v>0</v>
      </c>
      <c r="BC175" s="26">
        <v>0.004465055</v>
      </c>
      <c r="BD175" s="31">
        <f t="shared" si="47"/>
        <v>0.226442055</v>
      </c>
      <c r="BE175" s="26">
        <f t="shared" si="48"/>
        <v>99.99999621500001</v>
      </c>
    </row>
    <row r="176" spans="1:57" ht="12" customHeight="1">
      <c r="A176" s="2" t="s">
        <v>83</v>
      </c>
      <c r="B176" s="4">
        <v>97</v>
      </c>
      <c r="C176" s="4" t="s">
        <v>780</v>
      </c>
      <c r="D176" s="2" t="s">
        <v>65</v>
      </c>
      <c r="E176" s="22">
        <v>2</v>
      </c>
      <c r="F176" s="45">
        <v>968.57888</v>
      </c>
      <c r="G176" s="44">
        <v>589.6292749658003</v>
      </c>
      <c r="H176" s="4" t="s">
        <v>763</v>
      </c>
      <c r="I176" s="4" t="s">
        <v>860</v>
      </c>
      <c r="J176" s="25">
        <v>39</v>
      </c>
      <c r="K176" s="4" t="s">
        <v>251</v>
      </c>
      <c r="L176" s="13" t="s">
        <v>1074</v>
      </c>
      <c r="M176" s="13"/>
      <c r="N176" s="61" t="s">
        <v>1062</v>
      </c>
      <c r="P176" s="95" t="s">
        <v>9</v>
      </c>
      <c r="Q176" s="98" t="s">
        <v>9</v>
      </c>
      <c r="R176" s="22" t="s">
        <v>860</v>
      </c>
      <c r="S176" s="22" t="s">
        <v>860</v>
      </c>
      <c r="T176" s="22" t="s">
        <v>860</v>
      </c>
      <c r="U176" s="22" t="s">
        <v>860</v>
      </c>
      <c r="Z176" s="26">
        <v>0.739181</v>
      </c>
      <c r="AA176" s="26">
        <v>0.101469</v>
      </c>
      <c r="AB176" s="26">
        <v>0.3506812</v>
      </c>
      <c r="AC176" s="26">
        <v>0.8831146</v>
      </c>
      <c r="AD176" s="26">
        <v>0.8087783</v>
      </c>
      <c r="AE176" s="26">
        <v>0.5192387</v>
      </c>
      <c r="AF176" s="27">
        <f t="shared" si="42"/>
        <v>3.4024627999999995</v>
      </c>
      <c r="AG176" s="26">
        <v>40.08266</v>
      </c>
      <c r="AH176" s="26">
        <v>0</v>
      </c>
      <c r="AI176" s="26">
        <v>0</v>
      </c>
      <c r="AJ176" s="26">
        <v>0</v>
      </c>
      <c r="AK176" s="26">
        <v>0.0475752</v>
      </c>
      <c r="AL176" s="28">
        <f t="shared" si="43"/>
        <v>40.130235199999994</v>
      </c>
      <c r="AM176" s="26">
        <v>23.54006</v>
      </c>
      <c r="AN176" s="50">
        <f t="shared" si="44"/>
        <v>63.6702952</v>
      </c>
      <c r="AO176" s="26">
        <v>0</v>
      </c>
      <c r="AP176" s="26">
        <v>0</v>
      </c>
      <c r="AQ176" s="29">
        <f t="shared" si="45"/>
        <v>0</v>
      </c>
      <c r="AR176" s="26">
        <v>18.49895</v>
      </c>
      <c r="AS176" s="26">
        <v>1.985335</v>
      </c>
      <c r="AT176" s="26">
        <v>6.337258</v>
      </c>
      <c r="AU176" s="26">
        <v>5.595568</v>
      </c>
      <c r="AV176" s="30">
        <f t="shared" si="46"/>
        <v>32.417111</v>
      </c>
      <c r="AW176" s="26">
        <v>0.292699</v>
      </c>
      <c r="AX176" s="26">
        <v>0.1834247</v>
      </c>
      <c r="AY176" s="26">
        <v>0</v>
      </c>
      <c r="AZ176" s="26">
        <v>0</v>
      </c>
      <c r="BA176" s="26">
        <v>0</v>
      </c>
      <c r="BB176" s="26">
        <v>0</v>
      </c>
      <c r="BC176" s="26">
        <v>0.03400883</v>
      </c>
      <c r="BD176" s="31">
        <f t="shared" si="47"/>
        <v>0.51013253</v>
      </c>
      <c r="BE176" s="26">
        <f t="shared" si="48"/>
        <v>100.00000153</v>
      </c>
    </row>
    <row r="177" spans="1:57" ht="12" customHeight="1">
      <c r="A177" s="2" t="s">
        <v>83</v>
      </c>
      <c r="B177" s="4">
        <v>97</v>
      </c>
      <c r="C177" s="4" t="s">
        <v>780</v>
      </c>
      <c r="D177" s="2" t="s">
        <v>65</v>
      </c>
      <c r="E177" s="22">
        <v>2</v>
      </c>
      <c r="F177" s="45">
        <v>4684.14771</v>
      </c>
      <c r="G177" s="44">
        <v>2502.5088919288646</v>
      </c>
      <c r="H177" s="4" t="s">
        <v>763</v>
      </c>
      <c r="I177" s="4" t="s">
        <v>860</v>
      </c>
      <c r="J177" s="25">
        <v>22</v>
      </c>
      <c r="K177" s="4" t="s">
        <v>1013</v>
      </c>
      <c r="L177" s="13" t="s">
        <v>1014</v>
      </c>
      <c r="M177" s="13"/>
      <c r="N177" s="60" t="s">
        <v>72</v>
      </c>
      <c r="P177" s="95" t="s">
        <v>8</v>
      </c>
      <c r="Q177" s="97" t="s">
        <v>72</v>
      </c>
      <c r="Z177" s="26">
        <v>0.6289816</v>
      </c>
      <c r="AA177" s="26">
        <v>0.1024862</v>
      </c>
      <c r="AB177" s="26">
        <v>0.4747335</v>
      </c>
      <c r="AC177" s="26">
        <v>0.8926904</v>
      </c>
      <c r="AD177" s="26">
        <v>0.9844937</v>
      </c>
      <c r="AE177" s="26">
        <v>0.4294659</v>
      </c>
      <c r="AF177" s="27">
        <f t="shared" si="42"/>
        <v>3.5128513</v>
      </c>
      <c r="AG177" s="26">
        <v>11.46618</v>
      </c>
      <c r="AH177" s="26">
        <v>0</v>
      </c>
      <c r="AI177" s="26">
        <v>0</v>
      </c>
      <c r="AJ177" s="26">
        <v>0</v>
      </c>
      <c r="AK177" s="26">
        <v>0</v>
      </c>
      <c r="AL177" s="28">
        <f t="shared" si="43"/>
        <v>11.46618</v>
      </c>
      <c r="AM177" s="26">
        <v>27.70954</v>
      </c>
      <c r="AN177" s="50">
        <f t="shared" si="44"/>
        <v>39.17572</v>
      </c>
      <c r="AO177" s="26">
        <v>0</v>
      </c>
      <c r="AP177" s="26">
        <v>0</v>
      </c>
      <c r="AQ177" s="29">
        <f t="shared" si="45"/>
        <v>0</v>
      </c>
      <c r="AR177" s="26">
        <v>38.85969</v>
      </c>
      <c r="AS177" s="26">
        <v>3.938936</v>
      </c>
      <c r="AT177" s="26">
        <v>11.50848</v>
      </c>
      <c r="AU177" s="26">
        <v>1.004457</v>
      </c>
      <c r="AV177" s="30">
        <f t="shared" si="46"/>
        <v>55.311563</v>
      </c>
      <c r="AW177" s="26">
        <v>1.568265</v>
      </c>
      <c r="AX177" s="26">
        <v>0.08300343</v>
      </c>
      <c r="AY177" s="26">
        <v>0</v>
      </c>
      <c r="AZ177" s="26">
        <v>0</v>
      </c>
      <c r="BA177" s="26">
        <v>0</v>
      </c>
      <c r="BB177" s="26">
        <v>0.05270334</v>
      </c>
      <c r="BC177" s="26">
        <v>0.2958919</v>
      </c>
      <c r="BD177" s="31">
        <f t="shared" si="47"/>
        <v>1.99986367</v>
      </c>
      <c r="BE177" s="26">
        <f t="shared" si="48"/>
        <v>99.99999797</v>
      </c>
    </row>
    <row r="178" spans="1:57" ht="12" customHeight="1">
      <c r="A178" s="2" t="s">
        <v>83</v>
      </c>
      <c r="B178" s="4">
        <v>97</v>
      </c>
      <c r="C178" s="4" t="s">
        <v>780</v>
      </c>
      <c r="D178" s="2" t="s">
        <v>65</v>
      </c>
      <c r="E178" s="22">
        <v>2</v>
      </c>
      <c r="F178" s="45">
        <v>191.818848</v>
      </c>
      <c r="G178" s="44">
        <v>75.6559097127222</v>
      </c>
      <c r="H178" s="4" t="s">
        <v>1230</v>
      </c>
      <c r="I178" s="4" t="s">
        <v>860</v>
      </c>
      <c r="J178" s="25">
        <v>13</v>
      </c>
      <c r="K178" s="4" t="s">
        <v>1015</v>
      </c>
      <c r="L178" s="13" t="s">
        <v>26</v>
      </c>
      <c r="M178" s="13"/>
      <c r="N178" s="60" t="s">
        <v>1062</v>
      </c>
      <c r="P178" s="95" t="s">
        <v>9</v>
      </c>
      <c r="Q178" s="97" t="s">
        <v>9</v>
      </c>
      <c r="T178" s="22" t="s">
        <v>860</v>
      </c>
      <c r="U178" s="22" t="s">
        <v>860</v>
      </c>
      <c r="Z178" s="26">
        <v>0.3157653</v>
      </c>
      <c r="AA178" s="26">
        <v>0.01595248</v>
      </c>
      <c r="AB178" s="26">
        <v>0.5508298</v>
      </c>
      <c r="AC178" s="26">
        <v>1.1711</v>
      </c>
      <c r="AD178" s="26">
        <v>0.6043175</v>
      </c>
      <c r="AE178" s="26">
        <v>0.05161097</v>
      </c>
      <c r="AF178" s="27">
        <f t="shared" si="42"/>
        <v>2.70957605</v>
      </c>
      <c r="AG178" s="26">
        <v>24.09481</v>
      </c>
      <c r="AH178" s="26">
        <v>0</v>
      </c>
      <c r="AI178" s="26">
        <v>0</v>
      </c>
      <c r="AJ178" s="26">
        <v>0</v>
      </c>
      <c r="AK178" s="26">
        <v>0</v>
      </c>
      <c r="AL178" s="28">
        <f t="shared" si="43"/>
        <v>24.09481</v>
      </c>
      <c r="AM178" s="26">
        <v>35.75983</v>
      </c>
      <c r="AN178" s="50">
        <f t="shared" si="44"/>
        <v>59.85464</v>
      </c>
      <c r="AO178" s="26">
        <v>0</v>
      </c>
      <c r="AP178" s="26">
        <v>0</v>
      </c>
      <c r="AQ178" s="29">
        <f t="shared" si="45"/>
        <v>0</v>
      </c>
      <c r="AR178" s="26">
        <v>22.17254</v>
      </c>
      <c r="AS178" s="26">
        <v>3.274481</v>
      </c>
      <c r="AT178" s="26">
        <v>8.452469</v>
      </c>
      <c r="AU178" s="26">
        <v>2.847049</v>
      </c>
      <c r="AV178" s="30">
        <f t="shared" si="46"/>
        <v>36.746539</v>
      </c>
      <c r="AW178" s="26">
        <v>0.3983428</v>
      </c>
      <c r="AX178" s="26">
        <v>0.2908982</v>
      </c>
      <c r="AY178" s="26">
        <v>0</v>
      </c>
      <c r="AZ178" s="26">
        <v>0</v>
      </c>
      <c r="BA178" s="26">
        <v>0</v>
      </c>
      <c r="BB178" s="26">
        <v>0</v>
      </c>
      <c r="BC178" s="26">
        <v>0</v>
      </c>
      <c r="BD178" s="31">
        <f t="shared" si="47"/>
        <v>0.689241</v>
      </c>
      <c r="BE178" s="26">
        <f t="shared" si="48"/>
        <v>99.99999605000001</v>
      </c>
    </row>
    <row r="179" spans="1:57" ht="12" customHeight="1">
      <c r="A179" s="2" t="s">
        <v>83</v>
      </c>
      <c r="B179" s="4">
        <v>97</v>
      </c>
      <c r="C179" s="4" t="s">
        <v>780</v>
      </c>
      <c r="D179" s="2" t="s">
        <v>65</v>
      </c>
      <c r="E179" s="22">
        <v>2</v>
      </c>
      <c r="F179" s="45">
        <v>6624.77824</v>
      </c>
      <c r="G179" s="44">
        <v>2762.2749658002735</v>
      </c>
      <c r="H179" s="4" t="s">
        <v>763</v>
      </c>
      <c r="I179" s="4" t="s">
        <v>860</v>
      </c>
      <c r="J179" s="25">
        <v>24</v>
      </c>
      <c r="K179" s="4" t="s">
        <v>1016</v>
      </c>
      <c r="L179" s="13" t="s">
        <v>1017</v>
      </c>
      <c r="M179" s="13"/>
      <c r="N179" s="60" t="s">
        <v>72</v>
      </c>
      <c r="P179" s="95" t="s">
        <v>8</v>
      </c>
      <c r="Q179" s="97" t="s">
        <v>72</v>
      </c>
      <c r="Z179" s="26">
        <v>0.6877568</v>
      </c>
      <c r="AA179" s="26">
        <v>0.1179342</v>
      </c>
      <c r="AB179" s="26">
        <v>0.5924693</v>
      </c>
      <c r="AC179" s="26">
        <v>0.7276568</v>
      </c>
      <c r="AD179" s="26">
        <v>1.099555</v>
      </c>
      <c r="AE179" s="26">
        <v>0.3505284</v>
      </c>
      <c r="AF179" s="27">
        <f t="shared" si="42"/>
        <v>3.5759005</v>
      </c>
      <c r="AG179" s="26">
        <v>10.32202</v>
      </c>
      <c r="AH179" s="26">
        <v>0</v>
      </c>
      <c r="AI179" s="26">
        <v>0</v>
      </c>
      <c r="AJ179" s="26">
        <v>0</v>
      </c>
      <c r="AK179" s="26">
        <v>0</v>
      </c>
      <c r="AL179" s="28">
        <f t="shared" si="43"/>
        <v>10.32202</v>
      </c>
      <c r="AM179" s="26">
        <v>23.11981</v>
      </c>
      <c r="AN179" s="50">
        <f t="shared" si="44"/>
        <v>33.44183</v>
      </c>
      <c r="AO179" s="26">
        <v>0</v>
      </c>
      <c r="AP179" s="26">
        <v>0</v>
      </c>
      <c r="AQ179" s="29">
        <f t="shared" si="45"/>
        <v>0</v>
      </c>
      <c r="AR179" s="26">
        <v>50.02196</v>
      </c>
      <c r="AS179" s="26">
        <v>2.525198</v>
      </c>
      <c r="AT179" s="26">
        <v>8.495484</v>
      </c>
      <c r="AU179" s="26">
        <v>0.920582</v>
      </c>
      <c r="AV179" s="30">
        <f t="shared" si="46"/>
        <v>61.963224000000004</v>
      </c>
      <c r="AW179" s="26">
        <v>0.5727707</v>
      </c>
      <c r="AX179" s="26">
        <v>0.03206135</v>
      </c>
      <c r="AY179" s="26">
        <v>0</v>
      </c>
      <c r="AZ179" s="26">
        <v>0.0003532183</v>
      </c>
      <c r="BA179" s="26">
        <v>0</v>
      </c>
      <c r="BB179" s="26">
        <v>0.07465133</v>
      </c>
      <c r="BC179" s="26">
        <v>0.3392119</v>
      </c>
      <c r="BD179" s="31">
        <f t="shared" si="47"/>
        <v>1.0190484983</v>
      </c>
      <c r="BE179" s="26">
        <f t="shared" si="48"/>
        <v>100.0000029983</v>
      </c>
    </row>
    <row r="180" spans="1:57" ht="12" customHeight="1">
      <c r="A180" s="2" t="s">
        <v>782</v>
      </c>
      <c r="B180" s="4">
        <v>91</v>
      </c>
      <c r="C180" s="4" t="s">
        <v>782</v>
      </c>
      <c r="D180" s="2" t="s">
        <v>63</v>
      </c>
      <c r="E180" s="22">
        <v>3</v>
      </c>
      <c r="F180" s="45">
        <v>114.392896</v>
      </c>
      <c r="G180" s="44">
        <v>84.79178082191781</v>
      </c>
      <c r="H180" s="4" t="s">
        <v>777</v>
      </c>
      <c r="I180" s="4" t="s">
        <v>860</v>
      </c>
      <c r="J180" s="25">
        <v>1</v>
      </c>
      <c r="K180" s="4" t="s">
        <v>1118</v>
      </c>
      <c r="L180" s="13" t="s">
        <v>1249</v>
      </c>
      <c r="M180" s="13"/>
      <c r="N180" s="60" t="s">
        <v>483</v>
      </c>
      <c r="O180" s="22" t="s">
        <v>483</v>
      </c>
      <c r="P180" s="95" t="s">
        <v>1203</v>
      </c>
      <c r="Q180" s="97" t="s">
        <v>1203</v>
      </c>
      <c r="V180" s="22" t="s">
        <v>860</v>
      </c>
      <c r="Z180" s="26">
        <v>0</v>
      </c>
      <c r="AA180" s="26">
        <v>0</v>
      </c>
      <c r="AB180" s="26">
        <v>0.00157349</v>
      </c>
      <c r="AC180" s="26">
        <v>0</v>
      </c>
      <c r="AD180" s="26">
        <v>0</v>
      </c>
      <c r="AE180" s="26">
        <v>0</v>
      </c>
      <c r="AF180" s="27">
        <f t="shared" si="42"/>
        <v>0.00157349</v>
      </c>
      <c r="AG180" s="26">
        <v>0.04641795</v>
      </c>
      <c r="AH180" s="26">
        <v>0</v>
      </c>
      <c r="AI180" s="26">
        <v>0</v>
      </c>
      <c r="AJ180" s="26">
        <v>0</v>
      </c>
      <c r="AK180" s="26">
        <v>0</v>
      </c>
      <c r="AL180" s="28">
        <f t="shared" si="43"/>
        <v>0.04641795</v>
      </c>
      <c r="AM180" s="26">
        <v>0.04484446</v>
      </c>
      <c r="AN180" s="50">
        <f t="shared" si="44"/>
        <v>0.09126241</v>
      </c>
      <c r="AO180" s="26">
        <v>0.04799144</v>
      </c>
      <c r="AP180" s="26">
        <v>0</v>
      </c>
      <c r="AQ180" s="29">
        <f t="shared" si="45"/>
        <v>0.04799144</v>
      </c>
      <c r="AR180" s="26">
        <v>24.32615</v>
      </c>
      <c r="AS180" s="26">
        <v>27.18282</v>
      </c>
      <c r="AT180" s="26">
        <v>28.6564</v>
      </c>
      <c r="AU180" s="26">
        <v>14.38799</v>
      </c>
      <c r="AV180" s="30">
        <f t="shared" si="46"/>
        <v>94.55336</v>
      </c>
      <c r="AW180" s="26">
        <v>3.818073</v>
      </c>
      <c r="AX180" s="26">
        <v>1.004673</v>
      </c>
      <c r="AY180" s="26">
        <v>0</v>
      </c>
      <c r="AZ180" s="26">
        <v>0</v>
      </c>
      <c r="BA180" s="26">
        <v>0</v>
      </c>
      <c r="BB180" s="26">
        <v>0</v>
      </c>
      <c r="BC180" s="26">
        <v>0.4830614</v>
      </c>
      <c r="BD180" s="31">
        <f t="shared" si="47"/>
        <v>5.305807400000001</v>
      </c>
      <c r="BE180" s="26">
        <f t="shared" si="48"/>
        <v>99.99999474</v>
      </c>
    </row>
    <row r="181" spans="1:57" ht="12" customHeight="1">
      <c r="A181" s="2" t="s">
        <v>782</v>
      </c>
      <c r="B181" s="4">
        <v>91</v>
      </c>
      <c r="C181" s="4" t="s">
        <v>782</v>
      </c>
      <c r="D181" s="2" t="s">
        <v>63</v>
      </c>
      <c r="E181" s="22">
        <v>3</v>
      </c>
      <c r="F181" s="45">
        <v>362.5712</v>
      </c>
      <c r="G181" s="44">
        <v>95.07260273972602</v>
      </c>
      <c r="H181" s="4" t="s">
        <v>777</v>
      </c>
      <c r="I181" s="4" t="s">
        <v>860</v>
      </c>
      <c r="J181" s="25">
        <v>1</v>
      </c>
      <c r="K181" s="4" t="s">
        <v>1119</v>
      </c>
      <c r="L181" s="13" t="s">
        <v>980</v>
      </c>
      <c r="M181" s="13"/>
      <c r="N181" s="60" t="s">
        <v>483</v>
      </c>
      <c r="O181" s="22" t="s">
        <v>483</v>
      </c>
      <c r="P181" s="95" t="s">
        <v>1203</v>
      </c>
      <c r="Q181" s="97" t="s">
        <v>1203</v>
      </c>
      <c r="V181" s="22" t="s">
        <v>860</v>
      </c>
      <c r="Z181" s="26">
        <v>0.008439636</v>
      </c>
      <c r="AA181" s="26">
        <v>0.004219818</v>
      </c>
      <c r="AB181" s="26">
        <v>0.02258844</v>
      </c>
      <c r="AC181" s="26">
        <v>0.04393575</v>
      </c>
      <c r="AD181" s="26">
        <v>0.04989314</v>
      </c>
      <c r="AE181" s="26">
        <v>0</v>
      </c>
      <c r="AF181" s="27">
        <f t="shared" si="42"/>
        <v>0.129076784</v>
      </c>
      <c r="AG181" s="26">
        <v>2.633166</v>
      </c>
      <c r="AH181" s="26">
        <v>0</v>
      </c>
      <c r="AI181" s="26">
        <v>0</v>
      </c>
      <c r="AJ181" s="26">
        <v>0</v>
      </c>
      <c r="AK181" s="26">
        <v>0</v>
      </c>
      <c r="AL181" s="28">
        <f t="shared" si="43"/>
        <v>2.633166</v>
      </c>
      <c r="AM181" s="26">
        <v>0.7268016</v>
      </c>
      <c r="AN181" s="50">
        <f t="shared" si="44"/>
        <v>3.3599676</v>
      </c>
      <c r="AO181" s="26">
        <v>0.5850653</v>
      </c>
      <c r="AP181" s="26">
        <v>0</v>
      </c>
      <c r="AQ181" s="29">
        <f t="shared" si="45"/>
        <v>0.5850653</v>
      </c>
      <c r="AR181" s="26">
        <v>39.5042</v>
      </c>
      <c r="AS181" s="26">
        <v>6.719936</v>
      </c>
      <c r="AT181" s="26">
        <v>11.2267</v>
      </c>
      <c r="AU181" s="26">
        <v>35.17566</v>
      </c>
      <c r="AV181" s="30">
        <f t="shared" si="46"/>
        <v>92.626496</v>
      </c>
      <c r="AW181" s="26">
        <v>0.9191756</v>
      </c>
      <c r="AX181" s="26">
        <v>2.369552</v>
      </c>
      <c r="AY181" s="26">
        <v>0</v>
      </c>
      <c r="AZ181" s="26">
        <v>0</v>
      </c>
      <c r="BA181" s="26">
        <v>0</v>
      </c>
      <c r="BB181" s="26">
        <v>0</v>
      </c>
      <c r="BC181" s="26">
        <v>0.01067366</v>
      </c>
      <c r="BD181" s="31">
        <f t="shared" si="47"/>
        <v>3.2994012600000002</v>
      </c>
      <c r="BE181" s="26">
        <f t="shared" si="48"/>
        <v>100.000006944</v>
      </c>
    </row>
    <row r="182" spans="1:57" ht="12" customHeight="1">
      <c r="A182" s="2" t="s">
        <v>782</v>
      </c>
      <c r="B182" s="4">
        <v>91</v>
      </c>
      <c r="C182" s="4" t="s">
        <v>782</v>
      </c>
      <c r="D182" s="2" t="s">
        <v>63</v>
      </c>
      <c r="E182" s="22">
        <v>3</v>
      </c>
      <c r="F182" s="45">
        <v>10154.9455</v>
      </c>
      <c r="G182" s="44">
        <v>2792.5068493150684</v>
      </c>
      <c r="H182" s="4" t="s">
        <v>763</v>
      </c>
      <c r="I182" s="4" t="s">
        <v>860</v>
      </c>
      <c r="J182" s="25">
        <v>6</v>
      </c>
      <c r="K182" s="4" t="s">
        <v>1120</v>
      </c>
      <c r="L182" s="13" t="s">
        <v>1250</v>
      </c>
      <c r="M182" s="13"/>
      <c r="N182" s="62" t="s">
        <v>483</v>
      </c>
      <c r="O182" s="2"/>
      <c r="P182" s="95" t="s">
        <v>1203</v>
      </c>
      <c r="Q182" s="99" t="s">
        <v>1203</v>
      </c>
      <c r="R182" s="2"/>
      <c r="S182" s="2"/>
      <c r="T182" s="2"/>
      <c r="U182" s="2"/>
      <c r="V182" s="2" t="s">
        <v>860</v>
      </c>
      <c r="W182" s="2"/>
      <c r="X182" s="2"/>
      <c r="Y182" s="2"/>
      <c r="Z182" s="26">
        <v>0.07799194</v>
      </c>
      <c r="AA182" s="26">
        <v>0.09622256</v>
      </c>
      <c r="AB182" s="26">
        <v>0.2307675</v>
      </c>
      <c r="AC182" s="26">
        <v>0.02910518</v>
      </c>
      <c r="AD182" s="26">
        <v>0.0909581</v>
      </c>
      <c r="AE182" s="26">
        <v>0.06563731</v>
      </c>
      <c r="AF182" s="27">
        <f t="shared" si="42"/>
        <v>0.5906825899999999</v>
      </c>
      <c r="AG182" s="26">
        <v>4.358137</v>
      </c>
      <c r="AH182" s="26">
        <v>0</v>
      </c>
      <c r="AI182" s="26">
        <v>0</v>
      </c>
      <c r="AJ182" s="26">
        <v>0</v>
      </c>
      <c r="AK182" s="26">
        <v>0.00322603</v>
      </c>
      <c r="AL182" s="28">
        <f t="shared" si="43"/>
        <v>4.361363030000001</v>
      </c>
      <c r="AM182" s="26">
        <v>1.857688</v>
      </c>
      <c r="AN182" s="50">
        <f t="shared" si="44"/>
        <v>6.219051030000001</v>
      </c>
      <c r="AO182" s="26">
        <v>0.745213</v>
      </c>
      <c r="AP182" s="26">
        <v>0</v>
      </c>
      <c r="AQ182" s="29">
        <f t="shared" si="45"/>
        <v>0.745213</v>
      </c>
      <c r="AR182" s="26">
        <v>45.84262</v>
      </c>
      <c r="AS182" s="26">
        <v>7.02508</v>
      </c>
      <c r="AT182" s="26">
        <v>11.20337</v>
      </c>
      <c r="AU182" s="26">
        <v>22.28481</v>
      </c>
      <c r="AV182" s="30">
        <f t="shared" si="46"/>
        <v>86.35587999999998</v>
      </c>
      <c r="AW182" s="26">
        <v>2.975552</v>
      </c>
      <c r="AX182" s="26">
        <v>2.759789</v>
      </c>
      <c r="AY182" s="26">
        <v>0</v>
      </c>
      <c r="AZ182" s="26">
        <v>0</v>
      </c>
      <c r="BA182" s="26">
        <v>0</v>
      </c>
      <c r="BB182" s="26">
        <v>0.1667344</v>
      </c>
      <c r="BC182" s="26">
        <v>0.187092</v>
      </c>
      <c r="BD182" s="31">
        <f t="shared" si="47"/>
        <v>6.0891674</v>
      </c>
      <c r="BE182" s="26">
        <f t="shared" si="48"/>
        <v>99.99999401999997</v>
      </c>
    </row>
    <row r="183" spans="1:57" ht="12" customHeight="1">
      <c r="A183" s="2" t="s">
        <v>782</v>
      </c>
      <c r="B183" s="4">
        <v>91</v>
      </c>
      <c r="C183" s="4" t="s">
        <v>782</v>
      </c>
      <c r="D183" s="2" t="s">
        <v>63</v>
      </c>
      <c r="E183" s="22">
        <v>3</v>
      </c>
      <c r="F183" s="45">
        <v>86.768488</v>
      </c>
      <c r="G183" s="44">
        <v>10.329246575342474</v>
      </c>
      <c r="H183" s="4" t="s">
        <v>1122</v>
      </c>
      <c r="I183" s="4" t="s">
        <v>860</v>
      </c>
      <c r="J183" s="25">
        <v>13</v>
      </c>
      <c r="K183" s="4" t="s">
        <v>1121</v>
      </c>
      <c r="L183" s="13" t="s">
        <v>1251</v>
      </c>
      <c r="M183" s="13"/>
      <c r="N183" s="62" t="s">
        <v>1062</v>
      </c>
      <c r="O183" s="2" t="s">
        <v>1062</v>
      </c>
      <c r="P183" s="95" t="s">
        <v>9</v>
      </c>
      <c r="Q183" s="99" t="s">
        <v>9</v>
      </c>
      <c r="R183" s="2"/>
      <c r="S183" s="2"/>
      <c r="T183" s="2" t="s">
        <v>860</v>
      </c>
      <c r="U183" s="2" t="s">
        <v>860</v>
      </c>
      <c r="V183" s="2"/>
      <c r="W183" s="2"/>
      <c r="X183" s="2"/>
      <c r="Y183" s="2"/>
      <c r="Z183" s="26">
        <v>0.01971036</v>
      </c>
      <c r="AA183" s="26">
        <v>0</v>
      </c>
      <c r="AB183" s="26">
        <v>0.6971244</v>
      </c>
      <c r="AC183" s="26">
        <v>0.01867297</v>
      </c>
      <c r="AD183" s="26">
        <v>0.002074775</v>
      </c>
      <c r="AE183" s="26">
        <v>0</v>
      </c>
      <c r="AF183" s="27">
        <f t="shared" si="42"/>
        <v>0.737582505</v>
      </c>
      <c r="AG183" s="26">
        <v>50.22926</v>
      </c>
      <c r="AH183" s="26">
        <v>0</v>
      </c>
      <c r="AI183" s="26">
        <v>0</v>
      </c>
      <c r="AJ183" s="26">
        <v>0</v>
      </c>
      <c r="AK183" s="26">
        <v>0</v>
      </c>
      <c r="AL183" s="28">
        <f t="shared" si="43"/>
        <v>50.22926</v>
      </c>
      <c r="AM183" s="26">
        <v>32.25756</v>
      </c>
      <c r="AN183" s="50">
        <f t="shared" si="44"/>
        <v>82.48682</v>
      </c>
      <c r="AO183" s="26">
        <v>1.168098</v>
      </c>
      <c r="AP183" s="26">
        <v>0</v>
      </c>
      <c r="AQ183" s="29">
        <f t="shared" si="45"/>
        <v>1.168098</v>
      </c>
      <c r="AR183" s="26">
        <v>7.636209</v>
      </c>
      <c r="AS183" s="26">
        <v>0.5933856</v>
      </c>
      <c r="AT183" s="26">
        <v>1.201295</v>
      </c>
      <c r="AU183" s="26">
        <v>5.308311</v>
      </c>
      <c r="AV183" s="30">
        <f t="shared" si="46"/>
        <v>14.7392006</v>
      </c>
      <c r="AW183" s="26">
        <v>0.09647703</v>
      </c>
      <c r="AX183" s="26">
        <v>0.7718163</v>
      </c>
      <c r="AY183" s="26">
        <v>0</v>
      </c>
      <c r="AZ183" s="26">
        <v>0</v>
      </c>
      <c r="BA183" s="26">
        <v>0</v>
      </c>
      <c r="BB183" s="26">
        <v>0</v>
      </c>
      <c r="BC183" s="26">
        <v>0</v>
      </c>
      <c r="BD183" s="31">
        <f t="shared" si="47"/>
        <v>0.86829333</v>
      </c>
      <c r="BE183" s="26">
        <f t="shared" si="48"/>
        <v>99.999994435</v>
      </c>
    </row>
    <row r="184" spans="1:57" ht="12" customHeight="1">
      <c r="A184" s="2" t="s">
        <v>782</v>
      </c>
      <c r="B184" s="4">
        <v>91</v>
      </c>
      <c r="C184" s="4" t="s">
        <v>782</v>
      </c>
      <c r="D184" s="2" t="s">
        <v>63</v>
      </c>
      <c r="E184" s="22">
        <v>3</v>
      </c>
      <c r="F184" s="45">
        <v>247.164752</v>
      </c>
      <c r="G184" s="44">
        <v>35.010561643835594</v>
      </c>
      <c r="H184" s="4" t="s">
        <v>1122</v>
      </c>
      <c r="I184" s="4" t="s">
        <v>860</v>
      </c>
      <c r="J184" s="25">
        <v>32</v>
      </c>
      <c r="K184" s="4" t="s">
        <v>454</v>
      </c>
      <c r="L184" s="13" t="s">
        <v>981</v>
      </c>
      <c r="M184" s="13"/>
      <c r="N184" s="63" t="s">
        <v>1062</v>
      </c>
      <c r="O184" s="2" t="s">
        <v>1062</v>
      </c>
      <c r="P184" s="95" t="s">
        <v>9</v>
      </c>
      <c r="Q184" s="100" t="s">
        <v>9</v>
      </c>
      <c r="R184" s="2" t="s">
        <v>860</v>
      </c>
      <c r="S184" s="2" t="s">
        <v>860</v>
      </c>
      <c r="T184" s="2" t="s">
        <v>860</v>
      </c>
      <c r="U184" s="2" t="s">
        <v>860</v>
      </c>
      <c r="V184" s="2"/>
      <c r="W184" s="2"/>
      <c r="X184" s="2"/>
      <c r="Y184" s="2"/>
      <c r="Z184" s="26">
        <v>0.5021631</v>
      </c>
      <c r="AA184" s="26">
        <v>0.01820751</v>
      </c>
      <c r="AB184" s="26">
        <v>0.7949398</v>
      </c>
      <c r="AC184" s="26">
        <v>0.2031958</v>
      </c>
      <c r="AD184" s="26">
        <v>0.04151312</v>
      </c>
      <c r="AE184" s="26">
        <v>0.04187727</v>
      </c>
      <c r="AF184" s="27">
        <f t="shared" si="42"/>
        <v>1.6018966000000001</v>
      </c>
      <c r="AG184" s="26">
        <v>59.30513</v>
      </c>
      <c r="AH184" s="26">
        <v>0</v>
      </c>
      <c r="AI184" s="26">
        <v>0</v>
      </c>
      <c r="AJ184" s="26">
        <v>0</v>
      </c>
      <c r="AK184" s="26">
        <v>0</v>
      </c>
      <c r="AL184" s="28">
        <f t="shared" si="43"/>
        <v>59.30513</v>
      </c>
      <c r="AM184" s="26">
        <v>23.4571</v>
      </c>
      <c r="AN184" s="50">
        <f t="shared" si="44"/>
        <v>82.76223</v>
      </c>
      <c r="AO184" s="26">
        <v>1.584417</v>
      </c>
      <c r="AP184" s="26">
        <v>0</v>
      </c>
      <c r="AQ184" s="29">
        <f t="shared" si="45"/>
        <v>1.584417</v>
      </c>
      <c r="AR184" s="26">
        <v>8.705737</v>
      </c>
      <c r="AS184" s="26">
        <v>0.2053807</v>
      </c>
      <c r="AT184" s="26">
        <v>0.8426434</v>
      </c>
      <c r="AU184" s="26">
        <v>4.154225</v>
      </c>
      <c r="AV184" s="30">
        <f t="shared" si="46"/>
        <v>13.907986099999999</v>
      </c>
      <c r="AW184" s="26">
        <v>0.03969236</v>
      </c>
      <c r="AX184" s="26">
        <v>0.07974888</v>
      </c>
      <c r="AY184" s="26">
        <v>0</v>
      </c>
      <c r="AZ184" s="26">
        <v>0</v>
      </c>
      <c r="BA184" s="26">
        <v>0</v>
      </c>
      <c r="BB184" s="26">
        <v>0.02403391</v>
      </c>
      <c r="BC184" s="26">
        <v>0</v>
      </c>
      <c r="BD184" s="31">
        <f t="shared" si="47"/>
        <v>0.14347515</v>
      </c>
      <c r="BE184" s="26">
        <f t="shared" si="48"/>
        <v>100.00000485000001</v>
      </c>
    </row>
    <row r="185" spans="1:57" ht="12" customHeight="1">
      <c r="A185" s="2" t="s">
        <v>782</v>
      </c>
      <c r="B185" s="4">
        <v>91</v>
      </c>
      <c r="C185" s="4" t="s">
        <v>782</v>
      </c>
      <c r="D185" s="2" t="s">
        <v>63</v>
      </c>
      <c r="E185" s="22">
        <v>3</v>
      </c>
      <c r="F185" s="45">
        <v>114.017776</v>
      </c>
      <c r="G185" s="44">
        <v>29.008219178082193</v>
      </c>
      <c r="H185" s="4" t="s">
        <v>761</v>
      </c>
      <c r="I185" s="4" t="s">
        <v>860</v>
      </c>
      <c r="J185" s="25">
        <v>11</v>
      </c>
      <c r="K185" s="4" t="s">
        <v>302</v>
      </c>
      <c r="L185" s="13" t="s">
        <v>1252</v>
      </c>
      <c r="M185" s="13"/>
      <c r="N185" s="62" t="s">
        <v>1062</v>
      </c>
      <c r="O185" s="2" t="s">
        <v>1062</v>
      </c>
      <c r="P185" s="95" t="s">
        <v>9</v>
      </c>
      <c r="Q185" s="99" t="s">
        <v>9</v>
      </c>
      <c r="R185" s="2"/>
      <c r="S185" s="2"/>
      <c r="T185" s="2" t="s">
        <v>860</v>
      </c>
      <c r="U185" s="2" t="s">
        <v>860</v>
      </c>
      <c r="V185" s="2"/>
      <c r="W185" s="2"/>
      <c r="X185" s="2"/>
      <c r="Y185" s="2"/>
      <c r="Z185" s="26">
        <v>0.04025098</v>
      </c>
      <c r="AA185" s="26">
        <v>0</v>
      </c>
      <c r="AB185" s="26">
        <v>0.1191745</v>
      </c>
      <c r="AC185" s="26">
        <v>0.05998185</v>
      </c>
      <c r="AD185" s="26">
        <v>0.03788327</v>
      </c>
      <c r="AE185" s="26">
        <v>0.07971272</v>
      </c>
      <c r="AF185" s="27">
        <f t="shared" si="42"/>
        <v>0.33700332000000005</v>
      </c>
      <c r="AG185" s="26">
        <v>30.55602</v>
      </c>
      <c r="AH185" s="26">
        <v>0</v>
      </c>
      <c r="AI185" s="26">
        <v>0</v>
      </c>
      <c r="AJ185" s="26">
        <v>0</v>
      </c>
      <c r="AK185" s="26">
        <v>0</v>
      </c>
      <c r="AL185" s="28">
        <f t="shared" si="43"/>
        <v>30.55602</v>
      </c>
      <c r="AM185" s="26">
        <v>25.92163</v>
      </c>
      <c r="AN185" s="50">
        <f t="shared" si="44"/>
        <v>56.47765</v>
      </c>
      <c r="AO185" s="26">
        <v>0.8255396</v>
      </c>
      <c r="AP185" s="26">
        <v>0</v>
      </c>
      <c r="AQ185" s="29">
        <f t="shared" si="45"/>
        <v>0.8255396</v>
      </c>
      <c r="AR185" s="26">
        <v>23.92802</v>
      </c>
      <c r="AS185" s="26">
        <v>6.429107</v>
      </c>
      <c r="AT185" s="26">
        <v>5.191587</v>
      </c>
      <c r="AU185" s="26">
        <v>4.441024</v>
      </c>
      <c r="AV185" s="30">
        <f t="shared" si="46"/>
        <v>39.989737999999996</v>
      </c>
      <c r="AW185" s="26">
        <v>1.284085</v>
      </c>
      <c r="AX185" s="26">
        <v>1.085987</v>
      </c>
      <c r="AY185" s="26">
        <v>0</v>
      </c>
      <c r="AZ185" s="26">
        <v>0</v>
      </c>
      <c r="BA185" s="26">
        <v>0</v>
      </c>
      <c r="BB185" s="26">
        <v>0</v>
      </c>
      <c r="BC185" s="26">
        <v>0</v>
      </c>
      <c r="BD185" s="31">
        <f t="shared" si="47"/>
        <v>2.370072</v>
      </c>
      <c r="BE185" s="26">
        <f t="shared" si="48"/>
        <v>100.00000291999999</v>
      </c>
    </row>
    <row r="186" spans="1:57" ht="12" customHeight="1">
      <c r="A186" s="2" t="s">
        <v>782</v>
      </c>
      <c r="B186" s="4">
        <v>91</v>
      </c>
      <c r="C186" s="4" t="s">
        <v>782</v>
      </c>
      <c r="D186" s="2" t="s">
        <v>63</v>
      </c>
      <c r="E186" s="22">
        <v>3</v>
      </c>
      <c r="F186" s="45">
        <v>122.217656</v>
      </c>
      <c r="G186" s="44">
        <v>11.171178082191794</v>
      </c>
      <c r="H186" s="4" t="s">
        <v>1122</v>
      </c>
      <c r="I186" s="4" t="s">
        <v>860</v>
      </c>
      <c r="J186" s="25">
        <v>19</v>
      </c>
      <c r="K186" s="4" t="s">
        <v>303</v>
      </c>
      <c r="L186" s="13" t="s">
        <v>1253</v>
      </c>
      <c r="M186" s="13"/>
      <c r="N186" s="62" t="s">
        <v>1062</v>
      </c>
      <c r="O186" s="2" t="s">
        <v>1062</v>
      </c>
      <c r="P186" s="95" t="s">
        <v>9</v>
      </c>
      <c r="Q186" s="99" t="s">
        <v>9</v>
      </c>
      <c r="R186" s="2"/>
      <c r="S186" s="2"/>
      <c r="T186" s="2" t="s">
        <v>860</v>
      </c>
      <c r="U186" s="2" t="s">
        <v>860</v>
      </c>
      <c r="V186" s="2"/>
      <c r="W186" s="2"/>
      <c r="X186" s="2"/>
      <c r="Y186" s="2"/>
      <c r="Z186" s="26">
        <v>0.265086</v>
      </c>
      <c r="AA186" s="26">
        <v>0.0029454</v>
      </c>
      <c r="AB186" s="26">
        <v>0.7061596</v>
      </c>
      <c r="AC186" s="26">
        <v>0.1811421</v>
      </c>
      <c r="AD186" s="26">
        <v>0.007363499</v>
      </c>
      <c r="AE186" s="26">
        <v>0.1075071</v>
      </c>
      <c r="AF186" s="27">
        <f t="shared" si="42"/>
        <v>1.270203699</v>
      </c>
      <c r="AG186" s="26">
        <v>54.00464</v>
      </c>
      <c r="AH186" s="26">
        <v>0</v>
      </c>
      <c r="AI186" s="26">
        <v>0</v>
      </c>
      <c r="AJ186" s="26">
        <v>0</v>
      </c>
      <c r="AK186" s="26">
        <v>0</v>
      </c>
      <c r="AL186" s="28">
        <f t="shared" si="43"/>
        <v>54.00464</v>
      </c>
      <c r="AM186" s="26">
        <v>35.14672</v>
      </c>
      <c r="AN186" s="50">
        <f t="shared" si="44"/>
        <v>89.15136000000001</v>
      </c>
      <c r="AO186" s="26">
        <v>0.5581532</v>
      </c>
      <c r="AP186" s="26">
        <v>0</v>
      </c>
      <c r="AQ186" s="29">
        <f t="shared" si="45"/>
        <v>0.5581532</v>
      </c>
      <c r="AR186" s="26">
        <v>4.362873</v>
      </c>
      <c r="AS186" s="26">
        <v>0.2128051</v>
      </c>
      <c r="AT186" s="26">
        <v>1.228968</v>
      </c>
      <c r="AU186" s="26">
        <v>2.837893</v>
      </c>
      <c r="AV186" s="30">
        <f t="shared" si="46"/>
        <v>8.6425391</v>
      </c>
      <c r="AW186" s="26">
        <v>0.01693605</v>
      </c>
      <c r="AX186" s="26">
        <v>0.3527116</v>
      </c>
      <c r="AY186" s="26">
        <v>0</v>
      </c>
      <c r="AZ186" s="26">
        <v>0</v>
      </c>
      <c r="BA186" s="26">
        <v>0</v>
      </c>
      <c r="BB186" s="26">
        <v>0.008099849</v>
      </c>
      <c r="BC186" s="26">
        <v>0</v>
      </c>
      <c r="BD186" s="31">
        <f t="shared" si="47"/>
        <v>0.377747499</v>
      </c>
      <c r="BE186" s="26">
        <f t="shared" si="48"/>
        <v>100.00000349800003</v>
      </c>
    </row>
    <row r="187" spans="1:57" ht="12" customHeight="1">
      <c r="A187" s="2" t="s">
        <v>782</v>
      </c>
      <c r="B187" s="4">
        <v>91</v>
      </c>
      <c r="C187" s="4" t="s">
        <v>782</v>
      </c>
      <c r="D187" s="2" t="s">
        <v>63</v>
      </c>
      <c r="E187" s="22">
        <v>3</v>
      </c>
      <c r="F187" s="45">
        <v>16428.2931</v>
      </c>
      <c r="G187" s="44">
        <v>4398.997260273973</v>
      </c>
      <c r="H187" s="4" t="s">
        <v>763</v>
      </c>
      <c r="I187" s="4" t="s">
        <v>860</v>
      </c>
      <c r="J187" s="25">
        <v>51</v>
      </c>
      <c r="K187" s="4" t="s">
        <v>304</v>
      </c>
      <c r="L187" s="13" t="s">
        <v>1254</v>
      </c>
      <c r="M187" s="13"/>
      <c r="N187" s="62" t="s">
        <v>1062</v>
      </c>
      <c r="O187" s="2"/>
      <c r="P187" s="95" t="s">
        <v>9</v>
      </c>
      <c r="Q187" s="99" t="s">
        <v>9</v>
      </c>
      <c r="R187" s="2"/>
      <c r="S187" s="2"/>
      <c r="T187" s="2" t="s">
        <v>860</v>
      </c>
      <c r="U187" s="2" t="s">
        <v>860</v>
      </c>
      <c r="V187" s="2"/>
      <c r="W187" s="2"/>
      <c r="X187" s="2"/>
      <c r="Y187" s="2"/>
      <c r="Z187" s="26">
        <v>1.127788</v>
      </c>
      <c r="AA187" s="26">
        <v>0.3501976</v>
      </c>
      <c r="AB187" s="26">
        <v>0.7302521</v>
      </c>
      <c r="AC187" s="26">
        <v>0.1855953</v>
      </c>
      <c r="AD187" s="26">
        <v>0.1415878</v>
      </c>
      <c r="AE187" s="26">
        <v>0.4601862</v>
      </c>
      <c r="AF187" s="27">
        <f t="shared" si="42"/>
        <v>2.9956069999999997</v>
      </c>
      <c r="AG187" s="26">
        <v>31.20537</v>
      </c>
      <c r="AH187" s="26">
        <v>0.007308109</v>
      </c>
      <c r="AI187" s="26">
        <v>0</v>
      </c>
      <c r="AJ187" s="26">
        <v>0.0009258399</v>
      </c>
      <c r="AK187" s="26">
        <v>0.007116367</v>
      </c>
      <c r="AL187" s="28">
        <f t="shared" si="43"/>
        <v>31.220720315899996</v>
      </c>
      <c r="AM187" s="26">
        <v>18.83472</v>
      </c>
      <c r="AN187" s="50">
        <f t="shared" si="44"/>
        <v>50.0554403159</v>
      </c>
      <c r="AO187" s="26">
        <v>1.61576</v>
      </c>
      <c r="AP187" s="26">
        <v>0.001429847</v>
      </c>
      <c r="AQ187" s="29">
        <f t="shared" si="45"/>
        <v>1.6171898470000001</v>
      </c>
      <c r="AR187" s="26">
        <v>21.81765</v>
      </c>
      <c r="AS187" s="26">
        <v>2.829131</v>
      </c>
      <c r="AT187" s="26">
        <v>3.466377</v>
      </c>
      <c r="AU187" s="26">
        <v>8.560206</v>
      </c>
      <c r="AV187" s="30">
        <f t="shared" si="46"/>
        <v>36.67336400000001</v>
      </c>
      <c r="AW187" s="26">
        <v>6.328483</v>
      </c>
      <c r="AX187" s="26">
        <v>2.300071</v>
      </c>
      <c r="AY187" s="26">
        <v>0</v>
      </c>
      <c r="AZ187" s="26">
        <v>0.001539414</v>
      </c>
      <c r="BA187" s="26">
        <v>0</v>
      </c>
      <c r="BB187" s="26">
        <v>0.02264747</v>
      </c>
      <c r="BC187" s="26">
        <v>0.00565365</v>
      </c>
      <c r="BD187" s="31">
        <f t="shared" si="47"/>
        <v>8.658394534000001</v>
      </c>
      <c r="BE187" s="26">
        <f t="shared" si="48"/>
        <v>99.9999956969</v>
      </c>
    </row>
    <row r="188" spans="1:57" ht="12" customHeight="1">
      <c r="A188" s="2" t="s">
        <v>782</v>
      </c>
      <c r="B188" s="4">
        <v>91</v>
      </c>
      <c r="C188" s="4" t="s">
        <v>782</v>
      </c>
      <c r="D188" s="2" t="s">
        <v>63</v>
      </c>
      <c r="E188" s="22">
        <v>3</v>
      </c>
      <c r="F188" s="45">
        <v>1805.20154</v>
      </c>
      <c r="G188" s="44">
        <v>340.5150684931507</v>
      </c>
      <c r="H188" s="4" t="s">
        <v>763</v>
      </c>
      <c r="I188" s="4" t="s">
        <v>860</v>
      </c>
      <c r="J188" s="25">
        <v>203</v>
      </c>
      <c r="K188" s="4" t="s">
        <v>1008</v>
      </c>
      <c r="L188" s="13" t="s">
        <v>983</v>
      </c>
      <c r="M188" s="13"/>
      <c r="N188" s="63" t="s">
        <v>72</v>
      </c>
      <c r="O188" s="2" t="s">
        <v>72</v>
      </c>
      <c r="P188" s="95" t="s">
        <v>10</v>
      </c>
      <c r="Q188" s="100" t="s">
        <v>72</v>
      </c>
      <c r="R188" s="2" t="s">
        <v>860</v>
      </c>
      <c r="S188" s="2"/>
      <c r="T188" s="2"/>
      <c r="U188" s="2"/>
      <c r="V188" s="2"/>
      <c r="W188" s="2"/>
      <c r="X188" s="2"/>
      <c r="Y188" s="2"/>
      <c r="Z188" s="26">
        <v>3.332803</v>
      </c>
      <c r="AA188" s="26">
        <v>3.764385</v>
      </c>
      <c r="AB188" s="26">
        <v>1.207424</v>
      </c>
      <c r="AC188" s="26">
        <v>0.467261</v>
      </c>
      <c r="AD188" s="26">
        <v>0.6038865</v>
      </c>
      <c r="AE188" s="26">
        <v>1.416803</v>
      </c>
      <c r="AF188" s="27">
        <f t="shared" si="42"/>
        <v>10.7925625</v>
      </c>
      <c r="AG188" s="26">
        <v>36.70534</v>
      </c>
      <c r="AH188" s="26">
        <v>0.1364758</v>
      </c>
      <c r="AI188" s="26">
        <v>0</v>
      </c>
      <c r="AJ188" s="26">
        <v>0</v>
      </c>
      <c r="AK188" s="26">
        <v>0.05299351</v>
      </c>
      <c r="AL188" s="28">
        <f t="shared" si="43"/>
        <v>36.89480931</v>
      </c>
      <c r="AM188" s="26">
        <v>28.23576</v>
      </c>
      <c r="AN188" s="50">
        <f t="shared" si="44"/>
        <v>65.13056931</v>
      </c>
      <c r="AO188" s="26">
        <v>0.7971481</v>
      </c>
      <c r="AP188" s="26">
        <v>0</v>
      </c>
      <c r="AQ188" s="29">
        <f t="shared" si="45"/>
        <v>0.7971481</v>
      </c>
      <c r="AR188" s="26">
        <v>15.01837</v>
      </c>
      <c r="AS188" s="26">
        <v>1.2688</v>
      </c>
      <c r="AT188" s="26">
        <v>0.1659665</v>
      </c>
      <c r="AU188" s="26">
        <v>4.674407</v>
      </c>
      <c r="AV188" s="30">
        <f t="shared" si="46"/>
        <v>21.1275435</v>
      </c>
      <c r="AW188" s="26">
        <v>1.342303</v>
      </c>
      <c r="AX188" s="26">
        <v>0.6158125</v>
      </c>
      <c r="AY188" s="26">
        <v>0</v>
      </c>
      <c r="AZ188" s="26">
        <v>0.05329291</v>
      </c>
      <c r="BA188" s="26">
        <v>0</v>
      </c>
      <c r="BB188" s="26">
        <v>0.1172145</v>
      </c>
      <c r="BC188" s="26">
        <v>0.02355267</v>
      </c>
      <c r="BD188" s="31">
        <f t="shared" si="47"/>
        <v>2.1521755799999998</v>
      </c>
      <c r="BE188" s="26">
        <f t="shared" si="48"/>
        <v>99.99999899000001</v>
      </c>
    </row>
    <row r="189" spans="1:57" ht="12" customHeight="1">
      <c r="A189" s="2" t="s">
        <v>909</v>
      </c>
      <c r="B189" s="4">
        <v>94</v>
      </c>
      <c r="C189" s="4" t="s">
        <v>909</v>
      </c>
      <c r="D189" s="2" t="s">
        <v>64</v>
      </c>
      <c r="E189" s="22">
        <v>3</v>
      </c>
      <c r="F189" s="45">
        <v>1197.786719228</v>
      </c>
      <c r="G189" s="44">
        <v>431.213698630137</v>
      </c>
      <c r="H189" s="4" t="s">
        <v>1127</v>
      </c>
      <c r="I189" s="4" t="s">
        <v>860</v>
      </c>
      <c r="J189" s="25">
        <v>17</v>
      </c>
      <c r="K189" s="4" t="s">
        <v>1221</v>
      </c>
      <c r="L189" s="13" t="s">
        <v>1290</v>
      </c>
      <c r="M189" s="13"/>
      <c r="N189" s="63" t="s">
        <v>1062</v>
      </c>
      <c r="O189" s="2" t="s">
        <v>1062</v>
      </c>
      <c r="P189" s="95" t="s">
        <v>9</v>
      </c>
      <c r="Q189" s="100" t="s">
        <v>9</v>
      </c>
      <c r="R189" s="2" t="s">
        <v>860</v>
      </c>
      <c r="S189" s="2" t="s">
        <v>860</v>
      </c>
      <c r="T189" s="2" t="s">
        <v>860</v>
      </c>
      <c r="U189" s="2" t="s">
        <v>860</v>
      </c>
      <c r="V189" s="2"/>
      <c r="W189" s="2"/>
      <c r="X189" s="2"/>
      <c r="Y189" s="2"/>
      <c r="Z189" s="26">
        <v>0.6029193</v>
      </c>
      <c r="AA189" s="26">
        <v>0.1424645</v>
      </c>
      <c r="AB189" s="26">
        <v>0.178832</v>
      </c>
      <c r="AC189" s="26">
        <v>0.1091025</v>
      </c>
      <c r="AD189" s="26">
        <v>0.0865607</v>
      </c>
      <c r="AE189" s="26">
        <v>0.0561292</v>
      </c>
      <c r="AF189" s="27">
        <f t="shared" si="42"/>
        <v>1.1760082</v>
      </c>
      <c r="AG189" s="26">
        <v>71.99566</v>
      </c>
      <c r="AH189" s="26">
        <v>0</v>
      </c>
      <c r="AI189" s="26">
        <v>0</v>
      </c>
      <c r="AJ189" s="26">
        <v>0</v>
      </c>
      <c r="AK189" s="26">
        <v>0.1446435</v>
      </c>
      <c r="AL189" s="28">
        <f t="shared" si="43"/>
        <v>72.1403035</v>
      </c>
      <c r="AM189" s="26">
        <v>12.26607</v>
      </c>
      <c r="AN189" s="50">
        <f t="shared" si="44"/>
        <v>84.4063735</v>
      </c>
      <c r="AO189" s="26">
        <v>0</v>
      </c>
      <c r="AP189" s="26">
        <v>0</v>
      </c>
      <c r="AQ189" s="29">
        <f t="shared" si="45"/>
        <v>0</v>
      </c>
      <c r="AR189" s="26">
        <v>7.474877</v>
      </c>
      <c r="AS189" s="26">
        <v>0.5769962</v>
      </c>
      <c r="AT189" s="26">
        <v>0.07220905</v>
      </c>
      <c r="AU189" s="26">
        <v>5.872753</v>
      </c>
      <c r="AV189" s="30">
        <f t="shared" si="46"/>
        <v>13.99683525</v>
      </c>
      <c r="AW189" s="26">
        <v>0.2729818</v>
      </c>
      <c r="AX189" s="26">
        <v>0.08257831</v>
      </c>
      <c r="AY189" s="26">
        <v>0</v>
      </c>
      <c r="AZ189" s="26">
        <v>0</v>
      </c>
      <c r="BA189" s="26">
        <v>0</v>
      </c>
      <c r="BB189" s="26">
        <v>0.03471445</v>
      </c>
      <c r="BC189" s="26">
        <v>0.03050664</v>
      </c>
      <c r="BD189" s="31">
        <f t="shared" si="47"/>
        <v>0.42078119999999997</v>
      </c>
      <c r="BE189" s="26">
        <f t="shared" si="48"/>
        <v>99.99999815</v>
      </c>
    </row>
    <row r="190" spans="1:57" ht="12" customHeight="1">
      <c r="A190" s="2" t="s">
        <v>909</v>
      </c>
      <c r="B190" s="4">
        <v>94</v>
      </c>
      <c r="C190" s="4" t="s">
        <v>909</v>
      </c>
      <c r="D190" s="2" t="s">
        <v>64</v>
      </c>
      <c r="E190" s="22">
        <v>3</v>
      </c>
      <c r="F190" s="45">
        <v>802.8076079449</v>
      </c>
      <c r="G190" s="44">
        <v>341.7972602739726</v>
      </c>
      <c r="H190" s="4" t="s">
        <v>663</v>
      </c>
      <c r="I190" s="4" t="s">
        <v>860</v>
      </c>
      <c r="J190" s="25">
        <v>412</v>
      </c>
      <c r="K190" s="4" t="s">
        <v>1222</v>
      </c>
      <c r="L190" s="13" t="s">
        <v>992</v>
      </c>
      <c r="M190" s="13"/>
      <c r="N190" s="63" t="s">
        <v>72</v>
      </c>
      <c r="O190" s="2" t="s">
        <v>73</v>
      </c>
      <c r="P190" s="95" t="s">
        <v>11</v>
      </c>
      <c r="Q190" s="100" t="s">
        <v>72</v>
      </c>
      <c r="R190" s="2" t="s">
        <v>860</v>
      </c>
      <c r="S190" s="2"/>
      <c r="T190" s="2"/>
      <c r="U190" s="2"/>
      <c r="V190" s="2"/>
      <c r="W190" s="2"/>
      <c r="X190" s="2"/>
      <c r="Y190" s="2"/>
      <c r="Z190" s="26">
        <v>12.31592</v>
      </c>
      <c r="AA190" s="26">
        <v>2.967073</v>
      </c>
      <c r="AB190" s="26">
        <v>5.301763</v>
      </c>
      <c r="AC190" s="26">
        <v>0.729801</v>
      </c>
      <c r="AD190" s="26">
        <v>3.348004</v>
      </c>
      <c r="AE190" s="26">
        <v>4.289122</v>
      </c>
      <c r="AF190" s="27">
        <f t="shared" si="42"/>
        <v>28.951683</v>
      </c>
      <c r="AG190" s="26">
        <v>18.86508</v>
      </c>
      <c r="AH190" s="26">
        <v>0</v>
      </c>
      <c r="AI190" s="26">
        <v>0</v>
      </c>
      <c r="AJ190" s="26">
        <v>0</v>
      </c>
      <c r="AK190" s="26">
        <v>0.2299266</v>
      </c>
      <c r="AL190" s="28">
        <f t="shared" si="43"/>
        <v>19.095006599999998</v>
      </c>
      <c r="AM190" s="26">
        <v>7.597665</v>
      </c>
      <c r="AN190" s="50">
        <f t="shared" si="44"/>
        <v>26.692671599999997</v>
      </c>
      <c r="AO190" s="26">
        <v>0</v>
      </c>
      <c r="AP190" s="26">
        <v>0</v>
      </c>
      <c r="AQ190" s="29">
        <f t="shared" si="45"/>
        <v>0</v>
      </c>
      <c r="AR190" s="26">
        <v>23.75385</v>
      </c>
      <c r="AS190" s="26">
        <v>1.38707</v>
      </c>
      <c r="AT190" s="26">
        <v>0.2566074</v>
      </c>
      <c r="AU190" s="26">
        <v>9.114665</v>
      </c>
      <c r="AV190" s="30">
        <f t="shared" si="46"/>
        <v>34.5121924</v>
      </c>
      <c r="AW190" s="26">
        <v>7.050819</v>
      </c>
      <c r="AX190" s="26">
        <v>1.675964</v>
      </c>
      <c r="AY190" s="26">
        <v>0</v>
      </c>
      <c r="AZ190" s="26">
        <v>0</v>
      </c>
      <c r="BA190" s="26">
        <v>0</v>
      </c>
      <c r="BB190" s="26">
        <v>0.06502067</v>
      </c>
      <c r="BC190" s="26">
        <v>1.051653</v>
      </c>
      <c r="BD190" s="31">
        <f t="shared" si="47"/>
        <v>9.84345667</v>
      </c>
      <c r="BE190" s="26">
        <f t="shared" si="48"/>
        <v>100.00000367</v>
      </c>
    </row>
    <row r="191" spans="1:57" ht="12" customHeight="1">
      <c r="A191" s="2" t="s">
        <v>909</v>
      </c>
      <c r="B191" s="4">
        <v>94</v>
      </c>
      <c r="C191" s="4" t="s">
        <v>909</v>
      </c>
      <c r="D191" s="2" t="s">
        <v>64</v>
      </c>
      <c r="E191" s="22">
        <v>3</v>
      </c>
      <c r="F191" s="45">
        <v>330.7972040045</v>
      </c>
      <c r="G191" s="44">
        <v>121.91643835616438</v>
      </c>
      <c r="H191" s="4" t="s">
        <v>1127</v>
      </c>
      <c r="I191" s="4" t="s">
        <v>860</v>
      </c>
      <c r="J191" s="25">
        <v>45</v>
      </c>
      <c r="K191" s="4" t="s">
        <v>1223</v>
      </c>
      <c r="L191" s="13" t="s">
        <v>993</v>
      </c>
      <c r="M191" s="13"/>
      <c r="N191" s="63" t="s">
        <v>1062</v>
      </c>
      <c r="O191" s="2" t="s">
        <v>1062</v>
      </c>
      <c r="P191" s="95" t="s">
        <v>9</v>
      </c>
      <c r="Q191" s="100" t="s">
        <v>9</v>
      </c>
      <c r="R191" s="2" t="s">
        <v>860</v>
      </c>
      <c r="S191" s="2" t="s">
        <v>860</v>
      </c>
      <c r="T191" s="2" t="s">
        <v>860</v>
      </c>
      <c r="U191" s="2" t="s">
        <v>860</v>
      </c>
      <c r="V191" s="2"/>
      <c r="W191" s="2"/>
      <c r="X191" s="2"/>
      <c r="Y191" s="2"/>
      <c r="Z191" s="26">
        <v>1.42566</v>
      </c>
      <c r="AA191" s="26">
        <v>0.119984</v>
      </c>
      <c r="AB191" s="26">
        <v>0.446199</v>
      </c>
      <c r="AC191" s="26">
        <v>1.464839</v>
      </c>
      <c r="AD191" s="26">
        <v>0.7351401</v>
      </c>
      <c r="AE191" s="26">
        <v>0.1945319</v>
      </c>
      <c r="AF191" s="27">
        <f t="shared" si="42"/>
        <v>4.386354</v>
      </c>
      <c r="AG191" s="26">
        <v>42.74668</v>
      </c>
      <c r="AH191" s="26">
        <v>0</v>
      </c>
      <c r="AI191" s="26">
        <v>0</v>
      </c>
      <c r="AJ191" s="26">
        <v>0</v>
      </c>
      <c r="AK191" s="26">
        <v>0.1153588</v>
      </c>
      <c r="AL191" s="28">
        <f t="shared" si="43"/>
        <v>42.8620388</v>
      </c>
      <c r="AM191" s="26">
        <v>12.20137</v>
      </c>
      <c r="AN191" s="50">
        <f t="shared" si="44"/>
        <v>55.063408800000005</v>
      </c>
      <c r="AO191" s="26">
        <v>0</v>
      </c>
      <c r="AP191" s="26">
        <v>0</v>
      </c>
      <c r="AQ191" s="29">
        <f t="shared" si="45"/>
        <v>0</v>
      </c>
      <c r="AR191" s="26">
        <v>26.06265</v>
      </c>
      <c r="AS191" s="26">
        <v>0.8417925</v>
      </c>
      <c r="AT191" s="26">
        <v>0.0584956</v>
      </c>
      <c r="AU191" s="26">
        <v>6.461996</v>
      </c>
      <c r="AV191" s="30">
        <f t="shared" si="46"/>
        <v>33.4249341</v>
      </c>
      <c r="AW191" s="26">
        <v>5.176997</v>
      </c>
      <c r="AX191" s="26">
        <v>1.948312</v>
      </c>
      <c r="AY191" s="26">
        <v>0</v>
      </c>
      <c r="AZ191" s="26">
        <v>0</v>
      </c>
      <c r="BA191" s="26">
        <v>0</v>
      </c>
      <c r="BB191" s="26">
        <v>0</v>
      </c>
      <c r="BC191" s="26">
        <v>0</v>
      </c>
      <c r="BD191" s="31">
        <f t="shared" si="47"/>
        <v>7.125309</v>
      </c>
      <c r="BE191" s="26">
        <f t="shared" si="48"/>
        <v>100.0000059</v>
      </c>
    </row>
    <row r="192" spans="1:57" ht="12" customHeight="1">
      <c r="A192" s="2" t="s">
        <v>909</v>
      </c>
      <c r="B192" s="4">
        <v>94</v>
      </c>
      <c r="C192" s="4" t="s">
        <v>909</v>
      </c>
      <c r="D192" s="2" t="s">
        <v>64</v>
      </c>
      <c r="E192" s="22">
        <v>3</v>
      </c>
      <c r="F192" s="45">
        <v>1600.183122415</v>
      </c>
      <c r="G192" s="44">
        <v>721.8876712328768</v>
      </c>
      <c r="H192" s="4" t="s">
        <v>1127</v>
      </c>
      <c r="I192" s="4" t="s">
        <v>860</v>
      </c>
      <c r="J192" s="11">
        <v>24</v>
      </c>
      <c r="K192" s="4" t="s">
        <v>1224</v>
      </c>
      <c r="L192" s="13" t="s">
        <v>994</v>
      </c>
      <c r="M192" s="13"/>
      <c r="N192" s="63" t="s">
        <v>1062</v>
      </c>
      <c r="O192" s="2" t="s">
        <v>1062</v>
      </c>
      <c r="P192" s="95" t="s">
        <v>9</v>
      </c>
      <c r="Q192" s="100" t="s">
        <v>9</v>
      </c>
      <c r="R192" s="2" t="s">
        <v>860</v>
      </c>
      <c r="S192" s="2" t="s">
        <v>860</v>
      </c>
      <c r="T192" s="2" t="s">
        <v>860</v>
      </c>
      <c r="U192" s="2" t="s">
        <v>860</v>
      </c>
      <c r="V192" s="2"/>
      <c r="W192" s="2"/>
      <c r="X192" s="2"/>
      <c r="Y192" s="2"/>
      <c r="Z192" s="26">
        <v>0.7573589</v>
      </c>
      <c r="AA192" s="26">
        <v>0.1031484</v>
      </c>
      <c r="AB192" s="26">
        <v>0.2149018</v>
      </c>
      <c r="AC192" s="26">
        <v>0.2248567</v>
      </c>
      <c r="AD192" s="26">
        <v>0.06411622</v>
      </c>
      <c r="AE192" s="26">
        <v>0.05725467</v>
      </c>
      <c r="AF192" s="27">
        <f t="shared" si="42"/>
        <v>1.42163669</v>
      </c>
      <c r="AG192" s="26">
        <v>54.46881</v>
      </c>
      <c r="AH192" s="26">
        <v>0</v>
      </c>
      <c r="AI192" s="26">
        <v>0</v>
      </c>
      <c r="AJ192" s="26">
        <v>0</v>
      </c>
      <c r="AK192" s="26">
        <v>0</v>
      </c>
      <c r="AL192" s="28">
        <f t="shared" si="43"/>
        <v>54.46881</v>
      </c>
      <c r="AM192" s="26">
        <v>23.30917</v>
      </c>
      <c r="AN192" s="50">
        <f t="shared" si="44"/>
        <v>77.77798</v>
      </c>
      <c r="AO192" s="26">
        <v>0.1251391</v>
      </c>
      <c r="AP192" s="26">
        <v>0</v>
      </c>
      <c r="AQ192" s="29">
        <f t="shared" si="45"/>
        <v>0.1251391</v>
      </c>
      <c r="AR192" s="26">
        <v>15.58351</v>
      </c>
      <c r="AS192" s="26">
        <v>0.199154</v>
      </c>
      <c r="AT192" s="26">
        <v>0.07294627</v>
      </c>
      <c r="AU192" s="26">
        <v>3.048445</v>
      </c>
      <c r="AV192" s="30">
        <f t="shared" si="46"/>
        <v>18.90405527</v>
      </c>
      <c r="AW192" s="26">
        <v>1.255947</v>
      </c>
      <c r="AX192" s="26">
        <v>0.4922889</v>
      </c>
      <c r="AY192" s="26">
        <v>0</v>
      </c>
      <c r="AZ192" s="26">
        <v>0</v>
      </c>
      <c r="BA192" s="26">
        <v>0</v>
      </c>
      <c r="BB192" s="26">
        <v>0.005736715</v>
      </c>
      <c r="BC192" s="26">
        <v>0.01721014</v>
      </c>
      <c r="BD192" s="31">
        <f t="shared" si="47"/>
        <v>1.7711827549999999</v>
      </c>
      <c r="BE192" s="26">
        <f t="shared" si="48"/>
        <v>99.999993815</v>
      </c>
    </row>
    <row r="193" spans="1:57" ht="12" customHeight="1">
      <c r="A193" s="2" t="s">
        <v>909</v>
      </c>
      <c r="B193" s="4">
        <v>94</v>
      </c>
      <c r="C193" s="4" t="s">
        <v>909</v>
      </c>
      <c r="D193" s="2" t="s">
        <v>64</v>
      </c>
      <c r="E193" s="22">
        <v>3</v>
      </c>
      <c r="F193" s="45">
        <v>5039.879586998</v>
      </c>
      <c r="G193" s="44">
        <v>2578.778082191781</v>
      </c>
      <c r="H193" s="21" t="s">
        <v>763</v>
      </c>
      <c r="I193" s="4" t="s">
        <v>860</v>
      </c>
      <c r="J193" s="25">
        <v>70</v>
      </c>
      <c r="K193" s="4" t="s">
        <v>1225</v>
      </c>
      <c r="L193" s="13" t="s">
        <v>1291</v>
      </c>
      <c r="M193" s="13"/>
      <c r="N193" s="62" t="s">
        <v>1062</v>
      </c>
      <c r="O193" s="2" t="s">
        <v>72</v>
      </c>
      <c r="P193" s="95" t="s">
        <v>9</v>
      </c>
      <c r="Q193" s="99" t="s">
        <v>9</v>
      </c>
      <c r="R193" s="2"/>
      <c r="S193" s="2"/>
      <c r="T193" s="2" t="s">
        <v>860</v>
      </c>
      <c r="U193" s="2" t="s">
        <v>860</v>
      </c>
      <c r="V193" s="2"/>
      <c r="W193" s="2"/>
      <c r="X193" s="2"/>
      <c r="Y193" s="2"/>
      <c r="Z193" s="26">
        <v>2.206534</v>
      </c>
      <c r="AA193" s="26">
        <v>0.4300209</v>
      </c>
      <c r="AB193" s="26">
        <v>1.122865</v>
      </c>
      <c r="AC193" s="26">
        <v>0.5434503</v>
      </c>
      <c r="AD193" s="26">
        <v>0.2055372</v>
      </c>
      <c r="AE193" s="26">
        <v>0.3100915</v>
      </c>
      <c r="AF193" s="27">
        <f t="shared" si="42"/>
        <v>4.818498900000001</v>
      </c>
      <c r="AG193" s="26">
        <v>66.09451</v>
      </c>
      <c r="AH193" s="26">
        <v>0</v>
      </c>
      <c r="AI193" s="26">
        <v>0</v>
      </c>
      <c r="AJ193" s="26">
        <v>0</v>
      </c>
      <c r="AK193" s="26">
        <v>0.01250009</v>
      </c>
      <c r="AL193" s="28">
        <f t="shared" si="43"/>
        <v>66.10701009</v>
      </c>
      <c r="AM193" s="26">
        <v>15.9169</v>
      </c>
      <c r="AN193" s="50">
        <f t="shared" si="44"/>
        <v>82.02391009</v>
      </c>
      <c r="AO193" s="26">
        <v>0.03973243</v>
      </c>
      <c r="AP193" s="26">
        <v>0</v>
      </c>
      <c r="AQ193" s="29">
        <f t="shared" si="45"/>
        <v>0.03973243</v>
      </c>
      <c r="AR193" s="26">
        <v>9.700534</v>
      </c>
      <c r="AS193" s="26">
        <v>0.1013579</v>
      </c>
      <c r="AT193" s="26">
        <v>0.02776805</v>
      </c>
      <c r="AU193" s="26">
        <v>1.705351</v>
      </c>
      <c r="AV193" s="30">
        <f t="shared" si="46"/>
        <v>11.53501095</v>
      </c>
      <c r="AW193" s="26">
        <v>1.288777</v>
      </c>
      <c r="AX193" s="26">
        <v>0.2608233</v>
      </c>
      <c r="AY193" s="26">
        <v>0</v>
      </c>
      <c r="AZ193" s="26">
        <v>0</v>
      </c>
      <c r="BA193" s="26">
        <v>0</v>
      </c>
      <c r="BB193" s="26">
        <v>0.01657155</v>
      </c>
      <c r="BC193" s="26">
        <v>0.01667869</v>
      </c>
      <c r="BD193" s="31">
        <f t="shared" si="47"/>
        <v>1.5828505400000001</v>
      </c>
      <c r="BE193" s="26">
        <f t="shared" si="48"/>
        <v>100.00000290999999</v>
      </c>
    </row>
    <row r="194" spans="1:57" ht="12" customHeight="1">
      <c r="A194" s="2" t="s">
        <v>909</v>
      </c>
      <c r="B194" s="4">
        <v>94</v>
      </c>
      <c r="C194" s="4" t="s">
        <v>909</v>
      </c>
      <c r="D194" s="2" t="s">
        <v>64</v>
      </c>
      <c r="E194" s="22">
        <v>3</v>
      </c>
      <c r="F194" s="45">
        <v>858.4164911052</v>
      </c>
      <c r="G194" s="44">
        <v>361.75479452054793</v>
      </c>
      <c r="H194" s="4" t="s">
        <v>1127</v>
      </c>
      <c r="I194" s="4" t="s">
        <v>860</v>
      </c>
      <c r="J194" s="25">
        <v>44</v>
      </c>
      <c r="K194" s="4" t="s">
        <v>1226</v>
      </c>
      <c r="L194" s="13" t="s">
        <v>995</v>
      </c>
      <c r="M194" s="13"/>
      <c r="N194" s="63" t="s">
        <v>1062</v>
      </c>
      <c r="O194" s="2" t="s">
        <v>1062</v>
      </c>
      <c r="P194" s="95" t="s">
        <v>9</v>
      </c>
      <c r="Q194" s="100" t="s">
        <v>9</v>
      </c>
      <c r="R194" s="2" t="s">
        <v>860</v>
      </c>
      <c r="S194" s="2" t="s">
        <v>860</v>
      </c>
      <c r="T194" s="2" t="s">
        <v>860</v>
      </c>
      <c r="U194" s="2" t="s">
        <v>860</v>
      </c>
      <c r="V194" s="2"/>
      <c r="W194" s="2"/>
      <c r="X194" s="2"/>
      <c r="Y194" s="2"/>
      <c r="Z194" s="26">
        <v>1.219626</v>
      </c>
      <c r="AA194" s="26">
        <v>0.1416414</v>
      </c>
      <c r="AB194" s="26">
        <v>0.6939486</v>
      </c>
      <c r="AC194" s="26">
        <v>0.3434621</v>
      </c>
      <c r="AD194" s="26">
        <v>0.1267539</v>
      </c>
      <c r="AE194" s="26">
        <v>0.3901168</v>
      </c>
      <c r="AF194" s="27">
        <f t="shared" si="42"/>
        <v>2.9155488000000003</v>
      </c>
      <c r="AG194" s="26">
        <v>75.86707</v>
      </c>
      <c r="AH194" s="26">
        <v>0</v>
      </c>
      <c r="AI194" s="26">
        <v>0</v>
      </c>
      <c r="AJ194" s="26">
        <v>0</v>
      </c>
      <c r="AK194" s="26">
        <v>0</v>
      </c>
      <c r="AL194" s="28">
        <f t="shared" si="43"/>
        <v>75.86707</v>
      </c>
      <c r="AM194" s="26">
        <v>12.66134</v>
      </c>
      <c r="AN194" s="50">
        <f t="shared" si="44"/>
        <v>88.52841</v>
      </c>
      <c r="AO194" s="26">
        <v>0</v>
      </c>
      <c r="AP194" s="26">
        <v>0</v>
      </c>
      <c r="AQ194" s="29">
        <f t="shared" si="45"/>
        <v>0</v>
      </c>
      <c r="AR194" s="26">
        <v>7.943872</v>
      </c>
      <c r="AS194" s="26">
        <v>0.03061384</v>
      </c>
      <c r="AT194" s="26">
        <v>0.00933093</v>
      </c>
      <c r="AU194" s="26">
        <v>0.2865329</v>
      </c>
      <c r="AV194" s="30">
        <f t="shared" si="46"/>
        <v>8.27034967</v>
      </c>
      <c r="AW194" s="26">
        <v>0.2358943</v>
      </c>
      <c r="AX194" s="26">
        <v>0.04634013</v>
      </c>
      <c r="AY194" s="26">
        <v>0</v>
      </c>
      <c r="AZ194" s="26">
        <v>0</v>
      </c>
      <c r="BA194" s="26">
        <v>0</v>
      </c>
      <c r="BB194" s="26">
        <v>0.003459783</v>
      </c>
      <c r="BC194" s="26">
        <v>0</v>
      </c>
      <c r="BD194" s="31">
        <f t="shared" si="47"/>
        <v>0.285694213</v>
      </c>
      <c r="BE194" s="26">
        <f t="shared" si="48"/>
        <v>100.00000268299999</v>
      </c>
    </row>
    <row r="195" spans="1:65" ht="12" customHeight="1">
      <c r="A195" s="2" t="s">
        <v>909</v>
      </c>
      <c r="B195" s="4">
        <v>94</v>
      </c>
      <c r="C195" s="4" t="s">
        <v>909</v>
      </c>
      <c r="D195" s="2" t="s">
        <v>64</v>
      </c>
      <c r="E195" s="22">
        <v>3</v>
      </c>
      <c r="F195" s="45">
        <v>16409.35226432</v>
      </c>
      <c r="G195" s="44">
        <v>7511.450684931507</v>
      </c>
      <c r="H195" s="4" t="s">
        <v>763</v>
      </c>
      <c r="I195" s="4" t="s">
        <v>860</v>
      </c>
      <c r="J195" s="25">
        <v>51</v>
      </c>
      <c r="K195" s="4" t="s">
        <v>1227</v>
      </c>
      <c r="L195" s="13" t="s">
        <v>996</v>
      </c>
      <c r="M195" s="13"/>
      <c r="N195" s="63" t="s">
        <v>1062</v>
      </c>
      <c r="O195" s="2" t="s">
        <v>72</v>
      </c>
      <c r="P195" s="95" t="s">
        <v>9</v>
      </c>
      <c r="Q195" s="100" t="s">
        <v>9</v>
      </c>
      <c r="R195" s="2" t="s">
        <v>860</v>
      </c>
      <c r="S195" s="2" t="s">
        <v>860</v>
      </c>
      <c r="T195" s="2" t="s">
        <v>860</v>
      </c>
      <c r="U195" s="2" t="s">
        <v>860</v>
      </c>
      <c r="V195" s="2"/>
      <c r="W195" s="2" t="s">
        <v>860</v>
      </c>
      <c r="X195" s="2"/>
      <c r="Y195" s="2"/>
      <c r="Z195" s="26">
        <v>1.603534</v>
      </c>
      <c r="AA195" s="26">
        <v>0.2876202</v>
      </c>
      <c r="AB195" s="26">
        <v>0.7242198</v>
      </c>
      <c r="AC195" s="26">
        <v>0.4490004</v>
      </c>
      <c r="AD195" s="26">
        <v>0.1524512</v>
      </c>
      <c r="AE195" s="26">
        <v>0.213956</v>
      </c>
      <c r="AF195" s="27">
        <f t="shared" si="42"/>
        <v>3.4307816</v>
      </c>
      <c r="AG195" s="26">
        <v>74.17854</v>
      </c>
      <c r="AH195" s="26">
        <v>0</v>
      </c>
      <c r="AI195" s="26">
        <v>0</v>
      </c>
      <c r="AJ195" s="26">
        <v>0</v>
      </c>
      <c r="AK195" s="26">
        <v>0.006428003</v>
      </c>
      <c r="AL195" s="28">
        <f t="shared" si="43"/>
        <v>74.184968003</v>
      </c>
      <c r="AM195" s="26">
        <v>12.91019</v>
      </c>
      <c r="AN195" s="50">
        <f t="shared" si="44"/>
        <v>87.095158003</v>
      </c>
      <c r="AO195" s="26">
        <v>0.01220333</v>
      </c>
      <c r="AP195" s="26">
        <v>0</v>
      </c>
      <c r="AQ195" s="29">
        <f t="shared" si="45"/>
        <v>0.01220333</v>
      </c>
      <c r="AR195" s="26">
        <v>7.288406</v>
      </c>
      <c r="AS195" s="26">
        <v>0.06478462</v>
      </c>
      <c r="AT195" s="26">
        <v>0.01455624</v>
      </c>
      <c r="AU195" s="26">
        <v>1.113717</v>
      </c>
      <c r="AV195" s="30">
        <f t="shared" si="46"/>
        <v>8.48146386</v>
      </c>
      <c r="AW195" s="26">
        <v>0.8094347</v>
      </c>
      <c r="AX195" s="26">
        <v>0.1250444</v>
      </c>
      <c r="AY195" s="26">
        <v>0</v>
      </c>
      <c r="AZ195" s="26">
        <v>0</v>
      </c>
      <c r="BA195" s="26">
        <v>0</v>
      </c>
      <c r="BB195" s="26">
        <v>0.0335386</v>
      </c>
      <c r="BC195" s="26">
        <v>0.01237884</v>
      </c>
      <c r="BD195" s="31">
        <f t="shared" si="47"/>
        <v>0.9803965399999999</v>
      </c>
      <c r="BE195" s="26">
        <f t="shared" si="48"/>
        <v>100.00000333300001</v>
      </c>
      <c r="BF195" s="11"/>
      <c r="BG195" s="11"/>
      <c r="BH195" s="11"/>
      <c r="BI195" s="11"/>
      <c r="BJ195" s="11"/>
      <c r="BK195" s="11"/>
      <c r="BL195" s="11"/>
      <c r="BM195" s="11"/>
    </row>
    <row r="196" spans="1:66" ht="12" customHeight="1">
      <c r="A196" s="2" t="s">
        <v>909</v>
      </c>
      <c r="B196" s="4">
        <v>94</v>
      </c>
      <c r="C196" s="4" t="s">
        <v>909</v>
      </c>
      <c r="D196" s="2" t="s">
        <v>64</v>
      </c>
      <c r="E196" s="22">
        <v>3</v>
      </c>
      <c r="F196" s="45">
        <v>2043.611305422</v>
      </c>
      <c r="G196" s="44">
        <v>1528.182191780822</v>
      </c>
      <c r="H196" s="4" t="s">
        <v>763</v>
      </c>
      <c r="I196" s="4" t="s">
        <v>860</v>
      </c>
      <c r="J196" s="25">
        <v>425</v>
      </c>
      <c r="K196" s="4" t="s">
        <v>1228</v>
      </c>
      <c r="L196" s="13" t="s">
        <v>1292</v>
      </c>
      <c r="M196" s="13"/>
      <c r="N196" s="63" t="s">
        <v>72</v>
      </c>
      <c r="O196" s="2" t="s">
        <v>72</v>
      </c>
      <c r="P196" s="95" t="s">
        <v>11</v>
      </c>
      <c r="Q196" s="100" t="s">
        <v>72</v>
      </c>
      <c r="R196" s="2" t="s">
        <v>860</v>
      </c>
      <c r="S196" s="2"/>
      <c r="T196" s="2"/>
      <c r="U196" s="2"/>
      <c r="V196" s="2"/>
      <c r="W196" s="2"/>
      <c r="X196" s="2"/>
      <c r="Y196" s="2"/>
      <c r="Z196" s="26">
        <v>14.5573</v>
      </c>
      <c r="AA196" s="26">
        <v>3.051852</v>
      </c>
      <c r="AB196" s="26">
        <v>5.907241</v>
      </c>
      <c r="AC196" s="26">
        <v>1.761387</v>
      </c>
      <c r="AD196" s="26">
        <v>2.514606</v>
      </c>
      <c r="AE196" s="26">
        <v>1.353178</v>
      </c>
      <c r="AF196" s="27">
        <f t="shared" si="42"/>
        <v>29.145563999999997</v>
      </c>
      <c r="AG196" s="26">
        <v>8.015444</v>
      </c>
      <c r="AH196" s="26">
        <v>0</v>
      </c>
      <c r="AI196" s="26">
        <v>0</v>
      </c>
      <c r="AJ196" s="26">
        <v>0</v>
      </c>
      <c r="AK196" s="26">
        <v>0.06231685</v>
      </c>
      <c r="AL196" s="28">
        <f t="shared" si="43"/>
        <v>8.07776085</v>
      </c>
      <c r="AM196" s="26">
        <v>17.44748</v>
      </c>
      <c r="AN196" s="50">
        <f t="shared" si="44"/>
        <v>25.52524085</v>
      </c>
      <c r="AO196" s="26">
        <v>0.03871131</v>
      </c>
      <c r="AP196" s="26">
        <v>0</v>
      </c>
      <c r="AQ196" s="29">
        <f t="shared" si="45"/>
        <v>0.03871131</v>
      </c>
      <c r="AR196" s="26">
        <v>34.57625</v>
      </c>
      <c r="AS196" s="26">
        <v>1.172085</v>
      </c>
      <c r="AT196" s="26">
        <v>0.4503548</v>
      </c>
      <c r="AU196" s="26">
        <v>4.715734</v>
      </c>
      <c r="AV196" s="30">
        <f t="shared" si="46"/>
        <v>40.9144238</v>
      </c>
      <c r="AW196" s="26">
        <v>2.348002</v>
      </c>
      <c r="AX196" s="26">
        <v>1.520047</v>
      </c>
      <c r="AY196" s="26">
        <v>0</v>
      </c>
      <c r="AZ196" s="26">
        <v>0</v>
      </c>
      <c r="BA196" s="26">
        <v>0</v>
      </c>
      <c r="BB196" s="26">
        <v>0.2585158</v>
      </c>
      <c r="BC196" s="26">
        <v>0.2494876</v>
      </c>
      <c r="BD196" s="31">
        <f t="shared" si="47"/>
        <v>4.3760524</v>
      </c>
      <c r="BE196" s="26">
        <f t="shared" si="48"/>
        <v>99.99999236000001</v>
      </c>
      <c r="BN196" s="11"/>
    </row>
    <row r="197" spans="1:57" ht="12" customHeight="1">
      <c r="A197" s="2" t="s">
        <v>909</v>
      </c>
      <c r="B197" s="4">
        <v>94</v>
      </c>
      <c r="C197" s="4" t="s">
        <v>909</v>
      </c>
      <c r="D197" s="2" t="s">
        <v>64</v>
      </c>
      <c r="E197" s="22">
        <v>3</v>
      </c>
      <c r="F197" s="45">
        <v>1431.475585977</v>
      </c>
      <c r="G197" s="44">
        <v>818.7858904109593</v>
      </c>
      <c r="H197" s="4" t="s">
        <v>1230</v>
      </c>
      <c r="I197" s="4" t="s">
        <v>860</v>
      </c>
      <c r="J197" s="25">
        <v>32</v>
      </c>
      <c r="K197" s="4" t="s">
        <v>1229</v>
      </c>
      <c r="L197" s="13" t="s">
        <v>1328</v>
      </c>
      <c r="M197" s="13"/>
      <c r="N197" s="63" t="s">
        <v>72</v>
      </c>
      <c r="O197" s="2" t="s">
        <v>1062</v>
      </c>
      <c r="P197" s="95" t="s">
        <v>8</v>
      </c>
      <c r="Q197" s="100" t="s">
        <v>72</v>
      </c>
      <c r="R197" s="2" t="s">
        <v>860</v>
      </c>
      <c r="S197" s="2"/>
      <c r="T197" s="2"/>
      <c r="U197" s="2"/>
      <c r="V197" s="2"/>
      <c r="W197" s="2"/>
      <c r="X197" s="2"/>
      <c r="Y197" s="2"/>
      <c r="Z197" s="26">
        <v>0.63921</v>
      </c>
      <c r="AA197" s="26">
        <v>0.03828847</v>
      </c>
      <c r="AB197" s="26">
        <v>0.2001814</v>
      </c>
      <c r="AC197" s="26">
        <v>0.1795597</v>
      </c>
      <c r="AD197" s="26">
        <v>0.1235416</v>
      </c>
      <c r="AE197" s="26">
        <v>0.03891718</v>
      </c>
      <c r="AF197" s="27">
        <f t="shared" si="42"/>
        <v>1.21969835</v>
      </c>
      <c r="AG197" s="26">
        <v>19.878</v>
      </c>
      <c r="AH197" s="26">
        <v>0</v>
      </c>
      <c r="AI197" s="26">
        <v>0</v>
      </c>
      <c r="AJ197" s="26">
        <v>0</v>
      </c>
      <c r="AK197" s="26">
        <v>0</v>
      </c>
      <c r="AL197" s="28">
        <f t="shared" si="43"/>
        <v>19.878</v>
      </c>
      <c r="AM197" s="26">
        <v>21.73163</v>
      </c>
      <c r="AN197" s="50">
        <f t="shared" si="44"/>
        <v>41.609629999999996</v>
      </c>
      <c r="AO197" s="26">
        <v>0</v>
      </c>
      <c r="AP197" s="26">
        <v>0</v>
      </c>
      <c r="AQ197" s="29">
        <f t="shared" si="45"/>
        <v>0</v>
      </c>
      <c r="AR197" s="26">
        <v>39.42487</v>
      </c>
      <c r="AS197" s="26">
        <v>0.6895069</v>
      </c>
      <c r="AT197" s="26">
        <v>0.3167444</v>
      </c>
      <c r="AU197" s="26">
        <v>13.55456</v>
      </c>
      <c r="AV197" s="30">
        <f t="shared" si="46"/>
        <v>53.985681299999996</v>
      </c>
      <c r="AW197" s="26">
        <v>1.044351</v>
      </c>
      <c r="AX197" s="26">
        <v>2.120955</v>
      </c>
      <c r="AY197" s="26">
        <v>0</v>
      </c>
      <c r="AZ197" s="26">
        <v>0</v>
      </c>
      <c r="BA197" s="26">
        <v>0</v>
      </c>
      <c r="BB197" s="26">
        <v>0.008110367</v>
      </c>
      <c r="BC197" s="26">
        <v>0.01156827</v>
      </c>
      <c r="BD197" s="31">
        <f t="shared" si="47"/>
        <v>3.1849846370000003</v>
      </c>
      <c r="BE197" s="26">
        <f t="shared" si="48"/>
        <v>99.99999428699999</v>
      </c>
    </row>
    <row r="198" spans="1:67" ht="12" customHeight="1">
      <c r="A198" s="2" t="s">
        <v>909</v>
      </c>
      <c r="B198" s="4">
        <v>94</v>
      </c>
      <c r="C198" s="4" t="s">
        <v>909</v>
      </c>
      <c r="D198" s="2" t="s">
        <v>64</v>
      </c>
      <c r="E198" s="22">
        <v>3</v>
      </c>
      <c r="F198" s="45">
        <v>1128.81075</v>
      </c>
      <c r="G198" s="44">
        <v>913.113698630137</v>
      </c>
      <c r="H198" s="4" t="s">
        <v>1230</v>
      </c>
      <c r="I198" s="4" t="s">
        <v>860</v>
      </c>
      <c r="J198" s="25">
        <v>25</v>
      </c>
      <c r="K198" s="4" t="s">
        <v>1231</v>
      </c>
      <c r="L198" s="13" t="s">
        <v>1293</v>
      </c>
      <c r="M198" s="13"/>
      <c r="N198" s="62" t="s">
        <v>72</v>
      </c>
      <c r="O198" s="2"/>
      <c r="P198" s="95" t="s">
        <v>8</v>
      </c>
      <c r="Q198" s="99" t="s">
        <v>72</v>
      </c>
      <c r="R198" s="2"/>
      <c r="S198" s="2"/>
      <c r="T198" s="2"/>
      <c r="U198" s="2"/>
      <c r="V198" s="2"/>
      <c r="W198" s="2"/>
      <c r="X198" s="2"/>
      <c r="Y198" s="2"/>
      <c r="Z198" s="26">
        <v>0.5995634</v>
      </c>
      <c r="AA198" s="26">
        <v>0.1140925</v>
      </c>
      <c r="AB198" s="26">
        <v>0.2062594</v>
      </c>
      <c r="AC198" s="26">
        <v>0.02336065</v>
      </c>
      <c r="AD198" s="26">
        <v>0.1747663</v>
      </c>
      <c r="AE198" s="26">
        <v>0.2696441</v>
      </c>
      <c r="AF198" s="27">
        <f t="shared" si="42"/>
        <v>1.38768635</v>
      </c>
      <c r="AG198" s="26">
        <v>5.706137</v>
      </c>
      <c r="AH198" s="26">
        <v>0</v>
      </c>
      <c r="AI198" s="26">
        <v>0</v>
      </c>
      <c r="AJ198" s="26">
        <v>0</v>
      </c>
      <c r="AK198" s="26">
        <v>0</v>
      </c>
      <c r="AL198" s="28">
        <f t="shared" si="43"/>
        <v>5.706137</v>
      </c>
      <c r="AM198" s="26">
        <v>34.65453</v>
      </c>
      <c r="AN198" s="50">
        <f t="shared" si="44"/>
        <v>40.360667</v>
      </c>
      <c r="AO198" s="26">
        <v>0</v>
      </c>
      <c r="AP198" s="26">
        <v>0</v>
      </c>
      <c r="AQ198" s="29">
        <f t="shared" si="45"/>
        <v>0</v>
      </c>
      <c r="AR198" s="26">
        <v>26.60507</v>
      </c>
      <c r="AS198" s="26">
        <v>1.006979</v>
      </c>
      <c r="AT198" s="26">
        <v>29.47133</v>
      </c>
      <c r="AU198" s="26">
        <v>0.3516057</v>
      </c>
      <c r="AV198" s="30">
        <f t="shared" si="46"/>
        <v>57.4349847</v>
      </c>
      <c r="AW198" s="26">
        <v>0.6010783</v>
      </c>
      <c r="AX198" s="26">
        <v>0.05844149</v>
      </c>
      <c r="AY198" s="26">
        <v>0</v>
      </c>
      <c r="AZ198" s="26">
        <v>0</v>
      </c>
      <c r="BA198" s="26">
        <v>0</v>
      </c>
      <c r="BB198" s="26">
        <v>0.1571462</v>
      </c>
      <c r="BC198" s="26">
        <v>0</v>
      </c>
      <c r="BD198" s="31">
        <f t="shared" si="47"/>
        <v>0.81666599</v>
      </c>
      <c r="BE198" s="26">
        <f t="shared" si="48"/>
        <v>100.00000404000001</v>
      </c>
      <c r="BO198" s="11"/>
    </row>
    <row r="199" spans="1:57" ht="12" customHeight="1">
      <c r="A199" s="2" t="s">
        <v>923</v>
      </c>
      <c r="B199" s="4">
        <v>91</v>
      </c>
      <c r="C199" s="4" t="s">
        <v>923</v>
      </c>
      <c r="D199" s="2"/>
      <c r="E199" s="22">
        <v>3</v>
      </c>
      <c r="F199" s="45">
        <v>870.115136</v>
      </c>
      <c r="G199" s="44">
        <v>175.8849315068493</v>
      </c>
      <c r="H199" s="4" t="s">
        <v>258</v>
      </c>
      <c r="I199" s="4" t="s">
        <v>860</v>
      </c>
      <c r="J199" s="25">
        <v>8</v>
      </c>
      <c r="K199" s="4" t="s">
        <v>364</v>
      </c>
      <c r="L199" s="13" t="s">
        <v>277</v>
      </c>
      <c r="M199" s="13"/>
      <c r="N199" s="62" t="s">
        <v>483</v>
      </c>
      <c r="O199" s="2"/>
      <c r="P199" s="95" t="s">
        <v>1203</v>
      </c>
      <c r="Q199" s="99" t="s">
        <v>1203</v>
      </c>
      <c r="R199" s="2"/>
      <c r="S199" s="2"/>
      <c r="T199" s="2"/>
      <c r="U199" s="2"/>
      <c r="V199" s="2" t="s">
        <v>860</v>
      </c>
      <c r="W199" s="2"/>
      <c r="X199" s="2"/>
      <c r="Y199" s="2"/>
      <c r="Z199" s="26">
        <v>0.1446024</v>
      </c>
      <c r="AA199" s="26">
        <v>0.03620232</v>
      </c>
      <c r="AB199" s="26">
        <v>0.2755513</v>
      </c>
      <c r="AC199" s="26">
        <v>0.00796451</v>
      </c>
      <c r="AD199" s="26">
        <v>0.003206491</v>
      </c>
      <c r="AE199" s="26">
        <v>0.1218466</v>
      </c>
      <c r="AF199" s="27">
        <f t="shared" si="42"/>
        <v>0.5893736209999999</v>
      </c>
      <c r="AG199" s="26">
        <v>7.974232</v>
      </c>
      <c r="AH199" s="26">
        <v>1.591868</v>
      </c>
      <c r="AI199" s="26">
        <v>0</v>
      </c>
      <c r="AJ199" s="26">
        <v>0</v>
      </c>
      <c r="AK199" s="26">
        <v>0</v>
      </c>
      <c r="AL199" s="28">
        <f t="shared" si="43"/>
        <v>9.5661</v>
      </c>
      <c r="AM199" s="26">
        <v>13.03511</v>
      </c>
      <c r="AN199" s="50">
        <f t="shared" si="44"/>
        <v>22.601210000000002</v>
      </c>
      <c r="AO199" s="26">
        <v>0</v>
      </c>
      <c r="AP199" s="26">
        <v>0.9537758</v>
      </c>
      <c r="AQ199" s="29">
        <f t="shared" si="45"/>
        <v>0.9537758</v>
      </c>
      <c r="AR199" s="26">
        <v>43.45322</v>
      </c>
      <c r="AS199" s="26">
        <v>0.6589856</v>
      </c>
      <c r="AT199" s="26">
        <v>0.6218523</v>
      </c>
      <c r="AU199" s="26">
        <v>7.952097</v>
      </c>
      <c r="AV199" s="30">
        <f t="shared" si="46"/>
        <v>52.686154900000005</v>
      </c>
      <c r="AW199" s="26">
        <v>13.83766</v>
      </c>
      <c r="AX199" s="26">
        <v>9.036822</v>
      </c>
      <c r="AY199" s="26">
        <v>0</v>
      </c>
      <c r="AZ199" s="26">
        <v>0.0009309167</v>
      </c>
      <c r="BA199" s="26">
        <v>0</v>
      </c>
      <c r="BB199" s="26">
        <v>0.0241004</v>
      </c>
      <c r="BC199" s="26">
        <v>0.2699658</v>
      </c>
      <c r="BD199" s="31">
        <f t="shared" si="47"/>
        <v>23.1694791167</v>
      </c>
      <c r="BE199" s="26">
        <f t="shared" si="48"/>
        <v>99.99999343770001</v>
      </c>
    </row>
    <row r="200" spans="1:68" ht="12" customHeight="1">
      <c r="A200" s="2" t="s">
        <v>923</v>
      </c>
      <c r="B200" s="4">
        <v>91</v>
      </c>
      <c r="C200" s="4" t="s">
        <v>923</v>
      </c>
      <c r="D200" s="2"/>
      <c r="E200" s="22">
        <v>3</v>
      </c>
      <c r="F200" s="45">
        <v>4501.15123</v>
      </c>
      <c r="G200" s="44">
        <v>586.4917808219178</v>
      </c>
      <c r="H200" s="4" t="s">
        <v>763</v>
      </c>
      <c r="I200" s="4" t="s">
        <v>860</v>
      </c>
      <c r="J200" s="25">
        <v>14</v>
      </c>
      <c r="K200" s="4" t="s">
        <v>365</v>
      </c>
      <c r="L200" s="13" t="s">
        <v>278</v>
      </c>
      <c r="M200" s="13"/>
      <c r="N200" s="62" t="s">
        <v>72</v>
      </c>
      <c r="O200" s="2"/>
      <c r="P200" s="95" t="s">
        <v>8</v>
      </c>
      <c r="Q200" s="99" t="s">
        <v>72</v>
      </c>
      <c r="R200" s="2"/>
      <c r="S200" s="2"/>
      <c r="T200" s="2"/>
      <c r="U200" s="2"/>
      <c r="V200" s="2"/>
      <c r="W200" s="2"/>
      <c r="X200" s="2"/>
      <c r="Y200" s="2"/>
      <c r="Z200" s="26">
        <v>0.3941793</v>
      </c>
      <c r="AA200" s="26">
        <v>0.1612788</v>
      </c>
      <c r="AB200" s="26">
        <v>0.3929197</v>
      </c>
      <c r="AC200" s="26">
        <v>0.05552582</v>
      </c>
      <c r="AD200" s="26">
        <v>0.02807283</v>
      </c>
      <c r="AE200" s="26">
        <v>0.309241</v>
      </c>
      <c r="AF200" s="27">
        <f t="shared" si="42"/>
        <v>1.3412174499999998</v>
      </c>
      <c r="AG200" s="26">
        <v>22.19881</v>
      </c>
      <c r="AH200" s="26">
        <v>5.449388</v>
      </c>
      <c r="AI200" s="26">
        <v>0</v>
      </c>
      <c r="AJ200" s="26">
        <v>0</v>
      </c>
      <c r="AK200" s="26">
        <v>0</v>
      </c>
      <c r="AL200" s="28">
        <f t="shared" si="43"/>
        <v>27.648198</v>
      </c>
      <c r="AM200" s="26">
        <v>18.45867</v>
      </c>
      <c r="AN200" s="50">
        <f t="shared" si="44"/>
        <v>46.106868000000006</v>
      </c>
      <c r="AO200" s="26">
        <v>0</v>
      </c>
      <c r="AP200" s="26">
        <v>0.2016685</v>
      </c>
      <c r="AQ200" s="29">
        <f t="shared" si="45"/>
        <v>0.2016685</v>
      </c>
      <c r="AR200" s="26">
        <v>22.86994</v>
      </c>
      <c r="AS200" s="26">
        <v>0.297484</v>
      </c>
      <c r="AT200" s="26">
        <v>0.2546949</v>
      </c>
      <c r="AU200" s="26">
        <v>4.531223</v>
      </c>
      <c r="AV200" s="30">
        <f t="shared" si="46"/>
        <v>27.9533419</v>
      </c>
      <c r="AW200" s="26">
        <v>15.60937</v>
      </c>
      <c r="AX200" s="26">
        <v>8.631475</v>
      </c>
      <c r="AY200" s="26">
        <v>0</v>
      </c>
      <c r="AZ200" s="26">
        <v>0.000179954</v>
      </c>
      <c r="BA200" s="26">
        <v>0</v>
      </c>
      <c r="BB200" s="26">
        <v>0.08885731</v>
      </c>
      <c r="BC200" s="26">
        <v>0.06702288</v>
      </c>
      <c r="BD200" s="31">
        <f t="shared" si="47"/>
        <v>24.396905144</v>
      </c>
      <c r="BE200" s="26">
        <f t="shared" si="48"/>
        <v>100.000000994</v>
      </c>
      <c r="BP200" s="11"/>
    </row>
    <row r="201" spans="1:57" ht="12" customHeight="1">
      <c r="A201" s="2" t="s">
        <v>923</v>
      </c>
      <c r="B201" s="4">
        <v>91</v>
      </c>
      <c r="C201" s="4" t="s">
        <v>923</v>
      </c>
      <c r="D201" s="2"/>
      <c r="E201" s="22">
        <v>3</v>
      </c>
      <c r="F201" s="45">
        <v>4021.72672</v>
      </c>
      <c r="G201" s="44">
        <v>477.1423424657527</v>
      </c>
      <c r="H201" s="4" t="s">
        <v>1127</v>
      </c>
      <c r="I201" s="4" t="s">
        <v>860</v>
      </c>
      <c r="J201" s="25">
        <v>3</v>
      </c>
      <c r="K201" s="4" t="s">
        <v>688</v>
      </c>
      <c r="L201" s="13" t="s">
        <v>279</v>
      </c>
      <c r="M201" s="13"/>
      <c r="N201" s="62" t="s">
        <v>1062</v>
      </c>
      <c r="O201" s="2" t="s">
        <v>857</v>
      </c>
      <c r="P201" s="95" t="s">
        <v>9</v>
      </c>
      <c r="Q201" s="99" t="s">
        <v>9</v>
      </c>
      <c r="R201" s="2"/>
      <c r="S201" s="2"/>
      <c r="T201" s="2"/>
      <c r="U201" s="2" t="s">
        <v>860</v>
      </c>
      <c r="V201" s="2"/>
      <c r="W201" s="2"/>
      <c r="X201" s="2"/>
      <c r="Y201" s="2"/>
      <c r="Z201" s="26">
        <v>0.06778443</v>
      </c>
      <c r="AA201" s="26">
        <v>0.04428702</v>
      </c>
      <c r="AB201" s="26">
        <v>0.3463965</v>
      </c>
      <c r="AC201" s="26">
        <v>0.02875635</v>
      </c>
      <c r="AD201" s="26">
        <v>0.002909203</v>
      </c>
      <c r="AE201" s="26">
        <v>0.06138418</v>
      </c>
      <c r="AF201" s="27">
        <f t="shared" si="42"/>
        <v>0.551517683</v>
      </c>
      <c r="AG201" s="26">
        <v>78.69425</v>
      </c>
      <c r="AH201" s="26">
        <v>3.041572</v>
      </c>
      <c r="AI201" s="26">
        <v>0</v>
      </c>
      <c r="AJ201" s="26">
        <v>0</v>
      </c>
      <c r="AK201" s="26">
        <v>0</v>
      </c>
      <c r="AL201" s="28">
        <f t="shared" si="43"/>
        <v>81.735822</v>
      </c>
      <c r="AM201" s="26">
        <v>6.767589</v>
      </c>
      <c r="AN201" s="50">
        <f t="shared" si="44"/>
        <v>88.503411</v>
      </c>
      <c r="AO201" s="26">
        <v>0.1202843</v>
      </c>
      <c r="AP201" s="26">
        <v>0</v>
      </c>
      <c r="AQ201" s="29">
        <f t="shared" si="45"/>
        <v>0.1202843</v>
      </c>
      <c r="AR201" s="26">
        <v>1.242722</v>
      </c>
      <c r="AS201" s="26">
        <v>0.001096546</v>
      </c>
      <c r="AT201" s="26">
        <v>0.008884258</v>
      </c>
      <c r="AU201" s="26">
        <v>0.2264703</v>
      </c>
      <c r="AV201" s="30">
        <f t="shared" si="46"/>
        <v>1.479173104</v>
      </c>
      <c r="AW201" s="26">
        <v>2.415108</v>
      </c>
      <c r="AX201" s="26">
        <v>6.918845</v>
      </c>
      <c r="AY201" s="26">
        <v>0</v>
      </c>
      <c r="AZ201" s="26">
        <v>0</v>
      </c>
      <c r="BA201" s="26">
        <v>0</v>
      </c>
      <c r="BB201" s="26">
        <v>0.01156968</v>
      </c>
      <c r="BC201" s="26">
        <v>8.951394E-05</v>
      </c>
      <c r="BD201" s="31">
        <f t="shared" si="47"/>
        <v>9.345612193940001</v>
      </c>
      <c r="BE201" s="26">
        <f t="shared" si="48"/>
        <v>99.99999828093999</v>
      </c>
    </row>
    <row r="202" spans="1:57" ht="12" customHeight="1">
      <c r="A202" s="2" t="s">
        <v>923</v>
      </c>
      <c r="B202" s="4">
        <v>91</v>
      </c>
      <c r="C202" s="4" t="s">
        <v>923</v>
      </c>
      <c r="D202" s="2"/>
      <c r="E202" s="22">
        <v>3</v>
      </c>
      <c r="F202" s="45">
        <v>17130.58</v>
      </c>
      <c r="G202" s="44">
        <v>1619.5191780821917</v>
      </c>
      <c r="H202" s="4" t="s">
        <v>763</v>
      </c>
      <c r="I202" s="4" t="s">
        <v>860</v>
      </c>
      <c r="J202" s="25">
        <v>7</v>
      </c>
      <c r="K202" s="4" t="s">
        <v>689</v>
      </c>
      <c r="L202" s="13" t="s">
        <v>280</v>
      </c>
      <c r="M202" s="13"/>
      <c r="N202" s="63" t="s">
        <v>1062</v>
      </c>
      <c r="O202" s="2" t="s">
        <v>72</v>
      </c>
      <c r="P202" s="95" t="s">
        <v>9</v>
      </c>
      <c r="Q202" s="100" t="s">
        <v>9</v>
      </c>
      <c r="R202" s="2" t="s">
        <v>860</v>
      </c>
      <c r="S202" s="2" t="s">
        <v>860</v>
      </c>
      <c r="T202" s="2" t="s">
        <v>860</v>
      </c>
      <c r="U202" s="2" t="s">
        <v>860</v>
      </c>
      <c r="V202" s="2"/>
      <c r="W202" s="2"/>
      <c r="X202" s="2"/>
      <c r="Y202" s="2"/>
      <c r="Z202" s="26">
        <v>0.1669648</v>
      </c>
      <c r="AA202" s="26">
        <v>0.0891197</v>
      </c>
      <c r="AB202" s="26">
        <v>0.3484668</v>
      </c>
      <c r="AC202" s="26">
        <v>0.04976371</v>
      </c>
      <c r="AD202" s="26">
        <v>0.01106444</v>
      </c>
      <c r="AE202" s="26">
        <v>0.1338293</v>
      </c>
      <c r="AF202" s="27">
        <f t="shared" si="42"/>
        <v>0.79920875</v>
      </c>
      <c r="AG202" s="26">
        <v>61.54154</v>
      </c>
      <c r="AH202" s="26">
        <v>3.548675</v>
      </c>
      <c r="AI202" s="26">
        <v>0.0004518242</v>
      </c>
      <c r="AJ202" s="26">
        <v>0</v>
      </c>
      <c r="AK202" s="26">
        <v>0</v>
      </c>
      <c r="AL202" s="28">
        <f t="shared" si="43"/>
        <v>65.0906668242</v>
      </c>
      <c r="AM202" s="26">
        <v>11.45928</v>
      </c>
      <c r="AN202" s="50">
        <f t="shared" si="44"/>
        <v>76.54994682419999</v>
      </c>
      <c r="AO202" s="26">
        <v>2.273974</v>
      </c>
      <c r="AP202" s="26">
        <v>0.05300003</v>
      </c>
      <c r="AQ202" s="29">
        <f t="shared" si="45"/>
        <v>2.32697403</v>
      </c>
      <c r="AR202" s="26">
        <v>7.252536</v>
      </c>
      <c r="AS202" s="26">
        <v>0.0797102</v>
      </c>
      <c r="AT202" s="26">
        <v>0.07425153</v>
      </c>
      <c r="AU202" s="26">
        <v>1.28389</v>
      </c>
      <c r="AV202" s="30">
        <f t="shared" si="46"/>
        <v>8.69038773</v>
      </c>
      <c r="AW202" s="26">
        <v>5.02541</v>
      </c>
      <c r="AX202" s="26">
        <v>6.557646</v>
      </c>
      <c r="AY202" s="26">
        <v>0</v>
      </c>
      <c r="AZ202" s="26">
        <v>4.728393E-05</v>
      </c>
      <c r="BA202" s="26">
        <v>0</v>
      </c>
      <c r="BB202" s="26">
        <v>0.03269421</v>
      </c>
      <c r="BC202" s="26">
        <v>0.01768944</v>
      </c>
      <c r="BD202" s="31">
        <f t="shared" si="47"/>
        <v>11.63348693393</v>
      </c>
      <c r="BE202" s="26">
        <f t="shared" si="48"/>
        <v>100.00000426813</v>
      </c>
    </row>
    <row r="203" spans="1:68" s="11" customFormat="1" ht="12" customHeight="1">
      <c r="A203" s="2" t="s">
        <v>923</v>
      </c>
      <c r="B203" s="4">
        <v>91</v>
      </c>
      <c r="C203" s="4" t="s">
        <v>923</v>
      </c>
      <c r="D203" s="2"/>
      <c r="E203" s="22">
        <v>3</v>
      </c>
      <c r="F203" s="45">
        <v>11635.499</v>
      </c>
      <c r="G203" s="44">
        <v>516.327397260274</v>
      </c>
      <c r="H203" s="4" t="s">
        <v>761</v>
      </c>
      <c r="I203" s="4" t="s">
        <v>860</v>
      </c>
      <c r="J203" s="25">
        <v>2</v>
      </c>
      <c r="K203" s="4" t="s">
        <v>105</v>
      </c>
      <c r="L203" s="13" t="s">
        <v>281</v>
      </c>
      <c r="M203" s="13"/>
      <c r="N203" s="62" t="s">
        <v>1062</v>
      </c>
      <c r="O203" s="2" t="s">
        <v>1062</v>
      </c>
      <c r="P203" s="95" t="s">
        <v>9</v>
      </c>
      <c r="Q203" s="99" t="s">
        <v>9</v>
      </c>
      <c r="R203" s="2"/>
      <c r="S203" s="2"/>
      <c r="T203" s="2" t="s">
        <v>860</v>
      </c>
      <c r="U203" s="2" t="s">
        <v>860</v>
      </c>
      <c r="V203" s="2"/>
      <c r="W203" s="2"/>
      <c r="X203" s="2"/>
      <c r="Y203" s="2"/>
      <c r="Z203" s="26">
        <v>0.1018619</v>
      </c>
      <c r="AA203" s="26">
        <v>0.03720522</v>
      </c>
      <c r="AB203" s="26">
        <v>0.2364968</v>
      </c>
      <c r="AC203" s="26">
        <v>0.03094763</v>
      </c>
      <c r="AD203" s="26">
        <v>0.0005801229</v>
      </c>
      <c r="AE203" s="26">
        <v>0.04396559</v>
      </c>
      <c r="AF203" s="27">
        <f t="shared" si="42"/>
        <v>0.4510572629</v>
      </c>
      <c r="AG203" s="26">
        <v>50.22302</v>
      </c>
      <c r="AH203" s="26">
        <v>12.94992</v>
      </c>
      <c r="AI203" s="26">
        <v>0.01713296</v>
      </c>
      <c r="AJ203" s="26">
        <v>0</v>
      </c>
      <c r="AK203" s="26">
        <v>0</v>
      </c>
      <c r="AL203" s="28">
        <f t="shared" si="43"/>
        <v>63.190072959999995</v>
      </c>
      <c r="AM203" s="26">
        <v>13.59508</v>
      </c>
      <c r="AN203" s="50">
        <f t="shared" si="44"/>
        <v>76.78515295999999</v>
      </c>
      <c r="AO203" s="26">
        <v>14.87568</v>
      </c>
      <c r="AP203" s="26">
        <v>0.2914538</v>
      </c>
      <c r="AQ203" s="29">
        <f t="shared" si="45"/>
        <v>15.167133799999998</v>
      </c>
      <c r="AR203" s="26">
        <v>1.455691</v>
      </c>
      <c r="AS203" s="26">
        <v>0.002583481</v>
      </c>
      <c r="AT203" s="26">
        <v>0.0005027732</v>
      </c>
      <c r="AU203" s="26">
        <v>0.05617911</v>
      </c>
      <c r="AV203" s="30">
        <f t="shared" si="46"/>
        <v>1.5149563642000001</v>
      </c>
      <c r="AW203" s="26">
        <v>1.022811</v>
      </c>
      <c r="AX203" s="26">
        <v>4.964243</v>
      </c>
      <c r="AY203" s="26">
        <v>0</v>
      </c>
      <c r="AZ203" s="26">
        <v>0.09248707</v>
      </c>
      <c r="BA203" s="26">
        <v>0</v>
      </c>
      <c r="BB203" s="26">
        <v>0.002111648</v>
      </c>
      <c r="BC203" s="26">
        <v>4.640983E-05</v>
      </c>
      <c r="BD203" s="31">
        <f t="shared" si="47"/>
        <v>6.081699127829999</v>
      </c>
      <c r="BE203" s="26">
        <f t="shared" si="48"/>
        <v>99.99999951492998</v>
      </c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</row>
    <row r="204" spans="1:57" ht="12" customHeight="1">
      <c r="A204" s="2" t="s">
        <v>923</v>
      </c>
      <c r="B204" s="4">
        <v>91</v>
      </c>
      <c r="C204" s="4" t="s">
        <v>923</v>
      </c>
      <c r="D204" s="2"/>
      <c r="E204" s="22">
        <v>3</v>
      </c>
      <c r="F204" s="45">
        <v>12965.6822</v>
      </c>
      <c r="G204" s="44">
        <v>586.8424657534247</v>
      </c>
      <c r="H204" s="4" t="s">
        <v>763</v>
      </c>
      <c r="I204" s="4" t="s">
        <v>860</v>
      </c>
      <c r="J204" s="25">
        <v>2</v>
      </c>
      <c r="K204" s="4" t="s">
        <v>106</v>
      </c>
      <c r="L204" s="13" t="s">
        <v>282</v>
      </c>
      <c r="M204" s="13"/>
      <c r="N204" s="62" t="s">
        <v>1062</v>
      </c>
      <c r="O204" s="2" t="s">
        <v>1062</v>
      </c>
      <c r="P204" s="95" t="s">
        <v>9</v>
      </c>
      <c r="Q204" s="99" t="s">
        <v>9</v>
      </c>
      <c r="R204" s="2"/>
      <c r="S204" s="2"/>
      <c r="T204" s="2" t="s">
        <v>860</v>
      </c>
      <c r="U204" s="2" t="s">
        <v>860</v>
      </c>
      <c r="V204" s="2"/>
      <c r="W204" s="2"/>
      <c r="X204" s="2"/>
      <c r="Y204" s="2"/>
      <c r="Z204" s="26">
        <v>0.09361217</v>
      </c>
      <c r="AA204" s="26">
        <v>0.03485988</v>
      </c>
      <c r="AB204" s="26">
        <v>0.2192452</v>
      </c>
      <c r="AC204" s="26">
        <v>0.02932756</v>
      </c>
      <c r="AD204" s="26">
        <v>0.0006316705</v>
      </c>
      <c r="AE204" s="26">
        <v>0.03945511</v>
      </c>
      <c r="AF204" s="27">
        <f t="shared" si="42"/>
        <v>0.4171315905</v>
      </c>
      <c r="AG204" s="26">
        <v>50.12458</v>
      </c>
      <c r="AH204" s="26">
        <v>11.74216</v>
      </c>
      <c r="AI204" s="26">
        <v>0.01537528</v>
      </c>
      <c r="AJ204" s="26">
        <v>0</v>
      </c>
      <c r="AK204" s="26">
        <v>0</v>
      </c>
      <c r="AL204" s="28">
        <f t="shared" si="43"/>
        <v>61.88211528</v>
      </c>
      <c r="AM204" s="26">
        <v>14.37994</v>
      </c>
      <c r="AN204" s="50">
        <f t="shared" si="44"/>
        <v>76.26205528</v>
      </c>
      <c r="AO204" s="26">
        <v>15.05951</v>
      </c>
      <c r="AP204" s="26">
        <v>0.2615602</v>
      </c>
      <c r="AQ204" s="29">
        <f t="shared" si="45"/>
        <v>15.3210702</v>
      </c>
      <c r="AR204" s="26">
        <v>1.927789</v>
      </c>
      <c r="AS204" s="26">
        <v>0.002353146</v>
      </c>
      <c r="AT204" s="26">
        <v>0.0006872019</v>
      </c>
      <c r="AU204" s="26">
        <v>0.07071239</v>
      </c>
      <c r="AV204" s="30">
        <f t="shared" si="46"/>
        <v>2.0015417379</v>
      </c>
      <c r="AW204" s="26">
        <v>0.9263621</v>
      </c>
      <c r="AX204" s="26">
        <v>4.986893</v>
      </c>
      <c r="AY204" s="26">
        <v>0</v>
      </c>
      <c r="AZ204" s="26">
        <v>0.08299872</v>
      </c>
      <c r="BA204" s="26">
        <v>0</v>
      </c>
      <c r="BB204" s="26">
        <v>0.001908894</v>
      </c>
      <c r="BC204" s="26">
        <v>4.16486E-05</v>
      </c>
      <c r="BD204" s="31">
        <f t="shared" si="47"/>
        <v>5.9982043626</v>
      </c>
      <c r="BE204" s="26">
        <f t="shared" si="48"/>
        <v>100.000003171</v>
      </c>
    </row>
    <row r="205" spans="1:57" ht="12" customHeight="1">
      <c r="A205" s="2" t="s">
        <v>923</v>
      </c>
      <c r="B205" s="4">
        <v>91</v>
      </c>
      <c r="C205" s="4" t="s">
        <v>923</v>
      </c>
      <c r="D205" s="2"/>
      <c r="E205" s="22">
        <v>3</v>
      </c>
      <c r="F205" s="45">
        <v>2407.04691</v>
      </c>
      <c r="G205" s="44">
        <v>323.7013698630137</v>
      </c>
      <c r="H205" s="4" t="s">
        <v>761</v>
      </c>
      <c r="I205" s="4" t="s">
        <v>860</v>
      </c>
      <c r="J205" s="25">
        <v>3</v>
      </c>
      <c r="K205" s="4" t="s">
        <v>107</v>
      </c>
      <c r="L205" s="13" t="s">
        <v>283</v>
      </c>
      <c r="M205" s="13"/>
      <c r="N205" s="63" t="s">
        <v>72</v>
      </c>
      <c r="O205" s="2" t="s">
        <v>1062</v>
      </c>
      <c r="P205" s="95" t="s">
        <v>8</v>
      </c>
      <c r="Q205" s="100" t="s">
        <v>72</v>
      </c>
      <c r="R205" s="2" t="s">
        <v>860</v>
      </c>
      <c r="S205" s="2"/>
      <c r="T205" s="2"/>
      <c r="U205" s="2"/>
      <c r="V205" s="2"/>
      <c r="W205" s="2"/>
      <c r="X205" s="2"/>
      <c r="Y205" s="2"/>
      <c r="Z205" s="26">
        <v>0.0602354</v>
      </c>
      <c r="AA205" s="26">
        <v>0.01626468</v>
      </c>
      <c r="AB205" s="26">
        <v>0.2464753</v>
      </c>
      <c r="AC205" s="26">
        <v>0.02228448</v>
      </c>
      <c r="AD205" s="26">
        <v>0.008637106</v>
      </c>
      <c r="AE205" s="26">
        <v>0.07934172</v>
      </c>
      <c r="AF205" s="27">
        <f t="shared" si="42"/>
        <v>0.43323868600000004</v>
      </c>
      <c r="AG205" s="26">
        <v>35.48351</v>
      </c>
      <c r="AH205" s="26">
        <v>2.257201</v>
      </c>
      <c r="AI205" s="26">
        <v>0</v>
      </c>
      <c r="AJ205" s="26">
        <v>0</v>
      </c>
      <c r="AK205" s="26">
        <v>0</v>
      </c>
      <c r="AL205" s="28">
        <f t="shared" si="43"/>
        <v>37.740711000000005</v>
      </c>
      <c r="AM205" s="26">
        <v>10.19324</v>
      </c>
      <c r="AN205" s="50">
        <f t="shared" si="44"/>
        <v>47.93395100000001</v>
      </c>
      <c r="AO205" s="26">
        <v>0</v>
      </c>
      <c r="AP205" s="26">
        <v>0.5293686</v>
      </c>
      <c r="AQ205" s="29">
        <f t="shared" si="45"/>
        <v>0.5293686</v>
      </c>
      <c r="AR205" s="26">
        <v>30.51389</v>
      </c>
      <c r="AS205" s="26">
        <v>0.6346964</v>
      </c>
      <c r="AT205" s="26">
        <v>0.390614</v>
      </c>
      <c r="AU205" s="26">
        <v>5.869942</v>
      </c>
      <c r="AV205" s="30">
        <f t="shared" si="46"/>
        <v>37.4091424</v>
      </c>
      <c r="AW205" s="26">
        <v>5.000772</v>
      </c>
      <c r="AX205" s="26">
        <v>8.407792</v>
      </c>
      <c r="AY205" s="26">
        <v>0</v>
      </c>
      <c r="AZ205" s="26">
        <v>0</v>
      </c>
      <c r="BA205" s="26">
        <v>0</v>
      </c>
      <c r="BB205" s="26">
        <v>0.03196851</v>
      </c>
      <c r="BC205" s="26">
        <v>0.2537664</v>
      </c>
      <c r="BD205" s="31">
        <f t="shared" si="47"/>
        <v>13.694298910000002</v>
      </c>
      <c r="BE205" s="26">
        <f t="shared" si="48"/>
        <v>99.99999959600001</v>
      </c>
    </row>
    <row r="206" spans="1:57" ht="12" customHeight="1">
      <c r="A206" s="2" t="s">
        <v>923</v>
      </c>
      <c r="B206" s="4">
        <v>91</v>
      </c>
      <c r="C206" s="4" t="s">
        <v>923</v>
      </c>
      <c r="D206" s="2"/>
      <c r="E206" s="22">
        <v>3</v>
      </c>
      <c r="F206" s="45">
        <v>44734.8285</v>
      </c>
      <c r="G206" s="44">
        <v>3411.3712328767124</v>
      </c>
      <c r="H206" s="4" t="s">
        <v>763</v>
      </c>
      <c r="I206" s="4" t="s">
        <v>860</v>
      </c>
      <c r="J206" s="25">
        <v>7</v>
      </c>
      <c r="K206" s="4" t="s">
        <v>108</v>
      </c>
      <c r="L206" s="13" t="s">
        <v>284</v>
      </c>
      <c r="M206" s="13"/>
      <c r="N206" s="62" t="s">
        <v>1062</v>
      </c>
      <c r="O206" s="2"/>
      <c r="P206" s="95" t="s">
        <v>9</v>
      </c>
      <c r="Q206" s="99" t="s">
        <v>9</v>
      </c>
      <c r="R206" s="2"/>
      <c r="S206" s="2"/>
      <c r="T206" s="2" t="s">
        <v>860</v>
      </c>
      <c r="U206" s="2" t="s">
        <v>860</v>
      </c>
      <c r="V206" s="2"/>
      <c r="W206" s="2"/>
      <c r="X206" s="2"/>
      <c r="Y206" s="2"/>
      <c r="Z206" s="26">
        <v>0.1795521</v>
      </c>
      <c r="AA206" s="26">
        <v>0.09490125</v>
      </c>
      <c r="AB206" s="26">
        <v>0.3581626</v>
      </c>
      <c r="AC206" s="26">
        <v>0.05252553</v>
      </c>
      <c r="AD206" s="26">
        <v>0.006743741</v>
      </c>
      <c r="AE206" s="26">
        <v>0.130318</v>
      </c>
      <c r="AF206" s="27">
        <f t="shared" si="42"/>
        <v>0.8222032209999999</v>
      </c>
      <c r="AG206" s="26">
        <v>61.85134</v>
      </c>
      <c r="AH206" s="26">
        <v>5.697411</v>
      </c>
      <c r="AI206" s="26">
        <v>0.005009521</v>
      </c>
      <c r="AJ206" s="26">
        <v>0</v>
      </c>
      <c r="AK206" s="26">
        <v>0.0006759836</v>
      </c>
      <c r="AL206" s="28">
        <f t="shared" si="43"/>
        <v>67.5544365046</v>
      </c>
      <c r="AM206" s="26">
        <v>11.10479</v>
      </c>
      <c r="AN206" s="50">
        <f t="shared" si="44"/>
        <v>78.6592265046</v>
      </c>
      <c r="AO206" s="26">
        <v>5.403118</v>
      </c>
      <c r="AP206" s="26">
        <v>0.1254895</v>
      </c>
      <c r="AQ206" s="29">
        <f t="shared" si="45"/>
        <v>5.5286075</v>
      </c>
      <c r="AR206" s="26">
        <v>5.845131</v>
      </c>
      <c r="AS206" s="26">
        <v>0.06962228</v>
      </c>
      <c r="AT206" s="26">
        <v>0.05378093</v>
      </c>
      <c r="AU206" s="26">
        <v>0.9293365</v>
      </c>
      <c r="AV206" s="30">
        <f t="shared" si="46"/>
        <v>6.89787071</v>
      </c>
      <c r="AW206" s="26">
        <v>2.733211</v>
      </c>
      <c r="AX206" s="26">
        <v>5.284811</v>
      </c>
      <c r="AY206" s="26">
        <v>0</v>
      </c>
      <c r="AZ206" s="26">
        <v>0.02407387</v>
      </c>
      <c r="BA206" s="26">
        <v>0</v>
      </c>
      <c r="BB206" s="26">
        <v>0.02732301</v>
      </c>
      <c r="BC206" s="26">
        <v>0.02266758</v>
      </c>
      <c r="BD206" s="31">
        <f t="shared" si="47"/>
        <v>8.09208646</v>
      </c>
      <c r="BE206" s="26">
        <f t="shared" si="48"/>
        <v>99.99999439560001</v>
      </c>
    </row>
    <row r="207" spans="1:57" ht="12" customHeight="1">
      <c r="A207" s="2" t="s">
        <v>923</v>
      </c>
      <c r="B207" s="4">
        <v>91</v>
      </c>
      <c r="C207" s="4" t="s">
        <v>923</v>
      </c>
      <c r="D207" s="2"/>
      <c r="E207" s="22">
        <v>3</v>
      </c>
      <c r="F207" s="45">
        <v>13644.5727</v>
      </c>
      <c r="G207" s="44">
        <v>1508.2054794520548</v>
      </c>
      <c r="H207" s="4" t="s">
        <v>763</v>
      </c>
      <c r="I207" s="4" t="s">
        <v>860</v>
      </c>
      <c r="J207" s="25">
        <v>4</v>
      </c>
      <c r="K207" s="4" t="s">
        <v>109</v>
      </c>
      <c r="L207" s="13" t="s">
        <v>285</v>
      </c>
      <c r="M207" s="13"/>
      <c r="N207" s="62" t="s">
        <v>72</v>
      </c>
      <c r="O207" s="2"/>
      <c r="P207" s="95" t="s">
        <v>8</v>
      </c>
      <c r="Q207" s="99" t="s">
        <v>72</v>
      </c>
      <c r="R207" s="2"/>
      <c r="S207" s="2"/>
      <c r="T207" s="2"/>
      <c r="U207" s="2"/>
      <c r="V207" s="2"/>
      <c r="W207" s="2"/>
      <c r="X207" s="2"/>
      <c r="Y207" s="2"/>
      <c r="Z207" s="26">
        <v>0.1224953</v>
      </c>
      <c r="AA207" s="26">
        <v>0.02998567</v>
      </c>
      <c r="AB207" s="26">
        <v>0.3028908</v>
      </c>
      <c r="AC207" s="26">
        <v>0.02236722</v>
      </c>
      <c r="AD207" s="26">
        <v>0.008752965</v>
      </c>
      <c r="AE207" s="26">
        <v>0.07393518</v>
      </c>
      <c r="AF207" s="27">
        <f t="shared" si="42"/>
        <v>0.5604271350000001</v>
      </c>
      <c r="AG207" s="26">
        <v>22.45306</v>
      </c>
      <c r="AH207" s="26">
        <v>8.353119</v>
      </c>
      <c r="AI207" s="26">
        <v>0</v>
      </c>
      <c r="AJ207" s="26">
        <v>0</v>
      </c>
      <c r="AK207" s="26">
        <v>0</v>
      </c>
      <c r="AL207" s="28">
        <f t="shared" si="43"/>
        <v>30.806179</v>
      </c>
      <c r="AM207" s="26">
        <v>8.527122</v>
      </c>
      <c r="AN207" s="50">
        <f t="shared" si="44"/>
        <v>39.333301</v>
      </c>
      <c r="AO207" s="26">
        <v>0</v>
      </c>
      <c r="AP207" s="26">
        <v>0.5157851</v>
      </c>
      <c r="AQ207" s="29">
        <f t="shared" si="45"/>
        <v>0.5157851</v>
      </c>
      <c r="AR207" s="26">
        <v>13.58442</v>
      </c>
      <c r="AS207" s="26">
        <v>0.7473133</v>
      </c>
      <c r="AT207" s="26">
        <v>0.641275</v>
      </c>
      <c r="AU207" s="26">
        <v>23.20959</v>
      </c>
      <c r="AV207" s="30">
        <f t="shared" si="46"/>
        <v>38.182598299999995</v>
      </c>
      <c r="AW207" s="26">
        <v>10.30151</v>
      </c>
      <c r="AX207" s="26">
        <v>10.80281</v>
      </c>
      <c r="AY207" s="26">
        <v>0</v>
      </c>
      <c r="AZ207" s="26">
        <v>0.005395573</v>
      </c>
      <c r="BA207" s="26">
        <v>0</v>
      </c>
      <c r="BB207" s="26">
        <v>0.03724132</v>
      </c>
      <c r="BC207" s="26">
        <v>0.2609333</v>
      </c>
      <c r="BD207" s="31">
        <f t="shared" si="47"/>
        <v>21.407890193000004</v>
      </c>
      <c r="BE207" s="26">
        <f t="shared" si="48"/>
        <v>100.00000172799999</v>
      </c>
    </row>
    <row r="208" spans="1:57" ht="12" customHeight="1">
      <c r="A208" s="2" t="s">
        <v>923</v>
      </c>
      <c r="B208" s="4">
        <v>91</v>
      </c>
      <c r="C208" s="4" t="s">
        <v>923</v>
      </c>
      <c r="D208" s="2"/>
      <c r="E208" s="22">
        <v>3</v>
      </c>
      <c r="F208" s="45">
        <v>66501.4313</v>
      </c>
      <c r="G208" s="44">
        <v>5740.808219178082</v>
      </c>
      <c r="H208" s="4" t="s">
        <v>763</v>
      </c>
      <c r="I208" s="4" t="s">
        <v>860</v>
      </c>
      <c r="J208" s="25">
        <v>7</v>
      </c>
      <c r="K208" s="4" t="s">
        <v>1086</v>
      </c>
      <c r="L208" s="13" t="s">
        <v>286</v>
      </c>
      <c r="M208" s="13"/>
      <c r="N208" s="62" t="s">
        <v>1062</v>
      </c>
      <c r="O208" s="2"/>
      <c r="P208" s="95" t="s">
        <v>9</v>
      </c>
      <c r="Q208" s="99" t="s">
        <v>9</v>
      </c>
      <c r="R208" s="2"/>
      <c r="S208" s="2"/>
      <c r="T208" s="2" t="s">
        <v>860</v>
      </c>
      <c r="U208" s="2" t="s">
        <v>860</v>
      </c>
      <c r="V208" s="2"/>
      <c r="W208" s="2"/>
      <c r="X208" s="2"/>
      <c r="Y208" s="2"/>
      <c r="Z208" s="26">
        <v>0.1835922</v>
      </c>
      <c r="AA208" s="26">
        <v>0.08958538</v>
      </c>
      <c r="AB208" s="26">
        <v>0.3774482</v>
      </c>
      <c r="AC208" s="26">
        <v>0.04585169</v>
      </c>
      <c r="AD208" s="26">
        <v>0.006792492</v>
      </c>
      <c r="AE208" s="26">
        <v>0.1271802</v>
      </c>
      <c r="AF208" s="27">
        <f t="shared" si="42"/>
        <v>0.830450162</v>
      </c>
      <c r="AG208" s="26">
        <v>56.12967</v>
      </c>
      <c r="AH208" s="26">
        <v>6.338675</v>
      </c>
      <c r="AI208" s="26">
        <v>0.003369856</v>
      </c>
      <c r="AJ208" s="26">
        <v>0</v>
      </c>
      <c r="AK208" s="26">
        <v>0.0004547275</v>
      </c>
      <c r="AL208" s="28">
        <f t="shared" si="43"/>
        <v>62.4721695835</v>
      </c>
      <c r="AM208" s="26">
        <v>9.753491</v>
      </c>
      <c r="AN208" s="50">
        <f t="shared" si="44"/>
        <v>72.2256605835</v>
      </c>
      <c r="AO208" s="26">
        <v>3.635658</v>
      </c>
      <c r="AP208" s="26">
        <v>0.1918639</v>
      </c>
      <c r="AQ208" s="29">
        <f t="shared" si="45"/>
        <v>3.8275219</v>
      </c>
      <c r="AR208" s="26">
        <v>7.015772</v>
      </c>
      <c r="AS208" s="26">
        <v>0.2008678</v>
      </c>
      <c r="AT208" s="26">
        <v>0.1691586</v>
      </c>
      <c r="AU208" s="26">
        <v>5.45003</v>
      </c>
      <c r="AV208" s="30">
        <f t="shared" si="46"/>
        <v>12.8358284</v>
      </c>
      <c r="AW208" s="26">
        <v>4.051966</v>
      </c>
      <c r="AX208" s="26">
        <v>6.108192</v>
      </c>
      <c r="AY208" s="26">
        <v>0</v>
      </c>
      <c r="AZ208" s="26">
        <v>0.0173013</v>
      </c>
      <c r="BA208" s="26">
        <v>0</v>
      </c>
      <c r="BB208" s="26">
        <v>0.0323019</v>
      </c>
      <c r="BC208" s="26">
        <v>0.07077374</v>
      </c>
      <c r="BD208" s="31">
        <f t="shared" si="47"/>
        <v>10.280534939999999</v>
      </c>
      <c r="BE208" s="26">
        <f t="shared" si="48"/>
        <v>99.9999959855</v>
      </c>
    </row>
    <row r="209" spans="1:57" ht="12" customHeight="1">
      <c r="A209" s="2" t="s">
        <v>923</v>
      </c>
      <c r="B209" s="4">
        <v>91</v>
      </c>
      <c r="C209" s="4" t="s">
        <v>923</v>
      </c>
      <c r="D209" s="2"/>
      <c r="E209" s="22">
        <v>3</v>
      </c>
      <c r="F209" s="45">
        <v>658.329472</v>
      </c>
      <c r="G209" s="44">
        <v>52.32328767123285</v>
      </c>
      <c r="H209" s="4" t="s">
        <v>1127</v>
      </c>
      <c r="I209" s="4" t="s">
        <v>860</v>
      </c>
      <c r="J209" s="25">
        <v>3</v>
      </c>
      <c r="K209" s="4" t="s">
        <v>1087</v>
      </c>
      <c r="L209" s="13" t="s">
        <v>568</v>
      </c>
      <c r="M209" s="13"/>
      <c r="N209" s="63" t="s">
        <v>1062</v>
      </c>
      <c r="O209" s="2" t="s">
        <v>1062</v>
      </c>
      <c r="P209" s="95" t="s">
        <v>9</v>
      </c>
      <c r="Q209" s="100" t="s">
        <v>9</v>
      </c>
      <c r="R209" s="2" t="s">
        <v>860</v>
      </c>
      <c r="S209" s="2" t="s">
        <v>860</v>
      </c>
      <c r="T209" s="2" t="s">
        <v>860</v>
      </c>
      <c r="U209" s="2" t="s">
        <v>860</v>
      </c>
      <c r="V209" s="2"/>
      <c r="W209" s="2"/>
      <c r="X209" s="2"/>
      <c r="Y209" s="2"/>
      <c r="Z209" s="26">
        <v>0.1551651</v>
      </c>
      <c r="AA209" s="26">
        <v>0.06384326</v>
      </c>
      <c r="AB209" s="26">
        <v>0.6127312</v>
      </c>
      <c r="AC209" s="26">
        <v>0.06151919</v>
      </c>
      <c r="AD209" s="26">
        <v>0.001093675</v>
      </c>
      <c r="AE209" s="26">
        <v>0.03390391</v>
      </c>
      <c r="AF209" s="27">
        <f t="shared" si="42"/>
        <v>0.928256335</v>
      </c>
      <c r="AG209" s="26">
        <v>73.52378</v>
      </c>
      <c r="AH209" s="26">
        <v>11.88537</v>
      </c>
      <c r="AI209" s="26">
        <v>0</v>
      </c>
      <c r="AJ209" s="26">
        <v>0</v>
      </c>
      <c r="AK209" s="26">
        <v>0</v>
      </c>
      <c r="AL209" s="28">
        <f t="shared" si="43"/>
        <v>85.40915</v>
      </c>
      <c r="AM209" s="26">
        <v>8.179456</v>
      </c>
      <c r="AN209" s="50">
        <f t="shared" si="44"/>
        <v>93.588606</v>
      </c>
      <c r="AO209" s="26">
        <v>0.00205064</v>
      </c>
      <c r="AP209" s="26">
        <v>0</v>
      </c>
      <c r="AQ209" s="29">
        <f t="shared" si="45"/>
        <v>0.00205064</v>
      </c>
      <c r="AR209" s="26">
        <v>1.374749</v>
      </c>
      <c r="AS209" s="26">
        <v>0.000820256</v>
      </c>
      <c r="AT209" s="26">
        <v>0.0006835466</v>
      </c>
      <c r="AU209" s="26">
        <v>0.09952439</v>
      </c>
      <c r="AV209" s="30">
        <f t="shared" si="46"/>
        <v>1.4757771925999998</v>
      </c>
      <c r="AW209" s="26">
        <v>0.4021988</v>
      </c>
      <c r="AX209" s="26">
        <v>3.597779</v>
      </c>
      <c r="AY209" s="26">
        <v>0</v>
      </c>
      <c r="AZ209" s="26">
        <v>0</v>
      </c>
      <c r="BA209" s="26">
        <v>0</v>
      </c>
      <c r="BB209" s="26">
        <v>0.00396457</v>
      </c>
      <c r="BC209" s="26">
        <v>0.001367093</v>
      </c>
      <c r="BD209" s="31">
        <f t="shared" si="47"/>
        <v>4.005309463</v>
      </c>
      <c r="BE209" s="26">
        <f t="shared" si="48"/>
        <v>99.9999996306</v>
      </c>
    </row>
    <row r="210" spans="1:57" ht="12" customHeight="1">
      <c r="A210" s="2" t="s">
        <v>923</v>
      </c>
      <c r="B210" s="4">
        <v>91</v>
      </c>
      <c r="C210" s="4" t="s">
        <v>923</v>
      </c>
      <c r="D210" s="2"/>
      <c r="E210" s="22">
        <v>3</v>
      </c>
      <c r="F210" s="45">
        <v>565.654272</v>
      </c>
      <c r="G210" s="44">
        <v>56.11660273972602</v>
      </c>
      <c r="H210" s="4" t="s">
        <v>1127</v>
      </c>
      <c r="I210" s="4" t="s">
        <v>860</v>
      </c>
      <c r="J210" s="25">
        <v>4</v>
      </c>
      <c r="K210" s="4" t="s">
        <v>354</v>
      </c>
      <c r="L210" s="13" t="s">
        <v>569</v>
      </c>
      <c r="M210" s="13"/>
      <c r="N210" s="63" t="s">
        <v>1062</v>
      </c>
      <c r="O210" s="2" t="s">
        <v>1062</v>
      </c>
      <c r="P210" s="95" t="s">
        <v>9</v>
      </c>
      <c r="Q210" s="100" t="s">
        <v>9</v>
      </c>
      <c r="R210" s="2" t="s">
        <v>860</v>
      </c>
      <c r="S210" s="2" t="s">
        <v>860</v>
      </c>
      <c r="T210" s="2" t="s">
        <v>860</v>
      </c>
      <c r="U210" s="2" t="s">
        <v>860</v>
      </c>
      <c r="V210" s="2"/>
      <c r="W210" s="2"/>
      <c r="X210" s="2"/>
      <c r="Y210" s="2"/>
      <c r="Z210" s="26">
        <v>0.2499511</v>
      </c>
      <c r="AA210" s="26">
        <v>0.07127822</v>
      </c>
      <c r="AB210" s="26">
        <v>0.3091375</v>
      </c>
      <c r="AC210" s="26">
        <v>0.03404808</v>
      </c>
      <c r="AD210" s="26">
        <v>0.0004773095</v>
      </c>
      <c r="AE210" s="26">
        <v>0.280658</v>
      </c>
      <c r="AF210" s="27">
        <f t="shared" si="42"/>
        <v>0.9455502095000001</v>
      </c>
      <c r="AG210" s="26">
        <v>64.77026</v>
      </c>
      <c r="AH210" s="26">
        <v>17.20732</v>
      </c>
      <c r="AI210" s="26">
        <v>0</v>
      </c>
      <c r="AJ210" s="26">
        <v>0</v>
      </c>
      <c r="AK210" s="26">
        <v>0</v>
      </c>
      <c r="AL210" s="28">
        <f t="shared" si="43"/>
        <v>81.97757999999999</v>
      </c>
      <c r="AM210" s="26">
        <v>6.13995</v>
      </c>
      <c r="AN210" s="50">
        <f t="shared" si="44"/>
        <v>88.11752999999999</v>
      </c>
      <c r="AO210" s="26">
        <v>0</v>
      </c>
      <c r="AP210" s="26">
        <v>0.01288736</v>
      </c>
      <c r="AQ210" s="29">
        <f t="shared" si="45"/>
        <v>0.01288736</v>
      </c>
      <c r="AR210" s="26">
        <v>5.90941</v>
      </c>
      <c r="AS210" s="26">
        <v>0.0004773095</v>
      </c>
      <c r="AT210" s="26">
        <v>0.001113722</v>
      </c>
      <c r="AU210" s="26">
        <v>1.449271</v>
      </c>
      <c r="AV210" s="30">
        <f t="shared" si="46"/>
        <v>7.360272031500001</v>
      </c>
      <c r="AW210" s="26">
        <v>0.01050081</v>
      </c>
      <c r="AX210" s="26">
        <v>3.177768</v>
      </c>
      <c r="AY210" s="26">
        <v>0</v>
      </c>
      <c r="AZ210" s="26">
        <v>0</v>
      </c>
      <c r="BA210" s="26">
        <v>0</v>
      </c>
      <c r="BB210" s="26">
        <v>0.3452539</v>
      </c>
      <c r="BC210" s="26">
        <v>0.0302296</v>
      </c>
      <c r="BD210" s="31">
        <f t="shared" si="47"/>
        <v>3.56375231</v>
      </c>
      <c r="BE210" s="26">
        <f t="shared" si="48"/>
        <v>99.99999191099998</v>
      </c>
    </row>
    <row r="211" spans="1:57" ht="12" customHeight="1">
      <c r="A211" s="2" t="s">
        <v>923</v>
      </c>
      <c r="B211" s="4">
        <v>91</v>
      </c>
      <c r="C211" s="4" t="s">
        <v>923</v>
      </c>
      <c r="D211" s="2"/>
      <c r="E211" s="22">
        <v>3</v>
      </c>
      <c r="F211" s="45">
        <v>8292.96179</v>
      </c>
      <c r="G211" s="44">
        <v>708.7602739726027</v>
      </c>
      <c r="H211" s="4" t="s">
        <v>763</v>
      </c>
      <c r="I211" s="4" t="s">
        <v>860</v>
      </c>
      <c r="J211" s="25">
        <v>2</v>
      </c>
      <c r="K211" s="4" t="s">
        <v>355</v>
      </c>
      <c r="L211" s="13" t="s">
        <v>570</v>
      </c>
      <c r="M211" s="81" t="s">
        <v>860</v>
      </c>
      <c r="N211" s="62" t="s">
        <v>1062</v>
      </c>
      <c r="O211" s="2" t="s">
        <v>1062</v>
      </c>
      <c r="P211" s="4" t="s">
        <v>12</v>
      </c>
      <c r="Q211" s="99" t="s">
        <v>9</v>
      </c>
      <c r="R211" s="2"/>
      <c r="S211" s="2"/>
      <c r="T211" s="2" t="s">
        <v>860</v>
      </c>
      <c r="U211" s="2" t="s">
        <v>860</v>
      </c>
      <c r="V211" s="2"/>
      <c r="W211" s="2"/>
      <c r="X211" s="2"/>
      <c r="Y211" s="2"/>
      <c r="Z211" s="26">
        <v>0.03223228</v>
      </c>
      <c r="AA211" s="26">
        <v>0.01116734</v>
      </c>
      <c r="AB211" s="26">
        <v>0.1095463</v>
      </c>
      <c r="AC211" s="26">
        <v>0.02101067</v>
      </c>
      <c r="AD211" s="26">
        <v>0.0009007673</v>
      </c>
      <c r="AE211" s="26">
        <v>0.001399988</v>
      </c>
      <c r="AF211" s="27">
        <f t="shared" si="42"/>
        <v>0.1762573453</v>
      </c>
      <c r="AG211" s="26">
        <v>16.50014</v>
      </c>
      <c r="AH211" s="26">
        <v>11.28856</v>
      </c>
      <c r="AI211" s="26">
        <v>0</v>
      </c>
      <c r="AJ211" s="26">
        <v>0</v>
      </c>
      <c r="AK211" s="26">
        <v>0.004254227</v>
      </c>
      <c r="AL211" s="28">
        <f t="shared" si="43"/>
        <v>27.792954227</v>
      </c>
      <c r="AM211" s="26">
        <v>2.010665</v>
      </c>
      <c r="AN211" s="50">
        <f t="shared" si="44"/>
        <v>29.803619227</v>
      </c>
      <c r="AO211" s="26">
        <v>5.364623</v>
      </c>
      <c r="AP211" s="26">
        <v>0.01902464</v>
      </c>
      <c r="AQ211" s="29">
        <f t="shared" si="45"/>
        <v>5.3836476399999995</v>
      </c>
      <c r="AR211" s="26">
        <v>2.737443</v>
      </c>
      <c r="AS211" s="26">
        <v>0.004406163</v>
      </c>
      <c r="AT211" s="26">
        <v>0.0004449574</v>
      </c>
      <c r="AU211" s="26">
        <v>0.03400125</v>
      </c>
      <c r="AV211" s="30">
        <f t="shared" si="46"/>
        <v>2.7762953704</v>
      </c>
      <c r="AW211" s="26">
        <v>0.3131415</v>
      </c>
      <c r="AX211" s="26">
        <v>1.963282</v>
      </c>
      <c r="AY211" s="26">
        <v>0</v>
      </c>
      <c r="AZ211" s="26">
        <v>0.001313167</v>
      </c>
      <c r="BA211" s="26">
        <v>0</v>
      </c>
      <c r="BB211" s="26">
        <v>0.0004449574</v>
      </c>
      <c r="BC211" s="26">
        <v>1.085262E-05</v>
      </c>
      <c r="BD211" s="31">
        <f t="shared" si="47"/>
        <v>2.27819247702</v>
      </c>
      <c r="BE211" s="26">
        <f t="shared" si="48"/>
        <v>40.41801205972</v>
      </c>
    </row>
    <row r="212" spans="1:57" ht="12" customHeight="1">
      <c r="A212" s="2" t="s">
        <v>923</v>
      </c>
      <c r="B212" s="4">
        <v>91</v>
      </c>
      <c r="C212" s="4" t="s">
        <v>923</v>
      </c>
      <c r="D212" s="2"/>
      <c r="E212" s="22">
        <v>3</v>
      </c>
      <c r="F212" s="45">
        <v>92085.9853</v>
      </c>
      <c r="G212" s="44">
        <v>7225.082191780822</v>
      </c>
      <c r="H212" s="4" t="s">
        <v>763</v>
      </c>
      <c r="I212" s="4" t="s">
        <v>860</v>
      </c>
      <c r="J212" s="25">
        <v>6</v>
      </c>
      <c r="K212" s="4" t="s">
        <v>356</v>
      </c>
      <c r="L212" s="13" t="s">
        <v>571</v>
      </c>
      <c r="M212" s="13"/>
      <c r="N212" s="63" t="s">
        <v>1062</v>
      </c>
      <c r="O212" s="2"/>
      <c r="P212" s="95" t="s">
        <v>9</v>
      </c>
      <c r="Q212" s="100" t="s">
        <v>9</v>
      </c>
      <c r="R212" s="2" t="s">
        <v>860</v>
      </c>
      <c r="S212" s="2" t="s">
        <v>860</v>
      </c>
      <c r="T212" s="2" t="s">
        <v>860</v>
      </c>
      <c r="U212" s="2" t="s">
        <v>860</v>
      </c>
      <c r="V212" s="2"/>
      <c r="W212" s="2"/>
      <c r="X212" s="2"/>
      <c r="Y212" s="2"/>
      <c r="Z212" s="26">
        <v>0.158916</v>
      </c>
      <c r="AA212" s="26">
        <v>0.07564098</v>
      </c>
      <c r="AB212" s="26">
        <v>0.3548062</v>
      </c>
      <c r="AC212" s="26">
        <v>0.03996773</v>
      </c>
      <c r="AD212" s="26">
        <v>0.005310917</v>
      </c>
      <c r="AE212" s="26">
        <v>0.11935</v>
      </c>
      <c r="AF212" s="27">
        <f t="shared" si="42"/>
        <v>0.7539918269999999</v>
      </c>
      <c r="AG212" s="26">
        <v>55.00702</v>
      </c>
      <c r="AH212" s="26">
        <v>7.825236</v>
      </c>
      <c r="AI212" s="26">
        <v>0.0024336</v>
      </c>
      <c r="AJ212" s="26">
        <v>0</v>
      </c>
      <c r="AK212" s="26">
        <v>0.0007115104</v>
      </c>
      <c r="AL212" s="28">
        <f t="shared" si="43"/>
        <v>62.83540111040001</v>
      </c>
      <c r="AM212" s="26">
        <v>8.572875</v>
      </c>
      <c r="AN212" s="50">
        <f t="shared" si="44"/>
        <v>71.40827611040001</v>
      </c>
      <c r="AO212" s="26">
        <v>3.122897</v>
      </c>
      <c r="AP212" s="26">
        <v>0.1659119</v>
      </c>
      <c r="AQ212" s="29">
        <f t="shared" si="45"/>
        <v>3.2888089000000003</v>
      </c>
      <c r="AR212" s="26">
        <v>6.331963</v>
      </c>
      <c r="AS212" s="26">
        <v>0.1464812</v>
      </c>
      <c r="AT212" s="26">
        <v>0.1243765</v>
      </c>
      <c r="AU212" s="26">
        <v>4.19358</v>
      </c>
      <c r="AV212" s="30">
        <f t="shared" si="46"/>
        <v>10.7964007</v>
      </c>
      <c r="AW212" s="26">
        <v>3.031238</v>
      </c>
      <c r="AX212" s="26">
        <v>5.253008</v>
      </c>
      <c r="AY212" s="26">
        <v>0</v>
      </c>
      <c r="AZ212" s="26">
        <v>0.01261269</v>
      </c>
      <c r="BA212" s="26">
        <v>0</v>
      </c>
      <c r="BB212" s="26">
        <v>0.03178438</v>
      </c>
      <c r="BC212" s="26">
        <v>0.05813665</v>
      </c>
      <c r="BD212" s="31">
        <f t="shared" si="47"/>
        <v>8.386779719999998</v>
      </c>
      <c r="BE212" s="26">
        <f t="shared" si="48"/>
        <v>94.63425725740001</v>
      </c>
    </row>
    <row r="213" spans="1:57" ht="12" customHeight="1">
      <c r="A213" s="2" t="s">
        <v>923</v>
      </c>
      <c r="B213" s="4">
        <v>91</v>
      </c>
      <c r="C213" s="4" t="s">
        <v>923</v>
      </c>
      <c r="D213" s="2"/>
      <c r="E213" s="22">
        <v>3</v>
      </c>
      <c r="F213" s="45">
        <v>4030.56102</v>
      </c>
      <c r="G213" s="44">
        <v>361.93150684931504</v>
      </c>
      <c r="H213" s="4" t="s">
        <v>761</v>
      </c>
      <c r="I213" s="4" t="s">
        <v>860</v>
      </c>
      <c r="J213" s="25">
        <v>2</v>
      </c>
      <c r="K213" s="4" t="s">
        <v>357</v>
      </c>
      <c r="L213" s="13" t="s">
        <v>572</v>
      </c>
      <c r="M213" s="81" t="s">
        <v>860</v>
      </c>
      <c r="N213" s="62" t="s">
        <v>1062</v>
      </c>
      <c r="O213" s="2"/>
      <c r="P213" s="4" t="s">
        <v>12</v>
      </c>
      <c r="Q213" s="99" t="s">
        <v>9</v>
      </c>
      <c r="R213" s="2"/>
      <c r="S213" s="2"/>
      <c r="T213" s="2" t="s">
        <v>860</v>
      </c>
      <c r="U213" s="2" t="s">
        <v>860</v>
      </c>
      <c r="V213" s="2"/>
      <c r="W213" s="2"/>
      <c r="X213" s="2"/>
      <c r="Y213" s="2"/>
      <c r="Z213" s="26">
        <v>0.05727473</v>
      </c>
      <c r="AA213" s="26">
        <v>0.02027503</v>
      </c>
      <c r="AB213" s="26">
        <v>0.1502094</v>
      </c>
      <c r="AC213" s="26">
        <v>0.002389238</v>
      </c>
      <c r="AD213" s="26">
        <v>0.002076627</v>
      </c>
      <c r="AE213" s="26">
        <v>0.07538381</v>
      </c>
      <c r="AF213" s="27">
        <f t="shared" si="42"/>
        <v>0.30760883499999997</v>
      </c>
      <c r="AG213" s="26">
        <v>22.86173</v>
      </c>
      <c r="AH213" s="26">
        <v>7.289655</v>
      </c>
      <c r="AI213" s="26">
        <v>0</v>
      </c>
      <c r="AJ213" s="26">
        <v>0</v>
      </c>
      <c r="AK213" s="26">
        <v>0</v>
      </c>
      <c r="AL213" s="28">
        <f t="shared" si="43"/>
        <v>30.151385</v>
      </c>
      <c r="AM213" s="26">
        <v>7.31022</v>
      </c>
      <c r="AN213" s="50">
        <f t="shared" si="44"/>
        <v>37.461605</v>
      </c>
      <c r="AO213" s="26">
        <v>0</v>
      </c>
      <c r="AP213" s="26">
        <v>0.5980687</v>
      </c>
      <c r="AQ213" s="29">
        <f t="shared" si="45"/>
        <v>0.5980687</v>
      </c>
      <c r="AR213" s="26">
        <v>5.540107</v>
      </c>
      <c r="AS213" s="26">
        <v>0.5224169</v>
      </c>
      <c r="AT213" s="26">
        <v>0.2132451</v>
      </c>
      <c r="AU213" s="26">
        <v>19.34044</v>
      </c>
      <c r="AV213" s="30">
        <f t="shared" si="46"/>
        <v>25.616209</v>
      </c>
      <c r="AW213" s="26">
        <v>0.6577327</v>
      </c>
      <c r="AX213" s="26">
        <v>11.55855</v>
      </c>
      <c r="AY213" s="26">
        <v>0</v>
      </c>
      <c r="AZ213" s="26">
        <v>0</v>
      </c>
      <c r="BA213" s="26">
        <v>0</v>
      </c>
      <c r="BB213" s="26">
        <v>0.04579745</v>
      </c>
      <c r="BC213" s="26">
        <v>0.3658884</v>
      </c>
      <c r="BD213" s="31">
        <f t="shared" si="47"/>
        <v>12.62796855</v>
      </c>
      <c r="BE213" s="26">
        <f t="shared" si="48"/>
        <v>76.611460085</v>
      </c>
    </row>
    <row r="214" spans="1:57" ht="12" customHeight="1">
      <c r="A214" s="2" t="s">
        <v>489</v>
      </c>
      <c r="B214" s="4">
        <v>94</v>
      </c>
      <c r="C214" s="4" t="s">
        <v>489</v>
      </c>
      <c r="D214" s="2" t="s">
        <v>64</v>
      </c>
      <c r="E214" s="22">
        <v>3</v>
      </c>
      <c r="F214" s="45">
        <v>30119.2172</v>
      </c>
      <c r="G214" s="44">
        <v>6929.712328767123</v>
      </c>
      <c r="H214" s="4" t="s">
        <v>763</v>
      </c>
      <c r="I214" s="4" t="s">
        <v>860</v>
      </c>
      <c r="J214" s="25">
        <v>9</v>
      </c>
      <c r="K214" s="4" t="s">
        <v>838</v>
      </c>
      <c r="L214" s="13" t="s">
        <v>1373</v>
      </c>
      <c r="M214" s="13"/>
      <c r="N214" s="62" t="s">
        <v>483</v>
      </c>
      <c r="O214" s="2"/>
      <c r="P214" s="95" t="s">
        <v>1203</v>
      </c>
      <c r="Q214" s="99" t="s">
        <v>1203</v>
      </c>
      <c r="R214" s="2"/>
      <c r="S214" s="2"/>
      <c r="T214" s="2"/>
      <c r="U214" s="2"/>
      <c r="V214" s="2" t="s">
        <v>860</v>
      </c>
      <c r="W214" s="2"/>
      <c r="X214" s="2"/>
      <c r="Y214" s="2"/>
      <c r="Z214" s="26">
        <v>0.3176399</v>
      </c>
      <c r="AA214" s="26">
        <v>0.08686159</v>
      </c>
      <c r="AB214" s="26">
        <v>0.4219819</v>
      </c>
      <c r="AC214" s="26">
        <v>0.02548565</v>
      </c>
      <c r="AD214" s="26">
        <v>0.02563805</v>
      </c>
      <c r="AE214" s="26">
        <v>0.2257792</v>
      </c>
      <c r="AF214" s="27">
        <f t="shared" si="42"/>
        <v>1.10338629</v>
      </c>
      <c r="AG214" s="26">
        <v>7.336823</v>
      </c>
      <c r="AH214" s="26">
        <v>2.540479</v>
      </c>
      <c r="AI214" s="26">
        <v>0</v>
      </c>
      <c r="AJ214" s="26">
        <v>0</v>
      </c>
      <c r="AK214" s="26">
        <v>0.003421394</v>
      </c>
      <c r="AL214" s="28">
        <f t="shared" si="43"/>
        <v>9.880723394</v>
      </c>
      <c r="AM214" s="26">
        <v>12.79181</v>
      </c>
      <c r="AN214" s="50">
        <f t="shared" si="44"/>
        <v>22.672533394</v>
      </c>
      <c r="AO214" s="26">
        <v>0</v>
      </c>
      <c r="AP214" s="26">
        <v>1.19124</v>
      </c>
      <c r="AQ214" s="29">
        <f t="shared" si="45"/>
        <v>1.19124</v>
      </c>
      <c r="AR214" s="26">
        <v>30.95896</v>
      </c>
      <c r="AS214" s="26">
        <v>4.532658</v>
      </c>
      <c r="AT214" s="26">
        <v>3.681244</v>
      </c>
      <c r="AU214" s="26">
        <v>16.98899</v>
      </c>
      <c r="AV214" s="30">
        <f t="shared" si="46"/>
        <v>56.161852</v>
      </c>
      <c r="AW214" s="26">
        <v>9.717352</v>
      </c>
      <c r="AX214" s="26">
        <v>8.04527</v>
      </c>
      <c r="AY214" s="26">
        <v>0</v>
      </c>
      <c r="AZ214" s="26">
        <v>0.001783906</v>
      </c>
      <c r="BA214" s="26">
        <v>0</v>
      </c>
      <c r="BB214" s="26">
        <v>0.3826195</v>
      </c>
      <c r="BC214" s="26">
        <v>0.7239641</v>
      </c>
      <c r="BD214" s="31">
        <f t="shared" si="47"/>
        <v>18.870989506</v>
      </c>
      <c r="BE214" s="26">
        <f t="shared" si="48"/>
        <v>100.00000119</v>
      </c>
    </row>
    <row r="215" spans="1:57" ht="12" customHeight="1">
      <c r="A215" s="2" t="s">
        <v>489</v>
      </c>
      <c r="B215" s="4">
        <v>94</v>
      </c>
      <c r="C215" s="4" t="s">
        <v>489</v>
      </c>
      <c r="D215" s="2" t="s">
        <v>64</v>
      </c>
      <c r="E215" s="22">
        <v>3</v>
      </c>
      <c r="F215" s="45">
        <v>601.422016</v>
      </c>
      <c r="G215" s="44">
        <v>105.50835616438357</v>
      </c>
      <c r="H215" s="4" t="s">
        <v>761</v>
      </c>
      <c r="I215" s="4" t="s">
        <v>860</v>
      </c>
      <c r="J215" s="25">
        <v>5</v>
      </c>
      <c r="K215" s="4" t="s">
        <v>260</v>
      </c>
      <c r="L215" s="13" t="s">
        <v>1374</v>
      </c>
      <c r="M215" s="13"/>
      <c r="N215" s="62" t="s">
        <v>1062</v>
      </c>
      <c r="O215" s="2" t="s">
        <v>1062</v>
      </c>
      <c r="P215" s="95" t="s">
        <v>9</v>
      </c>
      <c r="Q215" s="99" t="s">
        <v>9</v>
      </c>
      <c r="R215" s="2"/>
      <c r="S215" s="2"/>
      <c r="T215" s="2" t="s">
        <v>860</v>
      </c>
      <c r="U215" s="2" t="s">
        <v>860</v>
      </c>
      <c r="V215" s="2"/>
      <c r="W215" s="2"/>
      <c r="X215" s="2"/>
      <c r="Y215" s="2"/>
      <c r="Z215" s="26">
        <v>0.1538374</v>
      </c>
      <c r="AA215" s="26">
        <v>0.008529895</v>
      </c>
      <c r="AB215" s="26">
        <v>0.226117</v>
      </c>
      <c r="AC215" s="26">
        <v>0.02289603</v>
      </c>
      <c r="AD215" s="26">
        <v>0.003591535</v>
      </c>
      <c r="AE215" s="26">
        <v>0.1644624</v>
      </c>
      <c r="AF215" s="27">
        <f t="shared" si="42"/>
        <v>0.57943426</v>
      </c>
      <c r="AG215" s="26">
        <v>52.78194</v>
      </c>
      <c r="AH215" s="26">
        <v>6.657508</v>
      </c>
      <c r="AI215" s="26">
        <v>0</v>
      </c>
      <c r="AJ215" s="26">
        <v>0</v>
      </c>
      <c r="AK215" s="26">
        <v>0</v>
      </c>
      <c r="AL215" s="28">
        <f t="shared" si="43"/>
        <v>59.439448</v>
      </c>
      <c r="AM215" s="26">
        <v>18.97991</v>
      </c>
      <c r="AN215" s="50">
        <f t="shared" si="44"/>
        <v>78.419358</v>
      </c>
      <c r="AO215" s="26">
        <v>0</v>
      </c>
      <c r="AP215" s="26">
        <v>0.00329224</v>
      </c>
      <c r="AQ215" s="29">
        <f t="shared" si="45"/>
        <v>0.00329224</v>
      </c>
      <c r="AR215" s="26">
        <v>3.187936</v>
      </c>
      <c r="AS215" s="26">
        <v>0.05447161</v>
      </c>
      <c r="AT215" s="26">
        <v>0.2379392</v>
      </c>
      <c r="AU215" s="26">
        <v>3.116255</v>
      </c>
      <c r="AV215" s="30">
        <f t="shared" si="46"/>
        <v>6.59660181</v>
      </c>
      <c r="AW215" s="26">
        <v>1.345179</v>
      </c>
      <c r="AX215" s="26">
        <v>13.03054</v>
      </c>
      <c r="AY215" s="26">
        <v>0</v>
      </c>
      <c r="AZ215" s="26">
        <v>0</v>
      </c>
      <c r="BA215" s="26">
        <v>0</v>
      </c>
      <c r="BB215" s="26">
        <v>0.02364427</v>
      </c>
      <c r="BC215" s="26">
        <v>0.001945415</v>
      </c>
      <c r="BD215" s="31">
        <f t="shared" si="47"/>
        <v>14.401308685</v>
      </c>
      <c r="BE215" s="26">
        <f t="shared" si="48"/>
        <v>99.999994995</v>
      </c>
    </row>
    <row r="216" spans="1:57" ht="12" customHeight="1">
      <c r="A216" s="2" t="s">
        <v>489</v>
      </c>
      <c r="B216" s="4">
        <v>94</v>
      </c>
      <c r="C216" s="4" t="s">
        <v>489</v>
      </c>
      <c r="D216" s="2" t="s">
        <v>64</v>
      </c>
      <c r="E216" s="22">
        <v>3</v>
      </c>
      <c r="F216" s="45">
        <v>73.030336</v>
      </c>
      <c r="G216" s="44">
        <v>15.870465753424668</v>
      </c>
      <c r="H216" s="4" t="s">
        <v>663</v>
      </c>
      <c r="I216" s="4" t="s">
        <v>860</v>
      </c>
      <c r="J216" s="25">
        <v>1043</v>
      </c>
      <c r="K216" s="4" t="s">
        <v>261</v>
      </c>
      <c r="L216" s="13" t="s">
        <v>520</v>
      </c>
      <c r="M216" s="13"/>
      <c r="N216" s="63" t="s">
        <v>73</v>
      </c>
      <c r="O216" s="2" t="s">
        <v>73</v>
      </c>
      <c r="P216" s="95" t="s">
        <v>6</v>
      </c>
      <c r="Q216" s="100" t="s">
        <v>73</v>
      </c>
      <c r="R216" s="2" t="s">
        <v>860</v>
      </c>
      <c r="S216" s="2"/>
      <c r="T216" s="2"/>
      <c r="U216" s="2"/>
      <c r="V216" s="2"/>
      <c r="W216" s="2"/>
      <c r="X216" s="2" t="s">
        <v>860</v>
      </c>
      <c r="Y216" s="2" t="s">
        <v>860</v>
      </c>
      <c r="Z216" s="26">
        <v>34.44162</v>
      </c>
      <c r="AA216" s="26">
        <v>14.51951</v>
      </c>
      <c r="AB216" s="26">
        <v>8.683114</v>
      </c>
      <c r="AC216" s="26">
        <v>0.03450571</v>
      </c>
      <c r="AD216" s="26">
        <v>0.2698839</v>
      </c>
      <c r="AE216" s="26">
        <v>12.20023</v>
      </c>
      <c r="AF216" s="27">
        <f t="shared" si="42"/>
        <v>70.14886361</v>
      </c>
      <c r="AG216" s="26">
        <v>0.7677519</v>
      </c>
      <c r="AH216" s="26">
        <v>0.004929387</v>
      </c>
      <c r="AI216" s="26">
        <v>0</v>
      </c>
      <c r="AJ216" s="26">
        <v>0</v>
      </c>
      <c r="AK216" s="26">
        <v>0</v>
      </c>
      <c r="AL216" s="28">
        <f t="shared" si="43"/>
        <v>0.772681287</v>
      </c>
      <c r="AM216" s="26">
        <v>1.873167</v>
      </c>
      <c r="AN216" s="50">
        <f t="shared" si="44"/>
        <v>2.645848287</v>
      </c>
      <c r="AO216" s="26">
        <v>0</v>
      </c>
      <c r="AP216" s="26">
        <v>0.02834397</v>
      </c>
      <c r="AQ216" s="29">
        <f t="shared" si="45"/>
        <v>0.02834397</v>
      </c>
      <c r="AR216" s="26">
        <v>5.767382</v>
      </c>
      <c r="AS216" s="26">
        <v>0.1836196</v>
      </c>
      <c r="AT216" s="26">
        <v>0.1380228</v>
      </c>
      <c r="AU216" s="26">
        <v>1.939714</v>
      </c>
      <c r="AV216" s="30">
        <f t="shared" si="46"/>
        <v>8.0287384</v>
      </c>
      <c r="AW216" s="26">
        <v>5.232544</v>
      </c>
      <c r="AX216" s="26">
        <v>9.075001</v>
      </c>
      <c r="AY216" s="26">
        <v>0</v>
      </c>
      <c r="AZ216" s="26">
        <v>0</v>
      </c>
      <c r="BA216" s="26">
        <v>0</v>
      </c>
      <c r="BB216" s="26">
        <v>4.798758</v>
      </c>
      <c r="BC216" s="26">
        <v>0.04189979</v>
      </c>
      <c r="BD216" s="31">
        <f t="shared" si="47"/>
        <v>19.14820279</v>
      </c>
      <c r="BE216" s="26">
        <f t="shared" si="48"/>
        <v>99.999997057</v>
      </c>
    </row>
    <row r="217" spans="1:57" ht="12" customHeight="1">
      <c r="A217" s="2" t="s">
        <v>489</v>
      </c>
      <c r="B217" s="4">
        <v>94</v>
      </c>
      <c r="C217" s="4" t="s">
        <v>489</v>
      </c>
      <c r="D217" s="2" t="s">
        <v>64</v>
      </c>
      <c r="E217" s="22">
        <v>3</v>
      </c>
      <c r="F217" s="45">
        <v>335.973152</v>
      </c>
      <c r="G217" s="44">
        <v>75.43401369863014</v>
      </c>
      <c r="H217" s="4" t="s">
        <v>761</v>
      </c>
      <c r="I217" s="4" t="s">
        <v>860</v>
      </c>
      <c r="J217" s="25">
        <v>5</v>
      </c>
      <c r="K217" s="4" t="s">
        <v>262</v>
      </c>
      <c r="L217" s="13" t="s">
        <v>521</v>
      </c>
      <c r="M217" s="13"/>
      <c r="N217" s="63" t="s">
        <v>1062</v>
      </c>
      <c r="O217" s="2" t="s">
        <v>1062</v>
      </c>
      <c r="P217" s="95" t="s">
        <v>9</v>
      </c>
      <c r="Q217" s="100" t="s">
        <v>9</v>
      </c>
      <c r="R217" s="2" t="s">
        <v>860</v>
      </c>
      <c r="S217" s="2" t="s">
        <v>860</v>
      </c>
      <c r="T217" s="2" t="s">
        <v>860</v>
      </c>
      <c r="U217" s="2" t="s">
        <v>860</v>
      </c>
      <c r="V217" s="2"/>
      <c r="W217" s="2"/>
      <c r="X217" s="2"/>
      <c r="Y217" s="2"/>
      <c r="Z217" s="26">
        <v>0.1165214</v>
      </c>
      <c r="AA217" s="26">
        <v>0.005893036</v>
      </c>
      <c r="AB217" s="26">
        <v>0.3886725</v>
      </c>
      <c r="AC217" s="26">
        <v>0.01821484</v>
      </c>
      <c r="AD217" s="26">
        <v>0.002410787</v>
      </c>
      <c r="AE217" s="26">
        <v>0.1197358</v>
      </c>
      <c r="AF217" s="27">
        <f t="shared" si="42"/>
        <v>0.6514483629999999</v>
      </c>
      <c r="AG217" s="26">
        <v>87.21399</v>
      </c>
      <c r="AH217" s="26">
        <v>0.0002678653</v>
      </c>
      <c r="AI217" s="26">
        <v>0</v>
      </c>
      <c r="AJ217" s="26">
        <v>0</v>
      </c>
      <c r="AK217" s="26">
        <v>0</v>
      </c>
      <c r="AL217" s="28">
        <f t="shared" si="43"/>
        <v>87.2142578653</v>
      </c>
      <c r="AM217" s="26">
        <v>5.159889</v>
      </c>
      <c r="AN217" s="50">
        <f t="shared" si="44"/>
        <v>92.37414686529999</v>
      </c>
      <c r="AO217" s="26">
        <v>0</v>
      </c>
      <c r="AP217" s="26">
        <v>0.001607192</v>
      </c>
      <c r="AQ217" s="29">
        <f t="shared" si="45"/>
        <v>0.001607192</v>
      </c>
      <c r="AR217" s="26">
        <v>2.38293</v>
      </c>
      <c r="AS217" s="26">
        <v>0.006160901</v>
      </c>
      <c r="AT217" s="26">
        <v>0.03080451</v>
      </c>
      <c r="AU217" s="26">
        <v>0.2954554</v>
      </c>
      <c r="AV217" s="30">
        <f t="shared" si="46"/>
        <v>2.7153508109999995</v>
      </c>
      <c r="AW217" s="26">
        <v>0.7521657</v>
      </c>
      <c r="AX217" s="26">
        <v>3.505017</v>
      </c>
      <c r="AY217" s="26">
        <v>0</v>
      </c>
      <c r="AZ217" s="26">
        <v>0</v>
      </c>
      <c r="BA217" s="26">
        <v>0</v>
      </c>
      <c r="BB217" s="26">
        <v>0</v>
      </c>
      <c r="BC217" s="26">
        <v>0.0002678653</v>
      </c>
      <c r="BD217" s="31">
        <f t="shared" si="47"/>
        <v>4.2574505653</v>
      </c>
      <c r="BE217" s="26">
        <f t="shared" si="48"/>
        <v>100.00000379659998</v>
      </c>
    </row>
    <row r="218" spans="1:57" ht="12" customHeight="1">
      <c r="A218" s="2" t="s">
        <v>489</v>
      </c>
      <c r="B218" s="4">
        <v>94</v>
      </c>
      <c r="C218" s="4" t="s">
        <v>489</v>
      </c>
      <c r="D218" s="2" t="s">
        <v>64</v>
      </c>
      <c r="E218" s="22">
        <v>3</v>
      </c>
      <c r="F218" s="45">
        <v>42040.7747</v>
      </c>
      <c r="G218" s="44">
        <v>8080.5698630136985</v>
      </c>
      <c r="H218" s="4" t="s">
        <v>763</v>
      </c>
      <c r="I218" s="4" t="s">
        <v>860</v>
      </c>
      <c r="J218" s="25">
        <v>10</v>
      </c>
      <c r="K218" s="4" t="s">
        <v>263</v>
      </c>
      <c r="L218" s="13" t="s">
        <v>1375</v>
      </c>
      <c r="M218" s="13"/>
      <c r="N218" s="63" t="s">
        <v>1062</v>
      </c>
      <c r="O218" s="2" t="s">
        <v>72</v>
      </c>
      <c r="P218" s="95" t="s">
        <v>9</v>
      </c>
      <c r="Q218" s="100" t="s">
        <v>9</v>
      </c>
      <c r="R218" s="2" t="s">
        <v>860</v>
      </c>
      <c r="S218" s="2" t="s">
        <v>860</v>
      </c>
      <c r="T218" s="2" t="s">
        <v>860</v>
      </c>
      <c r="U218" s="2" t="s">
        <v>860</v>
      </c>
      <c r="V218" s="2"/>
      <c r="W218" s="2"/>
      <c r="X218" s="2"/>
      <c r="Y218" s="2"/>
      <c r="Z218" s="26">
        <v>0.3851536</v>
      </c>
      <c r="AA218" s="26">
        <v>0.07037804</v>
      </c>
      <c r="AB218" s="26">
        <v>0.5461271</v>
      </c>
      <c r="AC218" s="26">
        <v>0.04318375</v>
      </c>
      <c r="AD218" s="26">
        <v>0.0120804</v>
      </c>
      <c r="AE218" s="26">
        <v>0.2479105</v>
      </c>
      <c r="AF218" s="27">
        <f t="shared" si="42"/>
        <v>1.30483339</v>
      </c>
      <c r="AG218" s="26">
        <v>71.9931</v>
      </c>
      <c r="AH218" s="26">
        <v>0.8518236</v>
      </c>
      <c r="AI218" s="26">
        <v>0</v>
      </c>
      <c r="AJ218" s="26">
        <v>0</v>
      </c>
      <c r="AK218" s="26">
        <v>0.0006871893</v>
      </c>
      <c r="AL218" s="28">
        <f t="shared" si="43"/>
        <v>72.8456107893</v>
      </c>
      <c r="AM218" s="26">
        <v>14.59275</v>
      </c>
      <c r="AN218" s="50">
        <f t="shared" si="44"/>
        <v>87.43836078929999</v>
      </c>
      <c r="AO218" s="26">
        <v>0.2138122</v>
      </c>
      <c r="AP218" s="26">
        <v>0.05104682</v>
      </c>
      <c r="AQ218" s="29">
        <f t="shared" si="45"/>
        <v>0.26485902</v>
      </c>
      <c r="AR218" s="26">
        <v>3.603522</v>
      </c>
      <c r="AS218" s="26">
        <v>0.06898011</v>
      </c>
      <c r="AT218" s="26">
        <v>0.1453866</v>
      </c>
      <c r="AU218" s="26">
        <v>0.6824218</v>
      </c>
      <c r="AV218" s="30">
        <f t="shared" si="46"/>
        <v>4.50031051</v>
      </c>
      <c r="AW218" s="26">
        <v>2.445313</v>
      </c>
      <c r="AX218" s="26">
        <v>4.003135</v>
      </c>
      <c r="AY218" s="26">
        <v>0</v>
      </c>
      <c r="AZ218" s="26">
        <v>0.0002932864</v>
      </c>
      <c r="BA218" s="26">
        <v>0</v>
      </c>
      <c r="BB218" s="26">
        <v>0.03939457</v>
      </c>
      <c r="BC218" s="26">
        <v>0.003495888</v>
      </c>
      <c r="BD218" s="31">
        <f t="shared" si="47"/>
        <v>6.4916317444</v>
      </c>
      <c r="BE218" s="26">
        <f t="shared" si="48"/>
        <v>99.9999954537</v>
      </c>
    </row>
    <row r="219" spans="1:57" ht="12" customHeight="1">
      <c r="A219" s="2" t="s">
        <v>489</v>
      </c>
      <c r="B219" s="4">
        <v>94</v>
      </c>
      <c r="C219" s="4" t="s">
        <v>489</v>
      </c>
      <c r="D219" s="2" t="s">
        <v>64</v>
      </c>
      <c r="E219" s="22">
        <v>3</v>
      </c>
      <c r="F219" s="45">
        <v>115.528304</v>
      </c>
      <c r="G219" s="44">
        <v>29.660958904109595</v>
      </c>
      <c r="H219" s="4" t="s">
        <v>663</v>
      </c>
      <c r="I219" s="4" t="s">
        <v>860</v>
      </c>
      <c r="J219" s="25">
        <v>879</v>
      </c>
      <c r="K219" s="4" t="s">
        <v>1092</v>
      </c>
      <c r="L219" s="13" t="s">
        <v>1376</v>
      </c>
      <c r="M219" s="13"/>
      <c r="N219" s="63" t="s">
        <v>73</v>
      </c>
      <c r="O219" s="2" t="s">
        <v>73</v>
      </c>
      <c r="P219" s="95" t="s">
        <v>6</v>
      </c>
      <c r="Q219" s="100" t="s">
        <v>73</v>
      </c>
      <c r="R219" s="2" t="s">
        <v>860</v>
      </c>
      <c r="S219" s="2"/>
      <c r="T219" s="2"/>
      <c r="U219" s="2"/>
      <c r="V219" s="2"/>
      <c r="W219" s="2"/>
      <c r="X219" s="2" t="s">
        <v>860</v>
      </c>
      <c r="Y219" s="2" t="s">
        <v>860</v>
      </c>
      <c r="Z219" s="26">
        <v>36.38035</v>
      </c>
      <c r="AA219" s="26">
        <v>17.79829</v>
      </c>
      <c r="AB219" s="26">
        <v>15.51245</v>
      </c>
      <c r="AC219" s="26">
        <v>0.0148027</v>
      </c>
      <c r="AD219" s="26">
        <v>1.353278</v>
      </c>
      <c r="AE219" s="26">
        <v>8.562191</v>
      </c>
      <c r="AF219" s="27">
        <f t="shared" si="42"/>
        <v>79.62136170000001</v>
      </c>
      <c r="AG219" s="26">
        <v>0</v>
      </c>
      <c r="AH219" s="26">
        <v>0.005453625</v>
      </c>
      <c r="AI219" s="26">
        <v>0</v>
      </c>
      <c r="AJ219" s="26">
        <v>0</v>
      </c>
      <c r="AK219" s="26">
        <v>0</v>
      </c>
      <c r="AL219" s="28">
        <f t="shared" si="43"/>
        <v>0.005453625</v>
      </c>
      <c r="AM219" s="26">
        <v>0</v>
      </c>
      <c r="AN219" s="50">
        <f t="shared" si="44"/>
        <v>0.005453625</v>
      </c>
      <c r="AO219" s="26">
        <v>0</v>
      </c>
      <c r="AP219" s="26">
        <v>0.002337268</v>
      </c>
      <c r="AQ219" s="29">
        <f t="shared" si="45"/>
        <v>0.002337268</v>
      </c>
      <c r="AR219" s="26">
        <v>6.376845</v>
      </c>
      <c r="AS219" s="26">
        <v>0.3100775</v>
      </c>
      <c r="AT219" s="26">
        <v>0.2282732</v>
      </c>
      <c r="AU219" s="26">
        <v>1.162401</v>
      </c>
      <c r="AV219" s="30">
        <f t="shared" si="46"/>
        <v>8.0775967</v>
      </c>
      <c r="AW219" s="26">
        <v>5.794087</v>
      </c>
      <c r="AX219" s="26">
        <v>6.431382</v>
      </c>
      <c r="AY219" s="26">
        <v>0</v>
      </c>
      <c r="AZ219" s="26">
        <v>0</v>
      </c>
      <c r="BA219" s="26">
        <v>0</v>
      </c>
      <c r="BB219" s="26">
        <v>0</v>
      </c>
      <c r="BC219" s="26">
        <v>0.06778076</v>
      </c>
      <c r="BD219" s="31">
        <f t="shared" si="47"/>
        <v>12.29324976</v>
      </c>
      <c r="BE219" s="26">
        <f t="shared" si="48"/>
        <v>99.99999905300001</v>
      </c>
    </row>
    <row r="220" spans="1:57" ht="12" customHeight="1">
      <c r="A220" s="2" t="s">
        <v>489</v>
      </c>
      <c r="B220" s="4">
        <v>94</v>
      </c>
      <c r="C220" s="4" t="s">
        <v>489</v>
      </c>
      <c r="D220" s="2" t="s">
        <v>64</v>
      </c>
      <c r="E220" s="22">
        <v>3</v>
      </c>
      <c r="F220" s="45">
        <v>95957.0821</v>
      </c>
      <c r="G220" s="44">
        <v>20058.397260273974</v>
      </c>
      <c r="H220" s="4" t="s">
        <v>763</v>
      </c>
      <c r="I220" s="4" t="s">
        <v>860</v>
      </c>
      <c r="J220" s="25">
        <v>35</v>
      </c>
      <c r="K220" s="4" t="s">
        <v>1093</v>
      </c>
      <c r="L220" s="13" t="s">
        <v>522</v>
      </c>
      <c r="M220" s="13"/>
      <c r="N220" s="63" t="s">
        <v>1062</v>
      </c>
      <c r="O220" s="2" t="s">
        <v>72</v>
      </c>
      <c r="P220" s="95" t="s">
        <v>9</v>
      </c>
      <c r="Q220" s="100" t="s">
        <v>9</v>
      </c>
      <c r="R220" s="2" t="s">
        <v>860</v>
      </c>
      <c r="S220" s="2" t="s">
        <v>860</v>
      </c>
      <c r="T220" s="2" t="s">
        <v>860</v>
      </c>
      <c r="U220" s="2" t="s">
        <v>860</v>
      </c>
      <c r="V220" s="2"/>
      <c r="W220" s="2" t="s">
        <v>860</v>
      </c>
      <c r="X220" s="2"/>
      <c r="Y220" s="2"/>
      <c r="Z220" s="26">
        <v>1.160271</v>
      </c>
      <c r="AA220" s="26">
        <v>0.4558718</v>
      </c>
      <c r="AB220" s="26">
        <v>0.7230737</v>
      </c>
      <c r="AC220" s="26">
        <v>0.05015335</v>
      </c>
      <c r="AD220" s="26">
        <v>0.05289958</v>
      </c>
      <c r="AE220" s="26">
        <v>0.5022679</v>
      </c>
      <c r="AF220" s="27">
        <f t="shared" si="42"/>
        <v>2.94453733</v>
      </c>
      <c r="AG220" s="26">
        <v>41.91333</v>
      </c>
      <c r="AH220" s="26">
        <v>1.504042</v>
      </c>
      <c r="AI220" s="26">
        <v>0</v>
      </c>
      <c r="AJ220" s="26">
        <v>0</v>
      </c>
      <c r="AK220" s="26">
        <v>0.003643816</v>
      </c>
      <c r="AL220" s="28">
        <f t="shared" si="43"/>
        <v>43.421015816</v>
      </c>
      <c r="AM220" s="26">
        <v>15.82075</v>
      </c>
      <c r="AN220" s="50">
        <f t="shared" si="44"/>
        <v>59.241765816</v>
      </c>
      <c r="AO220" s="26">
        <v>0.09671353</v>
      </c>
      <c r="AP220" s="26">
        <v>0.3989345</v>
      </c>
      <c r="AQ220" s="29">
        <f t="shared" si="45"/>
        <v>0.49564803</v>
      </c>
      <c r="AR220" s="26">
        <v>14.37002</v>
      </c>
      <c r="AS220" s="26">
        <v>1.551163</v>
      </c>
      <c r="AT220" s="26">
        <v>1.37148</v>
      </c>
      <c r="AU220" s="26">
        <v>6.720436</v>
      </c>
      <c r="AV220" s="30">
        <f t="shared" si="46"/>
        <v>24.013099</v>
      </c>
      <c r="AW220" s="26">
        <v>5.843821</v>
      </c>
      <c r="AX220" s="26">
        <v>7.059683</v>
      </c>
      <c r="AY220" s="26">
        <v>0</v>
      </c>
      <c r="AZ220" s="26">
        <v>0.0007250115</v>
      </c>
      <c r="BA220" s="26">
        <v>0</v>
      </c>
      <c r="BB220" s="26">
        <v>0.1671541</v>
      </c>
      <c r="BC220" s="26">
        <v>0.2335756</v>
      </c>
      <c r="BD220" s="31">
        <f t="shared" si="47"/>
        <v>13.3049587115</v>
      </c>
      <c r="BE220" s="26">
        <f t="shared" si="48"/>
        <v>100.0000088875</v>
      </c>
    </row>
    <row r="221" spans="1:57" ht="12" customHeight="1">
      <c r="A221" s="2" t="s">
        <v>489</v>
      </c>
      <c r="B221" s="4">
        <v>94</v>
      </c>
      <c r="C221" s="4" t="s">
        <v>489</v>
      </c>
      <c r="D221" s="2" t="s">
        <v>64</v>
      </c>
      <c r="E221" s="22">
        <v>3</v>
      </c>
      <c r="F221" s="45">
        <v>332.59568</v>
      </c>
      <c r="G221" s="44">
        <v>133.76438356164383</v>
      </c>
      <c r="H221" s="4" t="s">
        <v>665</v>
      </c>
      <c r="I221" s="4" t="s">
        <v>860</v>
      </c>
      <c r="J221" s="25">
        <v>3</v>
      </c>
      <c r="K221" s="4" t="s">
        <v>1094</v>
      </c>
      <c r="L221" s="13" t="s">
        <v>1377</v>
      </c>
      <c r="M221" s="13"/>
      <c r="N221" s="60" t="s">
        <v>483</v>
      </c>
      <c r="O221" s="22" t="s">
        <v>483</v>
      </c>
      <c r="P221" s="95" t="s">
        <v>1203</v>
      </c>
      <c r="Q221" s="97" t="s">
        <v>1203</v>
      </c>
      <c r="V221" s="22" t="s">
        <v>860</v>
      </c>
      <c r="Z221" s="26">
        <v>0.03706961</v>
      </c>
      <c r="AA221" s="26">
        <v>0.002705811</v>
      </c>
      <c r="AB221" s="26">
        <v>0.07035108</v>
      </c>
      <c r="AC221" s="26">
        <v>0.007846851</v>
      </c>
      <c r="AD221" s="26">
        <v>0.02895217</v>
      </c>
      <c r="AE221" s="26">
        <v>0.0357167</v>
      </c>
      <c r="AF221" s="27">
        <f aca="true" t="shared" si="49" ref="AF221:AF283">SUM(Z221:AE221)</f>
        <v>0.182642222</v>
      </c>
      <c r="AG221" s="26">
        <v>2.164649</v>
      </c>
      <c r="AH221" s="26">
        <v>0</v>
      </c>
      <c r="AI221" s="26">
        <v>0</v>
      </c>
      <c r="AJ221" s="26">
        <v>0</v>
      </c>
      <c r="AK221" s="26">
        <v>0</v>
      </c>
      <c r="AL221" s="28">
        <f aca="true" t="shared" si="50" ref="AL221:AL283">SUM(AG221:AK221)</f>
        <v>2.164649</v>
      </c>
      <c r="AM221" s="26">
        <v>2.097003</v>
      </c>
      <c r="AN221" s="50">
        <f aca="true" t="shared" si="51" ref="AN221:AN283">AL221+AM221</f>
        <v>4.261652</v>
      </c>
      <c r="AO221" s="26">
        <v>0.4348238</v>
      </c>
      <c r="AP221" s="26">
        <v>0</v>
      </c>
      <c r="AQ221" s="29">
        <f aca="true" t="shared" si="52" ref="AQ221:AQ283">SUM(AO221:AP221)</f>
        <v>0.4348238</v>
      </c>
      <c r="AR221" s="26">
        <v>49.22573</v>
      </c>
      <c r="AS221" s="26">
        <v>7.196645</v>
      </c>
      <c r="AT221" s="26">
        <v>15.27511</v>
      </c>
      <c r="AU221" s="26">
        <v>12.94568</v>
      </c>
      <c r="AV221" s="30">
        <f aca="true" t="shared" si="53" ref="AV221:AV283">SUM(AR221:AU221)</f>
        <v>84.643165</v>
      </c>
      <c r="AW221" s="26">
        <v>7.053237</v>
      </c>
      <c r="AX221" s="26">
        <v>3.262396</v>
      </c>
      <c r="AY221" s="26">
        <v>0</v>
      </c>
      <c r="AZ221" s="26">
        <v>0</v>
      </c>
      <c r="BA221" s="26">
        <v>0</v>
      </c>
      <c r="BB221" s="26">
        <v>0.001623486</v>
      </c>
      <c r="BC221" s="26">
        <v>0.1604546</v>
      </c>
      <c r="BD221" s="31">
        <f aca="true" t="shared" si="54" ref="BD221:BD283">SUM(AW221:BC221)</f>
        <v>10.477711086</v>
      </c>
      <c r="BE221" s="26">
        <f aca="true" t="shared" si="55" ref="BE221:BE283">AF221+AN221+AQ221+AV221+BD221</f>
        <v>99.999994108</v>
      </c>
    </row>
    <row r="222" spans="1:57" ht="12" customHeight="1">
      <c r="A222" s="2" t="s">
        <v>489</v>
      </c>
      <c r="B222" s="4">
        <v>94</v>
      </c>
      <c r="C222" s="4" t="s">
        <v>489</v>
      </c>
      <c r="D222" s="2" t="s">
        <v>64</v>
      </c>
      <c r="E222" s="22">
        <v>3</v>
      </c>
      <c r="F222" s="45">
        <v>3901.47149</v>
      </c>
      <c r="G222" s="44">
        <v>1399.978082191781</v>
      </c>
      <c r="H222" s="4" t="s">
        <v>763</v>
      </c>
      <c r="I222" s="4" t="s">
        <v>860</v>
      </c>
      <c r="J222" s="25">
        <v>4</v>
      </c>
      <c r="K222" s="4" t="s">
        <v>1095</v>
      </c>
      <c r="L222" s="13" t="s">
        <v>1378</v>
      </c>
      <c r="M222" s="13"/>
      <c r="N222" s="62" t="s">
        <v>483</v>
      </c>
      <c r="O222" s="2"/>
      <c r="P222" s="95" t="s">
        <v>1203</v>
      </c>
      <c r="Q222" s="99" t="s">
        <v>1203</v>
      </c>
      <c r="R222" s="2"/>
      <c r="S222" s="2"/>
      <c r="T222" s="2"/>
      <c r="U222" s="2"/>
      <c r="V222" s="2" t="s">
        <v>860</v>
      </c>
      <c r="W222" s="2"/>
      <c r="X222" s="2"/>
      <c r="Y222" s="2"/>
      <c r="Z222" s="26">
        <v>0.05663209</v>
      </c>
      <c r="AA222" s="26">
        <v>0.01778547</v>
      </c>
      <c r="AB222" s="26">
        <v>0.251811</v>
      </c>
      <c r="AC222" s="26">
        <v>0.009573245</v>
      </c>
      <c r="AD222" s="26">
        <v>0.03660901</v>
      </c>
      <c r="AE222" s="26">
        <v>0.05916958</v>
      </c>
      <c r="AF222" s="27">
        <f t="shared" si="49"/>
        <v>0.431580395</v>
      </c>
      <c r="AG222" s="26">
        <v>3.776357</v>
      </c>
      <c r="AH222" s="26">
        <v>0</v>
      </c>
      <c r="AI222" s="26">
        <v>0</v>
      </c>
      <c r="AJ222" s="26">
        <v>0</v>
      </c>
      <c r="AK222" s="26">
        <v>0.01031142</v>
      </c>
      <c r="AL222" s="28">
        <f t="shared" si="50"/>
        <v>3.78666842</v>
      </c>
      <c r="AM222" s="26">
        <v>2.951997</v>
      </c>
      <c r="AN222" s="50">
        <f t="shared" si="51"/>
        <v>6.73866542</v>
      </c>
      <c r="AO222" s="26">
        <v>0.439931</v>
      </c>
      <c r="AP222" s="26">
        <v>0</v>
      </c>
      <c r="AQ222" s="29">
        <f t="shared" si="52"/>
        <v>0.439931</v>
      </c>
      <c r="AR222" s="26">
        <v>52.98415</v>
      </c>
      <c r="AS222" s="26">
        <v>11.10404</v>
      </c>
      <c r="AT222" s="26">
        <v>12.56208</v>
      </c>
      <c r="AU222" s="26">
        <v>6.273567</v>
      </c>
      <c r="AV222" s="30">
        <f t="shared" si="53"/>
        <v>82.92383699999999</v>
      </c>
      <c r="AW222" s="26">
        <v>4.615319</v>
      </c>
      <c r="AX222" s="26">
        <v>2.409459</v>
      </c>
      <c r="AY222" s="26">
        <v>0</v>
      </c>
      <c r="AZ222" s="26">
        <v>0</v>
      </c>
      <c r="BA222" s="26">
        <v>0</v>
      </c>
      <c r="BB222" s="26">
        <v>0.003344869</v>
      </c>
      <c r="BC222" s="26">
        <v>2.437856</v>
      </c>
      <c r="BD222" s="31">
        <f t="shared" si="54"/>
        <v>9.465978869</v>
      </c>
      <c r="BE222" s="26">
        <f t="shared" si="55"/>
        <v>99.99999268399999</v>
      </c>
    </row>
    <row r="223" spans="1:57" ht="12" customHeight="1">
      <c r="A223" s="2" t="s">
        <v>489</v>
      </c>
      <c r="B223" s="4">
        <v>94</v>
      </c>
      <c r="C223" s="4" t="s">
        <v>489</v>
      </c>
      <c r="D223" s="2" t="s">
        <v>64</v>
      </c>
      <c r="E223" s="22">
        <v>3</v>
      </c>
      <c r="F223" s="45">
        <v>15925.5572</v>
      </c>
      <c r="G223" s="44">
        <v>4612.424657534247</v>
      </c>
      <c r="H223" s="4" t="s">
        <v>763</v>
      </c>
      <c r="I223" s="4" t="s">
        <v>860</v>
      </c>
      <c r="J223" s="25">
        <v>9</v>
      </c>
      <c r="K223" s="4" t="s">
        <v>1096</v>
      </c>
      <c r="L223" s="13" t="s">
        <v>1379</v>
      </c>
      <c r="M223" s="13"/>
      <c r="N223" s="62" t="s">
        <v>483</v>
      </c>
      <c r="O223" s="2" t="s">
        <v>72</v>
      </c>
      <c r="P223" s="95" t="s">
        <v>1203</v>
      </c>
      <c r="Q223" s="99" t="s">
        <v>1203</v>
      </c>
      <c r="R223" s="2"/>
      <c r="S223" s="2"/>
      <c r="T223" s="2"/>
      <c r="U223" s="2"/>
      <c r="V223" s="2" t="s">
        <v>860</v>
      </c>
      <c r="W223" s="2"/>
      <c r="X223" s="2"/>
      <c r="Y223" s="2"/>
      <c r="Z223" s="26">
        <v>0.1964551</v>
      </c>
      <c r="AA223" s="26">
        <v>0.04729548</v>
      </c>
      <c r="AB223" s="26">
        <v>0.3195228</v>
      </c>
      <c r="AC223" s="26">
        <v>0.01979075</v>
      </c>
      <c r="AD223" s="26">
        <v>0.02589977</v>
      </c>
      <c r="AE223" s="26">
        <v>0.1542797</v>
      </c>
      <c r="AF223" s="27">
        <f t="shared" si="49"/>
        <v>0.7632436</v>
      </c>
      <c r="AG223" s="26">
        <v>9.471416</v>
      </c>
      <c r="AH223" s="26">
        <v>0.1702841</v>
      </c>
      <c r="AI223" s="26">
        <v>0</v>
      </c>
      <c r="AJ223" s="26">
        <v>0</v>
      </c>
      <c r="AK223" s="26">
        <v>0.01849661</v>
      </c>
      <c r="AL223" s="28">
        <f t="shared" si="50"/>
        <v>9.66019671</v>
      </c>
      <c r="AM223" s="26">
        <v>13.59509</v>
      </c>
      <c r="AN223" s="50">
        <f t="shared" si="51"/>
        <v>23.25528671</v>
      </c>
      <c r="AO223" s="26">
        <v>0.4042354</v>
      </c>
      <c r="AP223" s="26">
        <v>0.08923356</v>
      </c>
      <c r="AQ223" s="29">
        <f t="shared" si="52"/>
        <v>0.49346896</v>
      </c>
      <c r="AR223" s="26">
        <v>42.62644</v>
      </c>
      <c r="AS223" s="26">
        <v>4.095035</v>
      </c>
      <c r="AT223" s="26">
        <v>5.413341</v>
      </c>
      <c r="AU223" s="26">
        <v>12.51066</v>
      </c>
      <c r="AV223" s="30">
        <f t="shared" si="53"/>
        <v>64.645476</v>
      </c>
      <c r="AW223" s="26">
        <v>3.460539</v>
      </c>
      <c r="AX223" s="26">
        <v>6.325235</v>
      </c>
      <c r="AY223" s="26">
        <v>0</v>
      </c>
      <c r="AZ223" s="26">
        <v>0</v>
      </c>
      <c r="BA223" s="26">
        <v>0</v>
      </c>
      <c r="BB223" s="26">
        <v>0.03143802</v>
      </c>
      <c r="BC223" s="26">
        <v>1.025316</v>
      </c>
      <c r="BD223" s="31">
        <f t="shared" si="54"/>
        <v>10.84252802</v>
      </c>
      <c r="BE223" s="26">
        <f t="shared" si="55"/>
        <v>100.00000329000001</v>
      </c>
    </row>
    <row r="224" spans="1:57" ht="12" customHeight="1">
      <c r="A224" s="2" t="s">
        <v>489</v>
      </c>
      <c r="B224" s="4">
        <v>94</v>
      </c>
      <c r="C224" s="4" t="s">
        <v>489</v>
      </c>
      <c r="D224" s="2" t="s">
        <v>64</v>
      </c>
      <c r="E224" s="22">
        <v>3</v>
      </c>
      <c r="F224" s="45">
        <v>121182.462</v>
      </c>
      <c r="G224" s="44">
        <v>26075.657534246577</v>
      </c>
      <c r="H224" s="4" t="s">
        <v>763</v>
      </c>
      <c r="I224" s="4" t="s">
        <v>860</v>
      </c>
      <c r="J224" s="25">
        <v>32</v>
      </c>
      <c r="K224" s="4" t="s">
        <v>1097</v>
      </c>
      <c r="L224" s="13" t="s">
        <v>1380</v>
      </c>
      <c r="M224" s="13"/>
      <c r="N224" s="62" t="s">
        <v>1062</v>
      </c>
      <c r="O224" s="2"/>
      <c r="P224" s="95" t="s">
        <v>9</v>
      </c>
      <c r="Q224" s="99" t="s">
        <v>9</v>
      </c>
      <c r="R224" s="2"/>
      <c r="S224" s="2"/>
      <c r="T224" s="2" t="s">
        <v>860</v>
      </c>
      <c r="U224" s="2" t="s">
        <v>860</v>
      </c>
      <c r="V224" s="2"/>
      <c r="W224" s="2"/>
      <c r="X224" s="2"/>
      <c r="Y224" s="2"/>
      <c r="Z224" s="26">
        <v>1.023467</v>
      </c>
      <c r="AA224" s="26">
        <v>0.3890726</v>
      </c>
      <c r="AB224" s="26">
        <v>0.6684683</v>
      </c>
      <c r="AC224" s="26">
        <v>0.05673412</v>
      </c>
      <c r="AD224" s="26">
        <v>0.05431446</v>
      </c>
      <c r="AE224" s="26">
        <v>0.4757375</v>
      </c>
      <c r="AF224" s="27">
        <f t="shared" si="49"/>
        <v>2.6677939800000003</v>
      </c>
      <c r="AG224" s="26">
        <v>38.25608</v>
      </c>
      <c r="AH224" s="26">
        <v>1.214279</v>
      </c>
      <c r="AI224" s="26">
        <v>0</v>
      </c>
      <c r="AJ224" s="26">
        <v>0</v>
      </c>
      <c r="AK224" s="26">
        <v>0.006362545</v>
      </c>
      <c r="AL224" s="28">
        <f t="shared" si="50"/>
        <v>39.476721545</v>
      </c>
      <c r="AM224" s="26">
        <v>16.26403</v>
      </c>
      <c r="AN224" s="50">
        <f t="shared" si="51"/>
        <v>55.740751544999995</v>
      </c>
      <c r="AO224" s="26">
        <v>0.1464373</v>
      </c>
      <c r="AP224" s="26">
        <v>0.3276626</v>
      </c>
      <c r="AQ224" s="29">
        <f t="shared" si="52"/>
        <v>0.4740999</v>
      </c>
      <c r="AR224" s="26">
        <v>17.91859</v>
      </c>
      <c r="AS224" s="26">
        <v>1.797578</v>
      </c>
      <c r="AT224" s="26">
        <v>1.885469</v>
      </c>
      <c r="AU224" s="26">
        <v>7.079594</v>
      </c>
      <c r="AV224" s="30">
        <f t="shared" si="53"/>
        <v>28.681231</v>
      </c>
      <c r="AW224" s="26">
        <v>5.354963</v>
      </c>
      <c r="AX224" s="26">
        <v>6.619417</v>
      </c>
      <c r="AY224" s="26">
        <v>0</v>
      </c>
      <c r="AZ224" s="26">
        <v>0.0005740921</v>
      </c>
      <c r="BA224" s="26">
        <v>0</v>
      </c>
      <c r="BB224" s="26">
        <v>0.1404595</v>
      </c>
      <c r="BC224" s="26">
        <v>0.320711</v>
      </c>
      <c r="BD224" s="31">
        <f t="shared" si="54"/>
        <v>12.4361245921</v>
      </c>
      <c r="BE224" s="26">
        <f t="shared" si="55"/>
        <v>100.00000101709999</v>
      </c>
    </row>
    <row r="225" spans="1:57" ht="12" customHeight="1">
      <c r="A225" s="2" t="s">
        <v>477</v>
      </c>
      <c r="B225" s="4">
        <v>94</v>
      </c>
      <c r="C225" s="4" t="s">
        <v>477</v>
      </c>
      <c r="D225" s="2" t="s">
        <v>64</v>
      </c>
      <c r="E225" s="22">
        <v>3</v>
      </c>
      <c r="F225" s="45">
        <v>896.9978675239</v>
      </c>
      <c r="G225" s="44">
        <v>320.8876712328767</v>
      </c>
      <c r="H225" s="4" t="s">
        <v>1127</v>
      </c>
      <c r="I225" s="4" t="s">
        <v>860</v>
      </c>
      <c r="J225" s="25">
        <v>10</v>
      </c>
      <c r="K225" s="4" t="s">
        <v>428</v>
      </c>
      <c r="L225" s="13" t="s">
        <v>984</v>
      </c>
      <c r="M225" s="13"/>
      <c r="N225" s="62" t="s">
        <v>1062</v>
      </c>
      <c r="O225" s="2" t="s">
        <v>1062</v>
      </c>
      <c r="P225" s="95" t="s">
        <v>9</v>
      </c>
      <c r="Q225" s="99" t="s">
        <v>9</v>
      </c>
      <c r="R225" s="2"/>
      <c r="S225" s="2"/>
      <c r="T225" s="2" t="s">
        <v>860</v>
      </c>
      <c r="U225" s="2" t="s">
        <v>860</v>
      </c>
      <c r="V225" s="2"/>
      <c r="W225" s="2"/>
      <c r="X225" s="2"/>
      <c r="Y225" s="2"/>
      <c r="Z225" s="26">
        <v>0.4761986</v>
      </c>
      <c r="AA225" s="26">
        <v>0.1693686</v>
      </c>
      <c r="AB225" s="26">
        <v>1.205146</v>
      </c>
      <c r="AC225" s="26">
        <v>0.05859671</v>
      </c>
      <c r="AD225" s="26">
        <v>0.01996703</v>
      </c>
      <c r="AE225" s="26">
        <v>0.1521106</v>
      </c>
      <c r="AF225" s="27">
        <f t="shared" si="49"/>
        <v>2.08138754</v>
      </c>
      <c r="AG225" s="26">
        <v>71.4931</v>
      </c>
      <c r="AH225" s="26">
        <v>0.01474951</v>
      </c>
      <c r="AI225" s="26">
        <v>0</v>
      </c>
      <c r="AJ225" s="26">
        <v>0</v>
      </c>
      <c r="AK225" s="26">
        <v>0</v>
      </c>
      <c r="AL225" s="28">
        <f t="shared" si="50"/>
        <v>71.50784951</v>
      </c>
      <c r="AM225" s="26">
        <v>7.901425</v>
      </c>
      <c r="AN225" s="50">
        <f t="shared" si="51"/>
        <v>79.40927451</v>
      </c>
      <c r="AO225" s="26">
        <v>8.972721</v>
      </c>
      <c r="AP225" s="26">
        <v>0</v>
      </c>
      <c r="AQ225" s="29">
        <f t="shared" si="52"/>
        <v>8.972721</v>
      </c>
      <c r="AR225" s="26">
        <v>5.036006</v>
      </c>
      <c r="AS225" s="26">
        <v>0</v>
      </c>
      <c r="AT225" s="26">
        <v>0.05468357</v>
      </c>
      <c r="AU225" s="26">
        <v>2.016469</v>
      </c>
      <c r="AV225" s="30">
        <f t="shared" si="53"/>
        <v>7.10715857</v>
      </c>
      <c r="AW225" s="26">
        <v>0.3060273</v>
      </c>
      <c r="AX225" s="26">
        <v>2.104364</v>
      </c>
      <c r="AY225" s="26">
        <v>0</v>
      </c>
      <c r="AZ225" s="26">
        <v>0</v>
      </c>
      <c r="BA225" s="26">
        <v>0</v>
      </c>
      <c r="BB225" s="26">
        <v>0.019064</v>
      </c>
      <c r="BC225" s="26">
        <v>0</v>
      </c>
      <c r="BD225" s="31">
        <f t="shared" si="54"/>
        <v>2.4294553</v>
      </c>
      <c r="BE225" s="26">
        <f t="shared" si="55"/>
        <v>99.99999692</v>
      </c>
    </row>
    <row r="226" spans="1:57" ht="12" customHeight="1">
      <c r="A226" s="2" t="s">
        <v>477</v>
      </c>
      <c r="B226" s="4">
        <v>94</v>
      </c>
      <c r="C226" s="4" t="s">
        <v>477</v>
      </c>
      <c r="D226" s="2" t="s">
        <v>64</v>
      </c>
      <c r="E226" s="22">
        <v>3</v>
      </c>
      <c r="F226" s="45">
        <v>6049.042442914</v>
      </c>
      <c r="G226" s="44">
        <v>2129.194520547945</v>
      </c>
      <c r="H226" s="4" t="s">
        <v>763</v>
      </c>
      <c r="I226" s="4" t="s">
        <v>860</v>
      </c>
      <c r="J226" s="25">
        <v>13</v>
      </c>
      <c r="K226" s="4" t="s">
        <v>429</v>
      </c>
      <c r="L226" s="13" t="s">
        <v>1272</v>
      </c>
      <c r="M226" s="13"/>
      <c r="N226" s="63" t="s">
        <v>1062</v>
      </c>
      <c r="O226" s="2" t="s">
        <v>72</v>
      </c>
      <c r="P226" s="95" t="s">
        <v>9</v>
      </c>
      <c r="Q226" s="100" t="s">
        <v>9</v>
      </c>
      <c r="R226" s="2" t="s">
        <v>860</v>
      </c>
      <c r="S226" s="2" t="s">
        <v>860</v>
      </c>
      <c r="T226" s="2" t="s">
        <v>860</v>
      </c>
      <c r="U226" s="2" t="s">
        <v>860</v>
      </c>
      <c r="V226" s="2"/>
      <c r="W226" s="2"/>
      <c r="X226" s="2"/>
      <c r="Y226" s="2"/>
      <c r="Z226" s="26">
        <v>0.5395184</v>
      </c>
      <c r="AA226" s="26">
        <v>0.1622781</v>
      </c>
      <c r="AB226" s="26">
        <v>1.408919</v>
      </c>
      <c r="AC226" s="26">
        <v>0.05626988</v>
      </c>
      <c r="AD226" s="26">
        <v>0.03558899</v>
      </c>
      <c r="AE226" s="26">
        <v>0.1750734</v>
      </c>
      <c r="AF226" s="27">
        <f t="shared" si="49"/>
        <v>2.37764777</v>
      </c>
      <c r="AG226" s="26">
        <v>73.0732</v>
      </c>
      <c r="AH226" s="26">
        <v>0.1592726</v>
      </c>
      <c r="AI226" s="26">
        <v>0</v>
      </c>
      <c r="AJ226" s="26">
        <v>0</v>
      </c>
      <c r="AK226" s="26">
        <v>0</v>
      </c>
      <c r="AL226" s="28">
        <f t="shared" si="50"/>
        <v>73.2324726</v>
      </c>
      <c r="AM226" s="26">
        <v>9.415236</v>
      </c>
      <c r="AN226" s="50">
        <f t="shared" si="51"/>
        <v>82.64770859999999</v>
      </c>
      <c r="AO226" s="26">
        <v>4.505102</v>
      </c>
      <c r="AP226" s="26">
        <v>0</v>
      </c>
      <c r="AQ226" s="29">
        <f t="shared" si="52"/>
        <v>4.505102</v>
      </c>
      <c r="AR226" s="26">
        <v>6.969833</v>
      </c>
      <c r="AS226" s="26">
        <v>0.01386661</v>
      </c>
      <c r="AT226" s="26">
        <v>0.1217643</v>
      </c>
      <c r="AU226" s="26">
        <v>1.742878</v>
      </c>
      <c r="AV226" s="30">
        <f t="shared" si="53"/>
        <v>8.84834191</v>
      </c>
      <c r="AW226" s="26">
        <v>0.5758513</v>
      </c>
      <c r="AX226" s="26">
        <v>0.9996608</v>
      </c>
      <c r="AY226" s="26">
        <v>0</v>
      </c>
      <c r="AZ226" s="26">
        <v>0.006204267</v>
      </c>
      <c r="BA226" s="26">
        <v>0</v>
      </c>
      <c r="BB226" s="26">
        <v>0.03948711</v>
      </c>
      <c r="BC226" s="26">
        <v>0</v>
      </c>
      <c r="BD226" s="31">
        <f t="shared" si="54"/>
        <v>1.6212034770000001</v>
      </c>
      <c r="BE226" s="26">
        <f t="shared" si="55"/>
        <v>100.00000375699997</v>
      </c>
    </row>
    <row r="227" spans="1:57" ht="12" customHeight="1">
      <c r="A227" s="2" t="s">
        <v>477</v>
      </c>
      <c r="B227" s="4">
        <v>94</v>
      </c>
      <c r="C227" s="4" t="s">
        <v>477</v>
      </c>
      <c r="D227" s="2" t="s">
        <v>64</v>
      </c>
      <c r="E227" s="22">
        <v>3</v>
      </c>
      <c r="F227" s="45">
        <v>1083.900748752</v>
      </c>
      <c r="G227" s="44">
        <v>325.55342465753426</v>
      </c>
      <c r="H227" s="4" t="s">
        <v>1127</v>
      </c>
      <c r="I227" s="4" t="s">
        <v>860</v>
      </c>
      <c r="J227" s="25">
        <v>12</v>
      </c>
      <c r="K227" s="4" t="s">
        <v>1132</v>
      </c>
      <c r="L227" s="13" t="s">
        <v>985</v>
      </c>
      <c r="M227" s="13"/>
      <c r="N227" s="63" t="s">
        <v>1062</v>
      </c>
      <c r="O227" s="2" t="s">
        <v>1062</v>
      </c>
      <c r="P227" s="95" t="s">
        <v>9</v>
      </c>
      <c r="Q227" s="100" t="s">
        <v>9</v>
      </c>
      <c r="R227" s="2" t="s">
        <v>860</v>
      </c>
      <c r="S227" s="2" t="s">
        <v>860</v>
      </c>
      <c r="T227" s="2" t="s">
        <v>860</v>
      </c>
      <c r="U227" s="2" t="s">
        <v>860</v>
      </c>
      <c r="V227" s="2"/>
      <c r="W227" s="2"/>
      <c r="X227" s="2"/>
      <c r="Y227" s="2"/>
      <c r="Z227" s="26">
        <v>0.3444393</v>
      </c>
      <c r="AA227" s="26">
        <v>0.1452325</v>
      </c>
      <c r="AB227" s="26">
        <v>1.257602</v>
      </c>
      <c r="AC227" s="26">
        <v>0.09889759</v>
      </c>
      <c r="AD227" s="26">
        <v>0.0201781</v>
      </c>
      <c r="AE227" s="26">
        <v>0.1920656</v>
      </c>
      <c r="AF227" s="27">
        <f t="shared" si="49"/>
        <v>2.05841509</v>
      </c>
      <c r="AG227" s="26">
        <v>85.49245</v>
      </c>
      <c r="AH227" s="26">
        <v>0.1134291</v>
      </c>
      <c r="AI227" s="26">
        <v>0</v>
      </c>
      <c r="AJ227" s="26">
        <v>0</v>
      </c>
      <c r="AK227" s="26">
        <v>0</v>
      </c>
      <c r="AL227" s="28">
        <f t="shared" si="50"/>
        <v>85.60587910000001</v>
      </c>
      <c r="AM227" s="26">
        <v>4.217555</v>
      </c>
      <c r="AN227" s="50">
        <f t="shared" si="51"/>
        <v>89.82343410000001</v>
      </c>
      <c r="AO227" s="26">
        <v>4.445243</v>
      </c>
      <c r="AP227" s="26">
        <v>0</v>
      </c>
      <c r="AQ227" s="29">
        <f t="shared" si="52"/>
        <v>4.445243</v>
      </c>
      <c r="AR227" s="26">
        <v>1.552551</v>
      </c>
      <c r="AS227" s="26">
        <v>0</v>
      </c>
      <c r="AT227" s="26">
        <v>0.01494674</v>
      </c>
      <c r="AU227" s="26">
        <v>0.2491123</v>
      </c>
      <c r="AV227" s="30">
        <f t="shared" si="53"/>
        <v>1.81661004</v>
      </c>
      <c r="AW227" s="26">
        <v>0.4275598</v>
      </c>
      <c r="AX227" s="26">
        <v>1.302774</v>
      </c>
      <c r="AY227" s="26">
        <v>0</v>
      </c>
      <c r="AZ227" s="26">
        <v>0</v>
      </c>
      <c r="BA227" s="26">
        <v>0</v>
      </c>
      <c r="BB227" s="26">
        <v>0.1259678</v>
      </c>
      <c r="BC227" s="26">
        <v>0</v>
      </c>
      <c r="BD227" s="31">
        <f t="shared" si="54"/>
        <v>1.8563016</v>
      </c>
      <c r="BE227" s="26">
        <f t="shared" si="55"/>
        <v>100.00000383000001</v>
      </c>
    </row>
    <row r="228" spans="1:57" ht="12" customHeight="1">
      <c r="A228" s="2" t="s">
        <v>477</v>
      </c>
      <c r="B228" s="4">
        <v>94</v>
      </c>
      <c r="C228" s="4" t="s">
        <v>477</v>
      </c>
      <c r="D228" s="2" t="s">
        <v>64</v>
      </c>
      <c r="E228" s="22">
        <v>3</v>
      </c>
      <c r="F228" s="45">
        <v>580.5296047798</v>
      </c>
      <c r="G228" s="44">
        <v>203.1887671232877</v>
      </c>
      <c r="H228" s="4" t="s">
        <v>1127</v>
      </c>
      <c r="I228" s="4" t="s">
        <v>860</v>
      </c>
      <c r="J228" s="25">
        <v>4</v>
      </c>
      <c r="K228" s="4" t="s">
        <v>668</v>
      </c>
      <c r="L228" s="13" t="s">
        <v>986</v>
      </c>
      <c r="M228" s="13"/>
      <c r="N228" s="62" t="s">
        <v>1062</v>
      </c>
      <c r="O228" s="2" t="s">
        <v>1062</v>
      </c>
      <c r="P228" s="95" t="s">
        <v>9</v>
      </c>
      <c r="Q228" s="99" t="s">
        <v>9</v>
      </c>
      <c r="R228" s="2"/>
      <c r="S228" s="2"/>
      <c r="T228" s="2" t="s">
        <v>860</v>
      </c>
      <c r="U228" s="2" t="s">
        <v>860</v>
      </c>
      <c r="V228" s="2"/>
      <c r="W228" s="2"/>
      <c r="X228" s="2"/>
      <c r="Y228" s="2"/>
      <c r="Z228" s="26">
        <v>0.08247436</v>
      </c>
      <c r="AA228" s="26">
        <v>0.0235641</v>
      </c>
      <c r="AB228" s="26">
        <v>1.400204</v>
      </c>
      <c r="AC228" s="26">
        <v>0.03953188</v>
      </c>
      <c r="AD228" s="26">
        <v>0.004340755</v>
      </c>
      <c r="AE228" s="26">
        <v>0.01844821</v>
      </c>
      <c r="AF228" s="27">
        <f t="shared" si="49"/>
        <v>1.568563305</v>
      </c>
      <c r="AG228" s="26">
        <v>87.58776</v>
      </c>
      <c r="AH228" s="26">
        <v>0.05673987</v>
      </c>
      <c r="AI228" s="26">
        <v>0</v>
      </c>
      <c r="AJ228" s="26">
        <v>0</v>
      </c>
      <c r="AK228" s="26">
        <v>0</v>
      </c>
      <c r="AL228" s="28">
        <f t="shared" si="50"/>
        <v>87.64449987</v>
      </c>
      <c r="AM228" s="26">
        <v>4.152863</v>
      </c>
      <c r="AN228" s="50">
        <f t="shared" si="51"/>
        <v>91.79736287</v>
      </c>
      <c r="AO228" s="26">
        <v>3.257427</v>
      </c>
      <c r="AP228" s="26">
        <v>0</v>
      </c>
      <c r="AQ228" s="29">
        <f t="shared" si="52"/>
        <v>3.257427</v>
      </c>
      <c r="AR228" s="26">
        <v>2.58492</v>
      </c>
      <c r="AS228" s="26">
        <v>0</v>
      </c>
      <c r="AT228" s="26">
        <v>0.03705145</v>
      </c>
      <c r="AU228" s="26">
        <v>0.3660187</v>
      </c>
      <c r="AV228" s="30">
        <f t="shared" si="53"/>
        <v>2.98799015</v>
      </c>
      <c r="AW228" s="26">
        <v>0.09317122</v>
      </c>
      <c r="AX228" s="26">
        <v>0.2954814</v>
      </c>
      <c r="AY228" s="26">
        <v>0</v>
      </c>
      <c r="AZ228" s="26">
        <v>0</v>
      </c>
      <c r="BA228" s="26">
        <v>0</v>
      </c>
      <c r="BB228" s="26">
        <v>0</v>
      </c>
      <c r="BC228" s="26">
        <v>0</v>
      </c>
      <c r="BD228" s="31">
        <f t="shared" si="54"/>
        <v>0.38865262</v>
      </c>
      <c r="BE228" s="26">
        <f t="shared" si="55"/>
        <v>99.99999594500001</v>
      </c>
    </row>
    <row r="229" spans="1:57" ht="12" customHeight="1">
      <c r="A229" s="2" t="s">
        <v>477</v>
      </c>
      <c r="B229" s="4">
        <v>94</v>
      </c>
      <c r="C229" s="4" t="s">
        <v>477</v>
      </c>
      <c r="D229" s="2" t="s">
        <v>64</v>
      </c>
      <c r="E229" s="22">
        <v>3</v>
      </c>
      <c r="F229" s="45">
        <v>7237.921242629</v>
      </c>
      <c r="G229" s="44">
        <v>2383.094520547945</v>
      </c>
      <c r="H229" s="4" t="s">
        <v>763</v>
      </c>
      <c r="I229" s="4" t="s">
        <v>860</v>
      </c>
      <c r="J229" s="25">
        <v>13</v>
      </c>
      <c r="K229" s="4" t="s">
        <v>497</v>
      </c>
      <c r="L229" s="13" t="s">
        <v>1273</v>
      </c>
      <c r="M229" s="13"/>
      <c r="N229" s="63" t="s">
        <v>1062</v>
      </c>
      <c r="O229" s="2" t="s">
        <v>72</v>
      </c>
      <c r="P229" s="95" t="s">
        <v>9</v>
      </c>
      <c r="Q229" s="100" t="s">
        <v>9</v>
      </c>
      <c r="R229" s="2" t="s">
        <v>860</v>
      </c>
      <c r="S229" s="2" t="s">
        <v>860</v>
      </c>
      <c r="T229" s="2" t="s">
        <v>860</v>
      </c>
      <c r="U229" s="2" t="s">
        <v>860</v>
      </c>
      <c r="V229" s="2"/>
      <c r="W229" s="2"/>
      <c r="X229" s="2"/>
      <c r="Y229" s="2"/>
      <c r="Z229" s="26">
        <v>0.5765309</v>
      </c>
      <c r="AA229" s="26">
        <v>0.204711</v>
      </c>
      <c r="AB229" s="26">
        <v>1.680488</v>
      </c>
      <c r="AC229" s="26">
        <v>0.1154181</v>
      </c>
      <c r="AD229" s="26">
        <v>0.0465925</v>
      </c>
      <c r="AE229" s="26">
        <v>0.1932463</v>
      </c>
      <c r="AF229" s="27">
        <f t="shared" si="49"/>
        <v>2.8169868</v>
      </c>
      <c r="AG229" s="26">
        <v>75.53239</v>
      </c>
      <c r="AH229" s="26">
        <v>0.1478973</v>
      </c>
      <c r="AI229" s="26">
        <v>0</v>
      </c>
      <c r="AJ229" s="26">
        <v>0</v>
      </c>
      <c r="AK229" s="26">
        <v>0</v>
      </c>
      <c r="AL229" s="28">
        <f t="shared" si="50"/>
        <v>75.6802873</v>
      </c>
      <c r="AM229" s="26">
        <v>9.997255</v>
      </c>
      <c r="AN229" s="50">
        <f t="shared" si="51"/>
        <v>85.6775423</v>
      </c>
      <c r="AO229" s="26">
        <v>5.055603</v>
      </c>
      <c r="AP229" s="26">
        <v>0</v>
      </c>
      <c r="AQ229" s="29">
        <f t="shared" si="52"/>
        <v>5.055603</v>
      </c>
      <c r="AR229" s="26">
        <v>3.744423</v>
      </c>
      <c r="AS229" s="26">
        <v>0</v>
      </c>
      <c r="AT229" s="26">
        <v>0.08464242</v>
      </c>
      <c r="AU229" s="26">
        <v>1.236933</v>
      </c>
      <c r="AV229" s="30">
        <f t="shared" si="53"/>
        <v>5.06599842</v>
      </c>
      <c r="AW229" s="26">
        <v>0.4991752</v>
      </c>
      <c r="AX229" s="26">
        <v>0.8359045</v>
      </c>
      <c r="AY229" s="26">
        <v>0</v>
      </c>
      <c r="AZ229" s="26">
        <v>0.001405111</v>
      </c>
      <c r="BA229" s="26">
        <v>0</v>
      </c>
      <c r="BB229" s="26">
        <v>0.04738832</v>
      </c>
      <c r="BC229" s="26">
        <v>0</v>
      </c>
      <c r="BD229" s="31">
        <f t="shared" si="54"/>
        <v>1.383873131</v>
      </c>
      <c r="BE229" s="26">
        <f t="shared" si="55"/>
        <v>100.000003651</v>
      </c>
    </row>
    <row r="230" spans="1:57" ht="12" customHeight="1">
      <c r="A230" s="2" t="s">
        <v>477</v>
      </c>
      <c r="B230" s="4">
        <v>94</v>
      </c>
      <c r="C230" s="4" t="s">
        <v>477</v>
      </c>
      <c r="D230" s="2" t="s">
        <v>64</v>
      </c>
      <c r="E230" s="22">
        <v>3</v>
      </c>
      <c r="F230" s="45">
        <v>521.7516336631</v>
      </c>
      <c r="G230" s="44">
        <v>122.46424657534246</v>
      </c>
      <c r="H230" s="4" t="s">
        <v>1127</v>
      </c>
      <c r="I230" s="4" t="s">
        <v>860</v>
      </c>
      <c r="J230" s="25">
        <v>13</v>
      </c>
      <c r="K230" s="4" t="s">
        <v>498</v>
      </c>
      <c r="L230" s="13" t="s">
        <v>1274</v>
      </c>
      <c r="M230" s="13"/>
      <c r="N230" s="63" t="s">
        <v>1062</v>
      </c>
      <c r="O230" s="2" t="s">
        <v>1062</v>
      </c>
      <c r="P230" s="95" t="s">
        <v>9</v>
      </c>
      <c r="Q230" s="100" t="s">
        <v>9</v>
      </c>
      <c r="R230" s="2" t="s">
        <v>860</v>
      </c>
      <c r="S230" s="2" t="s">
        <v>860</v>
      </c>
      <c r="T230" s="2" t="s">
        <v>860</v>
      </c>
      <c r="U230" s="2" t="s">
        <v>860</v>
      </c>
      <c r="V230" s="2"/>
      <c r="W230" s="2"/>
      <c r="X230" s="2"/>
      <c r="Y230" s="2"/>
      <c r="Z230" s="26">
        <v>0.329491</v>
      </c>
      <c r="AA230" s="26">
        <v>0.1078177</v>
      </c>
      <c r="AB230" s="26">
        <v>2.16498</v>
      </c>
      <c r="AC230" s="26">
        <v>0.05951539</v>
      </c>
      <c r="AD230" s="26">
        <v>0.008107894</v>
      </c>
      <c r="AE230" s="26">
        <v>0.06917586</v>
      </c>
      <c r="AF230" s="27">
        <f t="shared" si="49"/>
        <v>2.739087844</v>
      </c>
      <c r="AG230" s="26">
        <v>63.67284</v>
      </c>
      <c r="AH230" s="26">
        <v>0.8247625</v>
      </c>
      <c r="AI230" s="26">
        <v>0</v>
      </c>
      <c r="AJ230" s="26">
        <v>0</v>
      </c>
      <c r="AK230" s="26">
        <v>0.1281737</v>
      </c>
      <c r="AL230" s="28">
        <f t="shared" si="50"/>
        <v>64.6257762</v>
      </c>
      <c r="AM230" s="26">
        <v>21.73933</v>
      </c>
      <c r="AN230" s="50">
        <f t="shared" si="51"/>
        <v>86.3651062</v>
      </c>
      <c r="AO230" s="26">
        <v>5.429873</v>
      </c>
      <c r="AP230" s="26">
        <v>0</v>
      </c>
      <c r="AQ230" s="29">
        <f t="shared" si="52"/>
        <v>5.429873</v>
      </c>
      <c r="AR230" s="26">
        <v>4.157107</v>
      </c>
      <c r="AS230" s="26">
        <v>0</v>
      </c>
      <c r="AT230" s="26">
        <v>0.1911393</v>
      </c>
      <c r="AU230" s="26">
        <v>0.8535714</v>
      </c>
      <c r="AV230" s="30">
        <f t="shared" si="53"/>
        <v>5.201817699999999</v>
      </c>
      <c r="AW230" s="26">
        <v>0.07883633</v>
      </c>
      <c r="AX230" s="26">
        <v>0.185274</v>
      </c>
      <c r="AY230" s="26">
        <v>0</v>
      </c>
      <c r="AZ230" s="26">
        <v>0</v>
      </c>
      <c r="BA230" s="26">
        <v>0</v>
      </c>
      <c r="BB230" s="26">
        <v>0</v>
      </c>
      <c r="BC230" s="26">
        <v>0</v>
      </c>
      <c r="BD230" s="31">
        <f t="shared" si="54"/>
        <v>0.26411033</v>
      </c>
      <c r="BE230" s="26">
        <f t="shared" si="55"/>
        <v>99.999995074</v>
      </c>
    </row>
    <row r="231" spans="1:57" ht="12" customHeight="1">
      <c r="A231" s="2" t="s">
        <v>477</v>
      </c>
      <c r="B231" s="4">
        <v>94</v>
      </c>
      <c r="C231" s="4" t="s">
        <v>477</v>
      </c>
      <c r="D231" s="2" t="s">
        <v>64</v>
      </c>
      <c r="E231" s="22">
        <v>3</v>
      </c>
      <c r="F231" s="45">
        <v>1622.136151629</v>
      </c>
      <c r="G231" s="44"/>
      <c r="H231" s="4"/>
      <c r="I231" s="4" t="s">
        <v>1055</v>
      </c>
      <c r="J231" s="25">
        <v>9</v>
      </c>
      <c r="K231" s="91" t="s">
        <v>1011</v>
      </c>
      <c r="L231" s="12" t="s">
        <v>1012</v>
      </c>
      <c r="M231" s="12"/>
      <c r="N231" s="61" t="s">
        <v>1062</v>
      </c>
      <c r="P231" s="95" t="s">
        <v>9</v>
      </c>
      <c r="Q231" s="98" t="s">
        <v>9</v>
      </c>
      <c r="R231" s="22" t="s">
        <v>860</v>
      </c>
      <c r="S231" s="22" t="s">
        <v>860</v>
      </c>
      <c r="Z231" s="26">
        <v>0.3669027</v>
      </c>
      <c r="AA231" s="26">
        <v>0.07806323</v>
      </c>
      <c r="AB231" s="26">
        <v>2.169625</v>
      </c>
      <c r="AC231" s="26">
        <v>0.03905936</v>
      </c>
      <c r="AD231" s="26">
        <v>0.007046219</v>
      </c>
      <c r="AE231" s="26">
        <v>0.1329904</v>
      </c>
      <c r="AF231" s="27">
        <f t="shared" si="49"/>
        <v>2.793686909</v>
      </c>
      <c r="AG231" s="26">
        <v>62.39366</v>
      </c>
      <c r="AH231" s="26">
        <v>0.4151721</v>
      </c>
      <c r="AI231" s="26">
        <v>0</v>
      </c>
      <c r="AJ231" s="26">
        <v>0</v>
      </c>
      <c r="AK231" s="26">
        <v>0</v>
      </c>
      <c r="AL231" s="28">
        <f t="shared" si="50"/>
        <v>62.8088321</v>
      </c>
      <c r="AM231" s="26">
        <v>21.74119</v>
      </c>
      <c r="AN231" s="50">
        <f t="shared" si="51"/>
        <v>84.55002209999999</v>
      </c>
      <c r="AO231" s="26">
        <v>6.056087</v>
      </c>
      <c r="AP231" s="26">
        <v>0</v>
      </c>
      <c r="AQ231" s="29">
        <f t="shared" si="52"/>
        <v>6.056087</v>
      </c>
      <c r="AR231" s="26">
        <v>4.759971</v>
      </c>
      <c r="AS231" s="26">
        <v>0</v>
      </c>
      <c r="AT231" s="26">
        <v>0.2097221</v>
      </c>
      <c r="AU231" s="26">
        <v>1.065977</v>
      </c>
      <c r="AV231" s="30">
        <f t="shared" si="53"/>
        <v>6.0356701</v>
      </c>
      <c r="AW231" s="26">
        <v>0.2348</v>
      </c>
      <c r="AX231" s="26">
        <v>0.3161922</v>
      </c>
      <c r="AY231" s="26">
        <v>0</v>
      </c>
      <c r="AZ231" s="26">
        <v>0</v>
      </c>
      <c r="BA231" s="26">
        <v>0</v>
      </c>
      <c r="BB231" s="26">
        <v>0.01353762</v>
      </c>
      <c r="BC231" s="26">
        <v>0</v>
      </c>
      <c r="BD231" s="31">
        <f t="shared" si="54"/>
        <v>0.5645298200000001</v>
      </c>
      <c r="BE231" s="26">
        <f t="shared" si="55"/>
        <v>99.99999592900001</v>
      </c>
    </row>
    <row r="232" spans="1:57" ht="12" customHeight="1">
      <c r="A232" s="2" t="s">
        <v>477</v>
      </c>
      <c r="B232" s="4">
        <v>94</v>
      </c>
      <c r="C232" s="4" t="s">
        <v>477</v>
      </c>
      <c r="D232" s="2" t="s">
        <v>64</v>
      </c>
      <c r="E232" s="22">
        <v>3</v>
      </c>
      <c r="F232" s="45">
        <v>321.1683440435</v>
      </c>
      <c r="G232" s="44">
        <v>69.5099315068493</v>
      </c>
      <c r="H232" s="4" t="s">
        <v>1127</v>
      </c>
      <c r="I232" s="4" t="s">
        <v>860</v>
      </c>
      <c r="J232" s="25">
        <v>7</v>
      </c>
      <c r="K232" s="4" t="s">
        <v>499</v>
      </c>
      <c r="L232" s="13" t="s">
        <v>1275</v>
      </c>
      <c r="M232" s="13"/>
      <c r="N232" s="63" t="s">
        <v>1062</v>
      </c>
      <c r="O232" s="2" t="s">
        <v>1062</v>
      </c>
      <c r="P232" s="95" t="s">
        <v>9</v>
      </c>
      <c r="Q232" s="100" t="s">
        <v>9</v>
      </c>
      <c r="R232" s="2" t="s">
        <v>860</v>
      </c>
      <c r="S232" s="2" t="s">
        <v>860</v>
      </c>
      <c r="T232" s="2" t="s">
        <v>860</v>
      </c>
      <c r="U232" s="2" t="s">
        <v>860</v>
      </c>
      <c r="V232" s="2"/>
      <c r="W232" s="2"/>
      <c r="X232" s="2"/>
      <c r="Y232" s="2"/>
      <c r="Z232" s="26">
        <v>0.1395587</v>
      </c>
      <c r="AA232" s="26">
        <v>0.02578194</v>
      </c>
      <c r="AB232" s="26">
        <v>0.967383</v>
      </c>
      <c r="AC232" s="26">
        <v>0.02073764</v>
      </c>
      <c r="AD232" s="26">
        <v>0.006725722</v>
      </c>
      <c r="AE232" s="26">
        <v>0.0255017</v>
      </c>
      <c r="AF232" s="27">
        <f t="shared" si="49"/>
        <v>1.1856887020000002</v>
      </c>
      <c r="AG232" s="26">
        <v>87.3363</v>
      </c>
      <c r="AH232" s="26">
        <v>0.03446933</v>
      </c>
      <c r="AI232" s="26">
        <v>0</v>
      </c>
      <c r="AJ232" s="26">
        <v>0</v>
      </c>
      <c r="AK232" s="26">
        <v>0</v>
      </c>
      <c r="AL232" s="28">
        <f t="shared" si="50"/>
        <v>87.37076932999999</v>
      </c>
      <c r="AM232" s="26">
        <v>3.573881</v>
      </c>
      <c r="AN232" s="50">
        <f t="shared" si="51"/>
        <v>90.94465032999999</v>
      </c>
      <c r="AO232" s="26">
        <v>4.276158</v>
      </c>
      <c r="AP232" s="26">
        <v>0</v>
      </c>
      <c r="AQ232" s="29">
        <f t="shared" si="52"/>
        <v>4.276158</v>
      </c>
      <c r="AR232" s="26">
        <v>2.781366</v>
      </c>
      <c r="AS232" s="26">
        <v>0</v>
      </c>
      <c r="AT232" s="26">
        <v>0.03250766</v>
      </c>
      <c r="AU232" s="26">
        <v>0.2810791</v>
      </c>
      <c r="AV232" s="30">
        <f t="shared" si="53"/>
        <v>3.0949527599999995</v>
      </c>
      <c r="AW232" s="26">
        <v>0.01989693</v>
      </c>
      <c r="AX232" s="26">
        <v>0.4786472</v>
      </c>
      <c r="AY232" s="26">
        <v>0</v>
      </c>
      <c r="AZ232" s="26">
        <v>0</v>
      </c>
      <c r="BA232" s="26">
        <v>0</v>
      </c>
      <c r="BB232" s="26">
        <v>0</v>
      </c>
      <c r="BC232" s="26">
        <v>0</v>
      </c>
      <c r="BD232" s="31">
        <f t="shared" si="54"/>
        <v>0.49854413</v>
      </c>
      <c r="BE232" s="26">
        <f t="shared" si="55"/>
        <v>99.99999392199999</v>
      </c>
    </row>
    <row r="233" spans="1:57" ht="12" customHeight="1">
      <c r="A233" s="2" t="s">
        <v>477</v>
      </c>
      <c r="B233" s="4">
        <v>94</v>
      </c>
      <c r="C233" s="4" t="s">
        <v>477</v>
      </c>
      <c r="D233" s="2" t="s">
        <v>64</v>
      </c>
      <c r="E233" s="22">
        <v>3</v>
      </c>
      <c r="F233" s="45">
        <v>13564.95813737</v>
      </c>
      <c r="G233" s="44"/>
      <c r="H233" s="4" t="s">
        <v>763</v>
      </c>
      <c r="I233" s="4" t="s">
        <v>1054</v>
      </c>
      <c r="J233" s="25">
        <v>25</v>
      </c>
      <c r="K233" s="4" t="s">
        <v>500</v>
      </c>
      <c r="L233" s="12" t="s">
        <v>805</v>
      </c>
      <c r="M233" s="12"/>
      <c r="N233" s="60" t="s">
        <v>1062</v>
      </c>
      <c r="O233" s="22" t="s">
        <v>72</v>
      </c>
      <c r="P233" s="95" t="s">
        <v>9</v>
      </c>
      <c r="Q233" s="97" t="s">
        <v>9</v>
      </c>
      <c r="Z233" s="26">
        <v>0.8061263</v>
      </c>
      <c r="AA233" s="26">
        <v>0.4955214</v>
      </c>
      <c r="AB233" s="26">
        <v>1.646727</v>
      </c>
      <c r="AC233" s="26">
        <v>0.1721513</v>
      </c>
      <c r="AD233" s="26">
        <v>0.06720318</v>
      </c>
      <c r="AE233" s="26">
        <v>0.2841323</v>
      </c>
      <c r="AF233" s="27">
        <f t="shared" si="49"/>
        <v>3.47186148</v>
      </c>
      <c r="AG233" s="26">
        <v>78.78791</v>
      </c>
      <c r="AH233" s="26">
        <v>0.04304613</v>
      </c>
      <c r="AI233" s="26">
        <v>0</v>
      </c>
      <c r="AJ233" s="26">
        <v>0</v>
      </c>
      <c r="AK233" s="26">
        <v>0</v>
      </c>
      <c r="AL233" s="28">
        <f t="shared" si="50"/>
        <v>78.83095612999999</v>
      </c>
      <c r="AM233" s="26">
        <v>5.838436</v>
      </c>
      <c r="AN233" s="50">
        <f t="shared" si="51"/>
        <v>84.66939212999999</v>
      </c>
      <c r="AO233" s="26">
        <v>5.662058</v>
      </c>
      <c r="AP233" s="26">
        <v>0</v>
      </c>
      <c r="AQ233" s="29">
        <f t="shared" si="52"/>
        <v>5.662058</v>
      </c>
      <c r="AR233" s="26">
        <v>3.351905</v>
      </c>
      <c r="AS233" s="26">
        <v>0</v>
      </c>
      <c r="AT233" s="26">
        <v>0.03651755</v>
      </c>
      <c r="AU233" s="26">
        <v>0.7554768</v>
      </c>
      <c r="AV233" s="30">
        <f t="shared" si="53"/>
        <v>4.14389935</v>
      </c>
      <c r="AW233" s="26">
        <v>0.8421529</v>
      </c>
      <c r="AX233" s="26">
        <v>1.149666</v>
      </c>
      <c r="AY233" s="26">
        <v>0</v>
      </c>
      <c r="AZ233" s="26">
        <v>0.001665317</v>
      </c>
      <c r="BA233" s="26">
        <v>0</v>
      </c>
      <c r="BB233" s="26">
        <v>0.05930122</v>
      </c>
      <c r="BC233" s="26">
        <v>0</v>
      </c>
      <c r="BD233" s="31">
        <f t="shared" si="54"/>
        <v>2.0527854370000003</v>
      </c>
      <c r="BE233" s="26">
        <f t="shared" si="55"/>
        <v>99.99999639699999</v>
      </c>
    </row>
    <row r="234" spans="1:57" ht="12" customHeight="1">
      <c r="A234" s="2" t="s">
        <v>477</v>
      </c>
      <c r="B234" s="4">
        <v>94</v>
      </c>
      <c r="C234" s="4" t="s">
        <v>477</v>
      </c>
      <c r="D234" s="2" t="s">
        <v>64</v>
      </c>
      <c r="E234" s="22">
        <v>3</v>
      </c>
      <c r="F234" s="45">
        <v>775.1949995213</v>
      </c>
      <c r="G234" s="44">
        <v>280.6945205479452</v>
      </c>
      <c r="H234" s="4" t="s">
        <v>1127</v>
      </c>
      <c r="I234" s="4" t="s">
        <v>860</v>
      </c>
      <c r="J234" s="25">
        <v>9</v>
      </c>
      <c r="K234" s="4" t="s">
        <v>501</v>
      </c>
      <c r="L234" s="13" t="s">
        <v>1276</v>
      </c>
      <c r="M234" s="13"/>
      <c r="N234" s="63" t="s">
        <v>1062</v>
      </c>
      <c r="O234" s="2" t="s">
        <v>1062</v>
      </c>
      <c r="P234" s="95" t="s">
        <v>9</v>
      </c>
      <c r="Q234" s="100" t="s">
        <v>9</v>
      </c>
      <c r="R234" s="2" t="s">
        <v>860</v>
      </c>
      <c r="S234" s="2" t="s">
        <v>860</v>
      </c>
      <c r="T234" s="2" t="s">
        <v>860</v>
      </c>
      <c r="U234" s="2" t="s">
        <v>860</v>
      </c>
      <c r="V234" s="2"/>
      <c r="W234" s="2"/>
      <c r="X234" s="2"/>
      <c r="Y234" s="2"/>
      <c r="Z234" s="26">
        <v>0.3265838</v>
      </c>
      <c r="AA234" s="26">
        <v>0.114821</v>
      </c>
      <c r="AB234" s="26">
        <v>1.317713</v>
      </c>
      <c r="AC234" s="26">
        <v>0.06164806</v>
      </c>
      <c r="AD234" s="26">
        <v>0.01497665</v>
      </c>
      <c r="AE234" s="26">
        <v>0.1106414</v>
      </c>
      <c r="AF234" s="27">
        <f t="shared" si="49"/>
        <v>1.9463839099999998</v>
      </c>
      <c r="AG234" s="26">
        <v>84.58021</v>
      </c>
      <c r="AH234" s="26">
        <v>0.07488324</v>
      </c>
      <c r="AI234" s="26">
        <v>0</v>
      </c>
      <c r="AJ234" s="26">
        <v>0</v>
      </c>
      <c r="AK234" s="26">
        <v>0</v>
      </c>
      <c r="AL234" s="28">
        <f t="shared" si="50"/>
        <v>84.65509324</v>
      </c>
      <c r="AM234" s="26">
        <v>5.54879</v>
      </c>
      <c r="AN234" s="50">
        <f t="shared" si="51"/>
        <v>90.20388324</v>
      </c>
      <c r="AO234" s="26">
        <v>5.260054</v>
      </c>
      <c r="AP234" s="26">
        <v>0</v>
      </c>
      <c r="AQ234" s="29">
        <f t="shared" si="52"/>
        <v>5.260054</v>
      </c>
      <c r="AR234" s="26">
        <v>1.810084</v>
      </c>
      <c r="AS234" s="26">
        <v>0</v>
      </c>
      <c r="AT234" s="26">
        <v>0.04040212</v>
      </c>
      <c r="AU234" s="26">
        <v>0.3960104</v>
      </c>
      <c r="AV234" s="30">
        <f t="shared" si="53"/>
        <v>2.24649652</v>
      </c>
      <c r="AW234" s="26">
        <v>0.1062297</v>
      </c>
      <c r="AX234" s="26">
        <v>0.2363756</v>
      </c>
      <c r="AY234" s="26">
        <v>0</v>
      </c>
      <c r="AZ234" s="26">
        <v>0</v>
      </c>
      <c r="BA234" s="26">
        <v>0</v>
      </c>
      <c r="BB234" s="26">
        <v>0.0005804902</v>
      </c>
      <c r="BC234" s="26">
        <v>0</v>
      </c>
      <c r="BD234" s="31">
        <f t="shared" si="54"/>
        <v>0.3431857902</v>
      </c>
      <c r="BE234" s="26">
        <f t="shared" si="55"/>
        <v>100.00000346019998</v>
      </c>
    </row>
    <row r="235" spans="1:57" ht="12" customHeight="1">
      <c r="A235" s="2" t="s">
        <v>477</v>
      </c>
      <c r="B235" s="4">
        <v>94</v>
      </c>
      <c r="C235" s="4" t="s">
        <v>477</v>
      </c>
      <c r="D235" s="2" t="s">
        <v>64</v>
      </c>
      <c r="E235" s="22">
        <v>3</v>
      </c>
      <c r="F235" s="45">
        <v>20153.82309481</v>
      </c>
      <c r="G235" s="44">
        <v>6450.945205479452</v>
      </c>
      <c r="H235" s="4" t="s">
        <v>763</v>
      </c>
      <c r="I235" s="4" t="s">
        <v>860</v>
      </c>
      <c r="J235" s="25">
        <v>28</v>
      </c>
      <c r="K235" s="4" t="s">
        <v>502</v>
      </c>
      <c r="L235" s="13" t="s">
        <v>1277</v>
      </c>
      <c r="M235" s="13"/>
      <c r="N235" s="62" t="s">
        <v>1062</v>
      </c>
      <c r="O235" s="2"/>
      <c r="P235" s="95" t="s">
        <v>9</v>
      </c>
      <c r="Q235" s="99" t="s">
        <v>9</v>
      </c>
      <c r="R235" s="2"/>
      <c r="S235" s="2"/>
      <c r="T235" s="2" t="s">
        <v>860</v>
      </c>
      <c r="U235" s="2" t="s">
        <v>860</v>
      </c>
      <c r="V235" s="2"/>
      <c r="W235" s="2"/>
      <c r="X235" s="2"/>
      <c r="Y235" s="2"/>
      <c r="Z235" s="26">
        <v>0.9178671</v>
      </c>
      <c r="AA235" s="26">
        <v>0.5613887</v>
      </c>
      <c r="AB235" s="26">
        <v>1.771094</v>
      </c>
      <c r="AC235" s="26">
        <v>0.1462139</v>
      </c>
      <c r="AD235" s="26">
        <v>0.06073267</v>
      </c>
      <c r="AE235" s="26">
        <v>0.3180114</v>
      </c>
      <c r="AF235" s="27">
        <f t="shared" si="49"/>
        <v>3.77530777</v>
      </c>
      <c r="AG235" s="26">
        <v>76.77268</v>
      </c>
      <c r="AH235" s="26">
        <v>0.109484</v>
      </c>
      <c r="AI235" s="26">
        <v>0</v>
      </c>
      <c r="AJ235" s="26">
        <v>0</v>
      </c>
      <c r="AK235" s="26">
        <v>0.0007948834</v>
      </c>
      <c r="AL235" s="28">
        <f t="shared" si="50"/>
        <v>76.8829588834</v>
      </c>
      <c r="AM235" s="26">
        <v>7.190967</v>
      </c>
      <c r="AN235" s="50">
        <f t="shared" si="51"/>
        <v>84.0739258834</v>
      </c>
      <c r="AO235" s="26">
        <v>5.001978</v>
      </c>
      <c r="AP235" s="26">
        <v>0</v>
      </c>
      <c r="AQ235" s="29">
        <f t="shared" si="52"/>
        <v>5.001978</v>
      </c>
      <c r="AR235" s="26">
        <v>4.240877</v>
      </c>
      <c r="AS235" s="26">
        <v>4.912201E-05</v>
      </c>
      <c r="AT235" s="26">
        <v>0.0721379</v>
      </c>
      <c r="AU235" s="26">
        <v>0.9853696</v>
      </c>
      <c r="AV235" s="30">
        <f t="shared" si="53"/>
        <v>5.298433622010001</v>
      </c>
      <c r="AW235" s="26">
        <v>0.8331182</v>
      </c>
      <c r="AX235" s="26">
        <v>0.9341533</v>
      </c>
      <c r="AY235" s="26">
        <v>0</v>
      </c>
      <c r="AZ235" s="26">
        <v>0.01813495</v>
      </c>
      <c r="BA235" s="26">
        <v>0</v>
      </c>
      <c r="BB235" s="26">
        <v>0.06494376</v>
      </c>
      <c r="BC235" s="26">
        <v>0</v>
      </c>
      <c r="BD235" s="31">
        <f t="shared" si="54"/>
        <v>1.8503502100000002</v>
      </c>
      <c r="BE235" s="26">
        <f t="shared" si="55"/>
        <v>99.99999548540998</v>
      </c>
    </row>
    <row r="236" spans="1:57" ht="12" customHeight="1">
      <c r="A236" s="2" t="s">
        <v>477</v>
      </c>
      <c r="B236" s="4">
        <v>94</v>
      </c>
      <c r="C236" s="4" t="s">
        <v>477</v>
      </c>
      <c r="D236" s="2" t="s">
        <v>64</v>
      </c>
      <c r="E236" s="22">
        <v>3</v>
      </c>
      <c r="F236" s="45">
        <v>32364.75600753</v>
      </c>
      <c r="G236" s="44">
        <v>10826.219178082192</v>
      </c>
      <c r="H236" s="4" t="s">
        <v>763</v>
      </c>
      <c r="I236" s="4" t="s">
        <v>860</v>
      </c>
      <c r="J236" s="25">
        <v>24</v>
      </c>
      <c r="K236" s="4" t="s">
        <v>862</v>
      </c>
      <c r="L236" s="13" t="s">
        <v>987</v>
      </c>
      <c r="M236" s="13"/>
      <c r="N236" s="63" t="s">
        <v>1062</v>
      </c>
      <c r="O236" s="2" t="s">
        <v>72</v>
      </c>
      <c r="P236" s="95" t="s">
        <v>9</v>
      </c>
      <c r="Q236" s="100" t="s">
        <v>9</v>
      </c>
      <c r="R236" s="2" t="s">
        <v>860</v>
      </c>
      <c r="S236" s="2" t="s">
        <v>860</v>
      </c>
      <c r="T236" s="2" t="s">
        <v>860</v>
      </c>
      <c r="U236" s="2" t="s">
        <v>860</v>
      </c>
      <c r="V236" s="2"/>
      <c r="W236" s="2" t="s">
        <v>860</v>
      </c>
      <c r="X236" s="2"/>
      <c r="Y236" s="2"/>
      <c r="Z236" s="26">
        <v>0.8378245</v>
      </c>
      <c r="AA236" s="26">
        <v>0.4574917</v>
      </c>
      <c r="AB236" s="26">
        <v>1.824441</v>
      </c>
      <c r="AC236" s="26">
        <v>0.1316904</v>
      </c>
      <c r="AD236" s="26">
        <v>0.05647805</v>
      </c>
      <c r="AE236" s="26">
        <v>0.2913973</v>
      </c>
      <c r="AF236" s="27">
        <f t="shared" si="49"/>
        <v>3.59932295</v>
      </c>
      <c r="AG236" s="26">
        <v>74.06101</v>
      </c>
      <c r="AH236" s="26">
        <v>0.1705437</v>
      </c>
      <c r="AI236" s="26">
        <v>0</v>
      </c>
      <c r="AJ236" s="26">
        <v>0</v>
      </c>
      <c r="AK236" s="26">
        <v>0.004671744</v>
      </c>
      <c r="AL236" s="28">
        <f t="shared" si="50"/>
        <v>74.236225444</v>
      </c>
      <c r="AM236" s="26">
        <v>9.403604</v>
      </c>
      <c r="AN236" s="50">
        <f t="shared" si="51"/>
        <v>83.639829444</v>
      </c>
      <c r="AO236" s="26">
        <v>5.023474</v>
      </c>
      <c r="AP236" s="26">
        <v>0</v>
      </c>
      <c r="AQ236" s="29">
        <f t="shared" si="52"/>
        <v>5.023474</v>
      </c>
      <c r="AR236" s="26">
        <v>4.704644</v>
      </c>
      <c r="AS236" s="26">
        <v>7.230081E-05</v>
      </c>
      <c r="AT236" s="26">
        <v>0.1019831</v>
      </c>
      <c r="AU236" s="26">
        <v>1.149335</v>
      </c>
      <c r="AV236" s="30">
        <f t="shared" si="53"/>
        <v>5.95603440081</v>
      </c>
      <c r="AW236" s="26">
        <v>0.781847</v>
      </c>
      <c r="AX236" s="26">
        <v>0.9179894</v>
      </c>
      <c r="AY236" s="26">
        <v>0</v>
      </c>
      <c r="AZ236" s="26">
        <v>0.0261284</v>
      </c>
      <c r="BA236" s="26">
        <v>0</v>
      </c>
      <c r="BB236" s="26">
        <v>0.05537129</v>
      </c>
      <c r="BC236" s="26">
        <v>0</v>
      </c>
      <c r="BD236" s="31">
        <f t="shared" si="54"/>
        <v>1.78133609</v>
      </c>
      <c r="BE236" s="26">
        <f t="shared" si="55"/>
        <v>99.99999688480999</v>
      </c>
    </row>
    <row r="237" spans="1:57" ht="12" customHeight="1">
      <c r="A237" s="2" t="s">
        <v>477</v>
      </c>
      <c r="B237" s="4">
        <v>94</v>
      </c>
      <c r="C237" s="4" t="s">
        <v>477</v>
      </c>
      <c r="D237" s="2" t="s">
        <v>64</v>
      </c>
      <c r="E237" s="22">
        <v>3</v>
      </c>
      <c r="F237" s="45">
        <v>11165.37947617</v>
      </c>
      <c r="G237" s="44">
        <v>3438.9821917808217</v>
      </c>
      <c r="H237" s="4" t="s">
        <v>763</v>
      </c>
      <c r="I237" s="4" t="s">
        <v>860</v>
      </c>
      <c r="J237" s="25">
        <v>18</v>
      </c>
      <c r="K237" s="4" t="s">
        <v>863</v>
      </c>
      <c r="L237" s="13" t="s">
        <v>1278</v>
      </c>
      <c r="M237" s="13"/>
      <c r="N237" s="62" t="s">
        <v>1062</v>
      </c>
      <c r="O237" s="2" t="s">
        <v>72</v>
      </c>
      <c r="P237" s="95" t="s">
        <v>9</v>
      </c>
      <c r="Q237" s="99" t="s">
        <v>9</v>
      </c>
      <c r="R237" s="2"/>
      <c r="S237" s="2"/>
      <c r="T237" s="2" t="s">
        <v>860</v>
      </c>
      <c r="U237" s="2" t="s">
        <v>860</v>
      </c>
      <c r="V237" s="2"/>
      <c r="W237" s="2"/>
      <c r="X237" s="2"/>
      <c r="Y237" s="2"/>
      <c r="Z237" s="26">
        <v>0.7162216</v>
      </c>
      <c r="AA237" s="26">
        <v>0.2543298</v>
      </c>
      <c r="AB237" s="26">
        <v>1.937161</v>
      </c>
      <c r="AC237" s="26">
        <v>0.06647623</v>
      </c>
      <c r="AD237" s="26">
        <v>0.03113832</v>
      </c>
      <c r="AE237" s="26">
        <v>0.302065</v>
      </c>
      <c r="AF237" s="27">
        <f t="shared" si="49"/>
        <v>3.30739195</v>
      </c>
      <c r="AG237" s="26">
        <v>66.15601</v>
      </c>
      <c r="AH237" s="26">
        <v>0.537146</v>
      </c>
      <c r="AI237" s="26">
        <v>0</v>
      </c>
      <c r="AJ237" s="26">
        <v>0</v>
      </c>
      <c r="AK237" s="26">
        <v>0.00146704</v>
      </c>
      <c r="AL237" s="28">
        <f t="shared" si="50"/>
        <v>66.69462304</v>
      </c>
      <c r="AM237" s="26">
        <v>14.41337</v>
      </c>
      <c r="AN237" s="50">
        <f t="shared" si="51"/>
        <v>81.10799304</v>
      </c>
      <c r="AO237" s="26">
        <v>5.616956</v>
      </c>
      <c r="AP237" s="26">
        <v>0</v>
      </c>
      <c r="AQ237" s="29">
        <f t="shared" si="52"/>
        <v>5.616956</v>
      </c>
      <c r="AR237" s="26">
        <v>7.509227</v>
      </c>
      <c r="AS237" s="26">
        <v>0.0003949722</v>
      </c>
      <c r="AT237" s="26">
        <v>0.1662188</v>
      </c>
      <c r="AU237" s="26">
        <v>1.405795</v>
      </c>
      <c r="AV237" s="30">
        <f t="shared" si="53"/>
        <v>9.0816357722</v>
      </c>
      <c r="AW237" s="26">
        <v>0.460465</v>
      </c>
      <c r="AX237" s="26">
        <v>0.4090703</v>
      </c>
      <c r="AY237" s="26">
        <v>0</v>
      </c>
      <c r="AZ237" s="26">
        <v>0.001426736</v>
      </c>
      <c r="BA237" s="26">
        <v>0</v>
      </c>
      <c r="BB237" s="26">
        <v>0.01506537</v>
      </c>
      <c r="BC237" s="26">
        <v>0</v>
      </c>
      <c r="BD237" s="31">
        <f t="shared" si="54"/>
        <v>0.886027406</v>
      </c>
      <c r="BE237" s="26">
        <f t="shared" si="55"/>
        <v>100.0000041682</v>
      </c>
    </row>
    <row r="238" spans="1:57" ht="12" customHeight="1">
      <c r="A238" s="2" t="s">
        <v>488</v>
      </c>
      <c r="B238" s="4">
        <v>97</v>
      </c>
      <c r="C238" s="4" t="s">
        <v>488</v>
      </c>
      <c r="D238" s="2" t="s">
        <v>65</v>
      </c>
      <c r="E238" s="22">
        <v>3</v>
      </c>
      <c r="F238" s="45">
        <v>5949.12461</v>
      </c>
      <c r="G238" s="44">
        <v>1679.1012311901504</v>
      </c>
      <c r="H238" s="4" t="s">
        <v>1127</v>
      </c>
      <c r="I238" s="4" t="s">
        <v>860</v>
      </c>
      <c r="J238" s="25">
        <v>39</v>
      </c>
      <c r="K238" s="4" t="s">
        <v>831</v>
      </c>
      <c r="L238" s="13" t="s">
        <v>51</v>
      </c>
      <c r="M238" s="13"/>
      <c r="N238" s="60" t="s">
        <v>1062</v>
      </c>
      <c r="P238" s="95" t="s">
        <v>9</v>
      </c>
      <c r="Q238" s="97" t="s">
        <v>9</v>
      </c>
      <c r="T238" s="22" t="s">
        <v>860</v>
      </c>
      <c r="U238" s="22" t="s">
        <v>860</v>
      </c>
      <c r="Z238" s="26">
        <v>1.124308</v>
      </c>
      <c r="AA238" s="26">
        <v>0.3236406</v>
      </c>
      <c r="AB238" s="26">
        <v>0.5416399</v>
      </c>
      <c r="AC238" s="26">
        <v>0.3994184</v>
      </c>
      <c r="AD238" s="26">
        <v>0.2389672</v>
      </c>
      <c r="AE238" s="26">
        <v>0.4667698</v>
      </c>
      <c r="AF238" s="27">
        <f t="shared" si="49"/>
        <v>3.0947439</v>
      </c>
      <c r="AG238" s="26">
        <v>68.36026</v>
      </c>
      <c r="AH238" s="26">
        <v>0.1183339</v>
      </c>
      <c r="AI238" s="26">
        <v>0</v>
      </c>
      <c r="AJ238" s="26">
        <v>0</v>
      </c>
      <c r="AK238" s="26">
        <v>0.032299</v>
      </c>
      <c r="AL238" s="28">
        <f t="shared" si="50"/>
        <v>68.51089289999999</v>
      </c>
      <c r="AM238" s="26">
        <v>11.52061</v>
      </c>
      <c r="AN238" s="50">
        <f t="shared" si="51"/>
        <v>80.03150289999999</v>
      </c>
      <c r="AO238" s="26">
        <v>2.355951</v>
      </c>
      <c r="AP238" s="26">
        <v>0.02589972</v>
      </c>
      <c r="AQ238" s="29">
        <f t="shared" si="52"/>
        <v>2.38185072</v>
      </c>
      <c r="AR238" s="26">
        <v>8.701095</v>
      </c>
      <c r="AS238" s="26">
        <v>1.622635</v>
      </c>
      <c r="AT238" s="26">
        <v>0.1338102</v>
      </c>
      <c r="AU238" s="26">
        <v>2.281233</v>
      </c>
      <c r="AV238" s="30">
        <f t="shared" si="53"/>
        <v>12.7387732</v>
      </c>
      <c r="AW238" s="26">
        <v>1.02077</v>
      </c>
      <c r="AX238" s="26">
        <v>0.673196</v>
      </c>
      <c r="AY238" s="26">
        <v>0</v>
      </c>
      <c r="AZ238" s="26">
        <v>0.02281353</v>
      </c>
      <c r="BA238" s="26">
        <v>0</v>
      </c>
      <c r="BB238" s="26">
        <v>0.02585433</v>
      </c>
      <c r="BC238" s="26">
        <v>0.01049907</v>
      </c>
      <c r="BD238" s="31">
        <f t="shared" si="54"/>
        <v>1.7531329300000003</v>
      </c>
      <c r="BE238" s="26">
        <f t="shared" si="55"/>
        <v>100.00000365</v>
      </c>
    </row>
    <row r="239" spans="1:57" ht="12" customHeight="1">
      <c r="A239" s="2" t="s">
        <v>488</v>
      </c>
      <c r="B239" s="4">
        <v>97</v>
      </c>
      <c r="C239" s="4" t="s">
        <v>488</v>
      </c>
      <c r="D239" s="2" t="s">
        <v>65</v>
      </c>
      <c r="E239" s="22">
        <v>3</v>
      </c>
      <c r="F239" s="45">
        <v>1158.75904</v>
      </c>
      <c r="G239" s="44">
        <v>230.3136798905609</v>
      </c>
      <c r="H239" s="4" t="s">
        <v>1127</v>
      </c>
      <c r="I239" s="4" t="s">
        <v>860</v>
      </c>
      <c r="J239" s="25">
        <v>7</v>
      </c>
      <c r="K239" s="4" t="s">
        <v>70</v>
      </c>
      <c r="L239" s="13" t="s">
        <v>71</v>
      </c>
      <c r="M239" s="13"/>
      <c r="N239" s="61" t="s">
        <v>1062</v>
      </c>
      <c r="P239" s="95" t="s">
        <v>9</v>
      </c>
      <c r="Q239" s="98" t="s">
        <v>9</v>
      </c>
      <c r="R239" s="22" t="s">
        <v>860</v>
      </c>
      <c r="S239" s="22" t="s">
        <v>860</v>
      </c>
      <c r="T239" s="22" t="s">
        <v>860</v>
      </c>
      <c r="U239" s="22" t="s">
        <v>860</v>
      </c>
      <c r="Z239" s="26">
        <v>0.1958057</v>
      </c>
      <c r="AA239" s="26">
        <v>0.06749509</v>
      </c>
      <c r="AB239" s="26">
        <v>0.2976308</v>
      </c>
      <c r="AC239" s="26">
        <v>0.05351452</v>
      </c>
      <c r="AD239" s="26">
        <v>0.01537863</v>
      </c>
      <c r="AE239" s="26">
        <v>0.1807377</v>
      </c>
      <c r="AF239" s="27">
        <f t="shared" si="49"/>
        <v>0.81056244</v>
      </c>
      <c r="AG239" s="26">
        <v>91.45562</v>
      </c>
      <c r="AH239" s="26">
        <v>0.1275339</v>
      </c>
      <c r="AI239" s="26">
        <v>0</v>
      </c>
      <c r="AJ239" s="26">
        <v>0</v>
      </c>
      <c r="AK239" s="26">
        <v>0</v>
      </c>
      <c r="AL239" s="28">
        <f t="shared" si="50"/>
        <v>91.5831539</v>
      </c>
      <c r="AM239" s="26">
        <v>5.666015</v>
      </c>
      <c r="AN239" s="50">
        <f t="shared" si="51"/>
        <v>97.2491689</v>
      </c>
      <c r="AO239" s="26">
        <v>0.3424463</v>
      </c>
      <c r="AP239" s="26">
        <v>0</v>
      </c>
      <c r="AQ239" s="29">
        <f t="shared" si="52"/>
        <v>0.3424463</v>
      </c>
      <c r="AR239" s="26">
        <v>0.8493198</v>
      </c>
      <c r="AS239" s="26">
        <v>0.02998056</v>
      </c>
      <c r="AT239" s="26">
        <v>0</v>
      </c>
      <c r="AU239" s="26">
        <v>0.629281</v>
      </c>
      <c r="AV239" s="30">
        <f t="shared" si="53"/>
        <v>1.50858136</v>
      </c>
      <c r="AW239" s="26">
        <v>0.0579417</v>
      </c>
      <c r="AX239" s="26">
        <v>0.02990289</v>
      </c>
      <c r="AY239" s="26">
        <v>0</v>
      </c>
      <c r="AZ239" s="26">
        <v>0.001398057</v>
      </c>
      <c r="BA239" s="26">
        <v>0</v>
      </c>
      <c r="BB239" s="26">
        <v>0</v>
      </c>
      <c r="BC239" s="26">
        <v>0</v>
      </c>
      <c r="BD239" s="31">
        <f t="shared" si="54"/>
        <v>0.089242647</v>
      </c>
      <c r="BE239" s="26">
        <f t="shared" si="55"/>
        <v>100.000001647</v>
      </c>
    </row>
    <row r="240" spans="1:57" ht="12" customHeight="1">
      <c r="A240" s="2" t="s">
        <v>488</v>
      </c>
      <c r="B240" s="4">
        <v>97</v>
      </c>
      <c r="C240" s="4" t="s">
        <v>488</v>
      </c>
      <c r="D240" s="2" t="s">
        <v>65</v>
      </c>
      <c r="E240" s="22">
        <v>3</v>
      </c>
      <c r="F240" s="45">
        <v>5405.6192</v>
      </c>
      <c r="G240" s="44">
        <v>1149.922024623803</v>
      </c>
      <c r="H240" s="4" t="s">
        <v>1127</v>
      </c>
      <c r="I240" s="4" t="s">
        <v>860</v>
      </c>
      <c r="J240" s="25">
        <v>12</v>
      </c>
      <c r="K240" s="4" t="s">
        <v>832</v>
      </c>
      <c r="L240" s="13" t="s">
        <v>52</v>
      </c>
      <c r="M240" s="13"/>
      <c r="N240" s="60" t="s">
        <v>1062</v>
      </c>
      <c r="P240" s="95" t="s">
        <v>9</v>
      </c>
      <c r="Q240" s="97" t="s">
        <v>9</v>
      </c>
      <c r="T240" s="22" t="s">
        <v>860</v>
      </c>
      <c r="U240" s="22" t="s">
        <v>860</v>
      </c>
      <c r="Z240" s="26">
        <v>0.3152378</v>
      </c>
      <c r="AA240" s="26">
        <v>0.1134816</v>
      </c>
      <c r="AB240" s="26">
        <v>0.2599621</v>
      </c>
      <c r="AC240" s="26">
        <v>0.1418021</v>
      </c>
      <c r="AD240" s="26">
        <v>0.05088025</v>
      </c>
      <c r="AE240" s="26">
        <v>0.1582849</v>
      </c>
      <c r="AF240" s="27">
        <f t="shared" si="49"/>
        <v>1.03964875</v>
      </c>
      <c r="AG240" s="26">
        <v>85.83105</v>
      </c>
      <c r="AH240" s="26">
        <v>0.06290104</v>
      </c>
      <c r="AI240" s="26">
        <v>0</v>
      </c>
      <c r="AJ240" s="26">
        <v>0</v>
      </c>
      <c r="AK240" s="26">
        <v>0.0438709</v>
      </c>
      <c r="AL240" s="28">
        <f t="shared" si="50"/>
        <v>85.93782194</v>
      </c>
      <c r="AM240" s="26">
        <v>6.433138</v>
      </c>
      <c r="AN240" s="50">
        <f t="shared" si="51"/>
        <v>92.37095994</v>
      </c>
      <c r="AO240" s="26">
        <v>0.9930639</v>
      </c>
      <c r="AP240" s="26">
        <v>0</v>
      </c>
      <c r="AQ240" s="29">
        <f t="shared" si="52"/>
        <v>0.9930639</v>
      </c>
      <c r="AR240" s="26">
        <v>3.505742</v>
      </c>
      <c r="AS240" s="26">
        <v>0.3269589</v>
      </c>
      <c r="AT240" s="26">
        <v>0.01272006</v>
      </c>
      <c r="AU240" s="26">
        <v>1.296514</v>
      </c>
      <c r="AV240" s="30">
        <f t="shared" si="53"/>
        <v>5.14193496</v>
      </c>
      <c r="AW240" s="26">
        <v>0.2321245</v>
      </c>
      <c r="AX240" s="26">
        <v>0.2026552</v>
      </c>
      <c r="AY240" s="26">
        <v>0</v>
      </c>
      <c r="AZ240" s="26">
        <v>0.002347551</v>
      </c>
      <c r="BA240" s="26">
        <v>0</v>
      </c>
      <c r="BB240" s="26">
        <v>0.01726532</v>
      </c>
      <c r="BC240" s="26">
        <v>0</v>
      </c>
      <c r="BD240" s="31">
        <f t="shared" si="54"/>
        <v>0.45439257099999997</v>
      </c>
      <c r="BE240" s="26">
        <f t="shared" si="55"/>
        <v>100.000000121</v>
      </c>
    </row>
    <row r="241" spans="1:57" ht="12" customHeight="1">
      <c r="A241" s="2" t="s">
        <v>488</v>
      </c>
      <c r="B241" s="4">
        <v>97</v>
      </c>
      <c r="C241" s="4" t="s">
        <v>488</v>
      </c>
      <c r="D241" s="2" t="s">
        <v>65</v>
      </c>
      <c r="E241" s="22">
        <v>3</v>
      </c>
      <c r="F241" s="45">
        <v>317.677792</v>
      </c>
      <c r="G241" s="44">
        <v>113.00053351573192</v>
      </c>
      <c r="H241" s="4" t="s">
        <v>1127</v>
      </c>
      <c r="I241" s="4" t="s">
        <v>860</v>
      </c>
      <c r="J241" s="25">
        <v>59</v>
      </c>
      <c r="K241" s="4" t="s">
        <v>833</v>
      </c>
      <c r="L241" s="13" t="s">
        <v>53</v>
      </c>
      <c r="M241" s="13"/>
      <c r="N241" s="60" t="s">
        <v>72</v>
      </c>
      <c r="P241" s="95" t="s">
        <v>10</v>
      </c>
      <c r="Q241" s="97" t="s">
        <v>72</v>
      </c>
      <c r="Z241" s="26">
        <v>2.213892</v>
      </c>
      <c r="AA241" s="26">
        <v>0.6581613</v>
      </c>
      <c r="AB241" s="26">
        <v>0.4247024</v>
      </c>
      <c r="AC241" s="26">
        <v>0.8825538</v>
      </c>
      <c r="AD241" s="26">
        <v>0.4113862</v>
      </c>
      <c r="AE241" s="26">
        <v>1.258241</v>
      </c>
      <c r="AF241" s="27">
        <f t="shared" si="49"/>
        <v>5.8489367</v>
      </c>
      <c r="AG241" s="26">
        <v>59.04809</v>
      </c>
      <c r="AH241" s="26">
        <v>0.1818939</v>
      </c>
      <c r="AI241" s="26">
        <v>0</v>
      </c>
      <c r="AJ241" s="26">
        <v>0</v>
      </c>
      <c r="AK241" s="26">
        <v>0</v>
      </c>
      <c r="AL241" s="28">
        <f t="shared" si="50"/>
        <v>59.2299839</v>
      </c>
      <c r="AM241" s="26">
        <v>18.51748</v>
      </c>
      <c r="AN241" s="50">
        <f t="shared" si="51"/>
        <v>77.7474639</v>
      </c>
      <c r="AO241" s="26">
        <v>3.245475</v>
      </c>
      <c r="AP241" s="26">
        <v>0</v>
      </c>
      <c r="AQ241" s="29">
        <f t="shared" si="52"/>
        <v>3.245475</v>
      </c>
      <c r="AR241" s="26">
        <v>10.14413</v>
      </c>
      <c r="AS241" s="26">
        <v>0.2374254</v>
      </c>
      <c r="AT241" s="26">
        <v>0.002266591</v>
      </c>
      <c r="AU241" s="26">
        <v>0.8870869</v>
      </c>
      <c r="AV241" s="30">
        <f t="shared" si="53"/>
        <v>11.270908891</v>
      </c>
      <c r="AW241" s="26">
        <v>1.057648</v>
      </c>
      <c r="AX241" s="26">
        <v>0.7397586</v>
      </c>
      <c r="AY241" s="26">
        <v>0</v>
      </c>
      <c r="AZ241" s="26">
        <v>0.02266591</v>
      </c>
      <c r="BA241" s="26">
        <v>0</v>
      </c>
      <c r="BB241" s="26">
        <v>0.06714775</v>
      </c>
      <c r="BC241" s="26">
        <v>0</v>
      </c>
      <c r="BD241" s="31">
        <f t="shared" si="54"/>
        <v>1.8872202599999999</v>
      </c>
      <c r="BE241" s="26">
        <f t="shared" si="55"/>
        <v>100.000004751</v>
      </c>
    </row>
    <row r="242" spans="1:57" ht="12" customHeight="1">
      <c r="A242" s="2" t="s">
        <v>488</v>
      </c>
      <c r="B242" s="4">
        <v>97</v>
      </c>
      <c r="C242" s="4" t="s">
        <v>488</v>
      </c>
      <c r="D242" s="2" t="s">
        <v>65</v>
      </c>
      <c r="E242" s="22">
        <v>3</v>
      </c>
      <c r="F242" s="45">
        <v>290.599904</v>
      </c>
      <c r="G242" s="44">
        <v>173.9671682626539</v>
      </c>
      <c r="H242" s="4" t="s">
        <v>663</v>
      </c>
      <c r="I242" s="4" t="s">
        <v>860</v>
      </c>
      <c r="J242" s="25">
        <v>1115</v>
      </c>
      <c r="K242" s="4" t="s">
        <v>834</v>
      </c>
      <c r="L242" s="13" t="s">
        <v>1077</v>
      </c>
      <c r="M242" s="13"/>
      <c r="N242" s="61" t="s">
        <v>73</v>
      </c>
      <c r="P242" s="95" t="s">
        <v>6</v>
      </c>
      <c r="Q242" s="98" t="s">
        <v>73</v>
      </c>
      <c r="R242" s="22" t="s">
        <v>860</v>
      </c>
      <c r="X242" s="22" t="s">
        <v>860</v>
      </c>
      <c r="Y242" s="22" t="s">
        <v>860</v>
      </c>
      <c r="Z242" s="26">
        <v>22.60155</v>
      </c>
      <c r="AA242" s="26">
        <v>27.02448</v>
      </c>
      <c r="AB242" s="26">
        <v>13.21647</v>
      </c>
      <c r="AC242" s="26">
        <v>0.5611905</v>
      </c>
      <c r="AD242" s="26">
        <v>2.640259</v>
      </c>
      <c r="AE242" s="26">
        <v>15.41818</v>
      </c>
      <c r="AF242" s="27">
        <f t="shared" si="49"/>
        <v>81.4621295</v>
      </c>
      <c r="AG242" s="26">
        <v>1.072208</v>
      </c>
      <c r="AH242" s="26">
        <v>0.05915419</v>
      </c>
      <c r="AI242" s="26">
        <v>0</v>
      </c>
      <c r="AJ242" s="26">
        <v>0</v>
      </c>
      <c r="AK242" s="26">
        <v>0</v>
      </c>
      <c r="AL242" s="28">
        <f t="shared" si="50"/>
        <v>1.1313621900000002</v>
      </c>
      <c r="AM242" s="26">
        <v>1.076235</v>
      </c>
      <c r="AN242" s="50">
        <f t="shared" si="51"/>
        <v>2.2075971900000004</v>
      </c>
      <c r="AO242" s="26">
        <v>3.596017</v>
      </c>
      <c r="AP242" s="26">
        <v>0</v>
      </c>
      <c r="AQ242" s="29">
        <f t="shared" si="52"/>
        <v>3.596017</v>
      </c>
      <c r="AR242" s="26">
        <v>7.520325</v>
      </c>
      <c r="AS242" s="26">
        <v>0.4794277</v>
      </c>
      <c r="AT242" s="26">
        <v>0.0003097078</v>
      </c>
      <c r="AU242" s="26">
        <v>2.017437</v>
      </c>
      <c r="AV242" s="30">
        <f t="shared" si="53"/>
        <v>10.017499407799999</v>
      </c>
      <c r="AW242" s="26">
        <v>2.233613</v>
      </c>
      <c r="AX242" s="26">
        <v>0.4828345</v>
      </c>
      <c r="AY242" s="26">
        <v>0</v>
      </c>
      <c r="AZ242" s="26">
        <v>0.0003097078</v>
      </c>
      <c r="BA242" s="26">
        <v>0</v>
      </c>
      <c r="BB242" s="26">
        <v>0</v>
      </c>
      <c r="BC242" s="26">
        <v>0</v>
      </c>
      <c r="BD242" s="31">
        <f t="shared" si="54"/>
        <v>2.7167572078</v>
      </c>
      <c r="BE242" s="26">
        <f t="shared" si="55"/>
        <v>100.00000030560001</v>
      </c>
    </row>
    <row r="243" spans="1:57" ht="12" customHeight="1">
      <c r="A243" s="2" t="s">
        <v>488</v>
      </c>
      <c r="B243" s="4">
        <v>97</v>
      </c>
      <c r="C243" s="4" t="s">
        <v>488</v>
      </c>
      <c r="D243" s="2" t="s">
        <v>65</v>
      </c>
      <c r="E243" s="22">
        <v>3</v>
      </c>
      <c r="F243" s="45">
        <v>1634.15693</v>
      </c>
      <c r="G243" s="44">
        <v>754.2407660738714</v>
      </c>
      <c r="H243" s="4" t="s">
        <v>763</v>
      </c>
      <c r="I243" s="4" t="s">
        <v>860</v>
      </c>
      <c r="J243" s="25">
        <v>768</v>
      </c>
      <c r="K243" s="4" t="s">
        <v>835</v>
      </c>
      <c r="L243" s="13" t="s">
        <v>1078</v>
      </c>
      <c r="M243" s="13"/>
      <c r="N243" s="61" t="s">
        <v>72</v>
      </c>
      <c r="P243" s="95" t="s">
        <v>11</v>
      </c>
      <c r="Q243" s="98" t="s">
        <v>72</v>
      </c>
      <c r="R243" s="22" t="s">
        <v>860</v>
      </c>
      <c r="Z243" s="26">
        <v>11.57083</v>
      </c>
      <c r="AA243" s="26">
        <v>18.25946</v>
      </c>
      <c r="AB243" s="26">
        <v>9.000605</v>
      </c>
      <c r="AC243" s="26">
        <v>0.6192178</v>
      </c>
      <c r="AD243" s="26">
        <v>1.834797</v>
      </c>
      <c r="AE243" s="26">
        <v>8.230094</v>
      </c>
      <c r="AF243" s="27">
        <f t="shared" si="49"/>
        <v>49.5150038</v>
      </c>
      <c r="AG243" s="26">
        <v>22.55477</v>
      </c>
      <c r="AH243" s="26">
        <v>0.07110292</v>
      </c>
      <c r="AI243" s="26">
        <v>0</v>
      </c>
      <c r="AJ243" s="26">
        <v>0.002037806</v>
      </c>
      <c r="AK243" s="26">
        <v>0.2659613</v>
      </c>
      <c r="AL243" s="28">
        <f t="shared" si="50"/>
        <v>22.893872026000004</v>
      </c>
      <c r="AM243" s="26">
        <v>9.376883</v>
      </c>
      <c r="AN243" s="50">
        <f t="shared" si="51"/>
        <v>32.270755026</v>
      </c>
      <c r="AO243" s="26">
        <v>2.046949</v>
      </c>
      <c r="AP243" s="26">
        <v>0</v>
      </c>
      <c r="AQ243" s="29">
        <f t="shared" si="52"/>
        <v>2.046949</v>
      </c>
      <c r="AR243" s="26">
        <v>10.26795</v>
      </c>
      <c r="AS243" s="26">
        <v>0.43934</v>
      </c>
      <c r="AT243" s="26">
        <v>0.006058343</v>
      </c>
      <c r="AU243" s="26">
        <v>2.455832</v>
      </c>
      <c r="AV243" s="30">
        <f t="shared" si="53"/>
        <v>13.169180343</v>
      </c>
      <c r="AW243" s="26">
        <v>2.174615</v>
      </c>
      <c r="AX243" s="26">
        <v>0.633207</v>
      </c>
      <c r="AY243" s="26">
        <v>0</v>
      </c>
      <c r="AZ243" s="26">
        <v>0.02538996</v>
      </c>
      <c r="BA243" s="26">
        <v>0</v>
      </c>
      <c r="BB243" s="26">
        <v>0.1648971</v>
      </c>
      <c r="BC243" s="26">
        <v>0</v>
      </c>
      <c r="BD243" s="31">
        <f t="shared" si="54"/>
        <v>2.9981090600000004</v>
      </c>
      <c r="BE243" s="26">
        <f t="shared" si="55"/>
        <v>99.99999722900002</v>
      </c>
    </row>
    <row r="244" spans="1:57" ht="12" customHeight="1">
      <c r="A244" s="2" t="s">
        <v>488</v>
      </c>
      <c r="B244" s="4">
        <v>97</v>
      </c>
      <c r="C244" s="4" t="s">
        <v>488</v>
      </c>
      <c r="D244" s="2" t="s">
        <v>65</v>
      </c>
      <c r="E244" s="22">
        <v>3</v>
      </c>
      <c r="F244" s="45">
        <v>1913.58259</v>
      </c>
      <c r="G244" s="44">
        <v>2636.389876880985</v>
      </c>
      <c r="H244" s="4" t="s">
        <v>663</v>
      </c>
      <c r="I244" s="4" t="s">
        <v>860</v>
      </c>
      <c r="J244" s="25">
        <v>2244</v>
      </c>
      <c r="K244" s="4" t="s">
        <v>836</v>
      </c>
      <c r="L244" s="13" t="s">
        <v>54</v>
      </c>
      <c r="M244" s="13"/>
      <c r="N244" s="60" t="s">
        <v>73</v>
      </c>
      <c r="P244" s="95" t="s">
        <v>6</v>
      </c>
      <c r="Q244" s="97" t="s">
        <v>73</v>
      </c>
      <c r="X244" s="22" t="s">
        <v>860</v>
      </c>
      <c r="Y244" s="22" t="s">
        <v>860</v>
      </c>
      <c r="Z244" s="26">
        <v>10.00006</v>
      </c>
      <c r="AA244" s="26">
        <v>35.39297</v>
      </c>
      <c r="AB244" s="26">
        <v>15.27268</v>
      </c>
      <c r="AC244" s="26">
        <v>0.4764218</v>
      </c>
      <c r="AD244" s="26">
        <v>2.392174</v>
      </c>
      <c r="AE244" s="26">
        <v>8.698767</v>
      </c>
      <c r="AF244" s="27">
        <f t="shared" si="49"/>
        <v>72.23307279999999</v>
      </c>
      <c r="AG244" s="26">
        <v>7.441116</v>
      </c>
      <c r="AH244" s="26">
        <v>0.03240421</v>
      </c>
      <c r="AI244" s="26">
        <v>0</v>
      </c>
      <c r="AJ244" s="26">
        <v>0</v>
      </c>
      <c r="AK244" s="26">
        <v>0.001269831</v>
      </c>
      <c r="AL244" s="28">
        <f t="shared" si="50"/>
        <v>7.474790041</v>
      </c>
      <c r="AM244" s="26">
        <v>3.4134</v>
      </c>
      <c r="AN244" s="50">
        <f t="shared" si="51"/>
        <v>10.888190041000001</v>
      </c>
      <c r="AO244" s="26">
        <v>1.41478</v>
      </c>
      <c r="AP244" s="26">
        <v>0.2736721</v>
      </c>
      <c r="AQ244" s="29">
        <f t="shared" si="52"/>
        <v>1.6884521</v>
      </c>
      <c r="AR244" s="26">
        <v>9.013261</v>
      </c>
      <c r="AS244" s="26">
        <v>1.983853</v>
      </c>
      <c r="AT244" s="26">
        <v>0.01232206</v>
      </c>
      <c r="AU244" s="26">
        <v>1.636248</v>
      </c>
      <c r="AV244" s="30">
        <f t="shared" si="53"/>
        <v>12.64568406</v>
      </c>
      <c r="AW244" s="26">
        <v>1.795118</v>
      </c>
      <c r="AX244" s="26">
        <v>0.4591615</v>
      </c>
      <c r="AY244" s="26">
        <v>0</v>
      </c>
      <c r="AZ244" s="26">
        <v>0.02426788</v>
      </c>
      <c r="BA244" s="26">
        <v>0</v>
      </c>
      <c r="BB244" s="26">
        <v>0.2660531</v>
      </c>
      <c r="BC244" s="26">
        <v>0</v>
      </c>
      <c r="BD244" s="31">
        <f t="shared" si="54"/>
        <v>2.54460048</v>
      </c>
      <c r="BE244" s="26">
        <f t="shared" si="55"/>
        <v>99.99999948099999</v>
      </c>
    </row>
    <row r="245" spans="1:57" ht="12" customHeight="1">
      <c r="A245" s="2" t="s">
        <v>488</v>
      </c>
      <c r="B245" s="4">
        <v>97</v>
      </c>
      <c r="C245" s="4" t="s">
        <v>488</v>
      </c>
      <c r="D245" s="2" t="s">
        <v>65</v>
      </c>
      <c r="E245" s="22">
        <v>3</v>
      </c>
      <c r="F245" s="45">
        <v>219.399888</v>
      </c>
      <c r="G245" s="44">
        <v>69.37893296853625</v>
      </c>
      <c r="H245" s="4" t="s">
        <v>1127</v>
      </c>
      <c r="I245" s="4" t="s">
        <v>860</v>
      </c>
      <c r="J245" s="25">
        <v>82</v>
      </c>
      <c r="K245" s="4" t="s">
        <v>837</v>
      </c>
      <c r="L245" s="13" t="s">
        <v>55</v>
      </c>
      <c r="M245" s="13"/>
      <c r="N245" s="60" t="s">
        <v>72</v>
      </c>
      <c r="P245" s="95" t="s">
        <v>10</v>
      </c>
      <c r="Q245" s="97" t="s">
        <v>72</v>
      </c>
      <c r="Z245" s="26">
        <v>1.780264</v>
      </c>
      <c r="AA245" s="26">
        <v>1.600597</v>
      </c>
      <c r="AB245" s="26">
        <v>0.6222722</v>
      </c>
      <c r="AC245" s="26">
        <v>0.7986578</v>
      </c>
      <c r="AD245" s="26">
        <v>0.4270174</v>
      </c>
      <c r="AE245" s="26">
        <v>0.4204542</v>
      </c>
      <c r="AF245" s="27">
        <f t="shared" si="49"/>
        <v>5.6492626</v>
      </c>
      <c r="AG245" s="26">
        <v>62.15256</v>
      </c>
      <c r="AH245" s="26">
        <v>0.02133036</v>
      </c>
      <c r="AI245" s="26">
        <v>0</v>
      </c>
      <c r="AJ245" s="26">
        <v>0</v>
      </c>
      <c r="AK245" s="26">
        <v>0.4934696</v>
      </c>
      <c r="AL245" s="28">
        <f t="shared" si="50"/>
        <v>62.66735996</v>
      </c>
      <c r="AM245" s="26">
        <v>23.50811</v>
      </c>
      <c r="AN245" s="50">
        <f t="shared" si="51"/>
        <v>86.17546996</v>
      </c>
      <c r="AO245" s="26">
        <v>0.827782</v>
      </c>
      <c r="AP245" s="26">
        <v>0</v>
      </c>
      <c r="AQ245" s="29">
        <f t="shared" si="52"/>
        <v>0.827782</v>
      </c>
      <c r="AR245" s="26">
        <v>5.038476</v>
      </c>
      <c r="AS245" s="26">
        <v>0.12347</v>
      </c>
      <c r="AT245" s="26">
        <v>0.08286024</v>
      </c>
      <c r="AU245" s="26">
        <v>0.8847997</v>
      </c>
      <c r="AV245" s="30">
        <f t="shared" si="53"/>
        <v>6.12960594</v>
      </c>
      <c r="AW245" s="26">
        <v>0.7457421</v>
      </c>
      <c r="AX245" s="26">
        <v>0.4721393</v>
      </c>
      <c r="AY245" s="26">
        <v>0</v>
      </c>
      <c r="AZ245" s="26">
        <v>0</v>
      </c>
      <c r="BA245" s="26">
        <v>0</v>
      </c>
      <c r="BB245" s="26">
        <v>0</v>
      </c>
      <c r="BC245" s="26">
        <v>0</v>
      </c>
      <c r="BD245" s="31">
        <f t="shared" si="54"/>
        <v>1.2178814</v>
      </c>
      <c r="BE245" s="26">
        <f t="shared" si="55"/>
        <v>100.0000019</v>
      </c>
    </row>
    <row r="246" spans="1:57" ht="12" customHeight="1">
      <c r="A246" s="2" t="s">
        <v>488</v>
      </c>
      <c r="B246" s="4">
        <v>97</v>
      </c>
      <c r="C246" s="4" t="s">
        <v>911</v>
      </c>
      <c r="D246" s="2" t="s">
        <v>64</v>
      </c>
      <c r="E246" s="22">
        <v>3</v>
      </c>
      <c r="F246" s="45">
        <v>28329.8284</v>
      </c>
      <c r="G246" s="86">
        <v>12008.116100766703</v>
      </c>
      <c r="H246" s="4" t="s">
        <v>763</v>
      </c>
      <c r="I246" s="4" t="s">
        <v>860</v>
      </c>
      <c r="J246" s="25">
        <v>284</v>
      </c>
      <c r="K246" s="4" t="s">
        <v>1239</v>
      </c>
      <c r="L246" s="13" t="s">
        <v>999</v>
      </c>
      <c r="M246" s="13"/>
      <c r="N246" s="63" t="s">
        <v>72</v>
      </c>
      <c r="O246" s="2"/>
      <c r="P246" s="95" t="s">
        <v>10</v>
      </c>
      <c r="Q246" s="100" t="s">
        <v>72</v>
      </c>
      <c r="R246" s="2" t="s">
        <v>860</v>
      </c>
      <c r="S246" s="2"/>
      <c r="T246" s="2"/>
      <c r="U246" s="2"/>
      <c r="V246" s="2"/>
      <c r="W246" s="2"/>
      <c r="X246" s="2"/>
      <c r="Y246" s="2"/>
      <c r="Z246" s="26">
        <v>3.781311</v>
      </c>
      <c r="AA246" s="26">
        <v>5.028876</v>
      </c>
      <c r="AB246" s="26">
        <v>2.519639</v>
      </c>
      <c r="AC246" s="26">
        <v>0.568094</v>
      </c>
      <c r="AD246" s="26">
        <v>0.7949448</v>
      </c>
      <c r="AE246" s="26">
        <v>2.163478</v>
      </c>
      <c r="AF246" s="27">
        <f t="shared" si="49"/>
        <v>14.8563428</v>
      </c>
      <c r="AG246" s="26">
        <v>60.17289</v>
      </c>
      <c r="AH246" s="26">
        <v>0.08886916</v>
      </c>
      <c r="AI246" s="26">
        <v>0</v>
      </c>
      <c r="AJ246" s="26">
        <v>0.01903449</v>
      </c>
      <c r="AK246" s="26">
        <v>0.08496318</v>
      </c>
      <c r="AL246" s="28">
        <f t="shared" si="50"/>
        <v>60.36575683000001</v>
      </c>
      <c r="AM246" s="26">
        <v>10.5001</v>
      </c>
      <c r="AN246" s="50">
        <f t="shared" si="51"/>
        <v>70.86585683000001</v>
      </c>
      <c r="AO246" s="26">
        <v>1.58125</v>
      </c>
      <c r="AP246" s="26">
        <v>0.02635102</v>
      </c>
      <c r="AQ246" s="29">
        <f t="shared" si="52"/>
        <v>1.60760102</v>
      </c>
      <c r="AR246" s="26">
        <v>7.640178</v>
      </c>
      <c r="AS246" s="26">
        <v>0.8297918</v>
      </c>
      <c r="AT246" s="26">
        <v>0.05130522</v>
      </c>
      <c r="AU246" s="26">
        <v>1.696211</v>
      </c>
      <c r="AV246" s="30">
        <f t="shared" si="53"/>
        <v>10.217486019999999</v>
      </c>
      <c r="AW246" s="26">
        <v>1.754628</v>
      </c>
      <c r="AX246" s="26">
        <v>0.539042</v>
      </c>
      <c r="AY246" s="26">
        <v>0</v>
      </c>
      <c r="AZ246" s="26">
        <v>0.01923906</v>
      </c>
      <c r="BA246" s="26">
        <v>0</v>
      </c>
      <c r="BB246" s="26">
        <v>0.1375789</v>
      </c>
      <c r="BC246" s="26">
        <v>0.002231078</v>
      </c>
      <c r="BD246" s="31">
        <f t="shared" si="54"/>
        <v>2.4527190379999997</v>
      </c>
      <c r="BE246" s="26">
        <f t="shared" si="55"/>
        <v>100.000005708</v>
      </c>
    </row>
    <row r="247" spans="1:57" ht="12" customHeight="1">
      <c r="A247" s="2" t="s">
        <v>911</v>
      </c>
      <c r="B247" s="4">
        <v>94</v>
      </c>
      <c r="C247" s="4" t="s">
        <v>911</v>
      </c>
      <c r="D247" s="2" t="s">
        <v>64</v>
      </c>
      <c r="E247" s="22">
        <v>3</v>
      </c>
      <c r="F247" s="45">
        <v>243.3888</v>
      </c>
      <c r="G247" s="44">
        <v>62.413232876712335</v>
      </c>
      <c r="H247" s="4" t="s">
        <v>1127</v>
      </c>
      <c r="I247" s="4" t="s">
        <v>860</v>
      </c>
      <c r="J247" s="25">
        <v>12</v>
      </c>
      <c r="K247" s="4" t="s">
        <v>1240</v>
      </c>
      <c r="L247" s="13" t="s">
        <v>1299</v>
      </c>
      <c r="M247" s="13"/>
      <c r="N247" s="62" t="s">
        <v>1062</v>
      </c>
      <c r="O247" s="2" t="s">
        <v>1062</v>
      </c>
      <c r="P247" s="95" t="s">
        <v>9</v>
      </c>
      <c r="Q247" s="99" t="s">
        <v>9</v>
      </c>
      <c r="R247" s="2"/>
      <c r="S247" s="2"/>
      <c r="T247" s="2" t="s">
        <v>860</v>
      </c>
      <c r="U247" s="2" t="s">
        <v>860</v>
      </c>
      <c r="V247" s="2"/>
      <c r="W247" s="2"/>
      <c r="X247" s="2"/>
      <c r="Y247" s="2"/>
      <c r="Z247" s="26">
        <v>0.393826</v>
      </c>
      <c r="AA247" s="26">
        <v>0.1327545</v>
      </c>
      <c r="AB247" s="26">
        <v>0.1272077</v>
      </c>
      <c r="AC247" s="26">
        <v>0.0428956</v>
      </c>
      <c r="AD247" s="26">
        <v>0.007395793</v>
      </c>
      <c r="AE247" s="26">
        <v>0.1401503</v>
      </c>
      <c r="AF247" s="27">
        <f t="shared" si="49"/>
        <v>0.8442298930000001</v>
      </c>
      <c r="AG247" s="26">
        <v>94.66948</v>
      </c>
      <c r="AH247" s="26">
        <v>0.002958317</v>
      </c>
      <c r="AI247" s="26">
        <v>0</v>
      </c>
      <c r="AJ247" s="26">
        <v>0</v>
      </c>
      <c r="AK247" s="26">
        <v>0</v>
      </c>
      <c r="AL247" s="28">
        <f t="shared" si="50"/>
        <v>94.67243831699999</v>
      </c>
      <c r="AM247" s="26">
        <v>3.731178</v>
      </c>
      <c r="AN247" s="50">
        <f t="shared" si="51"/>
        <v>98.40361631699999</v>
      </c>
      <c r="AO247" s="26">
        <v>0.1127858</v>
      </c>
      <c r="AP247" s="26">
        <v>0</v>
      </c>
      <c r="AQ247" s="29">
        <f t="shared" si="52"/>
        <v>0.1127858</v>
      </c>
      <c r="AR247" s="26">
        <v>0.3575866</v>
      </c>
      <c r="AS247" s="26">
        <v>0.004807265</v>
      </c>
      <c r="AT247" s="26">
        <v>0</v>
      </c>
      <c r="AU247" s="26">
        <v>0.1811969</v>
      </c>
      <c r="AV247" s="30">
        <f t="shared" si="53"/>
        <v>0.543590765</v>
      </c>
      <c r="AW247" s="26">
        <v>0.07617667</v>
      </c>
      <c r="AX247" s="26">
        <v>0.01516138</v>
      </c>
      <c r="AY247" s="26">
        <v>0</v>
      </c>
      <c r="AZ247" s="26">
        <v>0.004437476</v>
      </c>
      <c r="BA247" s="26">
        <v>0</v>
      </c>
      <c r="BB247" s="26">
        <v>0</v>
      </c>
      <c r="BC247" s="26">
        <v>0</v>
      </c>
      <c r="BD247" s="31">
        <f t="shared" si="54"/>
        <v>0.095775526</v>
      </c>
      <c r="BE247" s="26">
        <f t="shared" si="55"/>
        <v>99.99999830099999</v>
      </c>
    </row>
    <row r="248" spans="1:57" ht="12" customHeight="1">
      <c r="A248" s="2" t="s">
        <v>911</v>
      </c>
      <c r="B248" s="4">
        <v>94</v>
      </c>
      <c r="C248" s="4" t="s">
        <v>911</v>
      </c>
      <c r="D248" s="2" t="s">
        <v>64</v>
      </c>
      <c r="E248" s="22">
        <v>3</v>
      </c>
      <c r="F248" s="45">
        <v>2775.38688</v>
      </c>
      <c r="G248" s="44">
        <v>780.2835616438356</v>
      </c>
      <c r="H248" s="4" t="s">
        <v>763</v>
      </c>
      <c r="I248" s="4" t="s">
        <v>860</v>
      </c>
      <c r="J248" s="25">
        <v>19</v>
      </c>
      <c r="K248" s="4" t="s">
        <v>326</v>
      </c>
      <c r="L248" s="13" t="s">
        <v>1300</v>
      </c>
      <c r="M248" s="13"/>
      <c r="N248" s="62" t="s">
        <v>1062</v>
      </c>
      <c r="O248" s="2"/>
      <c r="P248" s="95" t="s">
        <v>9</v>
      </c>
      <c r="Q248" s="99" t="s">
        <v>9</v>
      </c>
      <c r="R248" s="2"/>
      <c r="S248" s="2"/>
      <c r="T248" s="2" t="s">
        <v>860</v>
      </c>
      <c r="U248" s="2" t="s">
        <v>860</v>
      </c>
      <c r="V248" s="2"/>
      <c r="W248" s="2"/>
      <c r="X248" s="2"/>
      <c r="Y248" s="2"/>
      <c r="Z248" s="26">
        <v>0.4789295</v>
      </c>
      <c r="AA248" s="26">
        <v>0.2033562</v>
      </c>
      <c r="AB248" s="26">
        <v>0.2646127</v>
      </c>
      <c r="AC248" s="26">
        <v>0.3525251</v>
      </c>
      <c r="AD248" s="26">
        <v>0.08288604</v>
      </c>
      <c r="AE248" s="26">
        <v>0.1631454</v>
      </c>
      <c r="AF248" s="27">
        <f t="shared" si="49"/>
        <v>1.54545494</v>
      </c>
      <c r="AG248" s="26">
        <v>82.24134</v>
      </c>
      <c r="AH248" s="26">
        <v>0.06064041</v>
      </c>
      <c r="AI248" s="26">
        <v>0</v>
      </c>
      <c r="AJ248" s="26">
        <v>0</v>
      </c>
      <c r="AK248" s="26">
        <v>0</v>
      </c>
      <c r="AL248" s="28">
        <f t="shared" si="50"/>
        <v>82.30198041</v>
      </c>
      <c r="AM248" s="26">
        <v>9.913735</v>
      </c>
      <c r="AN248" s="50">
        <f t="shared" si="51"/>
        <v>92.21571541</v>
      </c>
      <c r="AO248" s="26">
        <v>0.1074989</v>
      </c>
      <c r="AP248" s="26">
        <v>0</v>
      </c>
      <c r="AQ248" s="29">
        <f t="shared" si="52"/>
        <v>0.1074989</v>
      </c>
      <c r="AR248" s="26">
        <v>4.781967</v>
      </c>
      <c r="AS248" s="26">
        <v>0.06978512</v>
      </c>
      <c r="AT248" s="26">
        <v>0.0004864204</v>
      </c>
      <c r="AU248" s="26">
        <v>0.8137814</v>
      </c>
      <c r="AV248" s="30">
        <f t="shared" si="53"/>
        <v>5.666019940399999</v>
      </c>
      <c r="AW248" s="26">
        <v>0.3862178</v>
      </c>
      <c r="AX248" s="26">
        <v>0.06115926</v>
      </c>
      <c r="AY248" s="26">
        <v>0</v>
      </c>
      <c r="AZ248" s="26">
        <v>0.01699229</v>
      </c>
      <c r="BA248" s="26">
        <v>0</v>
      </c>
      <c r="BB248" s="26">
        <v>0.0009404129</v>
      </c>
      <c r="BC248" s="26">
        <v>0</v>
      </c>
      <c r="BD248" s="31">
        <f t="shared" si="54"/>
        <v>0.46530976290000003</v>
      </c>
      <c r="BE248" s="26">
        <f t="shared" si="55"/>
        <v>99.99999895330001</v>
      </c>
    </row>
    <row r="249" spans="1:57" ht="12" customHeight="1">
      <c r="A249" s="2" t="s">
        <v>911</v>
      </c>
      <c r="B249" s="4">
        <v>94</v>
      </c>
      <c r="C249" s="4" t="s">
        <v>911</v>
      </c>
      <c r="D249" s="2" t="s">
        <v>64</v>
      </c>
      <c r="E249" s="22">
        <v>3</v>
      </c>
      <c r="F249" s="45">
        <v>163.658496</v>
      </c>
      <c r="G249" s="44">
        <v>62.75506849315066</v>
      </c>
      <c r="H249" s="4" t="s">
        <v>1127</v>
      </c>
      <c r="I249" s="4" t="s">
        <v>860</v>
      </c>
      <c r="J249" s="25">
        <v>19</v>
      </c>
      <c r="K249" s="4" t="s">
        <v>327</v>
      </c>
      <c r="L249" s="13" t="s">
        <v>1301</v>
      </c>
      <c r="M249" s="13"/>
      <c r="N249" s="62" t="s">
        <v>1062</v>
      </c>
      <c r="O249" s="2" t="s">
        <v>1062</v>
      </c>
      <c r="P249" s="95" t="s">
        <v>9</v>
      </c>
      <c r="Q249" s="99" t="s">
        <v>9</v>
      </c>
      <c r="R249" s="2"/>
      <c r="S249" s="2"/>
      <c r="T249" s="2" t="s">
        <v>860</v>
      </c>
      <c r="U249" s="2"/>
      <c r="V249" s="2"/>
      <c r="W249" s="2"/>
      <c r="X249" s="2"/>
      <c r="Y249" s="2"/>
      <c r="Z249" s="26">
        <v>0.4740431</v>
      </c>
      <c r="AA249" s="26">
        <v>0.09348878</v>
      </c>
      <c r="AB249" s="26">
        <v>0.2804663</v>
      </c>
      <c r="AC249" s="26">
        <v>0.05114386</v>
      </c>
      <c r="AD249" s="26">
        <v>0.04344479</v>
      </c>
      <c r="AE249" s="26">
        <v>1.190057</v>
      </c>
      <c r="AF249" s="27">
        <f t="shared" si="49"/>
        <v>2.13264383</v>
      </c>
      <c r="AG249" s="26">
        <v>82.55334</v>
      </c>
      <c r="AH249" s="26">
        <v>0.01759789</v>
      </c>
      <c r="AI249" s="26">
        <v>0</v>
      </c>
      <c r="AJ249" s="26">
        <v>0</v>
      </c>
      <c r="AK249" s="26">
        <v>0</v>
      </c>
      <c r="AL249" s="28">
        <f t="shared" si="50"/>
        <v>82.57093789000001</v>
      </c>
      <c r="AM249" s="26">
        <v>11.99076</v>
      </c>
      <c r="AN249" s="50">
        <f t="shared" si="51"/>
        <v>94.56169789</v>
      </c>
      <c r="AO249" s="26">
        <v>0.01429828</v>
      </c>
      <c r="AP249" s="26">
        <v>0</v>
      </c>
      <c r="AQ249" s="29">
        <f t="shared" si="52"/>
        <v>0.01429828</v>
      </c>
      <c r="AR249" s="26">
        <v>2.907501</v>
      </c>
      <c r="AS249" s="26">
        <v>0.02804663</v>
      </c>
      <c r="AT249" s="26">
        <v>0.00549934</v>
      </c>
      <c r="AU249" s="26">
        <v>0.307963</v>
      </c>
      <c r="AV249" s="30">
        <f t="shared" si="53"/>
        <v>3.24900997</v>
      </c>
      <c r="AW249" s="26">
        <v>0.01154861</v>
      </c>
      <c r="AX249" s="26">
        <v>0.02199736</v>
      </c>
      <c r="AY249" s="26">
        <v>0</v>
      </c>
      <c r="AZ249" s="26">
        <v>0.008798944</v>
      </c>
      <c r="BA249" s="26">
        <v>0</v>
      </c>
      <c r="BB249" s="26">
        <v>0</v>
      </c>
      <c r="BC249" s="26">
        <v>0</v>
      </c>
      <c r="BD249" s="31">
        <f t="shared" si="54"/>
        <v>0.042344914</v>
      </c>
      <c r="BE249" s="26">
        <f t="shared" si="55"/>
        <v>99.99999488400002</v>
      </c>
    </row>
    <row r="250" spans="1:57" ht="12" customHeight="1">
      <c r="A250" s="2" t="s">
        <v>911</v>
      </c>
      <c r="B250" s="4">
        <v>94</v>
      </c>
      <c r="C250" s="4" t="s">
        <v>911</v>
      </c>
      <c r="D250" s="2" t="s">
        <v>64</v>
      </c>
      <c r="E250" s="22">
        <v>3</v>
      </c>
      <c r="F250" s="45">
        <v>1426.45722</v>
      </c>
      <c r="G250" s="44">
        <v>525.4591780821918</v>
      </c>
      <c r="H250" s="4" t="s">
        <v>1127</v>
      </c>
      <c r="I250" s="4" t="s">
        <v>860</v>
      </c>
      <c r="J250" s="25">
        <v>18</v>
      </c>
      <c r="K250" s="4" t="s">
        <v>328</v>
      </c>
      <c r="L250" s="13" t="s">
        <v>1000</v>
      </c>
      <c r="M250" s="13"/>
      <c r="N250" s="63" t="s">
        <v>1062</v>
      </c>
      <c r="O250" s="2" t="s">
        <v>1062</v>
      </c>
      <c r="P250" s="95" t="s">
        <v>9</v>
      </c>
      <c r="Q250" s="100" t="s">
        <v>9</v>
      </c>
      <c r="R250" s="2" t="s">
        <v>860</v>
      </c>
      <c r="S250" s="2" t="s">
        <v>860</v>
      </c>
      <c r="T250" s="2" t="s">
        <v>860</v>
      </c>
      <c r="U250" s="2" t="s">
        <v>860</v>
      </c>
      <c r="V250" s="2"/>
      <c r="W250" s="2"/>
      <c r="X250" s="2"/>
      <c r="Y250" s="2"/>
      <c r="Z250" s="26">
        <v>0.5299852</v>
      </c>
      <c r="AA250" s="26">
        <v>0.1712988</v>
      </c>
      <c r="AB250" s="26">
        <v>0.3121234</v>
      </c>
      <c r="AC250" s="26">
        <v>0.5043692</v>
      </c>
      <c r="AD250" s="26">
        <v>0.07659548</v>
      </c>
      <c r="AE250" s="26">
        <v>0.2262532</v>
      </c>
      <c r="AF250" s="27">
        <f t="shared" si="49"/>
        <v>1.8206252799999998</v>
      </c>
      <c r="AG250" s="26">
        <v>88.32556</v>
      </c>
      <c r="AH250" s="26">
        <v>0.01842329</v>
      </c>
      <c r="AI250" s="26">
        <v>0</v>
      </c>
      <c r="AJ250" s="26">
        <v>0</v>
      </c>
      <c r="AK250" s="26">
        <v>0.007129563</v>
      </c>
      <c r="AL250" s="28">
        <f t="shared" si="50"/>
        <v>88.351112853</v>
      </c>
      <c r="AM250" s="26">
        <v>6.668349</v>
      </c>
      <c r="AN250" s="50">
        <f t="shared" si="51"/>
        <v>95.01946185300001</v>
      </c>
      <c r="AO250" s="26">
        <v>0.1693429</v>
      </c>
      <c r="AP250" s="26">
        <v>0</v>
      </c>
      <c r="AQ250" s="29">
        <f t="shared" si="52"/>
        <v>0.1693429</v>
      </c>
      <c r="AR250" s="26">
        <v>1.414997</v>
      </c>
      <c r="AS250" s="26">
        <v>0.04504874</v>
      </c>
      <c r="AT250" s="26">
        <v>0.0003785608</v>
      </c>
      <c r="AU250" s="26">
        <v>1.233414</v>
      </c>
      <c r="AV250" s="30">
        <f t="shared" si="53"/>
        <v>2.6938383008</v>
      </c>
      <c r="AW250" s="26">
        <v>0.2113</v>
      </c>
      <c r="AX250" s="26">
        <v>0.06195779</v>
      </c>
      <c r="AY250" s="26">
        <v>0</v>
      </c>
      <c r="AZ250" s="26">
        <v>0.006940282</v>
      </c>
      <c r="BA250" s="26">
        <v>0</v>
      </c>
      <c r="BB250" s="26">
        <v>0.01653049</v>
      </c>
      <c r="BC250" s="26">
        <v>0</v>
      </c>
      <c r="BD250" s="31">
        <f t="shared" si="54"/>
        <v>0.29672856200000003</v>
      </c>
      <c r="BE250" s="26">
        <f t="shared" si="55"/>
        <v>99.99999689580001</v>
      </c>
    </row>
    <row r="251" spans="1:57" ht="12" customHeight="1">
      <c r="A251" s="2" t="s">
        <v>911</v>
      </c>
      <c r="B251" s="4">
        <v>94</v>
      </c>
      <c r="C251" s="4" t="s">
        <v>911</v>
      </c>
      <c r="D251" s="2" t="s">
        <v>64</v>
      </c>
      <c r="E251" s="22">
        <v>3</v>
      </c>
      <c r="F251" s="45">
        <v>13263.8269</v>
      </c>
      <c r="G251" s="44">
        <v>3968.4068493150685</v>
      </c>
      <c r="H251" s="4" t="s">
        <v>763</v>
      </c>
      <c r="I251" s="4" t="s">
        <v>860</v>
      </c>
      <c r="J251" s="25">
        <v>42</v>
      </c>
      <c r="K251" s="4" t="s">
        <v>329</v>
      </c>
      <c r="L251" s="13" t="s">
        <v>1302</v>
      </c>
      <c r="M251" s="13"/>
      <c r="N251" s="62" t="s">
        <v>1062</v>
      </c>
      <c r="O251" s="2"/>
      <c r="P251" s="95" t="s">
        <v>9</v>
      </c>
      <c r="Q251" s="99" t="s">
        <v>9</v>
      </c>
      <c r="R251" s="2"/>
      <c r="S251" s="2"/>
      <c r="T251" s="2" t="s">
        <v>860</v>
      </c>
      <c r="U251" s="2" t="s">
        <v>860</v>
      </c>
      <c r="V251" s="2"/>
      <c r="W251" s="2"/>
      <c r="X251" s="2"/>
      <c r="Y251" s="2"/>
      <c r="Z251" s="26">
        <v>0.9237168</v>
      </c>
      <c r="AA251" s="26">
        <v>0.7063549</v>
      </c>
      <c r="AB251" s="26">
        <v>0.6188171</v>
      </c>
      <c r="AC251" s="26">
        <v>0.3731332</v>
      </c>
      <c r="AD251" s="26">
        <v>0.09867255</v>
      </c>
      <c r="AE251" s="26">
        <v>0.7604138</v>
      </c>
      <c r="AF251" s="27">
        <f t="shared" si="49"/>
        <v>3.4811083499999995</v>
      </c>
      <c r="AG251" s="26">
        <v>80.3072</v>
      </c>
      <c r="AH251" s="26">
        <v>0.1541631</v>
      </c>
      <c r="AI251" s="26">
        <v>0</v>
      </c>
      <c r="AJ251" s="26">
        <v>0</v>
      </c>
      <c r="AK251" s="26">
        <v>0.002781993</v>
      </c>
      <c r="AL251" s="28">
        <f t="shared" si="50"/>
        <v>80.464145093</v>
      </c>
      <c r="AM251" s="26">
        <v>10.21916</v>
      </c>
      <c r="AN251" s="50">
        <f t="shared" si="51"/>
        <v>90.683305093</v>
      </c>
      <c r="AO251" s="26">
        <v>0.1661461</v>
      </c>
      <c r="AP251" s="26">
        <v>0</v>
      </c>
      <c r="AQ251" s="29">
        <f t="shared" si="52"/>
        <v>0.1661461</v>
      </c>
      <c r="AR251" s="26">
        <v>3.440009</v>
      </c>
      <c r="AS251" s="26">
        <v>0.08913914</v>
      </c>
      <c r="AT251" s="26">
        <v>0.001994893</v>
      </c>
      <c r="AU251" s="26">
        <v>1.268806</v>
      </c>
      <c r="AV251" s="30">
        <f t="shared" si="53"/>
        <v>4.799949033</v>
      </c>
      <c r="AW251" s="26">
        <v>0.7482273</v>
      </c>
      <c r="AX251" s="26">
        <v>0.07534453</v>
      </c>
      <c r="AY251" s="26">
        <v>0</v>
      </c>
      <c r="AZ251" s="26">
        <v>0.01300752</v>
      </c>
      <c r="BA251" s="26">
        <v>0</v>
      </c>
      <c r="BB251" s="26">
        <v>0.03290895</v>
      </c>
      <c r="BC251" s="26">
        <v>0</v>
      </c>
      <c r="BD251" s="31">
        <f t="shared" si="54"/>
        <v>0.8694883000000001</v>
      </c>
      <c r="BE251" s="26">
        <f t="shared" si="55"/>
        <v>99.99999687600001</v>
      </c>
    </row>
    <row r="252" spans="1:57" ht="12" customHeight="1">
      <c r="A252" s="2" t="s">
        <v>911</v>
      </c>
      <c r="B252" s="4">
        <v>94</v>
      </c>
      <c r="C252" s="4" t="s">
        <v>911</v>
      </c>
      <c r="D252" s="2" t="s">
        <v>64</v>
      </c>
      <c r="E252" s="22">
        <v>3</v>
      </c>
      <c r="F252" s="45">
        <v>1695.6713</v>
      </c>
      <c r="G252" s="44">
        <v>567.9641095890411</v>
      </c>
      <c r="H252" s="4" t="s">
        <v>1127</v>
      </c>
      <c r="I252" s="4" t="s">
        <v>860</v>
      </c>
      <c r="J252" s="25">
        <v>14</v>
      </c>
      <c r="K252" s="4" t="s">
        <v>330</v>
      </c>
      <c r="L252" s="13" t="s">
        <v>1303</v>
      </c>
      <c r="M252" s="13"/>
      <c r="N252" s="63" t="s">
        <v>1062</v>
      </c>
      <c r="O252" s="2" t="s">
        <v>1062</v>
      </c>
      <c r="P252" s="95" t="s">
        <v>9</v>
      </c>
      <c r="Q252" s="100" t="s">
        <v>9</v>
      </c>
      <c r="R252" s="2" t="s">
        <v>860</v>
      </c>
      <c r="S252" s="2" t="s">
        <v>860</v>
      </c>
      <c r="T252" s="2" t="s">
        <v>860</v>
      </c>
      <c r="U252" s="2" t="s">
        <v>860</v>
      </c>
      <c r="V252" s="2"/>
      <c r="W252" s="2"/>
      <c r="X252" s="2"/>
      <c r="Y252" s="2"/>
      <c r="Z252" s="26">
        <v>0.5542667</v>
      </c>
      <c r="AA252" s="26">
        <v>0.1614555</v>
      </c>
      <c r="AB252" s="26">
        <v>0.8160878</v>
      </c>
      <c r="AC252" s="26">
        <v>0.0311022</v>
      </c>
      <c r="AD252" s="26">
        <v>0.02000944</v>
      </c>
      <c r="AE252" s="26">
        <v>0.4835702</v>
      </c>
      <c r="AF252" s="27">
        <f t="shared" si="49"/>
        <v>2.0664918400000003</v>
      </c>
      <c r="AG252" s="26">
        <v>64.62518</v>
      </c>
      <c r="AH252" s="26">
        <v>0.03858584</v>
      </c>
      <c r="AI252" s="26">
        <v>0</v>
      </c>
      <c r="AJ252" s="26">
        <v>0</v>
      </c>
      <c r="AK252" s="26">
        <v>0</v>
      </c>
      <c r="AL252" s="28">
        <f t="shared" si="50"/>
        <v>64.66376584</v>
      </c>
      <c r="AM252" s="26">
        <v>14.9945</v>
      </c>
      <c r="AN252" s="50">
        <f t="shared" si="51"/>
        <v>79.65826584</v>
      </c>
      <c r="AO252" s="26">
        <v>0.04453028</v>
      </c>
      <c r="AP252" s="26">
        <v>0</v>
      </c>
      <c r="AQ252" s="29">
        <f t="shared" si="52"/>
        <v>0.04453028</v>
      </c>
      <c r="AR252" s="26">
        <v>16.37398</v>
      </c>
      <c r="AS252" s="26">
        <v>0.08354072</v>
      </c>
      <c r="AT252" s="26">
        <v>0.06384974</v>
      </c>
      <c r="AU252" s="26">
        <v>1.370408</v>
      </c>
      <c r="AV252" s="30">
        <f t="shared" si="53"/>
        <v>17.891778459999998</v>
      </c>
      <c r="AW252" s="26">
        <v>0.1830041</v>
      </c>
      <c r="AX252" s="26">
        <v>0.1519549</v>
      </c>
      <c r="AY252" s="26">
        <v>0</v>
      </c>
      <c r="AZ252" s="26">
        <v>0.003821431</v>
      </c>
      <c r="BA252" s="26">
        <v>0</v>
      </c>
      <c r="BB252" s="26">
        <v>0.0001592263</v>
      </c>
      <c r="BC252" s="26">
        <v>0</v>
      </c>
      <c r="BD252" s="31">
        <f t="shared" si="54"/>
        <v>0.3389396573</v>
      </c>
      <c r="BE252" s="26">
        <f t="shared" si="55"/>
        <v>100.0000060773</v>
      </c>
    </row>
    <row r="253" spans="1:57" ht="12" customHeight="1">
      <c r="A253" s="2" t="s">
        <v>911</v>
      </c>
      <c r="B253" s="4">
        <v>94</v>
      </c>
      <c r="C253" s="4" t="s">
        <v>911</v>
      </c>
      <c r="D253" s="2" t="s">
        <v>64</v>
      </c>
      <c r="E253" s="22">
        <v>3</v>
      </c>
      <c r="F253" s="45">
        <v>69164.5563</v>
      </c>
      <c r="G253" s="44">
        <v>26342.50684931507</v>
      </c>
      <c r="H253" s="4" t="s">
        <v>763</v>
      </c>
      <c r="I253" s="4" t="s">
        <v>860</v>
      </c>
      <c r="J253" s="25">
        <v>135</v>
      </c>
      <c r="K253" s="4" t="s">
        <v>331</v>
      </c>
      <c r="L253" s="13" t="s">
        <v>1102</v>
      </c>
      <c r="M253" s="13"/>
      <c r="N253" s="63" t="s">
        <v>72</v>
      </c>
      <c r="O253" s="2" t="s">
        <v>72</v>
      </c>
      <c r="P253" s="95" t="s">
        <v>10</v>
      </c>
      <c r="Q253" s="100" t="s">
        <v>72</v>
      </c>
      <c r="R253" s="2" t="s">
        <v>860</v>
      </c>
      <c r="S253" s="2"/>
      <c r="T253" s="2"/>
      <c r="U253" s="2"/>
      <c r="V253" s="2"/>
      <c r="W253" s="2" t="s">
        <v>860</v>
      </c>
      <c r="X253" s="2"/>
      <c r="Y253" s="2"/>
      <c r="Z253" s="26">
        <v>1.990886</v>
      </c>
      <c r="AA253" s="26">
        <v>2.349045</v>
      </c>
      <c r="AB253" s="26">
        <v>1.340485</v>
      </c>
      <c r="AC253" s="26">
        <v>0.390498</v>
      </c>
      <c r="AD253" s="26">
        <v>0.3936327</v>
      </c>
      <c r="AE253" s="26">
        <v>1.269591</v>
      </c>
      <c r="AF253" s="27">
        <f t="shared" si="49"/>
        <v>7.734137700000001</v>
      </c>
      <c r="AG253" s="26">
        <v>66.42208</v>
      </c>
      <c r="AH253" s="26">
        <v>0.1725475</v>
      </c>
      <c r="AI253" s="26">
        <v>0</v>
      </c>
      <c r="AJ253" s="26">
        <v>0.007748905</v>
      </c>
      <c r="AK253" s="26">
        <v>0.0406066</v>
      </c>
      <c r="AL253" s="28">
        <f t="shared" si="50"/>
        <v>66.64298300499999</v>
      </c>
      <c r="AM253" s="26">
        <v>11.89692</v>
      </c>
      <c r="AN253" s="50">
        <f t="shared" si="51"/>
        <v>78.53990300499999</v>
      </c>
      <c r="AO253" s="26">
        <v>0.7881983</v>
      </c>
      <c r="AP253" s="26">
        <v>0.01089791</v>
      </c>
      <c r="AQ253" s="29">
        <f t="shared" si="52"/>
        <v>0.79909621</v>
      </c>
      <c r="AR253" s="26">
        <v>8.959023</v>
      </c>
      <c r="AS253" s="26">
        <v>0.4213088</v>
      </c>
      <c r="AT253" s="26">
        <v>0.0569294</v>
      </c>
      <c r="AU253" s="26">
        <v>1.493086</v>
      </c>
      <c r="AV253" s="30">
        <f t="shared" si="53"/>
        <v>10.9303472</v>
      </c>
      <c r="AW253" s="26">
        <v>1.482861</v>
      </c>
      <c r="AX253" s="26">
        <v>0.3984251</v>
      </c>
      <c r="AY253" s="26">
        <v>0</v>
      </c>
      <c r="AZ253" s="26">
        <v>0.02493573</v>
      </c>
      <c r="BA253" s="26">
        <v>0</v>
      </c>
      <c r="BB253" s="26">
        <v>0.087588</v>
      </c>
      <c r="BC253" s="26">
        <v>0.00271049</v>
      </c>
      <c r="BD253" s="31">
        <f t="shared" si="54"/>
        <v>1.99652032</v>
      </c>
      <c r="BE253" s="26">
        <f t="shared" si="55"/>
        <v>100.000004435</v>
      </c>
    </row>
    <row r="254" spans="1:57" ht="12" customHeight="1">
      <c r="A254" s="2" t="s">
        <v>783</v>
      </c>
      <c r="B254" s="4">
        <v>97</v>
      </c>
      <c r="C254" s="4" t="s">
        <v>783</v>
      </c>
      <c r="D254" s="2" t="s">
        <v>65</v>
      </c>
      <c r="E254" s="22">
        <v>4</v>
      </c>
      <c r="F254" s="45">
        <v>73.07705422498</v>
      </c>
      <c r="G254" s="44">
        <v>47.65937072503414</v>
      </c>
      <c r="H254" s="4" t="s">
        <v>821</v>
      </c>
      <c r="I254" s="4" t="s">
        <v>860</v>
      </c>
      <c r="J254" s="25">
        <v>0</v>
      </c>
      <c r="K254" s="4" t="s">
        <v>1009</v>
      </c>
      <c r="L254" s="13" t="s">
        <v>56</v>
      </c>
      <c r="M254" s="13"/>
      <c r="N254" s="60" t="s">
        <v>483</v>
      </c>
      <c r="P254" s="95" t="s">
        <v>1203</v>
      </c>
      <c r="Q254" s="97" t="s">
        <v>1203</v>
      </c>
      <c r="V254" s="22" t="s">
        <v>860</v>
      </c>
      <c r="Z254" s="26">
        <v>0.01601163</v>
      </c>
      <c r="AA254" s="26">
        <v>0.006158318</v>
      </c>
      <c r="AB254" s="26">
        <v>0.03448658</v>
      </c>
      <c r="AC254" s="26">
        <v>0.05665652</v>
      </c>
      <c r="AD254" s="26">
        <v>0.04803488</v>
      </c>
      <c r="AE254" s="26">
        <v>0.02340161</v>
      </c>
      <c r="AF254" s="27">
        <f t="shared" si="49"/>
        <v>0.184749538</v>
      </c>
      <c r="AG254" s="26">
        <v>0</v>
      </c>
      <c r="AH254" s="26">
        <v>0</v>
      </c>
      <c r="AI254" s="26">
        <v>0</v>
      </c>
      <c r="AJ254" s="26">
        <v>0</v>
      </c>
      <c r="AK254" s="26">
        <v>0</v>
      </c>
      <c r="AL254" s="28">
        <f t="shared" si="50"/>
        <v>0</v>
      </c>
      <c r="AM254" s="26">
        <v>0</v>
      </c>
      <c r="AN254" s="50">
        <f t="shared" si="51"/>
        <v>0</v>
      </c>
      <c r="AO254" s="26">
        <v>1.603626</v>
      </c>
      <c r="AP254" s="26">
        <v>5.405772</v>
      </c>
      <c r="AQ254" s="29">
        <f t="shared" si="52"/>
        <v>7.009398</v>
      </c>
      <c r="AR254" s="26">
        <v>0.4803488</v>
      </c>
      <c r="AS254" s="26">
        <v>76.70185</v>
      </c>
      <c r="AT254" s="26">
        <v>0.1514946</v>
      </c>
      <c r="AU254" s="26">
        <v>0.001231664</v>
      </c>
      <c r="AV254" s="30">
        <f t="shared" si="53"/>
        <v>77.334925064</v>
      </c>
      <c r="AW254" s="26">
        <v>0</v>
      </c>
      <c r="AX254" s="26">
        <v>0.003694991</v>
      </c>
      <c r="AY254" s="26">
        <v>5.405772</v>
      </c>
      <c r="AZ254" s="26">
        <v>0.9570026</v>
      </c>
      <c r="BA254" s="26">
        <v>0.07020482</v>
      </c>
      <c r="BB254" s="26">
        <v>0</v>
      </c>
      <c r="BC254" s="26">
        <v>9.034252</v>
      </c>
      <c r="BD254" s="31">
        <f t="shared" si="54"/>
        <v>15.470926411</v>
      </c>
      <c r="BE254" s="26">
        <f t="shared" si="55"/>
        <v>99.99999901300001</v>
      </c>
    </row>
    <row r="255" spans="1:57" ht="12" customHeight="1">
      <c r="A255" s="2" t="s">
        <v>783</v>
      </c>
      <c r="B255" s="4">
        <v>97</v>
      </c>
      <c r="C255" s="4" t="s">
        <v>783</v>
      </c>
      <c r="D255" s="2" t="s">
        <v>65</v>
      </c>
      <c r="E255" s="22">
        <v>4</v>
      </c>
      <c r="F255" s="45">
        <v>6783.592727427</v>
      </c>
      <c r="G255" s="44">
        <v>2459.6634746922023</v>
      </c>
      <c r="H255" s="4" t="s">
        <v>763</v>
      </c>
      <c r="I255" s="4" t="s">
        <v>860</v>
      </c>
      <c r="J255" s="25">
        <v>0</v>
      </c>
      <c r="K255" s="4" t="s">
        <v>1010</v>
      </c>
      <c r="L255" s="13" t="s">
        <v>57</v>
      </c>
      <c r="M255" s="13"/>
      <c r="N255" s="60" t="s">
        <v>483</v>
      </c>
      <c r="P255" s="95" t="s">
        <v>1203</v>
      </c>
      <c r="Q255" s="97" t="s">
        <v>1203</v>
      </c>
      <c r="V255" s="22" t="s">
        <v>860</v>
      </c>
      <c r="Z255" s="26">
        <v>0.007535904</v>
      </c>
      <c r="AA255" s="26">
        <v>0.001684964</v>
      </c>
      <c r="AB255" s="26">
        <v>0.02944044</v>
      </c>
      <c r="AC255" s="26">
        <v>0.002335069</v>
      </c>
      <c r="AD255" s="26">
        <v>0.00051743</v>
      </c>
      <c r="AE255" s="26">
        <v>0.006991939</v>
      </c>
      <c r="AF255" s="27">
        <f t="shared" si="49"/>
        <v>0.048505746</v>
      </c>
      <c r="AG255" s="26">
        <v>0.0008889182</v>
      </c>
      <c r="AH255" s="26">
        <v>0.005479451</v>
      </c>
      <c r="AI255" s="26">
        <v>0</v>
      </c>
      <c r="AJ255" s="26">
        <v>0</v>
      </c>
      <c r="AK255" s="26">
        <v>0</v>
      </c>
      <c r="AL255" s="28">
        <f t="shared" si="50"/>
        <v>0.0063683692</v>
      </c>
      <c r="AM255" s="26">
        <v>0.005452916</v>
      </c>
      <c r="AN255" s="50">
        <f t="shared" si="51"/>
        <v>0.0118212852</v>
      </c>
      <c r="AO255" s="26">
        <v>6.245102</v>
      </c>
      <c r="AP255" s="26">
        <v>7.717787</v>
      </c>
      <c r="AQ255" s="29">
        <f t="shared" si="52"/>
        <v>13.962889</v>
      </c>
      <c r="AR255" s="26">
        <v>0.3404955</v>
      </c>
      <c r="AS255" s="26">
        <v>49.29787</v>
      </c>
      <c r="AT255" s="26">
        <v>0.06587283</v>
      </c>
      <c r="AU255" s="26">
        <v>0.190003</v>
      </c>
      <c r="AV255" s="30">
        <f t="shared" si="53"/>
        <v>49.89424133000001</v>
      </c>
      <c r="AW255" s="26">
        <v>5.842276</v>
      </c>
      <c r="AX255" s="26">
        <v>0.6687319</v>
      </c>
      <c r="AY255" s="26">
        <v>5.3986</v>
      </c>
      <c r="AZ255" s="26">
        <v>0.6785498</v>
      </c>
      <c r="BA255" s="26">
        <v>0.2771567</v>
      </c>
      <c r="BB255" s="26">
        <v>0</v>
      </c>
      <c r="BC255" s="26">
        <v>23.21723</v>
      </c>
      <c r="BD255" s="31">
        <f t="shared" si="54"/>
        <v>36.0825444</v>
      </c>
      <c r="BE255" s="26">
        <f t="shared" si="55"/>
        <v>100.00000176120001</v>
      </c>
    </row>
    <row r="256" spans="1:57" ht="12" customHeight="1">
      <c r="A256" s="2" t="s">
        <v>783</v>
      </c>
      <c r="B256" s="4">
        <v>97</v>
      </c>
      <c r="C256" s="4" t="s">
        <v>783</v>
      </c>
      <c r="D256" s="2" t="s">
        <v>65</v>
      </c>
      <c r="E256" s="22">
        <v>4</v>
      </c>
      <c r="F256" s="45">
        <v>5237.80762</v>
      </c>
      <c r="G256" s="44">
        <v>763.1381668946649</v>
      </c>
      <c r="H256" s="4" t="s">
        <v>763</v>
      </c>
      <c r="I256" s="4" t="s">
        <v>860</v>
      </c>
      <c r="J256" s="25">
        <v>1</v>
      </c>
      <c r="K256" s="4" t="s">
        <v>887</v>
      </c>
      <c r="L256" s="13" t="s">
        <v>58</v>
      </c>
      <c r="M256" s="81" t="s">
        <v>860</v>
      </c>
      <c r="N256" s="61" t="s">
        <v>72</v>
      </c>
      <c r="P256" s="95" t="s">
        <v>1203</v>
      </c>
      <c r="Q256" s="98" t="s">
        <v>72</v>
      </c>
      <c r="R256" s="22" t="s">
        <v>860</v>
      </c>
      <c r="Z256" s="26">
        <v>0.03099787</v>
      </c>
      <c r="AA256" s="26">
        <v>0.00048112</v>
      </c>
      <c r="AB256" s="26">
        <v>0.02805961</v>
      </c>
      <c r="AC256" s="26">
        <v>0.009880142</v>
      </c>
      <c r="AD256" s="26">
        <v>6.873142E-05</v>
      </c>
      <c r="AE256" s="26">
        <v>0.001993211</v>
      </c>
      <c r="AF256" s="27">
        <f t="shared" si="49"/>
        <v>0.07148068441999998</v>
      </c>
      <c r="AG256" s="26">
        <v>1.357085</v>
      </c>
      <c r="AH256" s="26">
        <v>1.867124</v>
      </c>
      <c r="AI256" s="26">
        <v>1.091266</v>
      </c>
      <c r="AJ256" s="26">
        <v>0</v>
      </c>
      <c r="AK256" s="26">
        <v>0</v>
      </c>
      <c r="AL256" s="28">
        <f t="shared" si="50"/>
        <v>4.315475</v>
      </c>
      <c r="AM256" s="26">
        <v>1.251342</v>
      </c>
      <c r="AN256" s="50">
        <f t="shared" si="51"/>
        <v>5.566817</v>
      </c>
      <c r="AO256" s="26">
        <v>17.30796</v>
      </c>
      <c r="AP256" s="26">
        <v>40.93042</v>
      </c>
      <c r="AQ256" s="29">
        <f t="shared" si="52"/>
        <v>58.23838</v>
      </c>
      <c r="AR256" s="26">
        <v>0.3823873</v>
      </c>
      <c r="AS256" s="26">
        <v>26.92605</v>
      </c>
      <c r="AT256" s="26">
        <v>0.01938226</v>
      </c>
      <c r="AU256" s="26">
        <v>0.1122556</v>
      </c>
      <c r="AV256" s="30">
        <f t="shared" si="53"/>
        <v>27.440075160000003</v>
      </c>
      <c r="AW256" s="26">
        <v>0.6276554</v>
      </c>
      <c r="AX256" s="26">
        <v>0.08014084</v>
      </c>
      <c r="AY256" s="26">
        <v>3.204293</v>
      </c>
      <c r="AZ256" s="26">
        <v>0.9954888</v>
      </c>
      <c r="BA256" s="26">
        <v>0.8457574</v>
      </c>
      <c r="BB256" s="26">
        <v>0.001460543</v>
      </c>
      <c r="BC256" s="26">
        <v>2.92844</v>
      </c>
      <c r="BD256" s="31">
        <f t="shared" si="54"/>
        <v>8.683235983</v>
      </c>
      <c r="BE256" s="26">
        <f t="shared" si="55"/>
        <v>99.99998882742001</v>
      </c>
    </row>
    <row r="257" spans="1:57" ht="12" customHeight="1">
      <c r="A257" s="2" t="s">
        <v>783</v>
      </c>
      <c r="B257" s="4">
        <v>97</v>
      </c>
      <c r="C257" s="4" t="s">
        <v>783</v>
      </c>
      <c r="D257" s="2" t="s">
        <v>65</v>
      </c>
      <c r="E257" s="22">
        <v>4</v>
      </c>
      <c r="F257" s="45">
        <v>29548.78857598</v>
      </c>
      <c r="G257" s="44">
        <v>4568.207934336525</v>
      </c>
      <c r="H257" s="4" t="s">
        <v>763</v>
      </c>
      <c r="I257" s="4" t="s">
        <v>860</v>
      </c>
      <c r="J257" s="25">
        <v>4</v>
      </c>
      <c r="K257" s="4" t="s">
        <v>888</v>
      </c>
      <c r="L257" s="13" t="s">
        <v>59</v>
      </c>
      <c r="M257" s="81" t="s">
        <v>860</v>
      </c>
      <c r="N257" s="61" t="s">
        <v>72</v>
      </c>
      <c r="P257" s="95" t="s">
        <v>1203</v>
      </c>
      <c r="Q257" s="98" t="s">
        <v>72</v>
      </c>
      <c r="R257" s="22" t="s">
        <v>860</v>
      </c>
      <c r="Z257" s="26">
        <v>0.204761</v>
      </c>
      <c r="AA257" s="26">
        <v>0.0007858204</v>
      </c>
      <c r="AB257" s="26">
        <v>0.1544868</v>
      </c>
      <c r="AC257" s="26">
        <v>0.0272631</v>
      </c>
      <c r="AD257" s="26">
        <v>0.003627566</v>
      </c>
      <c r="AE257" s="26">
        <v>0.02615137</v>
      </c>
      <c r="AF257" s="27">
        <f t="shared" si="49"/>
        <v>0.4170756564</v>
      </c>
      <c r="AG257" s="26">
        <v>0.6471414</v>
      </c>
      <c r="AH257" s="26">
        <v>3.261127</v>
      </c>
      <c r="AI257" s="26">
        <v>2.387192</v>
      </c>
      <c r="AJ257" s="26">
        <v>0</v>
      </c>
      <c r="AK257" s="26">
        <v>0</v>
      </c>
      <c r="AL257" s="28">
        <f t="shared" si="50"/>
        <v>6.2954604</v>
      </c>
      <c r="AM257" s="26">
        <v>1.42041</v>
      </c>
      <c r="AN257" s="50">
        <f t="shared" si="51"/>
        <v>7.7158704</v>
      </c>
      <c r="AO257" s="26">
        <v>29.89935</v>
      </c>
      <c r="AP257" s="26">
        <v>13.40503</v>
      </c>
      <c r="AQ257" s="29">
        <f t="shared" si="52"/>
        <v>43.304379999999995</v>
      </c>
      <c r="AR257" s="26">
        <v>1.736675</v>
      </c>
      <c r="AS257" s="26">
        <v>32.32151</v>
      </c>
      <c r="AT257" s="26">
        <v>0.04481309</v>
      </c>
      <c r="AU257" s="26">
        <v>0.2077185</v>
      </c>
      <c r="AV257" s="30">
        <f t="shared" si="53"/>
        <v>34.31071659</v>
      </c>
      <c r="AW257" s="26">
        <v>1.66681</v>
      </c>
      <c r="AX257" s="26">
        <v>0.1772908</v>
      </c>
      <c r="AY257" s="26">
        <v>4.076294</v>
      </c>
      <c r="AZ257" s="26">
        <v>1.488886</v>
      </c>
      <c r="BA257" s="26">
        <v>0.6032238</v>
      </c>
      <c r="BB257" s="26">
        <v>0.003170694</v>
      </c>
      <c r="BC257" s="26">
        <v>6.236289</v>
      </c>
      <c r="BD257" s="31">
        <f t="shared" si="54"/>
        <v>14.251964294</v>
      </c>
      <c r="BE257" s="26">
        <f t="shared" si="55"/>
        <v>100.0000069404</v>
      </c>
    </row>
    <row r="258" spans="1:57" ht="12" customHeight="1">
      <c r="A258" s="2" t="s">
        <v>783</v>
      </c>
      <c r="B258" s="4">
        <v>97</v>
      </c>
      <c r="C258" s="4" t="s">
        <v>783</v>
      </c>
      <c r="D258" s="2" t="s">
        <v>65</v>
      </c>
      <c r="E258" s="22">
        <v>4</v>
      </c>
      <c r="F258" s="45">
        <v>40824.86856236</v>
      </c>
      <c r="G258" s="44">
        <v>1249.74829001368</v>
      </c>
      <c r="H258" s="4" t="s">
        <v>763</v>
      </c>
      <c r="I258" s="4" t="s">
        <v>860</v>
      </c>
      <c r="J258" s="25">
        <v>1</v>
      </c>
      <c r="K258" s="4" t="s">
        <v>889</v>
      </c>
      <c r="L258" s="13" t="s">
        <v>60</v>
      </c>
      <c r="M258" s="81" t="s">
        <v>860</v>
      </c>
      <c r="N258" s="61" t="s">
        <v>72</v>
      </c>
      <c r="P258" s="95" t="s">
        <v>1203</v>
      </c>
      <c r="Q258" s="98" t="s">
        <v>72</v>
      </c>
      <c r="R258" s="22" t="s">
        <v>860</v>
      </c>
      <c r="Z258" s="26">
        <v>0.05604377</v>
      </c>
      <c r="AA258" s="26">
        <v>0.01377836</v>
      </c>
      <c r="AB258" s="26">
        <v>0.06463265</v>
      </c>
      <c r="AC258" s="26">
        <v>0.03749919</v>
      </c>
      <c r="AD258" s="26">
        <v>0.001973062</v>
      </c>
      <c r="AE258" s="26">
        <v>0.01171932</v>
      </c>
      <c r="AF258" s="27">
        <f t="shared" si="49"/>
        <v>0.18564635200000001</v>
      </c>
      <c r="AG258" s="26">
        <v>0.8393999</v>
      </c>
      <c r="AH258" s="26">
        <v>0.3349972</v>
      </c>
      <c r="AI258" s="26">
        <v>0.1346686</v>
      </c>
      <c r="AJ258" s="26">
        <v>0</v>
      </c>
      <c r="AK258" s="26">
        <v>0</v>
      </c>
      <c r="AL258" s="28">
        <f t="shared" si="50"/>
        <v>1.3090656999999999</v>
      </c>
      <c r="AM258" s="26">
        <v>2.44469</v>
      </c>
      <c r="AN258" s="50">
        <f t="shared" si="51"/>
        <v>3.7537557</v>
      </c>
      <c r="AO258" s="26">
        <v>21.86954</v>
      </c>
      <c r="AP258" s="26">
        <v>58.77863</v>
      </c>
      <c r="AQ258" s="29">
        <f t="shared" si="52"/>
        <v>80.64817</v>
      </c>
      <c r="AR258" s="26">
        <v>0.1505347</v>
      </c>
      <c r="AS258" s="26">
        <v>9.06601</v>
      </c>
      <c r="AT258" s="26">
        <v>0.02481208</v>
      </c>
      <c r="AU258" s="26">
        <v>0.2575738</v>
      </c>
      <c r="AV258" s="30">
        <f t="shared" si="53"/>
        <v>9.49893058</v>
      </c>
      <c r="AW258" s="26">
        <v>0.5054124</v>
      </c>
      <c r="AX258" s="26">
        <v>0.4313576</v>
      </c>
      <c r="AY258" s="26">
        <v>4.151099</v>
      </c>
      <c r="AZ258" s="26">
        <v>0.5493092</v>
      </c>
      <c r="BA258" s="26">
        <v>0.1322569</v>
      </c>
      <c r="BB258" s="26">
        <v>0.096572</v>
      </c>
      <c r="BC258" s="26">
        <v>0.04748796</v>
      </c>
      <c r="BD258" s="31">
        <f t="shared" si="54"/>
        <v>5.91349506</v>
      </c>
      <c r="BE258" s="26">
        <f t="shared" si="55"/>
        <v>99.999997692</v>
      </c>
    </row>
    <row r="259" spans="1:57" ht="12" customHeight="1">
      <c r="A259" s="2" t="s">
        <v>783</v>
      </c>
      <c r="B259" s="4">
        <v>97</v>
      </c>
      <c r="C259" s="4" t="s">
        <v>783</v>
      </c>
      <c r="D259" s="2" t="s">
        <v>65</v>
      </c>
      <c r="E259" s="22">
        <v>4</v>
      </c>
      <c r="F259" s="45">
        <v>102191.4288534</v>
      </c>
      <c r="G259" s="44">
        <v>7242.476060191519</v>
      </c>
      <c r="H259" s="21" t="s">
        <v>763</v>
      </c>
      <c r="I259" s="4" t="s">
        <v>860</v>
      </c>
      <c r="J259" s="25">
        <v>2</v>
      </c>
      <c r="K259" s="4" t="s">
        <v>617</v>
      </c>
      <c r="L259" s="13" t="s">
        <v>618</v>
      </c>
      <c r="M259" s="81" t="s">
        <v>860</v>
      </c>
      <c r="N259" s="61" t="s">
        <v>72</v>
      </c>
      <c r="P259" s="95" t="s">
        <v>1203</v>
      </c>
      <c r="Q259" s="98" t="s">
        <v>72</v>
      </c>
      <c r="R259" s="22" t="s">
        <v>860</v>
      </c>
      <c r="Z259" s="26">
        <v>0.1253888</v>
      </c>
      <c r="AA259" s="26">
        <v>0.008707483</v>
      </c>
      <c r="AB259" s="26">
        <v>0.1135857</v>
      </c>
      <c r="AC259" s="26">
        <v>0.03183819</v>
      </c>
      <c r="AD259" s="26">
        <v>0.002310077</v>
      </c>
      <c r="AE259" s="26">
        <v>0.01983601</v>
      </c>
      <c r="AF259" s="27">
        <f t="shared" si="49"/>
        <v>0.30166626</v>
      </c>
      <c r="AG259" s="26">
        <v>0.9610562</v>
      </c>
      <c r="AH259" s="26">
        <v>2.559461</v>
      </c>
      <c r="AI259" s="26">
        <v>1.848252</v>
      </c>
      <c r="AJ259" s="26">
        <v>0</v>
      </c>
      <c r="AK259" s="26">
        <v>0</v>
      </c>
      <c r="AL259" s="28">
        <f t="shared" si="50"/>
        <v>5.368769200000001</v>
      </c>
      <c r="AM259" s="26">
        <v>2.045859</v>
      </c>
      <c r="AN259" s="50">
        <f t="shared" si="51"/>
        <v>7.414628200000001</v>
      </c>
      <c r="AO259" s="26">
        <v>33.92124</v>
      </c>
      <c r="AP259" s="26">
        <v>32.83827</v>
      </c>
      <c r="AQ259" s="29">
        <f t="shared" si="52"/>
        <v>66.75951</v>
      </c>
      <c r="AR259" s="26">
        <v>0.8341191</v>
      </c>
      <c r="AS259" s="26">
        <v>17.10618</v>
      </c>
      <c r="AT259" s="26">
        <v>0.03059729</v>
      </c>
      <c r="AU259" s="26">
        <v>0.2508833</v>
      </c>
      <c r="AV259" s="30">
        <f t="shared" si="53"/>
        <v>18.221779689999998</v>
      </c>
      <c r="AW259" s="26">
        <v>0.8552181</v>
      </c>
      <c r="AX259" s="26">
        <v>0.2962675</v>
      </c>
      <c r="AY259" s="26">
        <v>3.184222</v>
      </c>
      <c r="AZ259" s="26">
        <v>0.7132906</v>
      </c>
      <c r="BA259" s="26">
        <v>0.2602637</v>
      </c>
      <c r="BB259" s="26">
        <v>0.06147464</v>
      </c>
      <c r="BC259" s="26">
        <v>1.931677</v>
      </c>
      <c r="BD259" s="31">
        <f t="shared" si="54"/>
        <v>7.30241354</v>
      </c>
      <c r="BE259" s="26">
        <f t="shared" si="55"/>
        <v>99.99999769000001</v>
      </c>
    </row>
    <row r="260" spans="1:57" ht="12" customHeight="1">
      <c r="A260" s="2" t="s">
        <v>783</v>
      </c>
      <c r="B260" s="4">
        <v>97</v>
      </c>
      <c r="C260" s="4" t="s">
        <v>783</v>
      </c>
      <c r="D260" s="2" t="s">
        <v>65</v>
      </c>
      <c r="E260" s="22">
        <v>4</v>
      </c>
      <c r="F260" s="45">
        <v>533.6174533902</v>
      </c>
      <c r="G260" s="44">
        <v>118.43502051983585</v>
      </c>
      <c r="H260" s="4" t="s">
        <v>258</v>
      </c>
      <c r="I260" s="4" t="s">
        <v>860</v>
      </c>
      <c r="J260" s="25">
        <v>0</v>
      </c>
      <c r="K260" s="4" t="s">
        <v>619</v>
      </c>
      <c r="L260" s="13" t="s">
        <v>793</v>
      </c>
      <c r="M260" s="13"/>
      <c r="N260" s="60" t="s">
        <v>483</v>
      </c>
      <c r="P260" s="95" t="s">
        <v>1203</v>
      </c>
      <c r="Q260" s="97" t="s">
        <v>1203</v>
      </c>
      <c r="V260" s="22" t="s">
        <v>860</v>
      </c>
      <c r="Z260" s="26">
        <v>0</v>
      </c>
      <c r="AA260" s="26">
        <v>0</v>
      </c>
      <c r="AB260" s="26">
        <v>0.1190725</v>
      </c>
      <c r="AC260" s="26">
        <v>0</v>
      </c>
      <c r="AD260" s="26">
        <v>0</v>
      </c>
      <c r="AE260" s="26">
        <v>0</v>
      </c>
      <c r="AF260" s="27">
        <f t="shared" si="49"/>
        <v>0.1190725</v>
      </c>
      <c r="AG260" s="26">
        <v>0</v>
      </c>
      <c r="AH260" s="26">
        <v>0</v>
      </c>
      <c r="AI260" s="26">
        <v>0</v>
      </c>
      <c r="AJ260" s="26">
        <v>0</v>
      </c>
      <c r="AK260" s="26">
        <v>0</v>
      </c>
      <c r="AL260" s="28">
        <f t="shared" si="50"/>
        <v>0</v>
      </c>
      <c r="AM260" s="26">
        <v>0</v>
      </c>
      <c r="AN260" s="50">
        <f t="shared" si="51"/>
        <v>0</v>
      </c>
      <c r="AO260" s="26">
        <v>22.88722</v>
      </c>
      <c r="AP260" s="26">
        <v>6.559445</v>
      </c>
      <c r="AQ260" s="29">
        <f t="shared" si="52"/>
        <v>29.446665</v>
      </c>
      <c r="AR260" s="26">
        <v>4.84217</v>
      </c>
      <c r="AS260" s="26">
        <v>60.3927</v>
      </c>
      <c r="AT260" s="26">
        <v>0.01619116</v>
      </c>
      <c r="AU260" s="26">
        <v>0.7717788</v>
      </c>
      <c r="AV260" s="30">
        <f t="shared" si="53"/>
        <v>66.02283996000001</v>
      </c>
      <c r="AW260" s="26">
        <v>0.02934648</v>
      </c>
      <c r="AX260" s="26">
        <v>1.078399</v>
      </c>
      <c r="AY260" s="26">
        <v>0.04115254</v>
      </c>
      <c r="AZ260" s="26">
        <v>0.0541392</v>
      </c>
      <c r="BA260" s="26">
        <v>0</v>
      </c>
      <c r="BB260" s="26">
        <v>0.0005059739</v>
      </c>
      <c r="BC260" s="26">
        <v>3.207874</v>
      </c>
      <c r="BD260" s="31">
        <f t="shared" si="54"/>
        <v>4.4114171939</v>
      </c>
      <c r="BE260" s="26">
        <f t="shared" si="55"/>
        <v>99.99999465390002</v>
      </c>
    </row>
    <row r="261" spans="1:57" ht="12" customHeight="1">
      <c r="A261" s="2" t="s">
        <v>783</v>
      </c>
      <c r="B261" s="4">
        <v>97</v>
      </c>
      <c r="C261" s="4" t="s">
        <v>783</v>
      </c>
      <c r="D261" s="2" t="s">
        <v>65</v>
      </c>
      <c r="E261" s="22">
        <v>4</v>
      </c>
      <c r="F261" s="45">
        <v>3203.980157582</v>
      </c>
      <c r="G261" s="44">
        <v>6.398331053351577</v>
      </c>
      <c r="H261" s="4" t="s">
        <v>1215</v>
      </c>
      <c r="I261" s="4" t="s">
        <v>860</v>
      </c>
      <c r="J261" s="25">
        <v>1</v>
      </c>
      <c r="K261" s="4" t="s">
        <v>620</v>
      </c>
      <c r="L261" s="13" t="s">
        <v>1079</v>
      </c>
      <c r="M261" s="13"/>
      <c r="N261" s="60" t="s">
        <v>1203</v>
      </c>
      <c r="P261" s="95" t="s">
        <v>1203</v>
      </c>
      <c r="Q261" s="97" t="s">
        <v>1203</v>
      </c>
      <c r="Z261" s="26">
        <v>0.06452256</v>
      </c>
      <c r="AA261" s="26">
        <v>0.000786518</v>
      </c>
      <c r="AB261" s="26">
        <v>0.02539329</v>
      </c>
      <c r="AC261" s="26">
        <v>0.02443824</v>
      </c>
      <c r="AD261" s="26">
        <v>0</v>
      </c>
      <c r="AE261" s="26">
        <v>0.03106746</v>
      </c>
      <c r="AF261" s="27">
        <f t="shared" si="49"/>
        <v>0.146208068</v>
      </c>
      <c r="AG261" s="26">
        <v>0.05005625</v>
      </c>
      <c r="AH261" s="26">
        <v>1.39135</v>
      </c>
      <c r="AI261" s="26">
        <v>0.1536519</v>
      </c>
      <c r="AJ261" s="26">
        <v>0</v>
      </c>
      <c r="AK261" s="26">
        <v>0</v>
      </c>
      <c r="AL261" s="28">
        <f t="shared" si="50"/>
        <v>1.59505815</v>
      </c>
      <c r="AM261" s="26">
        <v>0.7830348</v>
      </c>
      <c r="AN261" s="50">
        <f t="shared" si="51"/>
        <v>2.37809295</v>
      </c>
      <c r="AO261" s="26">
        <v>80.78048</v>
      </c>
      <c r="AP261" s="26">
        <v>11.13448</v>
      </c>
      <c r="AQ261" s="29">
        <f t="shared" si="52"/>
        <v>91.91496</v>
      </c>
      <c r="AR261" s="26">
        <v>0.01390451</v>
      </c>
      <c r="AS261" s="26">
        <v>3.192617</v>
      </c>
      <c r="AT261" s="26">
        <v>0</v>
      </c>
      <c r="AU261" s="26">
        <v>0.6134278</v>
      </c>
      <c r="AV261" s="30">
        <f t="shared" si="53"/>
        <v>3.81994931</v>
      </c>
      <c r="AW261" s="26">
        <v>0.0237079</v>
      </c>
      <c r="AX261" s="26">
        <v>1.325901</v>
      </c>
      <c r="AY261" s="26">
        <v>0</v>
      </c>
      <c r="AZ261" s="26">
        <v>0.004578658</v>
      </c>
      <c r="BA261" s="26">
        <v>0</v>
      </c>
      <c r="BB261" s="26">
        <v>0.3865736</v>
      </c>
      <c r="BC261" s="26">
        <v>2.808993E-05</v>
      </c>
      <c r="BD261" s="31">
        <f t="shared" si="54"/>
        <v>1.74078924793</v>
      </c>
      <c r="BE261" s="26">
        <f t="shared" si="55"/>
        <v>99.99999957592999</v>
      </c>
    </row>
    <row r="262" spans="1:57" ht="12" customHeight="1">
      <c r="A262" s="2" t="s">
        <v>783</v>
      </c>
      <c r="B262" s="4">
        <v>97</v>
      </c>
      <c r="C262" s="4" t="s">
        <v>783</v>
      </c>
      <c r="D262" s="2" t="s">
        <v>65</v>
      </c>
      <c r="E262" s="22">
        <v>4</v>
      </c>
      <c r="F262" s="45">
        <v>33847.35167055</v>
      </c>
      <c r="G262" s="44">
        <v>251.13351573187413</v>
      </c>
      <c r="H262" s="4" t="s">
        <v>763</v>
      </c>
      <c r="I262" s="4" t="s">
        <v>860</v>
      </c>
      <c r="J262" s="25">
        <v>0</v>
      </c>
      <c r="K262" s="4" t="s">
        <v>621</v>
      </c>
      <c r="L262" s="13" t="s">
        <v>794</v>
      </c>
      <c r="M262" s="13"/>
      <c r="N262" s="60" t="s">
        <v>1203</v>
      </c>
      <c r="P262" s="95" t="s">
        <v>1203</v>
      </c>
      <c r="Q262" s="97" t="s">
        <v>1203</v>
      </c>
      <c r="Z262" s="26">
        <v>0.01949572</v>
      </c>
      <c r="AA262" s="26">
        <v>0.00176557</v>
      </c>
      <c r="AB262" s="26">
        <v>0.02791143</v>
      </c>
      <c r="AC262" s="26">
        <v>0.009452713</v>
      </c>
      <c r="AD262" s="26">
        <v>0.002385115</v>
      </c>
      <c r="AE262" s="26">
        <v>0.005315323</v>
      </c>
      <c r="AF262" s="27">
        <f t="shared" si="49"/>
        <v>0.06632587100000001</v>
      </c>
      <c r="AG262" s="26">
        <v>0.1204151</v>
      </c>
      <c r="AH262" s="26">
        <v>1.372638</v>
      </c>
      <c r="AI262" s="26">
        <v>1.250114</v>
      </c>
      <c r="AJ262" s="26">
        <v>0</v>
      </c>
      <c r="AK262" s="26">
        <v>0</v>
      </c>
      <c r="AL262" s="28">
        <f t="shared" si="50"/>
        <v>2.7431671</v>
      </c>
      <c r="AM262" s="26">
        <v>1.18353</v>
      </c>
      <c r="AN262" s="50">
        <f t="shared" si="51"/>
        <v>3.9266971</v>
      </c>
      <c r="AO262" s="26">
        <v>58.30968</v>
      </c>
      <c r="AP262" s="26">
        <v>29.36015</v>
      </c>
      <c r="AQ262" s="29">
        <f t="shared" si="52"/>
        <v>87.66983</v>
      </c>
      <c r="AR262" s="26">
        <v>0.4101653</v>
      </c>
      <c r="AS262" s="26">
        <v>6.160768</v>
      </c>
      <c r="AT262" s="26">
        <v>0.02497856</v>
      </c>
      <c r="AU262" s="26">
        <v>0.3100729</v>
      </c>
      <c r="AV262" s="30">
        <f t="shared" si="53"/>
        <v>6.90598476</v>
      </c>
      <c r="AW262" s="26">
        <v>0.1592549</v>
      </c>
      <c r="AX262" s="26">
        <v>0.7903744</v>
      </c>
      <c r="AY262" s="26">
        <v>0.3189141</v>
      </c>
      <c r="AZ262" s="26">
        <v>0.05818138</v>
      </c>
      <c r="BA262" s="26">
        <v>0.01293599</v>
      </c>
      <c r="BB262" s="26">
        <v>0.03842508</v>
      </c>
      <c r="BC262" s="26">
        <v>0.05307877</v>
      </c>
      <c r="BD262" s="31">
        <f t="shared" si="54"/>
        <v>1.4311646199999997</v>
      </c>
      <c r="BE262" s="26">
        <f t="shared" si="55"/>
        <v>100.000002351</v>
      </c>
    </row>
    <row r="263" spans="1:57" ht="12" customHeight="1">
      <c r="A263" s="2" t="s">
        <v>783</v>
      </c>
      <c r="B263" s="4">
        <v>97</v>
      </c>
      <c r="C263" s="4" t="s">
        <v>783</v>
      </c>
      <c r="D263" s="2" t="s">
        <v>65</v>
      </c>
      <c r="E263" s="22">
        <v>4</v>
      </c>
      <c r="F263" s="45">
        <v>177139.1275082</v>
      </c>
      <c r="G263" s="44">
        <v>7482.763337893297</v>
      </c>
      <c r="H263" s="4" t="s">
        <v>763</v>
      </c>
      <c r="I263" s="4" t="s">
        <v>860</v>
      </c>
      <c r="J263" s="25">
        <v>2</v>
      </c>
      <c r="K263" s="4" t="s">
        <v>455</v>
      </c>
      <c r="L263" s="13" t="s">
        <v>456</v>
      </c>
      <c r="M263" s="81" t="s">
        <v>860</v>
      </c>
      <c r="N263" s="61" t="s">
        <v>72</v>
      </c>
      <c r="P263" s="95" t="s">
        <v>1203</v>
      </c>
      <c r="Q263" s="98" t="s">
        <v>72</v>
      </c>
      <c r="R263" s="22" t="s">
        <v>860</v>
      </c>
      <c r="W263" s="22" t="s">
        <v>860</v>
      </c>
      <c r="Z263" s="26">
        <v>0.09543429</v>
      </c>
      <c r="AA263" s="26">
        <v>0.006376851</v>
      </c>
      <c r="AB263" s="26">
        <v>0.09421542</v>
      </c>
      <c r="AC263" s="26">
        <v>0.0255826</v>
      </c>
      <c r="AD263" s="26">
        <v>0.002387953</v>
      </c>
      <c r="AE263" s="26">
        <v>0.01472656</v>
      </c>
      <c r="AF263" s="27">
        <f t="shared" si="49"/>
        <v>0.238723674</v>
      </c>
      <c r="AG263" s="26">
        <v>0.6478715</v>
      </c>
      <c r="AH263" s="26">
        <v>2.859534</v>
      </c>
      <c r="AI263" s="26">
        <v>2.99955</v>
      </c>
      <c r="AJ263" s="26">
        <v>0</v>
      </c>
      <c r="AK263" s="26">
        <v>0.0005842864</v>
      </c>
      <c r="AL263" s="28">
        <f t="shared" si="50"/>
        <v>6.5075397864</v>
      </c>
      <c r="AM263" s="26">
        <v>1.891317</v>
      </c>
      <c r="AN263" s="50">
        <f t="shared" si="51"/>
        <v>8.3988567864</v>
      </c>
      <c r="AO263" s="26">
        <v>45.70682</v>
      </c>
      <c r="AP263" s="26">
        <v>26.65749</v>
      </c>
      <c r="AQ263" s="29">
        <f t="shared" si="52"/>
        <v>72.36431</v>
      </c>
      <c r="AR263" s="26">
        <v>0.8346968</v>
      </c>
      <c r="AS263" s="26">
        <v>13.11854</v>
      </c>
      <c r="AT263" s="26">
        <v>0.05792107</v>
      </c>
      <c r="AU263" s="26">
        <v>0.2502392</v>
      </c>
      <c r="AV263" s="30">
        <f t="shared" si="53"/>
        <v>14.26139707</v>
      </c>
      <c r="AW263" s="26">
        <v>0.6258866</v>
      </c>
      <c r="AX263" s="26">
        <v>0.3621174</v>
      </c>
      <c r="AY263" s="26">
        <v>1.912691</v>
      </c>
      <c r="AZ263" s="26">
        <v>0.487995</v>
      </c>
      <c r="BA263" s="26">
        <v>0.1526994</v>
      </c>
      <c r="BB263" s="26">
        <v>0.05584406</v>
      </c>
      <c r="BC263" s="26">
        <v>1.139476</v>
      </c>
      <c r="BD263" s="31">
        <f t="shared" si="54"/>
        <v>4.73670946</v>
      </c>
      <c r="BE263" s="26">
        <f t="shared" si="55"/>
        <v>99.9999969904</v>
      </c>
    </row>
    <row r="264" spans="1:57" ht="12" customHeight="1">
      <c r="A264" s="2" t="s">
        <v>485</v>
      </c>
      <c r="B264" s="4">
        <v>91</v>
      </c>
      <c r="C264" s="4" t="s">
        <v>485</v>
      </c>
      <c r="D264" s="2" t="s">
        <v>63</v>
      </c>
      <c r="E264" s="22">
        <v>4</v>
      </c>
      <c r="F264" s="45">
        <v>1063.21011</v>
      </c>
      <c r="G264" s="44">
        <v>28.550410958904102</v>
      </c>
      <c r="H264" s="4" t="s">
        <v>663</v>
      </c>
      <c r="I264" s="4" t="s">
        <v>860</v>
      </c>
      <c r="J264" s="25">
        <v>1840</v>
      </c>
      <c r="K264" s="4" t="s">
        <v>655</v>
      </c>
      <c r="L264" s="13" t="s">
        <v>1142</v>
      </c>
      <c r="M264" s="13"/>
      <c r="N264" s="63" t="s">
        <v>73</v>
      </c>
      <c r="O264" s="2" t="s">
        <v>73</v>
      </c>
      <c r="P264" s="95" t="s">
        <v>6</v>
      </c>
      <c r="Q264" s="100" t="s">
        <v>73</v>
      </c>
      <c r="R264" s="2" t="s">
        <v>860</v>
      </c>
      <c r="S264" s="2"/>
      <c r="T264" s="2"/>
      <c r="U264" s="2"/>
      <c r="V264" s="2"/>
      <c r="W264" s="2"/>
      <c r="X264" s="2" t="s">
        <v>860</v>
      </c>
      <c r="Y264" s="2" t="s">
        <v>860</v>
      </c>
      <c r="Z264" s="26">
        <v>49.85576</v>
      </c>
      <c r="AA264" s="26">
        <v>12.94301</v>
      </c>
      <c r="AB264" s="26">
        <v>17.30543</v>
      </c>
      <c r="AC264" s="26">
        <v>2.067879</v>
      </c>
      <c r="AD264" s="26">
        <v>0</v>
      </c>
      <c r="AE264" s="26">
        <v>10.32909</v>
      </c>
      <c r="AF264" s="27">
        <f t="shared" si="49"/>
        <v>92.501169</v>
      </c>
      <c r="AG264" s="26">
        <v>0.03385141</v>
      </c>
      <c r="AH264" s="26">
        <v>0.2855293</v>
      </c>
      <c r="AI264" s="26">
        <v>0.125103</v>
      </c>
      <c r="AJ264" s="26">
        <v>0</v>
      </c>
      <c r="AK264" s="26">
        <v>0</v>
      </c>
      <c r="AL264" s="28">
        <f t="shared" si="50"/>
        <v>0.44448371</v>
      </c>
      <c r="AM264" s="26">
        <v>0.09419522</v>
      </c>
      <c r="AN264" s="50">
        <f t="shared" si="51"/>
        <v>0.53867893</v>
      </c>
      <c r="AO264" s="26">
        <v>6.30372</v>
      </c>
      <c r="AP264" s="26">
        <v>0.04415401</v>
      </c>
      <c r="AQ264" s="29">
        <f t="shared" si="52"/>
        <v>6.34787401</v>
      </c>
      <c r="AR264" s="26">
        <v>0</v>
      </c>
      <c r="AS264" s="26">
        <v>0</v>
      </c>
      <c r="AT264" s="26">
        <v>0</v>
      </c>
      <c r="AU264" s="26">
        <v>0</v>
      </c>
      <c r="AV264" s="30">
        <f t="shared" si="53"/>
        <v>0</v>
      </c>
      <c r="AW264" s="26">
        <v>0.6078535</v>
      </c>
      <c r="AX264" s="26">
        <v>0</v>
      </c>
      <c r="AY264" s="26">
        <v>0</v>
      </c>
      <c r="AZ264" s="26">
        <v>0.004415401</v>
      </c>
      <c r="BA264" s="26">
        <v>0</v>
      </c>
      <c r="BB264" s="26">
        <v>0</v>
      </c>
      <c r="BC264" s="26">
        <v>0</v>
      </c>
      <c r="BD264" s="31">
        <f t="shared" si="54"/>
        <v>0.6122689010000001</v>
      </c>
      <c r="BE264" s="26">
        <f t="shared" si="55"/>
        <v>99.999990841</v>
      </c>
    </row>
    <row r="265" spans="1:57" ht="12" customHeight="1">
      <c r="A265" s="2" t="s">
        <v>485</v>
      </c>
      <c r="B265" s="4">
        <v>91</v>
      </c>
      <c r="C265" s="4" t="s">
        <v>485</v>
      </c>
      <c r="D265" s="2" t="s">
        <v>63</v>
      </c>
      <c r="E265" s="22">
        <v>4</v>
      </c>
      <c r="F265" s="45">
        <v>10012.162</v>
      </c>
      <c r="G265" s="44">
        <v>445.63287671232877</v>
      </c>
      <c r="H265" s="4" t="s">
        <v>663</v>
      </c>
      <c r="I265" s="4" t="s">
        <v>860</v>
      </c>
      <c r="J265" s="25">
        <v>86</v>
      </c>
      <c r="K265" s="4" t="s">
        <v>656</v>
      </c>
      <c r="L265" s="13" t="s">
        <v>592</v>
      </c>
      <c r="M265" s="81" t="s">
        <v>860</v>
      </c>
      <c r="N265" s="63" t="s">
        <v>73</v>
      </c>
      <c r="O265" s="2" t="s">
        <v>73</v>
      </c>
      <c r="P265" s="95" t="s">
        <v>4</v>
      </c>
      <c r="Q265" s="100" t="s">
        <v>73</v>
      </c>
      <c r="R265" s="2" t="s">
        <v>860</v>
      </c>
      <c r="S265" s="2"/>
      <c r="T265" s="2"/>
      <c r="U265" s="2"/>
      <c r="V265" s="2"/>
      <c r="W265" s="2"/>
      <c r="X265" s="2" t="s">
        <v>860</v>
      </c>
      <c r="Y265" s="2" t="s">
        <v>860</v>
      </c>
      <c r="Z265" s="26">
        <v>3.38286</v>
      </c>
      <c r="AA265" s="26">
        <v>0.4995286</v>
      </c>
      <c r="AB265" s="26">
        <v>1.198119</v>
      </c>
      <c r="AC265" s="26">
        <v>0.4327222</v>
      </c>
      <c r="AD265" s="26">
        <v>0.4984317</v>
      </c>
      <c r="AE265" s="26">
        <v>0.590567</v>
      </c>
      <c r="AF265" s="27">
        <f t="shared" si="49"/>
        <v>6.6022285</v>
      </c>
      <c r="AG265" s="26">
        <v>0.05497368</v>
      </c>
      <c r="AH265" s="26">
        <v>0.1167899</v>
      </c>
      <c r="AI265" s="26">
        <v>0.157602</v>
      </c>
      <c r="AJ265" s="26">
        <v>0</v>
      </c>
      <c r="AK265" s="26">
        <v>0.08596719</v>
      </c>
      <c r="AL265" s="28">
        <f t="shared" si="50"/>
        <v>0.41533277</v>
      </c>
      <c r="AM265" s="26">
        <v>2.359957</v>
      </c>
      <c r="AN265" s="50">
        <f t="shared" si="51"/>
        <v>2.77528977</v>
      </c>
      <c r="AO265" s="26">
        <v>30.43571</v>
      </c>
      <c r="AP265" s="26">
        <v>12.91057</v>
      </c>
      <c r="AQ265" s="29">
        <f t="shared" si="52"/>
        <v>43.34628</v>
      </c>
      <c r="AR265" s="26">
        <v>5.226267</v>
      </c>
      <c r="AS265" s="26">
        <v>37.43039</v>
      </c>
      <c r="AT265" s="26">
        <v>4.495722E-05</v>
      </c>
      <c r="AU265" s="26">
        <v>0</v>
      </c>
      <c r="AV265" s="30">
        <f t="shared" si="53"/>
        <v>42.65670195722</v>
      </c>
      <c r="AW265" s="26">
        <v>0.8577477</v>
      </c>
      <c r="AX265" s="26">
        <v>0</v>
      </c>
      <c r="AY265" s="26">
        <v>3.165033</v>
      </c>
      <c r="AZ265" s="26">
        <v>0.1899263</v>
      </c>
      <c r="BA265" s="26">
        <v>0.3421154</v>
      </c>
      <c r="BB265" s="26">
        <v>0.04412101</v>
      </c>
      <c r="BC265" s="26">
        <v>0.02055444</v>
      </c>
      <c r="BD265" s="31">
        <f t="shared" si="54"/>
        <v>4.619497849999999</v>
      </c>
      <c r="BE265" s="26">
        <f t="shared" si="55"/>
        <v>99.99999807722001</v>
      </c>
    </row>
    <row r="266" spans="1:57" ht="12" customHeight="1">
      <c r="A266" s="2" t="s">
        <v>485</v>
      </c>
      <c r="B266" s="4">
        <v>91</v>
      </c>
      <c r="C266" s="4" t="s">
        <v>485</v>
      </c>
      <c r="D266" s="2" t="s">
        <v>63</v>
      </c>
      <c r="E266" s="22">
        <v>4</v>
      </c>
      <c r="F266" s="45">
        <v>1020.4313</v>
      </c>
      <c r="G266" s="44">
        <v>226.2945205479452</v>
      </c>
      <c r="H266" s="4" t="s">
        <v>258</v>
      </c>
      <c r="I266" s="4" t="s">
        <v>860</v>
      </c>
      <c r="J266" s="25">
        <v>10</v>
      </c>
      <c r="K266" s="4" t="s">
        <v>657</v>
      </c>
      <c r="L266" s="13" t="s">
        <v>593</v>
      </c>
      <c r="M266" s="13"/>
      <c r="N266" s="62" t="s">
        <v>483</v>
      </c>
      <c r="O266" s="2"/>
      <c r="P266" s="95" t="s">
        <v>1203</v>
      </c>
      <c r="Q266" s="99" t="s">
        <v>1203</v>
      </c>
      <c r="R266" s="2"/>
      <c r="S266" s="2"/>
      <c r="T266" s="2"/>
      <c r="U266" s="2"/>
      <c r="V266" s="2" t="s">
        <v>860</v>
      </c>
      <c r="W266" s="2"/>
      <c r="X266" s="2"/>
      <c r="Y266" s="2"/>
      <c r="Z266" s="26">
        <v>0.3380928</v>
      </c>
      <c r="AA266" s="26">
        <v>0.0007180098</v>
      </c>
      <c r="AB266" s="26">
        <v>0.8010296</v>
      </c>
      <c r="AC266" s="26">
        <v>0.2223138</v>
      </c>
      <c r="AD266" s="26">
        <v>0.6343616</v>
      </c>
      <c r="AE266" s="26">
        <v>0</v>
      </c>
      <c r="AF266" s="27">
        <f t="shared" si="49"/>
        <v>1.9965158098</v>
      </c>
      <c r="AG266" s="26">
        <v>0.007269849</v>
      </c>
      <c r="AH266" s="26">
        <v>0</v>
      </c>
      <c r="AI266" s="26">
        <v>0.01041114</v>
      </c>
      <c r="AJ266" s="26">
        <v>0</v>
      </c>
      <c r="AK266" s="26">
        <v>0</v>
      </c>
      <c r="AL266" s="28">
        <f t="shared" si="50"/>
        <v>0.017680989</v>
      </c>
      <c r="AM266" s="26">
        <v>0.02459183</v>
      </c>
      <c r="AN266" s="50">
        <f t="shared" si="51"/>
        <v>0.042272819</v>
      </c>
      <c r="AO266" s="26">
        <v>5.639338</v>
      </c>
      <c r="AP266" s="26">
        <v>13.26694</v>
      </c>
      <c r="AQ266" s="29">
        <f t="shared" si="52"/>
        <v>18.906278</v>
      </c>
      <c r="AR266" s="26">
        <v>8.354582</v>
      </c>
      <c r="AS266" s="26">
        <v>51.57285</v>
      </c>
      <c r="AT266" s="26">
        <v>0.2903452</v>
      </c>
      <c r="AU266" s="26">
        <v>0</v>
      </c>
      <c r="AV266" s="30">
        <f t="shared" si="53"/>
        <v>60.2177772</v>
      </c>
      <c r="AW266" s="26">
        <v>0.1713351</v>
      </c>
      <c r="AX266" s="26">
        <v>0</v>
      </c>
      <c r="AY266" s="26">
        <v>16.72209</v>
      </c>
      <c r="AZ266" s="26">
        <v>0.1531156</v>
      </c>
      <c r="BA266" s="26">
        <v>1.76397</v>
      </c>
      <c r="BB266" s="26">
        <v>0.01786049</v>
      </c>
      <c r="BC266" s="26">
        <v>0.008795619</v>
      </c>
      <c r="BD266" s="31">
        <f t="shared" si="54"/>
        <v>18.837166809000003</v>
      </c>
      <c r="BE266" s="26">
        <f t="shared" si="55"/>
        <v>100.00001063779999</v>
      </c>
    </row>
    <row r="267" spans="1:57" ht="12" customHeight="1">
      <c r="A267" s="2" t="s">
        <v>485</v>
      </c>
      <c r="B267" s="4">
        <v>91</v>
      </c>
      <c r="C267" s="4" t="s">
        <v>485</v>
      </c>
      <c r="D267" s="2" t="s">
        <v>63</v>
      </c>
      <c r="E267" s="22">
        <v>4</v>
      </c>
      <c r="F267" s="45">
        <v>12349.3407</v>
      </c>
      <c r="G267" s="44">
        <v>669.517808219178</v>
      </c>
      <c r="H267" s="4" t="s">
        <v>115</v>
      </c>
      <c r="I267" s="4" t="s">
        <v>860</v>
      </c>
      <c r="J267" s="25">
        <v>132</v>
      </c>
      <c r="K267" s="4" t="s">
        <v>132</v>
      </c>
      <c r="L267" s="13" t="s">
        <v>594</v>
      </c>
      <c r="M267" s="81" t="s">
        <v>860</v>
      </c>
      <c r="N267" s="62" t="s">
        <v>73</v>
      </c>
      <c r="O267" s="2" t="s">
        <v>73</v>
      </c>
      <c r="P267" s="95" t="s">
        <v>4</v>
      </c>
      <c r="Q267" s="99" t="s">
        <v>73</v>
      </c>
      <c r="R267" s="2"/>
      <c r="S267" s="2"/>
      <c r="T267" s="2"/>
      <c r="U267" s="2"/>
      <c r="V267" s="2"/>
      <c r="W267" s="2"/>
      <c r="X267" s="2" t="s">
        <v>860</v>
      </c>
      <c r="Y267" s="2" t="s">
        <v>860</v>
      </c>
      <c r="Z267" s="26">
        <v>5.292525</v>
      </c>
      <c r="AA267" s="26">
        <v>0.9511456</v>
      </c>
      <c r="AB267" s="26">
        <v>1.78375</v>
      </c>
      <c r="AC267" s="26">
        <v>0.4995753</v>
      </c>
      <c r="AD267" s="26">
        <v>0.4797848</v>
      </c>
      <c r="AE267" s="26">
        <v>0.8786164</v>
      </c>
      <c r="AF267" s="27">
        <f t="shared" si="49"/>
        <v>9.8853971</v>
      </c>
      <c r="AG267" s="26">
        <v>0.1612088</v>
      </c>
      <c r="AH267" s="26">
        <v>0.5223082</v>
      </c>
      <c r="AI267" s="26">
        <v>0.5721046</v>
      </c>
      <c r="AJ267" s="26">
        <v>0</v>
      </c>
      <c r="AK267" s="26">
        <v>0.07116956</v>
      </c>
      <c r="AL267" s="28">
        <f t="shared" si="50"/>
        <v>1.32679116</v>
      </c>
      <c r="AM267" s="26">
        <v>2.342402</v>
      </c>
      <c r="AN267" s="50">
        <f t="shared" si="51"/>
        <v>3.66919316</v>
      </c>
      <c r="AO267" s="26">
        <v>29.60085</v>
      </c>
      <c r="AP267" s="26">
        <v>11.48971</v>
      </c>
      <c r="AQ267" s="29">
        <f t="shared" si="52"/>
        <v>41.09056</v>
      </c>
      <c r="AR267" s="26">
        <v>4.97651</v>
      </c>
      <c r="AS267" s="26">
        <v>34.89304</v>
      </c>
      <c r="AT267" s="26">
        <v>0.02330834</v>
      </c>
      <c r="AU267" s="26">
        <v>0</v>
      </c>
      <c r="AV267" s="30">
        <f t="shared" si="53"/>
        <v>39.89285834</v>
      </c>
      <c r="AW267" s="26">
        <v>0.9317364</v>
      </c>
      <c r="AX267" s="26">
        <v>0</v>
      </c>
      <c r="AY267" s="26">
        <v>3.872651</v>
      </c>
      <c r="AZ267" s="26">
        <v>0.1875674</v>
      </c>
      <c r="BA267" s="26">
        <v>0.4151114</v>
      </c>
      <c r="BB267" s="26">
        <v>0.03777533</v>
      </c>
      <c r="BC267" s="26">
        <v>0.01715033</v>
      </c>
      <c r="BD267" s="31">
        <f t="shared" si="54"/>
        <v>5.461991859999999</v>
      </c>
      <c r="BE267" s="26">
        <f t="shared" si="55"/>
        <v>100.00000046000001</v>
      </c>
    </row>
    <row r="268" spans="1:57" ht="12" customHeight="1">
      <c r="A268" s="2" t="s">
        <v>485</v>
      </c>
      <c r="B268" s="4">
        <v>91</v>
      </c>
      <c r="C268" s="4" t="s">
        <v>485</v>
      </c>
      <c r="D268" s="2" t="s">
        <v>63</v>
      </c>
      <c r="E268" s="22">
        <v>4</v>
      </c>
      <c r="F268" s="45">
        <v>2536.5609</v>
      </c>
      <c r="G268" s="44">
        <v>344.7712328767123</v>
      </c>
      <c r="H268" s="4" t="s">
        <v>763</v>
      </c>
      <c r="I268" s="4" t="s">
        <v>860</v>
      </c>
      <c r="J268" s="25">
        <v>88</v>
      </c>
      <c r="K268" s="4" t="s">
        <v>133</v>
      </c>
      <c r="L268" s="13" t="s">
        <v>595</v>
      </c>
      <c r="M268" s="13"/>
      <c r="N268" s="62" t="s">
        <v>72</v>
      </c>
      <c r="O268" s="2"/>
      <c r="P268" s="95" t="s">
        <v>4</v>
      </c>
      <c r="Q268" s="99" t="s">
        <v>72</v>
      </c>
      <c r="R268" s="2"/>
      <c r="S268" s="2"/>
      <c r="T268" s="2"/>
      <c r="U268" s="2"/>
      <c r="V268" s="2"/>
      <c r="W268" s="2"/>
      <c r="X268" s="2"/>
      <c r="Y268" s="2"/>
      <c r="Z268" s="26">
        <v>3.361949</v>
      </c>
      <c r="AA268" s="26">
        <v>0.4923627</v>
      </c>
      <c r="AB268" s="26">
        <v>0.8358503</v>
      </c>
      <c r="AC268" s="26">
        <v>1.003554</v>
      </c>
      <c r="AD268" s="26">
        <v>0.728146</v>
      </c>
      <c r="AE268" s="26">
        <v>1.017676</v>
      </c>
      <c r="AF268" s="27">
        <f t="shared" si="49"/>
        <v>7.439538</v>
      </c>
      <c r="AG268" s="26">
        <v>7.778635</v>
      </c>
      <c r="AH268" s="26">
        <v>2.322353</v>
      </c>
      <c r="AI268" s="26">
        <v>2.379156</v>
      </c>
      <c r="AJ268" s="26">
        <v>0</v>
      </c>
      <c r="AK268" s="26">
        <v>0.009800884</v>
      </c>
      <c r="AL268" s="28">
        <f t="shared" si="50"/>
        <v>12.489944884000002</v>
      </c>
      <c r="AM268" s="26">
        <v>10.56704</v>
      </c>
      <c r="AN268" s="50">
        <f t="shared" si="51"/>
        <v>23.056984884000002</v>
      </c>
      <c r="AO268" s="26">
        <v>17.26006</v>
      </c>
      <c r="AP268" s="26">
        <v>5.836022</v>
      </c>
      <c r="AQ268" s="29">
        <f t="shared" si="52"/>
        <v>23.096082</v>
      </c>
      <c r="AR268" s="26">
        <v>5.631995</v>
      </c>
      <c r="AS268" s="26">
        <v>31.96936</v>
      </c>
      <c r="AT268" s="26">
        <v>0.02848931</v>
      </c>
      <c r="AU268" s="26">
        <v>0</v>
      </c>
      <c r="AV268" s="30">
        <f t="shared" si="53"/>
        <v>37.629844309999996</v>
      </c>
      <c r="AW268" s="26">
        <v>2.129426</v>
      </c>
      <c r="AX268" s="26">
        <v>0.004355948</v>
      </c>
      <c r="AY268" s="26">
        <v>5.294796</v>
      </c>
      <c r="AZ268" s="26">
        <v>0.03172114</v>
      </c>
      <c r="BA268" s="26">
        <v>1.317253</v>
      </c>
      <c r="BB268" s="26">
        <v>0</v>
      </c>
      <c r="BC268" s="26">
        <v>0</v>
      </c>
      <c r="BD268" s="31">
        <f t="shared" si="54"/>
        <v>8.777552088</v>
      </c>
      <c r="BE268" s="26">
        <f t="shared" si="55"/>
        <v>100.000001282</v>
      </c>
    </row>
    <row r="269" spans="1:57" ht="12" customHeight="1">
      <c r="A269" s="2" t="s">
        <v>485</v>
      </c>
      <c r="B269" s="4">
        <v>91</v>
      </c>
      <c r="C269" s="4" t="s">
        <v>485</v>
      </c>
      <c r="D269" s="2" t="s">
        <v>63</v>
      </c>
      <c r="E269" s="22">
        <v>4</v>
      </c>
      <c r="F269" s="45">
        <v>2731.31136</v>
      </c>
      <c r="G269" s="44">
        <v>317.65794520547945</v>
      </c>
      <c r="H269" s="4" t="s">
        <v>258</v>
      </c>
      <c r="I269" s="4" t="s">
        <v>860</v>
      </c>
      <c r="J269" s="25">
        <v>1</v>
      </c>
      <c r="K269" s="4" t="s">
        <v>134</v>
      </c>
      <c r="L269" s="13" t="s">
        <v>596</v>
      </c>
      <c r="M269" s="13"/>
      <c r="N269" s="60" t="s">
        <v>483</v>
      </c>
      <c r="O269" s="22" t="s">
        <v>483</v>
      </c>
      <c r="P269" s="95" t="s">
        <v>1203</v>
      </c>
      <c r="Q269" s="97" t="s">
        <v>1203</v>
      </c>
      <c r="V269" s="22" t="s">
        <v>860</v>
      </c>
      <c r="Z269" s="26">
        <v>0.002466465</v>
      </c>
      <c r="AA269" s="26">
        <v>0</v>
      </c>
      <c r="AB269" s="26">
        <v>0.2487076</v>
      </c>
      <c r="AC269" s="26">
        <v>0.03655775</v>
      </c>
      <c r="AD269" s="26">
        <v>0.06666214</v>
      </c>
      <c r="AE269" s="26">
        <v>0.04189612</v>
      </c>
      <c r="AF269" s="27">
        <f t="shared" si="49"/>
        <v>0.39629007499999996</v>
      </c>
      <c r="AG269" s="26">
        <v>0</v>
      </c>
      <c r="AH269" s="26">
        <v>0</v>
      </c>
      <c r="AI269" s="26">
        <v>0</v>
      </c>
      <c r="AJ269" s="26">
        <v>0</v>
      </c>
      <c r="AK269" s="26">
        <v>0</v>
      </c>
      <c r="AL269" s="28">
        <f t="shared" si="50"/>
        <v>0</v>
      </c>
      <c r="AM269" s="26">
        <v>0.877217</v>
      </c>
      <c r="AN269" s="50">
        <f t="shared" si="51"/>
        <v>0.877217</v>
      </c>
      <c r="AO269" s="26">
        <v>27.69547</v>
      </c>
      <c r="AP269" s="26">
        <v>1.921546</v>
      </c>
      <c r="AQ269" s="29">
        <f t="shared" si="52"/>
        <v>29.617016</v>
      </c>
      <c r="AR269" s="26">
        <v>11.80707</v>
      </c>
      <c r="AS269" s="26">
        <v>51.29687</v>
      </c>
      <c r="AT269" s="26">
        <v>0.1805588</v>
      </c>
      <c r="AU269" s="26">
        <v>0.02807716</v>
      </c>
      <c r="AV269" s="30">
        <f t="shared" si="53"/>
        <v>63.31257596</v>
      </c>
      <c r="AW269" s="26">
        <v>0.6689189</v>
      </c>
      <c r="AX269" s="26">
        <v>0.006622291</v>
      </c>
      <c r="AY269" s="26">
        <v>3.906645</v>
      </c>
      <c r="AZ269" s="26">
        <v>0.05088352</v>
      </c>
      <c r="BA269" s="26">
        <v>0.6915563</v>
      </c>
      <c r="BB269" s="26">
        <v>0</v>
      </c>
      <c r="BC269" s="26">
        <v>0.4722774</v>
      </c>
      <c r="BD269" s="31">
        <f t="shared" si="54"/>
        <v>5.796903411000001</v>
      </c>
      <c r="BE269" s="26">
        <f t="shared" si="55"/>
        <v>100.000002446</v>
      </c>
    </row>
    <row r="270" spans="1:57" ht="12" customHeight="1">
      <c r="A270" s="2" t="s">
        <v>485</v>
      </c>
      <c r="B270" s="4">
        <v>91</v>
      </c>
      <c r="C270" s="4" t="s">
        <v>485</v>
      </c>
      <c r="D270" s="2" t="s">
        <v>63</v>
      </c>
      <c r="E270" s="22">
        <v>4</v>
      </c>
      <c r="F270" s="45">
        <v>438.90944</v>
      </c>
      <c r="G270" s="44">
        <v>0.5548767123287665</v>
      </c>
      <c r="H270" s="4" t="s">
        <v>1215</v>
      </c>
      <c r="I270" s="4" t="s">
        <v>860</v>
      </c>
      <c r="J270" s="25">
        <v>1</v>
      </c>
      <c r="K270" s="4" t="s">
        <v>135</v>
      </c>
      <c r="L270" s="13" t="s">
        <v>597</v>
      </c>
      <c r="M270" s="13"/>
      <c r="N270" s="62" t="s">
        <v>1203</v>
      </c>
      <c r="O270" s="2"/>
      <c r="P270" s="95" t="s">
        <v>1203</v>
      </c>
      <c r="Q270" s="99" t="s">
        <v>1203</v>
      </c>
      <c r="R270" s="2"/>
      <c r="S270" s="2"/>
      <c r="T270" s="2"/>
      <c r="U270" s="2"/>
      <c r="V270" s="2"/>
      <c r="W270" s="2"/>
      <c r="X270" s="2"/>
      <c r="Y270" s="2"/>
      <c r="Z270" s="26">
        <v>0.001010305</v>
      </c>
      <c r="AA270" s="26">
        <v>0</v>
      </c>
      <c r="AB270" s="26">
        <v>1.500101</v>
      </c>
      <c r="AC270" s="26">
        <v>0</v>
      </c>
      <c r="AD270" s="26">
        <v>0</v>
      </c>
      <c r="AE270" s="26">
        <v>0.004243282</v>
      </c>
      <c r="AF270" s="27">
        <f t="shared" si="49"/>
        <v>1.505354587</v>
      </c>
      <c r="AG270" s="26">
        <v>0.02162053</v>
      </c>
      <c r="AH270" s="26">
        <v>0.06344716</v>
      </c>
      <c r="AI270" s="26">
        <v>0</v>
      </c>
      <c r="AJ270" s="26">
        <v>0</v>
      </c>
      <c r="AK270" s="26">
        <v>0</v>
      </c>
      <c r="AL270" s="28">
        <f t="shared" si="50"/>
        <v>0.08506769</v>
      </c>
      <c r="AM270" s="26">
        <v>1.418266</v>
      </c>
      <c r="AN270" s="50">
        <f t="shared" si="51"/>
        <v>1.50333369</v>
      </c>
      <c r="AO270" s="26">
        <v>91.6371</v>
      </c>
      <c r="AP270" s="26">
        <v>3.429178</v>
      </c>
      <c r="AQ270" s="29">
        <f t="shared" si="52"/>
        <v>95.066278</v>
      </c>
      <c r="AR270" s="26">
        <v>0.01717519</v>
      </c>
      <c r="AS270" s="26">
        <v>0.6397252</v>
      </c>
      <c r="AT270" s="26">
        <v>0</v>
      </c>
      <c r="AU270" s="26">
        <v>0.5560719</v>
      </c>
      <c r="AV270" s="30">
        <f t="shared" si="53"/>
        <v>1.21297229</v>
      </c>
      <c r="AW270" s="26">
        <v>0.1701354</v>
      </c>
      <c r="AX270" s="26">
        <v>0.225096</v>
      </c>
      <c r="AY270" s="26">
        <v>0</v>
      </c>
      <c r="AZ270" s="26">
        <v>0.1838755</v>
      </c>
      <c r="BA270" s="26">
        <v>0</v>
      </c>
      <c r="BB270" s="26">
        <v>0.1329561</v>
      </c>
      <c r="BC270" s="26">
        <v>0</v>
      </c>
      <c r="BD270" s="31">
        <f t="shared" si="54"/>
        <v>0.712063</v>
      </c>
      <c r="BE270" s="26">
        <f t="shared" si="55"/>
        <v>100.000001567</v>
      </c>
    </row>
    <row r="271" spans="1:57" ht="12" customHeight="1">
      <c r="A271" s="2" t="s">
        <v>485</v>
      </c>
      <c r="B271" s="4">
        <v>91</v>
      </c>
      <c r="C271" s="4" t="s">
        <v>485</v>
      </c>
      <c r="D271" s="2" t="s">
        <v>63</v>
      </c>
      <c r="E271" s="22">
        <v>4</v>
      </c>
      <c r="F271" s="45">
        <v>1477.8871</v>
      </c>
      <c r="G271" s="44">
        <v>13.756712328767122</v>
      </c>
      <c r="H271" s="4" t="s">
        <v>761</v>
      </c>
      <c r="I271" s="4" t="s">
        <v>860</v>
      </c>
      <c r="J271" s="25">
        <v>2</v>
      </c>
      <c r="K271" s="4" t="s">
        <v>136</v>
      </c>
      <c r="L271" s="13" t="s">
        <v>1143</v>
      </c>
      <c r="M271" s="81" t="s">
        <v>860</v>
      </c>
      <c r="N271" s="63" t="s">
        <v>1062</v>
      </c>
      <c r="O271" s="2" t="s">
        <v>1062</v>
      </c>
      <c r="P271" s="95" t="s">
        <v>1203</v>
      </c>
      <c r="Q271" s="100" t="s">
        <v>9</v>
      </c>
      <c r="R271" s="2" t="s">
        <v>860</v>
      </c>
      <c r="S271" s="2" t="s">
        <v>860</v>
      </c>
      <c r="T271" s="2" t="s">
        <v>860</v>
      </c>
      <c r="U271" s="2" t="s">
        <v>860</v>
      </c>
      <c r="V271" s="2"/>
      <c r="W271" s="2"/>
      <c r="X271" s="2"/>
      <c r="Y271" s="2"/>
      <c r="Z271" s="26">
        <v>0.07468675</v>
      </c>
      <c r="AA271" s="26">
        <v>0.0007334215</v>
      </c>
      <c r="AB271" s="26">
        <v>0.9206884</v>
      </c>
      <c r="AC271" s="26">
        <v>0.03165936</v>
      </c>
      <c r="AD271" s="26">
        <v>0</v>
      </c>
      <c r="AE271" s="26">
        <v>0.008495465</v>
      </c>
      <c r="AF271" s="27">
        <f t="shared" si="49"/>
        <v>1.0362633964999999</v>
      </c>
      <c r="AG271" s="26">
        <v>8.127715</v>
      </c>
      <c r="AH271" s="26">
        <v>6.115329</v>
      </c>
      <c r="AI271" s="26">
        <v>5.329529</v>
      </c>
      <c r="AJ271" s="26">
        <v>0</v>
      </c>
      <c r="AK271" s="26">
        <v>0</v>
      </c>
      <c r="AL271" s="28">
        <f t="shared" si="50"/>
        <v>19.572573000000002</v>
      </c>
      <c r="AM271" s="26">
        <v>3.100295</v>
      </c>
      <c r="AN271" s="50">
        <f t="shared" si="51"/>
        <v>22.672868</v>
      </c>
      <c r="AO271" s="26">
        <v>71.1615</v>
      </c>
      <c r="AP271" s="26">
        <v>3.781338</v>
      </c>
      <c r="AQ271" s="29">
        <f t="shared" si="52"/>
        <v>74.94283800000001</v>
      </c>
      <c r="AR271" s="26">
        <v>0.005195069</v>
      </c>
      <c r="AS271" s="26">
        <v>0.193501</v>
      </c>
      <c r="AT271" s="26">
        <v>0</v>
      </c>
      <c r="AU271" s="26">
        <v>0.168198</v>
      </c>
      <c r="AV271" s="30">
        <f t="shared" si="53"/>
        <v>0.366894069</v>
      </c>
      <c r="AW271" s="26">
        <v>0.2113476</v>
      </c>
      <c r="AX271" s="26">
        <v>0.06808596</v>
      </c>
      <c r="AY271" s="26">
        <v>0</v>
      </c>
      <c r="AZ271" s="26">
        <v>0.661485</v>
      </c>
      <c r="BA271" s="26">
        <v>0</v>
      </c>
      <c r="BB271" s="26">
        <v>0.04021594</v>
      </c>
      <c r="BC271" s="26">
        <v>0</v>
      </c>
      <c r="BD271" s="31">
        <f t="shared" si="54"/>
        <v>0.9811344999999999</v>
      </c>
      <c r="BE271" s="26">
        <f t="shared" si="55"/>
        <v>99.9999979655</v>
      </c>
    </row>
    <row r="272" spans="1:57" ht="12" customHeight="1">
      <c r="A272" s="2" t="s">
        <v>485</v>
      </c>
      <c r="B272" s="4">
        <v>91</v>
      </c>
      <c r="C272" s="4" t="s">
        <v>485</v>
      </c>
      <c r="D272" s="2" t="s">
        <v>63</v>
      </c>
      <c r="E272" s="22">
        <v>4</v>
      </c>
      <c r="F272" s="45">
        <v>25015.6442</v>
      </c>
      <c r="G272" s="44">
        <v>1502.5657534246575</v>
      </c>
      <c r="H272" s="4" t="s">
        <v>763</v>
      </c>
      <c r="I272" s="4" t="s">
        <v>860</v>
      </c>
      <c r="J272" s="25">
        <v>88</v>
      </c>
      <c r="K272" s="4" t="s">
        <v>137</v>
      </c>
      <c r="L272" s="13" t="s">
        <v>1144</v>
      </c>
      <c r="M272" s="13"/>
      <c r="N272" s="62" t="s">
        <v>72</v>
      </c>
      <c r="O272" s="2"/>
      <c r="P272" s="95" t="s">
        <v>4</v>
      </c>
      <c r="Q272" s="99" t="s">
        <v>72</v>
      </c>
      <c r="R272" s="2"/>
      <c r="S272" s="2"/>
      <c r="T272" s="2"/>
      <c r="U272" s="2"/>
      <c r="V272" s="2"/>
      <c r="W272" s="2"/>
      <c r="X272" s="2"/>
      <c r="Y272" s="2"/>
      <c r="Z272" s="26">
        <v>3.632322</v>
      </c>
      <c r="AA272" s="26">
        <v>0.5842052</v>
      </c>
      <c r="AB272" s="26">
        <v>1.354406</v>
      </c>
      <c r="AC272" s="26">
        <v>0.4858634</v>
      </c>
      <c r="AD272" s="26">
        <v>0.3539299</v>
      </c>
      <c r="AE272" s="26">
        <v>0.6997347</v>
      </c>
      <c r="AF272" s="27">
        <f t="shared" si="49"/>
        <v>7.1104612</v>
      </c>
      <c r="AG272" s="26">
        <v>4.979111</v>
      </c>
      <c r="AH272" s="26">
        <v>2.026326</v>
      </c>
      <c r="AI272" s="26">
        <v>1.956003</v>
      </c>
      <c r="AJ272" s="26">
        <v>0</v>
      </c>
      <c r="AK272" s="26">
        <v>0.05821757</v>
      </c>
      <c r="AL272" s="28">
        <f t="shared" si="50"/>
        <v>9.01965757</v>
      </c>
      <c r="AM272" s="26">
        <v>4.835716</v>
      </c>
      <c r="AN272" s="50">
        <f t="shared" si="51"/>
        <v>13.85537357</v>
      </c>
      <c r="AO272" s="26">
        <v>31.99455</v>
      </c>
      <c r="AP272" s="26">
        <v>7.102064</v>
      </c>
      <c r="AQ272" s="29">
        <f t="shared" si="52"/>
        <v>39.096614</v>
      </c>
      <c r="AR272" s="26">
        <v>4.83587</v>
      </c>
      <c r="AS272" s="26">
        <v>29.47715</v>
      </c>
      <c r="AT272" s="26">
        <v>0.03474084</v>
      </c>
      <c r="AU272" s="26">
        <v>0.01506892</v>
      </c>
      <c r="AV272" s="30">
        <f t="shared" si="53"/>
        <v>34.36282976</v>
      </c>
      <c r="AW272" s="26">
        <v>1.394737</v>
      </c>
      <c r="AX272" s="26">
        <v>0.007151472</v>
      </c>
      <c r="AY272" s="26">
        <v>3.379629</v>
      </c>
      <c r="AZ272" s="26">
        <v>0.1928356</v>
      </c>
      <c r="BA272" s="26">
        <v>0.4961969</v>
      </c>
      <c r="BB272" s="26">
        <v>0.04560764</v>
      </c>
      <c r="BC272" s="26">
        <v>0.05856476</v>
      </c>
      <c r="BD272" s="31">
        <f t="shared" si="54"/>
        <v>5.574722372</v>
      </c>
      <c r="BE272" s="26">
        <f t="shared" si="55"/>
        <v>100.000000902</v>
      </c>
    </row>
    <row r="273" spans="1:57" ht="12" customHeight="1">
      <c r="A273" s="2" t="s">
        <v>485</v>
      </c>
      <c r="B273" s="4">
        <v>91</v>
      </c>
      <c r="C273" s="4" t="s">
        <v>485</v>
      </c>
      <c r="D273" s="2" t="s">
        <v>63</v>
      </c>
      <c r="E273" s="22">
        <v>4</v>
      </c>
      <c r="F273" s="45">
        <v>43054.2807</v>
      </c>
      <c r="G273" s="44">
        <v>1015.7164383561644</v>
      </c>
      <c r="H273" s="4" t="s">
        <v>761</v>
      </c>
      <c r="I273" s="4" t="s">
        <v>860</v>
      </c>
      <c r="J273" s="25">
        <v>54</v>
      </c>
      <c r="K273" s="4" t="s">
        <v>138</v>
      </c>
      <c r="L273" s="13" t="s">
        <v>598</v>
      </c>
      <c r="M273" s="81" t="s">
        <v>860</v>
      </c>
      <c r="N273" s="62" t="s">
        <v>72</v>
      </c>
      <c r="O273" s="2"/>
      <c r="P273" s="95" t="s">
        <v>1203</v>
      </c>
      <c r="Q273" s="99" t="s">
        <v>72</v>
      </c>
      <c r="R273" s="2"/>
      <c r="S273" s="2"/>
      <c r="T273" s="2"/>
      <c r="U273" s="2"/>
      <c r="V273" s="2"/>
      <c r="W273" s="2"/>
      <c r="X273" s="2"/>
      <c r="Y273" s="2"/>
      <c r="Z273" s="26">
        <v>2.250963</v>
      </c>
      <c r="AA273" s="26">
        <v>0.3514062</v>
      </c>
      <c r="AB273" s="26">
        <v>0.9045849</v>
      </c>
      <c r="AC273" s="26">
        <v>0.3032648</v>
      </c>
      <c r="AD273" s="26">
        <v>0.2059644</v>
      </c>
      <c r="AE273" s="26">
        <v>0.4189374</v>
      </c>
      <c r="AF273" s="27">
        <f t="shared" si="49"/>
        <v>4.4351207</v>
      </c>
      <c r="AG273" s="26">
        <v>5.601134</v>
      </c>
      <c r="AH273" s="26">
        <v>6.451072</v>
      </c>
      <c r="AI273" s="26">
        <v>4.458047</v>
      </c>
      <c r="AJ273" s="26">
        <v>0</v>
      </c>
      <c r="AK273" s="26">
        <v>0.04053112</v>
      </c>
      <c r="AL273" s="28">
        <f t="shared" si="50"/>
        <v>16.55078412</v>
      </c>
      <c r="AM273" s="26">
        <v>4.300813</v>
      </c>
      <c r="AN273" s="50">
        <f t="shared" si="51"/>
        <v>20.85159712</v>
      </c>
      <c r="AO273" s="26">
        <v>46.6223</v>
      </c>
      <c r="AP273" s="26">
        <v>4.250234</v>
      </c>
      <c r="AQ273" s="29">
        <f t="shared" si="52"/>
        <v>50.872534</v>
      </c>
      <c r="AR273" s="26">
        <v>2.80811</v>
      </c>
      <c r="AS273" s="26">
        <v>17.39091</v>
      </c>
      <c r="AT273" s="26">
        <v>0.02012597</v>
      </c>
      <c r="AU273" s="26">
        <v>0.0355079</v>
      </c>
      <c r="AV273" s="30">
        <f t="shared" si="53"/>
        <v>20.25465387</v>
      </c>
      <c r="AW273" s="26">
        <v>1.037699</v>
      </c>
      <c r="AX273" s="26">
        <v>0.03503432</v>
      </c>
      <c r="AY273" s="26">
        <v>1.952647</v>
      </c>
      <c r="AZ273" s="26">
        <v>0.2091326</v>
      </c>
      <c r="BA273" s="26">
        <v>0.2866875</v>
      </c>
      <c r="BB273" s="26">
        <v>0.03103684</v>
      </c>
      <c r="BC273" s="26">
        <v>0.03385141</v>
      </c>
      <c r="BD273" s="31">
        <f t="shared" si="54"/>
        <v>3.5860886700000005</v>
      </c>
      <c r="BE273" s="26">
        <f t="shared" si="55"/>
        <v>99.99999436</v>
      </c>
    </row>
    <row r="274" spans="1:57" ht="12" customHeight="1">
      <c r="A274" s="2" t="s">
        <v>485</v>
      </c>
      <c r="B274" s="4">
        <v>91</v>
      </c>
      <c r="C274" s="4" t="s">
        <v>485</v>
      </c>
      <c r="D274" s="2" t="s">
        <v>63</v>
      </c>
      <c r="E274" s="22">
        <v>4</v>
      </c>
      <c r="F274" s="45">
        <v>63677.866</v>
      </c>
      <c r="G274" s="44">
        <v>835.2671232876712</v>
      </c>
      <c r="H274" s="4" t="s">
        <v>761</v>
      </c>
      <c r="I274" s="4" t="s">
        <v>860</v>
      </c>
      <c r="J274" s="25">
        <v>38</v>
      </c>
      <c r="K274" s="4" t="s">
        <v>397</v>
      </c>
      <c r="L274" s="13" t="s">
        <v>599</v>
      </c>
      <c r="M274" s="13"/>
      <c r="N274" s="62" t="s">
        <v>72</v>
      </c>
      <c r="O274" s="2"/>
      <c r="P274" s="95" t="s">
        <v>8</v>
      </c>
      <c r="Q274" s="99" t="s">
        <v>72</v>
      </c>
      <c r="R274" s="2"/>
      <c r="S274" s="2"/>
      <c r="T274" s="2"/>
      <c r="U274" s="2"/>
      <c r="V274" s="2"/>
      <c r="W274" s="2"/>
      <c r="X274" s="2"/>
      <c r="Y274" s="2"/>
      <c r="Z274" s="26">
        <v>1.619299</v>
      </c>
      <c r="AA274" s="26">
        <v>0.2456309</v>
      </c>
      <c r="AB274" s="26">
        <v>0.7437745</v>
      </c>
      <c r="AC274" s="26">
        <v>0.2341934</v>
      </c>
      <c r="AD274" s="26">
        <v>0.1434782</v>
      </c>
      <c r="AE274" s="26">
        <v>0.2991039</v>
      </c>
      <c r="AF274" s="27">
        <f t="shared" si="49"/>
        <v>3.2854799000000003</v>
      </c>
      <c r="AG274" s="26">
        <v>6.292111</v>
      </c>
      <c r="AH274" s="26">
        <v>8.581458</v>
      </c>
      <c r="AI274" s="26">
        <v>7.991445</v>
      </c>
      <c r="AJ274" s="26">
        <v>0</v>
      </c>
      <c r="AK274" s="26">
        <v>0.02822868</v>
      </c>
      <c r="AL274" s="28">
        <f t="shared" si="50"/>
        <v>22.89324268</v>
      </c>
      <c r="AM274" s="26">
        <v>3.522411</v>
      </c>
      <c r="AN274" s="50">
        <f t="shared" si="51"/>
        <v>26.41565368</v>
      </c>
      <c r="AO274" s="26">
        <v>50.064</v>
      </c>
      <c r="AP274" s="26">
        <v>3.018142</v>
      </c>
      <c r="AQ274" s="29">
        <f t="shared" si="52"/>
        <v>53.082142</v>
      </c>
      <c r="AR274" s="26">
        <v>1.968335</v>
      </c>
      <c r="AS274" s="26">
        <v>12.16817</v>
      </c>
      <c r="AT274" s="26">
        <v>0.01501238</v>
      </c>
      <c r="AU274" s="26">
        <v>0.03827486</v>
      </c>
      <c r="AV274" s="30">
        <f t="shared" si="53"/>
        <v>14.18979224</v>
      </c>
      <c r="AW274" s="26">
        <v>0.9051298</v>
      </c>
      <c r="AX274" s="26">
        <v>0.2316728</v>
      </c>
      <c r="AY274" s="26">
        <v>1.359959</v>
      </c>
      <c r="AZ274" s="26">
        <v>0.2818202</v>
      </c>
      <c r="BA274" s="26">
        <v>0.1996691</v>
      </c>
      <c r="BB274" s="26">
        <v>0.02510176</v>
      </c>
      <c r="BC274" s="26">
        <v>0.02357647</v>
      </c>
      <c r="BD274" s="31">
        <f t="shared" si="54"/>
        <v>3.02692913</v>
      </c>
      <c r="BE274" s="26">
        <f t="shared" si="55"/>
        <v>99.99999695</v>
      </c>
    </row>
    <row r="275" spans="1:57" ht="12" customHeight="1">
      <c r="A275" s="2" t="s">
        <v>473</v>
      </c>
      <c r="B275" s="4">
        <v>91</v>
      </c>
      <c r="C275" s="4" t="s">
        <v>473</v>
      </c>
      <c r="D275" s="2" t="s">
        <v>63</v>
      </c>
      <c r="E275" s="22">
        <v>4</v>
      </c>
      <c r="F275" s="45">
        <v>151213.523</v>
      </c>
      <c r="G275" s="44">
        <v>2048.541095890411</v>
      </c>
      <c r="H275" s="4" t="s">
        <v>763</v>
      </c>
      <c r="I275" s="4" t="s">
        <v>860</v>
      </c>
      <c r="J275" s="25">
        <v>18</v>
      </c>
      <c r="K275" s="4" t="s">
        <v>898</v>
      </c>
      <c r="L275" s="13" t="s">
        <v>1134</v>
      </c>
      <c r="M275" s="13"/>
      <c r="N275" s="62" t="s">
        <v>1203</v>
      </c>
      <c r="O275" s="2"/>
      <c r="P275" s="95" t="s">
        <v>1203</v>
      </c>
      <c r="Q275" s="99" t="s">
        <v>1203</v>
      </c>
      <c r="R275" s="2"/>
      <c r="S275" s="2"/>
      <c r="T275" s="2"/>
      <c r="U275" s="2"/>
      <c r="V275" s="2"/>
      <c r="W275" s="2"/>
      <c r="X275" s="2"/>
      <c r="Y275" s="2"/>
      <c r="Z275" s="26">
        <v>0.7475647</v>
      </c>
      <c r="AA275" s="26">
        <v>0.1129625</v>
      </c>
      <c r="AB275" s="26">
        <v>0.4065423</v>
      </c>
      <c r="AC275" s="26">
        <v>0.1250993</v>
      </c>
      <c r="AD275" s="26">
        <v>0.06077554</v>
      </c>
      <c r="AE275" s="26">
        <v>0.1418318</v>
      </c>
      <c r="AF275" s="27">
        <f t="shared" si="49"/>
        <v>1.59477614</v>
      </c>
      <c r="AG275" s="26">
        <v>5.860977</v>
      </c>
      <c r="AH275" s="26">
        <v>4.96273</v>
      </c>
      <c r="AI275" s="26">
        <v>4.346362</v>
      </c>
      <c r="AJ275" s="26">
        <v>0</v>
      </c>
      <c r="AK275" s="26">
        <v>0.01193168</v>
      </c>
      <c r="AL275" s="28">
        <f t="shared" si="50"/>
        <v>15.182000679999998</v>
      </c>
      <c r="AM275" s="26">
        <v>3.077701</v>
      </c>
      <c r="AN275" s="50">
        <f t="shared" si="51"/>
        <v>18.25970168</v>
      </c>
      <c r="AO275" s="26">
        <v>49.56756</v>
      </c>
      <c r="AP275" s="26">
        <v>17.07191</v>
      </c>
      <c r="AQ275" s="29">
        <f t="shared" si="52"/>
        <v>66.63947</v>
      </c>
      <c r="AR275" s="26">
        <v>1.397876</v>
      </c>
      <c r="AS275" s="26">
        <v>8.948387</v>
      </c>
      <c r="AT275" s="26">
        <v>0.06852885</v>
      </c>
      <c r="AU275" s="26">
        <v>0.2066858</v>
      </c>
      <c r="AV275" s="30">
        <f t="shared" si="53"/>
        <v>10.621477650000001</v>
      </c>
      <c r="AW275" s="26">
        <v>0.8474391</v>
      </c>
      <c r="AX275" s="26">
        <v>0.840942</v>
      </c>
      <c r="AY275" s="26">
        <v>0.6803396</v>
      </c>
      <c r="AZ275" s="26">
        <v>0.2133767</v>
      </c>
      <c r="BA275" s="26">
        <v>0.09946895</v>
      </c>
      <c r="BB275" s="26">
        <v>0.05269822</v>
      </c>
      <c r="BC275" s="26">
        <v>0.1503146</v>
      </c>
      <c r="BD275" s="31">
        <f t="shared" si="54"/>
        <v>2.88457917</v>
      </c>
      <c r="BE275" s="26">
        <f t="shared" si="55"/>
        <v>100.00000464</v>
      </c>
    </row>
    <row r="276" spans="1:57" ht="12" customHeight="1">
      <c r="A276" s="2" t="s">
        <v>473</v>
      </c>
      <c r="B276" s="4">
        <v>91</v>
      </c>
      <c r="C276" s="4" t="s">
        <v>473</v>
      </c>
      <c r="D276" s="2" t="s">
        <v>63</v>
      </c>
      <c r="E276" s="22">
        <v>4</v>
      </c>
      <c r="F276" s="45">
        <v>363.772608</v>
      </c>
      <c r="G276" s="44">
        <v>6.1665205479452085</v>
      </c>
      <c r="H276" s="4" t="s">
        <v>1127</v>
      </c>
      <c r="I276" s="4" t="s">
        <v>860</v>
      </c>
      <c r="J276" s="25">
        <v>4</v>
      </c>
      <c r="K276" s="4" t="s">
        <v>899</v>
      </c>
      <c r="L276" s="13" t="s">
        <v>1135</v>
      </c>
      <c r="M276" s="13"/>
      <c r="N276" s="63" t="s">
        <v>1062</v>
      </c>
      <c r="O276" s="2" t="s">
        <v>1062</v>
      </c>
      <c r="P276" s="95" t="s">
        <v>9</v>
      </c>
      <c r="Q276" s="100" t="s">
        <v>9</v>
      </c>
      <c r="R276" s="2" t="s">
        <v>860</v>
      </c>
      <c r="S276" s="2" t="s">
        <v>860</v>
      </c>
      <c r="T276" s="2" t="s">
        <v>860</v>
      </c>
      <c r="U276" s="2" t="s">
        <v>860</v>
      </c>
      <c r="V276" s="2"/>
      <c r="W276" s="2"/>
      <c r="X276" s="2"/>
      <c r="Y276" s="2"/>
      <c r="Z276" s="26">
        <v>0.1259299</v>
      </c>
      <c r="AA276" s="26">
        <v>0</v>
      </c>
      <c r="AB276" s="26">
        <v>0.4243023</v>
      </c>
      <c r="AC276" s="26">
        <v>0.07521159</v>
      </c>
      <c r="AD276" s="26">
        <v>0.001237033</v>
      </c>
      <c r="AE276" s="26">
        <v>0</v>
      </c>
      <c r="AF276" s="27">
        <f t="shared" si="49"/>
        <v>0.626680823</v>
      </c>
      <c r="AG276" s="26">
        <v>61.86079</v>
      </c>
      <c r="AH276" s="26">
        <v>2.493858</v>
      </c>
      <c r="AI276" s="26">
        <v>0</v>
      </c>
      <c r="AJ276" s="26">
        <v>0</v>
      </c>
      <c r="AK276" s="26">
        <v>0</v>
      </c>
      <c r="AL276" s="28">
        <f t="shared" si="50"/>
        <v>64.354648</v>
      </c>
      <c r="AM276" s="26">
        <v>7.253466</v>
      </c>
      <c r="AN276" s="50">
        <f t="shared" si="51"/>
        <v>71.608114</v>
      </c>
      <c r="AO276" s="26">
        <v>24.92918</v>
      </c>
      <c r="AP276" s="26">
        <v>0</v>
      </c>
      <c r="AQ276" s="29">
        <f t="shared" si="52"/>
        <v>24.92918</v>
      </c>
      <c r="AR276" s="26">
        <v>2.421863</v>
      </c>
      <c r="AS276" s="26">
        <v>0.07273753</v>
      </c>
      <c r="AT276" s="26">
        <v>0</v>
      </c>
      <c r="AU276" s="26">
        <v>0</v>
      </c>
      <c r="AV276" s="30">
        <f t="shared" si="53"/>
        <v>2.49460053</v>
      </c>
      <c r="AW276" s="26">
        <v>0.2187074</v>
      </c>
      <c r="AX276" s="26">
        <v>0.1024263</v>
      </c>
      <c r="AY276" s="26">
        <v>0</v>
      </c>
      <c r="AZ276" s="26">
        <v>0.02028734</v>
      </c>
      <c r="BA276" s="26">
        <v>0</v>
      </c>
      <c r="BB276" s="26">
        <v>0</v>
      </c>
      <c r="BC276" s="26">
        <v>0</v>
      </c>
      <c r="BD276" s="31">
        <f t="shared" si="54"/>
        <v>0.34142103999999995</v>
      </c>
      <c r="BE276" s="26">
        <f t="shared" si="55"/>
        <v>99.999996393</v>
      </c>
    </row>
    <row r="277" spans="1:57" ht="12" customHeight="1">
      <c r="A277" s="2" t="s">
        <v>473</v>
      </c>
      <c r="B277" s="4">
        <v>91</v>
      </c>
      <c r="C277" s="4" t="s">
        <v>473</v>
      </c>
      <c r="D277" s="2" t="s">
        <v>63</v>
      </c>
      <c r="E277" s="22">
        <v>4</v>
      </c>
      <c r="F277" s="45">
        <v>2503.2087</v>
      </c>
      <c r="G277" s="44">
        <v>217.32054794520548</v>
      </c>
      <c r="H277" s="4" t="s">
        <v>370</v>
      </c>
      <c r="I277" s="4" t="s">
        <v>860</v>
      </c>
      <c r="J277" s="25">
        <v>0</v>
      </c>
      <c r="K277" s="4" t="s">
        <v>369</v>
      </c>
      <c r="L277" s="13" t="s">
        <v>744</v>
      </c>
      <c r="M277" s="13"/>
      <c r="N277" s="62" t="s">
        <v>1203</v>
      </c>
      <c r="O277" s="2"/>
      <c r="P277" s="95" t="s">
        <v>1203</v>
      </c>
      <c r="Q277" s="99" t="s">
        <v>1203</v>
      </c>
      <c r="R277" s="2"/>
      <c r="S277" s="2"/>
      <c r="T277" s="2"/>
      <c r="U277" s="2"/>
      <c r="V277" s="2"/>
      <c r="W277" s="2"/>
      <c r="X277" s="2"/>
      <c r="Y277" s="2"/>
      <c r="Z277" s="26">
        <v>0</v>
      </c>
      <c r="AA277" s="26">
        <v>0</v>
      </c>
      <c r="AB277" s="26">
        <v>0.02038588</v>
      </c>
      <c r="AC277" s="26">
        <v>0</v>
      </c>
      <c r="AD277" s="26">
        <v>0</v>
      </c>
      <c r="AE277" s="26">
        <v>0</v>
      </c>
      <c r="AF277" s="27">
        <f t="shared" si="49"/>
        <v>0.02038588</v>
      </c>
      <c r="AG277" s="26">
        <v>0.07974582</v>
      </c>
      <c r="AH277" s="26">
        <v>0.01107381</v>
      </c>
      <c r="AI277" s="26">
        <v>0</v>
      </c>
      <c r="AJ277" s="26">
        <v>0</v>
      </c>
      <c r="AK277" s="26">
        <v>0</v>
      </c>
      <c r="AL277" s="28">
        <f t="shared" si="50"/>
        <v>0.09081963</v>
      </c>
      <c r="AM277" s="26">
        <v>0.3838442</v>
      </c>
      <c r="AN277" s="50">
        <f t="shared" si="51"/>
        <v>0.47466383</v>
      </c>
      <c r="AO277" s="26">
        <v>93.1955</v>
      </c>
      <c r="AP277" s="26">
        <v>0</v>
      </c>
      <c r="AQ277" s="29">
        <f t="shared" si="52"/>
        <v>93.1955</v>
      </c>
      <c r="AR277" s="26">
        <v>0.1738732</v>
      </c>
      <c r="AS277" s="26">
        <v>0.2056924</v>
      </c>
      <c r="AT277" s="26">
        <v>0</v>
      </c>
      <c r="AU277" s="26">
        <v>0.01387822</v>
      </c>
      <c r="AV277" s="30">
        <f t="shared" si="53"/>
        <v>0.39344382</v>
      </c>
      <c r="AW277" s="26">
        <v>0.7524439</v>
      </c>
      <c r="AX277" s="26">
        <v>4.625653</v>
      </c>
      <c r="AY277" s="26">
        <v>0</v>
      </c>
      <c r="AZ277" s="26">
        <v>0.5379068</v>
      </c>
      <c r="BA277" s="26">
        <v>0</v>
      </c>
      <c r="BB277" s="26">
        <v>0</v>
      </c>
      <c r="BC277" s="26">
        <v>0</v>
      </c>
      <c r="BD277" s="31">
        <f t="shared" si="54"/>
        <v>5.9160037</v>
      </c>
      <c r="BE277" s="26">
        <f t="shared" si="55"/>
        <v>99.99999723</v>
      </c>
    </row>
    <row r="278" spans="1:57" ht="12" customHeight="1">
      <c r="A278" s="2" t="s">
        <v>473</v>
      </c>
      <c r="B278" s="4">
        <v>91</v>
      </c>
      <c r="C278" s="4" t="s">
        <v>473</v>
      </c>
      <c r="D278" s="2" t="s">
        <v>63</v>
      </c>
      <c r="E278" s="22">
        <v>4</v>
      </c>
      <c r="F278" s="45">
        <v>32866.1647</v>
      </c>
      <c r="G278" s="44">
        <v>2387.9068493150685</v>
      </c>
      <c r="H278" s="4" t="s">
        <v>763</v>
      </c>
      <c r="I278" s="4" t="s">
        <v>860</v>
      </c>
      <c r="J278" s="25">
        <v>1</v>
      </c>
      <c r="K278" s="4" t="s">
        <v>371</v>
      </c>
      <c r="L278" s="13" t="s">
        <v>562</v>
      </c>
      <c r="M278" s="13"/>
      <c r="N278" s="62" t="s">
        <v>1203</v>
      </c>
      <c r="O278" s="2"/>
      <c r="P278" s="95" t="s">
        <v>1203</v>
      </c>
      <c r="Q278" s="99" t="s">
        <v>1203</v>
      </c>
      <c r="R278" s="2"/>
      <c r="S278" s="2"/>
      <c r="T278" s="2"/>
      <c r="U278" s="2"/>
      <c r="V278" s="2"/>
      <c r="W278" s="2"/>
      <c r="X278" s="2"/>
      <c r="Y278" s="2"/>
      <c r="Z278" s="26">
        <v>0.04035009</v>
      </c>
      <c r="AA278" s="26">
        <v>0</v>
      </c>
      <c r="AB278" s="26">
        <v>0.0917605</v>
      </c>
      <c r="AC278" s="26">
        <v>0.02567235</v>
      </c>
      <c r="AD278" s="26">
        <v>0.001166551</v>
      </c>
      <c r="AE278" s="26">
        <v>0.007023955</v>
      </c>
      <c r="AF278" s="27">
        <f t="shared" si="49"/>
        <v>0.165973446</v>
      </c>
      <c r="AG278" s="26">
        <v>9.678613</v>
      </c>
      <c r="AH278" s="26">
        <v>0.4942153</v>
      </c>
      <c r="AI278" s="26">
        <v>0.01177505</v>
      </c>
      <c r="AJ278" s="26">
        <v>0</v>
      </c>
      <c r="AK278" s="26">
        <v>0.0002190707</v>
      </c>
      <c r="AL278" s="28">
        <f t="shared" si="50"/>
        <v>10.184822420700002</v>
      </c>
      <c r="AM278" s="26">
        <v>3.084724</v>
      </c>
      <c r="AN278" s="50">
        <f t="shared" si="51"/>
        <v>13.269546420700001</v>
      </c>
      <c r="AO278" s="26">
        <v>80.02541</v>
      </c>
      <c r="AP278" s="26">
        <v>0</v>
      </c>
      <c r="AQ278" s="29">
        <f t="shared" si="52"/>
        <v>80.02541</v>
      </c>
      <c r="AR278" s="26">
        <v>1.854496</v>
      </c>
      <c r="AS278" s="26">
        <v>0.3097495</v>
      </c>
      <c r="AT278" s="26">
        <v>0.0002053788</v>
      </c>
      <c r="AU278" s="26">
        <v>0.1094203</v>
      </c>
      <c r="AV278" s="30">
        <f t="shared" si="53"/>
        <v>2.2738711788</v>
      </c>
      <c r="AW278" s="26">
        <v>0.9565832</v>
      </c>
      <c r="AX278" s="26">
        <v>3.044045</v>
      </c>
      <c r="AY278" s="26">
        <v>0</v>
      </c>
      <c r="AZ278" s="26">
        <v>0.2609379</v>
      </c>
      <c r="BA278" s="26">
        <v>0</v>
      </c>
      <c r="BB278" s="26">
        <v>0.003633835</v>
      </c>
      <c r="BC278" s="26">
        <v>0</v>
      </c>
      <c r="BD278" s="31">
        <f t="shared" si="54"/>
        <v>4.265199935</v>
      </c>
      <c r="BE278" s="26">
        <f t="shared" si="55"/>
        <v>100.00000098049999</v>
      </c>
    </row>
    <row r="279" spans="1:57" ht="12" customHeight="1">
      <c r="A279" s="2" t="s">
        <v>473</v>
      </c>
      <c r="B279" s="4">
        <v>91</v>
      </c>
      <c r="C279" s="4" t="s">
        <v>473</v>
      </c>
      <c r="D279" s="2" t="s">
        <v>63</v>
      </c>
      <c r="E279" s="22">
        <v>4</v>
      </c>
      <c r="F279" s="45">
        <v>761.722368</v>
      </c>
      <c r="G279" s="44">
        <v>64.78493150684932</v>
      </c>
      <c r="H279" s="4" t="s">
        <v>761</v>
      </c>
      <c r="I279" s="4" t="s">
        <v>860</v>
      </c>
      <c r="J279" s="25">
        <v>5</v>
      </c>
      <c r="K279" s="4" t="s">
        <v>372</v>
      </c>
      <c r="L279" s="13" t="s">
        <v>563</v>
      </c>
      <c r="M279" s="13"/>
      <c r="N279" s="63" t="s">
        <v>1062</v>
      </c>
      <c r="O279" s="2" t="s">
        <v>1062</v>
      </c>
      <c r="P279" s="95" t="s">
        <v>9</v>
      </c>
      <c r="Q279" s="100" t="s">
        <v>9</v>
      </c>
      <c r="R279" s="2" t="s">
        <v>860</v>
      </c>
      <c r="S279" s="2" t="s">
        <v>860</v>
      </c>
      <c r="T279" s="2" t="s">
        <v>860</v>
      </c>
      <c r="U279" s="2" t="s">
        <v>860</v>
      </c>
      <c r="V279" s="2"/>
      <c r="W279" s="2"/>
      <c r="X279" s="2"/>
      <c r="Y279" s="2"/>
      <c r="Z279" s="26">
        <v>0.1563551</v>
      </c>
      <c r="AA279" s="26">
        <v>0</v>
      </c>
      <c r="AB279" s="26">
        <v>0.1791642</v>
      </c>
      <c r="AC279" s="26">
        <v>0.1051822</v>
      </c>
      <c r="AD279" s="26">
        <v>0.001181822</v>
      </c>
      <c r="AE279" s="26">
        <v>0.01985461</v>
      </c>
      <c r="AF279" s="27">
        <f t="shared" si="49"/>
        <v>0.46173793199999996</v>
      </c>
      <c r="AG279" s="26">
        <v>84.33199</v>
      </c>
      <c r="AH279" s="26">
        <v>0.1843643</v>
      </c>
      <c r="AI279" s="26">
        <v>0</v>
      </c>
      <c r="AJ279" s="26">
        <v>0</v>
      </c>
      <c r="AK279" s="26">
        <v>0</v>
      </c>
      <c r="AL279" s="28">
        <f t="shared" si="50"/>
        <v>84.5163543</v>
      </c>
      <c r="AM279" s="26">
        <v>10.23529</v>
      </c>
      <c r="AN279" s="50">
        <f t="shared" si="51"/>
        <v>94.75164430000001</v>
      </c>
      <c r="AO279" s="26">
        <v>2.608045</v>
      </c>
      <c r="AP279" s="26">
        <v>0</v>
      </c>
      <c r="AQ279" s="29">
        <f t="shared" si="52"/>
        <v>2.608045</v>
      </c>
      <c r="AR279" s="26">
        <v>1.379541</v>
      </c>
      <c r="AS279" s="26">
        <v>0.02245462</v>
      </c>
      <c r="AT279" s="26">
        <v>0</v>
      </c>
      <c r="AU279" s="26">
        <v>0.001890915</v>
      </c>
      <c r="AV279" s="30">
        <f t="shared" si="53"/>
        <v>1.4038865349999998</v>
      </c>
      <c r="AW279" s="26">
        <v>0.3135374</v>
      </c>
      <c r="AX279" s="26">
        <v>0.4568925</v>
      </c>
      <c r="AY279" s="26">
        <v>0</v>
      </c>
      <c r="AZ279" s="26">
        <v>0.00425456</v>
      </c>
      <c r="BA279" s="26">
        <v>0</v>
      </c>
      <c r="BB279" s="26">
        <v>0</v>
      </c>
      <c r="BC279" s="26">
        <v>0</v>
      </c>
      <c r="BD279" s="31">
        <f t="shared" si="54"/>
        <v>0.77468446</v>
      </c>
      <c r="BE279" s="26">
        <f t="shared" si="55"/>
        <v>99.99999822700002</v>
      </c>
    </row>
    <row r="280" spans="1:57" ht="12" customHeight="1">
      <c r="A280" s="2" t="s">
        <v>473</v>
      </c>
      <c r="B280" s="4">
        <v>91</v>
      </c>
      <c r="C280" s="4" t="s">
        <v>473</v>
      </c>
      <c r="D280" s="2" t="s">
        <v>63</v>
      </c>
      <c r="E280" s="22">
        <v>4</v>
      </c>
      <c r="F280" s="45">
        <v>953.904192</v>
      </c>
      <c r="G280" s="44">
        <v>115.74657534246575</v>
      </c>
      <c r="H280" s="4" t="s">
        <v>761</v>
      </c>
      <c r="I280" s="4" t="s">
        <v>860</v>
      </c>
      <c r="J280" s="25">
        <v>4</v>
      </c>
      <c r="K280" s="4" t="s">
        <v>373</v>
      </c>
      <c r="L280" s="13" t="s">
        <v>745</v>
      </c>
      <c r="M280" s="13"/>
      <c r="N280" s="63" t="s">
        <v>1062</v>
      </c>
      <c r="O280" s="2" t="s">
        <v>1062</v>
      </c>
      <c r="P280" s="95" t="s">
        <v>9</v>
      </c>
      <c r="Q280" s="100" t="s">
        <v>9</v>
      </c>
      <c r="R280" s="2" t="s">
        <v>860</v>
      </c>
      <c r="S280" s="2" t="s">
        <v>860</v>
      </c>
      <c r="T280" s="2" t="s">
        <v>860</v>
      </c>
      <c r="U280" s="2" t="s">
        <v>860</v>
      </c>
      <c r="V280" s="2"/>
      <c r="W280" s="2"/>
      <c r="X280" s="2"/>
      <c r="Y280" s="2"/>
      <c r="Z280" s="26">
        <v>0.2098718</v>
      </c>
      <c r="AA280" s="26">
        <v>0</v>
      </c>
      <c r="AB280" s="26">
        <v>0.1425847</v>
      </c>
      <c r="AC280" s="26">
        <v>0.02233481</v>
      </c>
      <c r="AD280" s="26">
        <v>0</v>
      </c>
      <c r="AE280" s="26">
        <v>0.05286847</v>
      </c>
      <c r="AF280" s="27">
        <f t="shared" si="49"/>
        <v>0.42765978</v>
      </c>
      <c r="AG280" s="26">
        <v>80.7833</v>
      </c>
      <c r="AH280" s="26">
        <v>0.2293794</v>
      </c>
      <c r="AI280" s="26">
        <v>0</v>
      </c>
      <c r="AJ280" s="26">
        <v>0</v>
      </c>
      <c r="AK280" s="26">
        <v>0</v>
      </c>
      <c r="AL280" s="28">
        <f t="shared" si="50"/>
        <v>81.0126794</v>
      </c>
      <c r="AM280" s="26">
        <v>15.65378</v>
      </c>
      <c r="AN280" s="50">
        <f t="shared" si="51"/>
        <v>96.6664594</v>
      </c>
      <c r="AO280" s="26">
        <v>1.352717</v>
      </c>
      <c r="AP280" s="26">
        <v>0</v>
      </c>
      <c r="AQ280" s="29">
        <f t="shared" si="52"/>
        <v>1.352717</v>
      </c>
      <c r="AR280" s="26">
        <v>1.008647</v>
      </c>
      <c r="AS280" s="26">
        <v>0.0246908</v>
      </c>
      <c r="AT280" s="26">
        <v>0.009612449</v>
      </c>
      <c r="AU280" s="26">
        <v>0.02827191</v>
      </c>
      <c r="AV280" s="30">
        <f t="shared" si="53"/>
        <v>1.071222159</v>
      </c>
      <c r="AW280" s="26">
        <v>0.2613267</v>
      </c>
      <c r="AX280" s="26">
        <v>0.2206151</v>
      </c>
      <c r="AY280" s="26">
        <v>0</v>
      </c>
      <c r="AZ280" s="26">
        <v>0</v>
      </c>
      <c r="BA280" s="26">
        <v>0</v>
      </c>
      <c r="BB280" s="26">
        <v>0</v>
      </c>
      <c r="BC280" s="26">
        <v>0</v>
      </c>
      <c r="BD280" s="31">
        <f t="shared" si="54"/>
        <v>0.48194180000000003</v>
      </c>
      <c r="BE280" s="26">
        <f t="shared" si="55"/>
        <v>100.000000139</v>
      </c>
    </row>
    <row r="281" spans="1:57" ht="12" customHeight="1">
      <c r="A281" s="2" t="s">
        <v>473</v>
      </c>
      <c r="B281" s="4">
        <v>91</v>
      </c>
      <c r="C281" s="4" t="s">
        <v>473</v>
      </c>
      <c r="D281" s="2" t="s">
        <v>63</v>
      </c>
      <c r="E281" s="22">
        <v>4</v>
      </c>
      <c r="F281" s="45">
        <v>17988.6981</v>
      </c>
      <c r="G281" s="44">
        <v>2470.230136986301</v>
      </c>
      <c r="H281" s="4" t="s">
        <v>763</v>
      </c>
      <c r="I281" s="4" t="s">
        <v>860</v>
      </c>
      <c r="J281" s="25">
        <v>8</v>
      </c>
      <c r="K281" s="4" t="s">
        <v>374</v>
      </c>
      <c r="L281" s="13" t="s">
        <v>746</v>
      </c>
      <c r="M281" s="13"/>
      <c r="N281" s="62" t="s">
        <v>1062</v>
      </c>
      <c r="O281" s="2"/>
      <c r="P281" s="95" t="s">
        <v>9</v>
      </c>
      <c r="Q281" s="99" t="s">
        <v>9</v>
      </c>
      <c r="R281" s="2"/>
      <c r="S281" s="2"/>
      <c r="T281" s="2" t="s">
        <v>860</v>
      </c>
      <c r="U281" s="2" t="s">
        <v>860</v>
      </c>
      <c r="V281" s="2"/>
      <c r="W281" s="2"/>
      <c r="X281" s="2"/>
      <c r="Y281" s="2"/>
      <c r="Z281" s="26">
        <v>0.2876489</v>
      </c>
      <c r="AA281" s="26">
        <v>0</v>
      </c>
      <c r="AB281" s="26">
        <v>0.3443791</v>
      </c>
      <c r="AC281" s="26">
        <v>0.07813358</v>
      </c>
      <c r="AD281" s="26">
        <v>0.005048139</v>
      </c>
      <c r="AE281" s="26">
        <v>0.1133905</v>
      </c>
      <c r="AF281" s="27">
        <f t="shared" si="49"/>
        <v>0.8286002190000001</v>
      </c>
      <c r="AG281" s="26">
        <v>55.79042</v>
      </c>
      <c r="AH281" s="26">
        <v>0.2811448</v>
      </c>
      <c r="AI281" s="26">
        <v>0.008650379</v>
      </c>
      <c r="AJ281" s="26">
        <v>0</v>
      </c>
      <c r="AK281" s="26">
        <v>0.005833627</v>
      </c>
      <c r="AL281" s="28">
        <f t="shared" si="50"/>
        <v>56.086048806</v>
      </c>
      <c r="AM281" s="26">
        <v>11.69622</v>
      </c>
      <c r="AN281" s="50">
        <f t="shared" si="51"/>
        <v>67.782268806</v>
      </c>
      <c r="AO281" s="26">
        <v>21.57457</v>
      </c>
      <c r="AP281" s="26">
        <v>0</v>
      </c>
      <c r="AQ281" s="29">
        <f t="shared" si="52"/>
        <v>21.57457</v>
      </c>
      <c r="AR281" s="26">
        <v>1.602441</v>
      </c>
      <c r="AS281" s="26">
        <v>0.0927927</v>
      </c>
      <c r="AT281" s="26">
        <v>0.007529682</v>
      </c>
      <c r="AU281" s="26">
        <v>0.1018133</v>
      </c>
      <c r="AV281" s="30">
        <f t="shared" si="53"/>
        <v>1.804576682</v>
      </c>
      <c r="AW281" s="26">
        <v>0.775152</v>
      </c>
      <c r="AX281" s="26">
        <v>7.14883</v>
      </c>
      <c r="AY281" s="26">
        <v>0</v>
      </c>
      <c r="AZ281" s="26">
        <v>0.07545192</v>
      </c>
      <c r="BA281" s="26">
        <v>0</v>
      </c>
      <c r="BB281" s="26">
        <v>0.01054656</v>
      </c>
      <c r="BC281" s="26">
        <v>0</v>
      </c>
      <c r="BD281" s="31">
        <f t="shared" si="54"/>
        <v>8.009980480000001</v>
      </c>
      <c r="BE281" s="26">
        <f t="shared" si="55"/>
        <v>99.999996187</v>
      </c>
    </row>
    <row r="282" spans="1:57" ht="12" customHeight="1">
      <c r="A282" s="2" t="s">
        <v>473</v>
      </c>
      <c r="B282" s="4">
        <v>91</v>
      </c>
      <c r="C282" s="4" t="s">
        <v>473</v>
      </c>
      <c r="D282" s="2" t="s">
        <v>63</v>
      </c>
      <c r="E282" s="22">
        <v>4</v>
      </c>
      <c r="F282" s="45">
        <v>220907.749</v>
      </c>
      <c r="G282" s="44">
        <v>9490.72602739726</v>
      </c>
      <c r="H282" s="4" t="s">
        <v>763</v>
      </c>
      <c r="I282" s="4" t="s">
        <v>860</v>
      </c>
      <c r="J282" s="25">
        <v>14</v>
      </c>
      <c r="K282" s="4" t="s">
        <v>375</v>
      </c>
      <c r="L282" s="13" t="s">
        <v>747</v>
      </c>
      <c r="M282" s="13"/>
      <c r="N282" s="63" t="s">
        <v>72</v>
      </c>
      <c r="O282" s="2"/>
      <c r="P282" s="95" t="s">
        <v>8</v>
      </c>
      <c r="Q282" s="100" t="s">
        <v>72</v>
      </c>
      <c r="R282" s="2" t="s">
        <v>860</v>
      </c>
      <c r="S282" s="2"/>
      <c r="T282" s="2"/>
      <c r="U282" s="2"/>
      <c r="V282" s="2"/>
      <c r="W282" s="2" t="s">
        <v>860</v>
      </c>
      <c r="X282" s="2"/>
      <c r="Y282" s="2"/>
      <c r="Z282" s="26">
        <v>0.602294</v>
      </c>
      <c r="AA282" s="26">
        <v>0.07720612</v>
      </c>
      <c r="AB282" s="26">
        <v>0.3724675</v>
      </c>
      <c r="AC282" s="26">
        <v>0.1083631</v>
      </c>
      <c r="AD282" s="26">
        <v>0.04327802</v>
      </c>
      <c r="AE282" s="26">
        <v>0.1288118</v>
      </c>
      <c r="AF282" s="27">
        <f t="shared" si="49"/>
        <v>1.3324205400000002</v>
      </c>
      <c r="AG282" s="26">
        <v>14.28181</v>
      </c>
      <c r="AH282" s="26">
        <v>3.578773</v>
      </c>
      <c r="AI282" s="26">
        <v>2.952567</v>
      </c>
      <c r="AJ282" s="26">
        <v>0</v>
      </c>
      <c r="AK282" s="26">
        <v>0.008811959</v>
      </c>
      <c r="AL282" s="28">
        <f t="shared" si="50"/>
        <v>20.821961959</v>
      </c>
      <c r="AM282" s="26">
        <v>4.543888</v>
      </c>
      <c r="AN282" s="50">
        <f t="shared" si="51"/>
        <v>25.365849959</v>
      </c>
      <c r="AO282" s="26">
        <v>49.886</v>
      </c>
      <c r="AP282" s="26">
        <v>11.7601</v>
      </c>
      <c r="AQ282" s="29">
        <f t="shared" si="52"/>
        <v>61.646100000000004</v>
      </c>
      <c r="AR282" s="26">
        <v>1.639615</v>
      </c>
      <c r="AS282" s="26">
        <v>6.192339</v>
      </c>
      <c r="AT282" s="26">
        <v>0.04695445</v>
      </c>
      <c r="AU282" s="26">
        <v>0.1913264</v>
      </c>
      <c r="AV282" s="30">
        <f t="shared" si="53"/>
        <v>8.07023485</v>
      </c>
      <c r="AW282" s="26">
        <v>0.8967553</v>
      </c>
      <c r="AX282" s="26">
        <v>1.786521</v>
      </c>
      <c r="AY282" s="26">
        <v>0.4845049</v>
      </c>
      <c r="AZ282" s="26">
        <v>0.2032675</v>
      </c>
      <c r="BA282" s="26">
        <v>0.0718471</v>
      </c>
      <c r="BB282" s="26">
        <v>0.0398072</v>
      </c>
      <c r="BC282" s="26">
        <v>0.1026904</v>
      </c>
      <c r="BD282" s="31">
        <f t="shared" si="54"/>
        <v>3.5853934</v>
      </c>
      <c r="BE282" s="26">
        <f t="shared" si="55"/>
        <v>99.99999874900001</v>
      </c>
    </row>
    <row r="283" spans="1:57" ht="12" customHeight="1">
      <c r="A283" s="2" t="s">
        <v>921</v>
      </c>
      <c r="B283" s="4">
        <v>91</v>
      </c>
      <c r="C283" s="4" t="s">
        <v>921</v>
      </c>
      <c r="D283" s="2" t="s">
        <v>64</v>
      </c>
      <c r="E283" s="22">
        <v>4</v>
      </c>
      <c r="F283" s="45">
        <v>105.53604</v>
      </c>
      <c r="G283" s="44">
        <v>47.04289041095888</v>
      </c>
      <c r="H283" s="4" t="s">
        <v>1230</v>
      </c>
      <c r="I283" s="4" t="s">
        <v>860</v>
      </c>
      <c r="J283" s="25">
        <v>7</v>
      </c>
      <c r="K283" s="4" t="s">
        <v>717</v>
      </c>
      <c r="L283" s="13" t="s">
        <v>1183</v>
      </c>
      <c r="M283" s="13"/>
      <c r="N283" s="63" t="s">
        <v>1062</v>
      </c>
      <c r="O283" s="2" t="s">
        <v>1062</v>
      </c>
      <c r="P283" s="95" t="s">
        <v>9</v>
      </c>
      <c r="Q283" s="100" t="s">
        <v>9</v>
      </c>
      <c r="R283" s="2" t="s">
        <v>860</v>
      </c>
      <c r="S283" s="2" t="s">
        <v>860</v>
      </c>
      <c r="T283" s="2" t="s">
        <v>860</v>
      </c>
      <c r="U283" s="2" t="s">
        <v>860</v>
      </c>
      <c r="V283" s="2"/>
      <c r="W283" s="2"/>
      <c r="X283" s="2"/>
      <c r="Y283" s="2"/>
      <c r="Z283" s="26">
        <v>0.2976038</v>
      </c>
      <c r="AA283" s="26">
        <v>0.06736591</v>
      </c>
      <c r="AB283" s="26">
        <v>0.2788437</v>
      </c>
      <c r="AC283" s="26">
        <v>0.04263665</v>
      </c>
      <c r="AD283" s="26">
        <v>0.003410932</v>
      </c>
      <c r="AE283" s="26">
        <v>0.03581479</v>
      </c>
      <c r="AF283" s="27">
        <f t="shared" si="49"/>
        <v>0.725675782</v>
      </c>
      <c r="AG283" s="26">
        <v>1.340496</v>
      </c>
      <c r="AH283" s="26">
        <v>0.2796964</v>
      </c>
      <c r="AI283" s="26">
        <v>0</v>
      </c>
      <c r="AJ283" s="26">
        <v>0</v>
      </c>
      <c r="AK283" s="26">
        <v>0</v>
      </c>
      <c r="AL283" s="28">
        <f t="shared" si="50"/>
        <v>1.6201923999999999</v>
      </c>
      <c r="AM283" s="26">
        <v>50.64381</v>
      </c>
      <c r="AN283" s="50">
        <f t="shared" si="51"/>
        <v>52.2640024</v>
      </c>
      <c r="AO283" s="26">
        <v>1.624456</v>
      </c>
      <c r="AP283" s="26">
        <v>0.06224951</v>
      </c>
      <c r="AQ283" s="29">
        <f t="shared" si="52"/>
        <v>1.68670551</v>
      </c>
      <c r="AR283" s="26">
        <v>41.30042</v>
      </c>
      <c r="AS283" s="26">
        <v>1.598022</v>
      </c>
      <c r="AT283" s="26">
        <v>1.767716</v>
      </c>
      <c r="AU283" s="26">
        <v>0.1466701</v>
      </c>
      <c r="AV283" s="30">
        <f t="shared" si="53"/>
        <v>44.812828100000004</v>
      </c>
      <c r="AW283" s="26">
        <v>0.3555897</v>
      </c>
      <c r="AX283" s="26">
        <v>0.01108553</v>
      </c>
      <c r="AY283" s="26">
        <v>0</v>
      </c>
      <c r="AZ283" s="26">
        <v>0</v>
      </c>
      <c r="BA283" s="26">
        <v>0</v>
      </c>
      <c r="BB283" s="26">
        <v>0</v>
      </c>
      <c r="BC283" s="26">
        <v>0.1441119</v>
      </c>
      <c r="BD283" s="31">
        <f t="shared" si="54"/>
        <v>0.51078713</v>
      </c>
      <c r="BE283" s="26">
        <f t="shared" si="55"/>
        <v>99.99999892200002</v>
      </c>
    </row>
    <row r="284" spans="1:57" ht="12" customHeight="1">
      <c r="A284" s="2" t="s">
        <v>921</v>
      </c>
      <c r="B284" s="4">
        <v>91</v>
      </c>
      <c r="C284" s="4" t="s">
        <v>921</v>
      </c>
      <c r="D284" s="2" t="s">
        <v>64</v>
      </c>
      <c r="E284" s="22">
        <v>4</v>
      </c>
      <c r="F284" s="45">
        <v>873.22816</v>
      </c>
      <c r="G284" s="44">
        <v>487.3164383561644</v>
      </c>
      <c r="H284" s="4" t="s">
        <v>1230</v>
      </c>
      <c r="I284" s="4" t="s">
        <v>860</v>
      </c>
      <c r="J284" s="25">
        <v>14</v>
      </c>
      <c r="K284" s="4" t="s">
        <v>718</v>
      </c>
      <c r="L284" s="13" t="s">
        <v>1184</v>
      </c>
      <c r="M284" s="13"/>
      <c r="N284" s="62" t="s">
        <v>1062</v>
      </c>
      <c r="O284" s="2"/>
      <c r="P284" s="95" t="s">
        <v>9</v>
      </c>
      <c r="Q284" s="99" t="s">
        <v>9</v>
      </c>
      <c r="R284" s="2"/>
      <c r="S284" s="2"/>
      <c r="T284" s="2" t="s">
        <v>860</v>
      </c>
      <c r="U284" s="2" t="s">
        <v>860</v>
      </c>
      <c r="V284" s="2"/>
      <c r="W284" s="2"/>
      <c r="X284" s="2"/>
      <c r="Y284" s="2"/>
      <c r="Z284" s="26">
        <v>0.5713974</v>
      </c>
      <c r="AA284" s="26">
        <v>0.1399635</v>
      </c>
      <c r="AB284" s="26">
        <v>0.3012616</v>
      </c>
      <c r="AC284" s="26">
        <v>0.08265885</v>
      </c>
      <c r="AD284" s="26">
        <v>0.0223653</v>
      </c>
      <c r="AE284" s="26">
        <v>0.1693373</v>
      </c>
      <c r="AF284" s="27">
        <f aca="true" t="shared" si="56" ref="AF284:AF347">SUM(Z284:AE284)</f>
        <v>1.28698395</v>
      </c>
      <c r="AG284" s="26">
        <v>1.281315</v>
      </c>
      <c r="AH284" s="26">
        <v>0.1667606</v>
      </c>
      <c r="AI284" s="26">
        <v>0</v>
      </c>
      <c r="AJ284" s="26">
        <v>0</v>
      </c>
      <c r="AK284" s="26">
        <v>0.02143771</v>
      </c>
      <c r="AL284" s="28">
        <f aca="true" t="shared" si="57" ref="AL284:AL347">SUM(AG284:AK284)</f>
        <v>1.46951331</v>
      </c>
      <c r="AM284" s="26">
        <v>52.11002</v>
      </c>
      <c r="AN284" s="50">
        <f aca="true" t="shared" si="58" ref="AN284:AN347">AL284+AM284</f>
        <v>53.57953331</v>
      </c>
      <c r="AO284" s="26">
        <v>1.179898</v>
      </c>
      <c r="AP284" s="26">
        <v>0.05678931</v>
      </c>
      <c r="AQ284" s="29">
        <f aca="true" t="shared" si="59" ref="AQ284:AQ347">SUM(AO284:AP284)</f>
        <v>1.23668731</v>
      </c>
      <c r="AR284" s="26">
        <v>37.86837</v>
      </c>
      <c r="AS284" s="26">
        <v>2.309398</v>
      </c>
      <c r="AT284" s="26">
        <v>2.40092</v>
      </c>
      <c r="AU284" s="26">
        <v>0.5554221</v>
      </c>
      <c r="AV284" s="30">
        <f aca="true" t="shared" si="60" ref="AV284:AV347">SUM(AR284:AU284)</f>
        <v>43.1341101</v>
      </c>
      <c r="AW284" s="26">
        <v>0.608295</v>
      </c>
      <c r="AX284" s="26">
        <v>0.03617613</v>
      </c>
      <c r="AY284" s="26">
        <v>0</v>
      </c>
      <c r="AZ284" s="26">
        <v>0.005153295</v>
      </c>
      <c r="BA284" s="26">
        <v>0</v>
      </c>
      <c r="BB284" s="26">
        <v>0.006802349</v>
      </c>
      <c r="BC284" s="26">
        <v>0.1062609</v>
      </c>
      <c r="BD284" s="31">
        <f aca="true" t="shared" si="61" ref="BD284:BD347">SUM(AW284:BC284)</f>
        <v>0.7626876739999999</v>
      </c>
      <c r="BE284" s="26">
        <f aca="true" t="shared" si="62" ref="BE284:BE347">AF284+AN284+AQ284+AV284+BD284</f>
        <v>100.00000234400001</v>
      </c>
    </row>
    <row r="285" spans="1:57" ht="12" customHeight="1">
      <c r="A285" s="2" t="s">
        <v>921</v>
      </c>
      <c r="B285" s="4">
        <v>91</v>
      </c>
      <c r="C285" s="4" t="s">
        <v>921</v>
      </c>
      <c r="D285" s="2" t="s">
        <v>64</v>
      </c>
      <c r="E285" s="22">
        <v>4</v>
      </c>
      <c r="F285" s="45">
        <v>78.915208</v>
      </c>
      <c r="G285" s="44">
        <v>27.914671232876675</v>
      </c>
      <c r="H285" s="4" t="s">
        <v>777</v>
      </c>
      <c r="I285" s="4" t="s">
        <v>860</v>
      </c>
      <c r="J285" s="25">
        <v>3</v>
      </c>
      <c r="K285" s="4" t="s">
        <v>719</v>
      </c>
      <c r="L285" s="13" t="s">
        <v>1185</v>
      </c>
      <c r="M285" s="13"/>
      <c r="N285" s="60" t="s">
        <v>483</v>
      </c>
      <c r="O285" s="22" t="s">
        <v>483</v>
      </c>
      <c r="P285" s="95" t="s">
        <v>1203</v>
      </c>
      <c r="Q285" s="97" t="s">
        <v>1203</v>
      </c>
      <c r="V285" s="22" t="s">
        <v>860</v>
      </c>
      <c r="Z285" s="26">
        <v>0.01254448</v>
      </c>
      <c r="AA285" s="26">
        <v>0.002280814</v>
      </c>
      <c r="AB285" s="26">
        <v>0.003421221</v>
      </c>
      <c r="AC285" s="26">
        <v>0.06500319</v>
      </c>
      <c r="AD285" s="26">
        <v>0.0159657</v>
      </c>
      <c r="AE285" s="26">
        <v>0.02508895</v>
      </c>
      <c r="AF285" s="27">
        <f t="shared" si="56"/>
        <v>0.124304355</v>
      </c>
      <c r="AG285" s="26">
        <v>0.2930846</v>
      </c>
      <c r="AH285" s="26">
        <v>0.03193139</v>
      </c>
      <c r="AI285" s="26">
        <v>0</v>
      </c>
      <c r="AJ285" s="26">
        <v>0</v>
      </c>
      <c r="AK285" s="26">
        <v>0</v>
      </c>
      <c r="AL285" s="28">
        <f t="shared" si="57"/>
        <v>0.32501599</v>
      </c>
      <c r="AM285" s="26">
        <v>9.327388</v>
      </c>
      <c r="AN285" s="50">
        <f t="shared" si="58"/>
        <v>9.65240399</v>
      </c>
      <c r="AO285" s="26">
        <v>0.3147523</v>
      </c>
      <c r="AP285" s="26">
        <v>0.04333546</v>
      </c>
      <c r="AQ285" s="29">
        <f t="shared" si="59"/>
        <v>0.35808776</v>
      </c>
      <c r="AR285" s="26">
        <v>62.41675</v>
      </c>
      <c r="AS285" s="26">
        <v>14.77055</v>
      </c>
      <c r="AT285" s="26">
        <v>12.51711</v>
      </c>
      <c r="AU285" s="26">
        <v>0.05131831</v>
      </c>
      <c r="AV285" s="30">
        <f t="shared" si="60"/>
        <v>89.75572831</v>
      </c>
      <c r="AW285" s="26">
        <v>0.103777</v>
      </c>
      <c r="AX285" s="26">
        <v>0.004561628</v>
      </c>
      <c r="AY285" s="26">
        <v>0</v>
      </c>
      <c r="AZ285" s="26">
        <v>0.001140407</v>
      </c>
      <c r="BA285" s="26">
        <v>0</v>
      </c>
      <c r="BB285" s="26">
        <v>0</v>
      </c>
      <c r="BC285" s="26">
        <v>0</v>
      </c>
      <c r="BD285" s="31">
        <f t="shared" si="61"/>
        <v>0.10947903499999999</v>
      </c>
      <c r="BE285" s="26">
        <f t="shared" si="62"/>
        <v>100.00000345</v>
      </c>
    </row>
    <row r="286" spans="1:57" ht="12" customHeight="1">
      <c r="A286" s="2" t="s">
        <v>915</v>
      </c>
      <c r="B286" s="4">
        <v>94</v>
      </c>
      <c r="C286" s="4" t="s">
        <v>915</v>
      </c>
      <c r="D286" s="2" t="s">
        <v>64</v>
      </c>
      <c r="E286" s="22">
        <v>5</v>
      </c>
      <c r="F286" s="45">
        <v>542.928384</v>
      </c>
      <c r="G286" s="44">
        <v>373.7890410958904</v>
      </c>
      <c r="H286" s="4" t="s">
        <v>258</v>
      </c>
      <c r="I286" s="4" t="s">
        <v>860</v>
      </c>
      <c r="J286" s="25">
        <v>8</v>
      </c>
      <c r="K286" s="4" t="s">
        <v>535</v>
      </c>
      <c r="L286" s="13" t="s">
        <v>1103</v>
      </c>
      <c r="M286" s="13"/>
      <c r="N286" s="62" t="s">
        <v>72</v>
      </c>
      <c r="O286" s="2"/>
      <c r="P286" s="95" t="s">
        <v>8</v>
      </c>
      <c r="Q286" s="99" t="s">
        <v>72</v>
      </c>
      <c r="R286" s="2"/>
      <c r="S286" s="2"/>
      <c r="T286" s="2"/>
      <c r="U286" s="2"/>
      <c r="V286" s="2"/>
      <c r="W286" s="2"/>
      <c r="X286" s="2"/>
      <c r="Y286" s="2"/>
      <c r="Z286" s="26">
        <v>0.1604644</v>
      </c>
      <c r="AA286" s="26">
        <v>0.01143806</v>
      </c>
      <c r="AB286" s="26">
        <v>0.04326572</v>
      </c>
      <c r="AC286" s="26">
        <v>0.04326572</v>
      </c>
      <c r="AD286" s="26">
        <v>0.02917535</v>
      </c>
      <c r="AE286" s="26">
        <v>0.0006630761</v>
      </c>
      <c r="AF286" s="27">
        <f t="shared" si="56"/>
        <v>0.2882723261</v>
      </c>
      <c r="AG286" s="26">
        <v>14.37151</v>
      </c>
      <c r="AH286" s="26">
        <v>0</v>
      </c>
      <c r="AI286" s="26">
        <v>0</v>
      </c>
      <c r="AJ286" s="26">
        <v>0</v>
      </c>
      <c r="AK286" s="26">
        <v>0</v>
      </c>
      <c r="AL286" s="28">
        <f t="shared" si="57"/>
        <v>14.37151</v>
      </c>
      <c r="AM286" s="26">
        <v>17.48482</v>
      </c>
      <c r="AN286" s="50">
        <f t="shared" si="58"/>
        <v>31.85633</v>
      </c>
      <c r="AO286" s="26">
        <v>0</v>
      </c>
      <c r="AP286" s="26">
        <v>0</v>
      </c>
      <c r="AQ286" s="29">
        <f t="shared" si="59"/>
        <v>0</v>
      </c>
      <c r="AR286" s="26">
        <v>39.77031</v>
      </c>
      <c r="AS286" s="26">
        <v>10.09898</v>
      </c>
      <c r="AT286" s="26">
        <v>7.923594</v>
      </c>
      <c r="AU286" s="26">
        <v>8.553019</v>
      </c>
      <c r="AV286" s="30">
        <f t="shared" si="60"/>
        <v>66.345903</v>
      </c>
      <c r="AW286" s="26">
        <v>1.263326</v>
      </c>
      <c r="AX286" s="26">
        <v>0.1823459</v>
      </c>
      <c r="AY286" s="26">
        <v>0</v>
      </c>
      <c r="AZ286" s="26">
        <v>0</v>
      </c>
      <c r="BA286" s="26">
        <v>0</v>
      </c>
      <c r="BB286" s="26">
        <v>0</v>
      </c>
      <c r="BC286" s="26">
        <v>0.06382108</v>
      </c>
      <c r="BD286" s="31">
        <f t="shared" si="61"/>
        <v>1.50949298</v>
      </c>
      <c r="BE286" s="26">
        <f t="shared" si="62"/>
        <v>99.99999830610001</v>
      </c>
    </row>
    <row r="287" spans="1:57" ht="12" customHeight="1">
      <c r="A287" s="2" t="s">
        <v>915</v>
      </c>
      <c r="B287" s="4">
        <v>94</v>
      </c>
      <c r="C287" s="4" t="s">
        <v>915</v>
      </c>
      <c r="D287" s="2" t="s">
        <v>64</v>
      </c>
      <c r="E287" s="22">
        <v>5</v>
      </c>
      <c r="F287" s="45">
        <v>78.95168</v>
      </c>
      <c r="G287" s="44">
        <v>71.38030136986303</v>
      </c>
      <c r="H287" s="4" t="s">
        <v>663</v>
      </c>
      <c r="I287" s="4" t="s">
        <v>860</v>
      </c>
      <c r="J287" s="25">
        <v>440</v>
      </c>
      <c r="K287" s="4" t="s">
        <v>536</v>
      </c>
      <c r="L287" s="13" t="s">
        <v>1104</v>
      </c>
      <c r="M287" s="13"/>
      <c r="N287" s="63" t="s">
        <v>73</v>
      </c>
      <c r="O287" s="2" t="s">
        <v>73</v>
      </c>
      <c r="P287" s="95" t="s">
        <v>6</v>
      </c>
      <c r="Q287" s="100" t="s">
        <v>73</v>
      </c>
      <c r="R287" s="2" t="s">
        <v>860</v>
      </c>
      <c r="S287" s="2"/>
      <c r="T287" s="2"/>
      <c r="U287" s="2"/>
      <c r="V287" s="2"/>
      <c r="W287" s="2"/>
      <c r="X287" s="2" t="s">
        <v>860</v>
      </c>
      <c r="Y287" s="2" t="s">
        <v>860</v>
      </c>
      <c r="Z287" s="26">
        <v>25.20862</v>
      </c>
      <c r="AA287" s="26">
        <v>18.69357</v>
      </c>
      <c r="AB287" s="26">
        <v>4.095987</v>
      </c>
      <c r="AC287" s="26">
        <v>0.1493388</v>
      </c>
      <c r="AD287" s="26">
        <v>0.376197</v>
      </c>
      <c r="AE287" s="26">
        <v>5.984952</v>
      </c>
      <c r="AF287" s="27">
        <f t="shared" si="56"/>
        <v>54.508664800000005</v>
      </c>
      <c r="AG287" s="26">
        <v>9.422025</v>
      </c>
      <c r="AH287" s="26">
        <v>0</v>
      </c>
      <c r="AI287" s="26">
        <v>0</v>
      </c>
      <c r="AJ287" s="26">
        <v>0</v>
      </c>
      <c r="AK287" s="26">
        <v>0</v>
      </c>
      <c r="AL287" s="28">
        <f t="shared" si="57"/>
        <v>9.422025</v>
      </c>
      <c r="AM287" s="26">
        <v>9.977201</v>
      </c>
      <c r="AN287" s="50">
        <f t="shared" si="58"/>
        <v>19.399226</v>
      </c>
      <c r="AO287" s="26">
        <v>0</v>
      </c>
      <c r="AP287" s="26">
        <v>0</v>
      </c>
      <c r="AQ287" s="29">
        <f t="shared" si="59"/>
        <v>0</v>
      </c>
      <c r="AR287" s="26">
        <v>12.1295</v>
      </c>
      <c r="AS287" s="26">
        <v>2.236662</v>
      </c>
      <c r="AT287" s="26">
        <v>8.180574</v>
      </c>
      <c r="AU287" s="26">
        <v>0</v>
      </c>
      <c r="AV287" s="30">
        <f t="shared" si="60"/>
        <v>22.546736</v>
      </c>
      <c r="AW287" s="26">
        <v>0.870953</v>
      </c>
      <c r="AX287" s="26">
        <v>0</v>
      </c>
      <c r="AY287" s="26">
        <v>0</v>
      </c>
      <c r="AZ287" s="26">
        <v>0.4286366</v>
      </c>
      <c r="BA287" s="26">
        <v>0</v>
      </c>
      <c r="BB287" s="26">
        <v>0.1459188</v>
      </c>
      <c r="BC287" s="26">
        <v>2.099863</v>
      </c>
      <c r="BD287" s="31">
        <f t="shared" si="61"/>
        <v>3.5453714</v>
      </c>
      <c r="BE287" s="26">
        <f t="shared" si="62"/>
        <v>99.9999982</v>
      </c>
    </row>
    <row r="288" spans="1:57" ht="12" customHeight="1">
      <c r="A288" s="2" t="s">
        <v>915</v>
      </c>
      <c r="B288" s="4">
        <v>94</v>
      </c>
      <c r="C288" s="4" t="s">
        <v>915</v>
      </c>
      <c r="D288" s="2" t="s">
        <v>64</v>
      </c>
      <c r="E288" s="22">
        <v>5</v>
      </c>
      <c r="F288" s="45">
        <v>1143.8441</v>
      </c>
      <c r="G288" s="44">
        <v>667.3342465753425</v>
      </c>
      <c r="H288" s="4" t="s">
        <v>1127</v>
      </c>
      <c r="I288" s="4" t="s">
        <v>860</v>
      </c>
      <c r="J288" s="25">
        <v>11</v>
      </c>
      <c r="K288" s="4" t="s">
        <v>537</v>
      </c>
      <c r="L288" s="13" t="s">
        <v>1304</v>
      </c>
      <c r="M288" s="13"/>
      <c r="N288" s="63" t="s">
        <v>1062</v>
      </c>
      <c r="O288" s="2" t="s">
        <v>1062</v>
      </c>
      <c r="P288" s="95" t="s">
        <v>9</v>
      </c>
      <c r="Q288" s="100" t="s">
        <v>9</v>
      </c>
      <c r="R288" s="2" t="s">
        <v>860</v>
      </c>
      <c r="S288" s="2" t="s">
        <v>860</v>
      </c>
      <c r="T288" s="2" t="s">
        <v>860</v>
      </c>
      <c r="U288" s="2" t="s">
        <v>860</v>
      </c>
      <c r="V288" s="2"/>
      <c r="W288" s="2"/>
      <c r="X288" s="2"/>
      <c r="Y288" s="2"/>
      <c r="Z288" s="26">
        <v>0.3221974</v>
      </c>
      <c r="AA288" s="26">
        <v>0.07041921</v>
      </c>
      <c r="AB288" s="26">
        <v>0.1992982</v>
      </c>
      <c r="AC288" s="26">
        <v>0.1362749</v>
      </c>
      <c r="AD288" s="26">
        <v>0.01487065</v>
      </c>
      <c r="AE288" s="26">
        <v>0.1304526</v>
      </c>
      <c r="AF288" s="27">
        <f t="shared" si="56"/>
        <v>0.87351296</v>
      </c>
      <c r="AG288" s="26">
        <v>64.15135</v>
      </c>
      <c r="AH288" s="26">
        <v>1.080601</v>
      </c>
      <c r="AI288" s="26">
        <v>0</v>
      </c>
      <c r="AJ288" s="26">
        <v>0</v>
      </c>
      <c r="AK288" s="26">
        <v>0</v>
      </c>
      <c r="AL288" s="28">
        <f t="shared" si="57"/>
        <v>65.231951</v>
      </c>
      <c r="AM288" s="26">
        <v>19.01075</v>
      </c>
      <c r="AN288" s="50">
        <f t="shared" si="58"/>
        <v>84.242701</v>
      </c>
      <c r="AO288" s="26">
        <v>0.355558</v>
      </c>
      <c r="AP288" s="26">
        <v>0</v>
      </c>
      <c r="AQ288" s="29">
        <f t="shared" si="59"/>
        <v>0.355558</v>
      </c>
      <c r="AR288" s="26">
        <v>10.13509</v>
      </c>
      <c r="AS288" s="26">
        <v>0.2277806</v>
      </c>
      <c r="AT288" s="26">
        <v>1.777554</v>
      </c>
      <c r="AU288" s="26">
        <v>1.81658</v>
      </c>
      <c r="AV288" s="30">
        <f t="shared" si="60"/>
        <v>13.957004600000001</v>
      </c>
      <c r="AW288" s="26">
        <v>0.3660225</v>
      </c>
      <c r="AX288" s="26">
        <v>0.1893057</v>
      </c>
      <c r="AY288" s="26">
        <v>0</v>
      </c>
      <c r="AZ288" s="26">
        <v>0.005979732</v>
      </c>
      <c r="BA288" s="26">
        <v>0</v>
      </c>
      <c r="BB288" s="26">
        <v>0</v>
      </c>
      <c r="BC288" s="26">
        <v>0.009913766</v>
      </c>
      <c r="BD288" s="31">
        <f t="shared" si="61"/>
        <v>0.571221698</v>
      </c>
      <c r="BE288" s="26">
        <f t="shared" si="62"/>
        <v>99.999998258</v>
      </c>
    </row>
    <row r="289" spans="1:57" ht="12" customHeight="1">
      <c r="A289" s="2" t="s">
        <v>921</v>
      </c>
      <c r="B289" s="4">
        <v>91</v>
      </c>
      <c r="C289" s="4" t="s">
        <v>921</v>
      </c>
      <c r="D289" s="2" t="s">
        <v>64</v>
      </c>
      <c r="E289" s="22">
        <v>4</v>
      </c>
      <c r="F289" s="45">
        <v>1367.20307</v>
      </c>
      <c r="G289" s="44">
        <v>689.5630136986301</v>
      </c>
      <c r="H289" s="4" t="s">
        <v>763</v>
      </c>
      <c r="I289" s="4" t="s">
        <v>860</v>
      </c>
      <c r="J289" s="25">
        <v>7</v>
      </c>
      <c r="K289" s="4" t="s">
        <v>264</v>
      </c>
      <c r="L289" s="13" t="s">
        <v>1186</v>
      </c>
      <c r="M289" s="13"/>
      <c r="N289" s="62" t="s">
        <v>72</v>
      </c>
      <c r="O289" s="2"/>
      <c r="P289" s="95" t="s">
        <v>8</v>
      </c>
      <c r="Q289" s="99" t="s">
        <v>72</v>
      </c>
      <c r="R289" s="2"/>
      <c r="S289" s="2"/>
      <c r="T289" s="2"/>
      <c r="U289" s="2"/>
      <c r="V289" s="2"/>
      <c r="W289" s="2"/>
      <c r="X289" s="2"/>
      <c r="Y289" s="2"/>
      <c r="Z289" s="26">
        <v>0.1617318</v>
      </c>
      <c r="AA289" s="26">
        <v>0.06628567</v>
      </c>
      <c r="AB289" s="26">
        <v>0.1067022</v>
      </c>
      <c r="AC289" s="26">
        <v>0.1261863</v>
      </c>
      <c r="AD289" s="26">
        <v>0.0798456</v>
      </c>
      <c r="AE289" s="26">
        <v>0.09294476</v>
      </c>
      <c r="AF289" s="27">
        <f t="shared" si="56"/>
        <v>0.6336963299999999</v>
      </c>
      <c r="AG289" s="26">
        <v>1.52773</v>
      </c>
      <c r="AH289" s="26">
        <v>0.06200705</v>
      </c>
      <c r="AI289" s="26">
        <v>0</v>
      </c>
      <c r="AJ289" s="26">
        <v>0</v>
      </c>
      <c r="AK289" s="26">
        <v>0</v>
      </c>
      <c r="AL289" s="28">
        <f t="shared" si="57"/>
        <v>1.58973705</v>
      </c>
      <c r="AM289" s="26">
        <v>26.21299</v>
      </c>
      <c r="AN289" s="50">
        <f t="shared" si="58"/>
        <v>27.80272705</v>
      </c>
      <c r="AO289" s="26">
        <v>0.04824965</v>
      </c>
      <c r="AP289" s="26">
        <v>0.5914367</v>
      </c>
      <c r="AQ289" s="29">
        <f t="shared" si="59"/>
        <v>0.6396863500000001</v>
      </c>
      <c r="AR289" s="26">
        <v>54.32621</v>
      </c>
      <c r="AS289" s="26">
        <v>5.793776</v>
      </c>
      <c r="AT289" s="26">
        <v>9.2613</v>
      </c>
      <c r="AU289" s="26">
        <v>0.4795344</v>
      </c>
      <c r="AV289" s="30">
        <f t="shared" si="60"/>
        <v>69.86082040000001</v>
      </c>
      <c r="AW289" s="26">
        <v>0.7174914</v>
      </c>
      <c r="AX289" s="26">
        <v>0.08702052</v>
      </c>
      <c r="AY289" s="26">
        <v>0</v>
      </c>
      <c r="AZ289" s="26">
        <v>0.01941835</v>
      </c>
      <c r="BA289" s="26">
        <v>0</v>
      </c>
      <c r="BB289" s="26">
        <v>0.01698282</v>
      </c>
      <c r="BC289" s="26">
        <v>0.222159</v>
      </c>
      <c r="BD289" s="31">
        <f t="shared" si="61"/>
        <v>1.06307209</v>
      </c>
      <c r="BE289" s="26">
        <f t="shared" si="62"/>
        <v>100.00000222000001</v>
      </c>
    </row>
    <row r="290" spans="1:57" ht="12" customHeight="1">
      <c r="A290" s="2" t="s">
        <v>921</v>
      </c>
      <c r="B290" s="4">
        <v>91</v>
      </c>
      <c r="C290" s="4" t="s">
        <v>921</v>
      </c>
      <c r="D290" s="2" t="s">
        <v>64</v>
      </c>
      <c r="E290" s="22">
        <v>4</v>
      </c>
      <c r="F290" s="45">
        <v>134.046792</v>
      </c>
      <c r="G290" s="44">
        <v>57.78986301369862</v>
      </c>
      <c r="H290" s="4" t="s">
        <v>1230</v>
      </c>
      <c r="I290" s="4" t="s">
        <v>860</v>
      </c>
      <c r="J290" s="25">
        <v>16</v>
      </c>
      <c r="K290" s="4" t="s">
        <v>629</v>
      </c>
      <c r="L290" s="13" t="s">
        <v>1107</v>
      </c>
      <c r="M290" s="13"/>
      <c r="N290" s="63" t="s">
        <v>1062</v>
      </c>
      <c r="O290" s="2" t="s">
        <v>1062</v>
      </c>
      <c r="P290" s="95" t="s">
        <v>9</v>
      </c>
      <c r="Q290" s="100" t="s">
        <v>9</v>
      </c>
      <c r="R290" s="2" t="s">
        <v>860</v>
      </c>
      <c r="S290" s="2" t="s">
        <v>860</v>
      </c>
      <c r="T290" s="2" t="s">
        <v>860</v>
      </c>
      <c r="U290" s="2" t="s">
        <v>860</v>
      </c>
      <c r="V290" s="2"/>
      <c r="W290" s="2"/>
      <c r="X290" s="2"/>
      <c r="Y290" s="2"/>
      <c r="Z290" s="26">
        <v>0.7023198</v>
      </c>
      <c r="AA290" s="26">
        <v>0.2430591</v>
      </c>
      <c r="AB290" s="26">
        <v>0.2504448</v>
      </c>
      <c r="AC290" s="26">
        <v>0.4136032</v>
      </c>
      <c r="AD290" s="26">
        <v>0.07251485</v>
      </c>
      <c r="AE290" s="26">
        <v>0.1376439</v>
      </c>
      <c r="AF290" s="27">
        <f t="shared" si="56"/>
        <v>1.81958565</v>
      </c>
      <c r="AG290" s="26">
        <v>2.59912</v>
      </c>
      <c r="AH290" s="26">
        <v>0.05640044</v>
      </c>
      <c r="AI290" s="26">
        <v>0</v>
      </c>
      <c r="AJ290" s="26">
        <v>0</v>
      </c>
      <c r="AK290" s="26">
        <v>0</v>
      </c>
      <c r="AL290" s="28">
        <f t="shared" si="57"/>
        <v>2.65552044</v>
      </c>
      <c r="AM290" s="26">
        <v>68.60711</v>
      </c>
      <c r="AN290" s="50">
        <f t="shared" si="58"/>
        <v>71.26263044000001</v>
      </c>
      <c r="AO290" s="26">
        <v>0.01611441</v>
      </c>
      <c r="AP290" s="26">
        <v>0.2873737</v>
      </c>
      <c r="AQ290" s="29">
        <f t="shared" si="59"/>
        <v>0.30348811000000003</v>
      </c>
      <c r="AR290" s="26">
        <v>20.235</v>
      </c>
      <c r="AS290" s="26">
        <v>1.886729</v>
      </c>
      <c r="AT290" s="26">
        <v>3.514285</v>
      </c>
      <c r="AU290" s="26">
        <v>0.2356733</v>
      </c>
      <c r="AV290" s="30">
        <f t="shared" si="60"/>
        <v>25.871687299999998</v>
      </c>
      <c r="AW290" s="26">
        <v>0.4451606</v>
      </c>
      <c r="AX290" s="26">
        <v>0.05438614</v>
      </c>
      <c r="AY290" s="26">
        <v>0</v>
      </c>
      <c r="AZ290" s="26">
        <v>0.03021452</v>
      </c>
      <c r="BA290" s="26">
        <v>0</v>
      </c>
      <c r="BB290" s="26">
        <v>0.006042905</v>
      </c>
      <c r="BC290" s="26">
        <v>0.2068016</v>
      </c>
      <c r="BD290" s="31">
        <f t="shared" si="61"/>
        <v>0.7426057650000001</v>
      </c>
      <c r="BE290" s="26">
        <f t="shared" si="62"/>
        <v>99.999997265</v>
      </c>
    </row>
    <row r="291" spans="1:57" ht="12" customHeight="1">
      <c r="A291" s="2" t="s">
        <v>921</v>
      </c>
      <c r="B291" s="4">
        <v>91</v>
      </c>
      <c r="C291" s="4" t="s">
        <v>921</v>
      </c>
      <c r="D291" s="2" t="s">
        <v>64</v>
      </c>
      <c r="E291" s="22">
        <v>4</v>
      </c>
      <c r="F291" s="45">
        <v>152.999312</v>
      </c>
      <c r="G291" s="44">
        <v>110.12545205479454</v>
      </c>
      <c r="H291" s="4" t="s">
        <v>777</v>
      </c>
      <c r="I291" s="4" t="s">
        <v>860</v>
      </c>
      <c r="J291" s="25">
        <v>2</v>
      </c>
      <c r="K291" s="4" t="s">
        <v>630</v>
      </c>
      <c r="L291" s="13" t="s">
        <v>1108</v>
      </c>
      <c r="M291" s="13"/>
      <c r="N291" s="60" t="s">
        <v>483</v>
      </c>
      <c r="O291" s="22" t="s">
        <v>483</v>
      </c>
      <c r="P291" s="95" t="s">
        <v>1203</v>
      </c>
      <c r="Q291" s="97" t="s">
        <v>1203</v>
      </c>
      <c r="V291" s="22" t="s">
        <v>860</v>
      </c>
      <c r="Z291" s="26">
        <v>0</v>
      </c>
      <c r="AA291" s="26">
        <v>0</v>
      </c>
      <c r="AB291" s="26">
        <v>0.01411781</v>
      </c>
      <c r="AC291" s="26">
        <v>0</v>
      </c>
      <c r="AD291" s="26">
        <v>0</v>
      </c>
      <c r="AE291" s="26">
        <v>0</v>
      </c>
      <c r="AF291" s="27">
        <f t="shared" si="56"/>
        <v>0.01411781</v>
      </c>
      <c r="AG291" s="26">
        <v>0.3282391</v>
      </c>
      <c r="AH291" s="26">
        <v>0.0005882422</v>
      </c>
      <c r="AI291" s="26">
        <v>0</v>
      </c>
      <c r="AJ291" s="26">
        <v>0</v>
      </c>
      <c r="AK291" s="26">
        <v>0</v>
      </c>
      <c r="AL291" s="28">
        <f t="shared" si="57"/>
        <v>0.3288273422</v>
      </c>
      <c r="AM291" s="26">
        <v>3.757691</v>
      </c>
      <c r="AN291" s="50">
        <f t="shared" si="58"/>
        <v>4.0865183422</v>
      </c>
      <c r="AO291" s="26">
        <v>0.02941211</v>
      </c>
      <c r="AP291" s="26">
        <v>0.172355</v>
      </c>
      <c r="AQ291" s="29">
        <f t="shared" si="59"/>
        <v>0.20176711</v>
      </c>
      <c r="AR291" s="26">
        <v>82.23391</v>
      </c>
      <c r="AS291" s="26">
        <v>6.90067</v>
      </c>
      <c r="AT291" s="26">
        <v>6.077719</v>
      </c>
      <c r="AU291" s="26">
        <v>0.3135331</v>
      </c>
      <c r="AV291" s="30">
        <f t="shared" si="60"/>
        <v>95.5258321</v>
      </c>
      <c r="AW291" s="26">
        <v>0.1441193</v>
      </c>
      <c r="AX291" s="26">
        <v>0.008823633</v>
      </c>
      <c r="AY291" s="26">
        <v>0</v>
      </c>
      <c r="AZ291" s="26">
        <v>0</v>
      </c>
      <c r="BA291" s="26">
        <v>0</v>
      </c>
      <c r="BB291" s="26">
        <v>0</v>
      </c>
      <c r="BC291" s="26">
        <v>0.01882375</v>
      </c>
      <c r="BD291" s="31">
        <f t="shared" si="61"/>
        <v>0.171766683</v>
      </c>
      <c r="BE291" s="26">
        <f t="shared" si="62"/>
        <v>100.0000020452</v>
      </c>
    </row>
    <row r="292" spans="1:57" ht="12" customHeight="1">
      <c r="A292" s="2" t="s">
        <v>921</v>
      </c>
      <c r="B292" s="4">
        <v>91</v>
      </c>
      <c r="C292" s="4" t="s">
        <v>921</v>
      </c>
      <c r="D292" s="2" t="s">
        <v>64</v>
      </c>
      <c r="E292" s="22">
        <v>4</v>
      </c>
      <c r="F292" s="45">
        <v>2149.36371</v>
      </c>
      <c r="G292" s="44">
        <v>1370.335616438356</v>
      </c>
      <c r="H292" s="4" t="s">
        <v>777</v>
      </c>
      <c r="I292" s="4" t="s">
        <v>860</v>
      </c>
      <c r="J292" s="25">
        <v>4</v>
      </c>
      <c r="K292" s="4" t="s">
        <v>631</v>
      </c>
      <c r="L292" s="13" t="s">
        <v>1187</v>
      </c>
      <c r="M292" s="13"/>
      <c r="N292" s="60" t="s">
        <v>483</v>
      </c>
      <c r="O292" s="22" t="s">
        <v>483</v>
      </c>
      <c r="P292" s="95" t="s">
        <v>1203</v>
      </c>
      <c r="Q292" s="97" t="s">
        <v>1203</v>
      </c>
      <c r="V292" s="22" t="s">
        <v>860</v>
      </c>
      <c r="Z292" s="26">
        <v>0.01842433</v>
      </c>
      <c r="AA292" s="26">
        <v>0.01323202</v>
      </c>
      <c r="AB292" s="26">
        <v>0.06754193</v>
      </c>
      <c r="AC292" s="26">
        <v>0.05996283</v>
      </c>
      <c r="AD292" s="26">
        <v>0.05615235</v>
      </c>
      <c r="AE292" s="26">
        <v>0.02504035</v>
      </c>
      <c r="AF292" s="27">
        <f t="shared" si="56"/>
        <v>0.24035380999999997</v>
      </c>
      <c r="AG292" s="26">
        <v>0.4870724</v>
      </c>
      <c r="AH292" s="26">
        <v>0.003475499</v>
      </c>
      <c r="AI292" s="26">
        <v>0</v>
      </c>
      <c r="AJ292" s="26">
        <v>0</v>
      </c>
      <c r="AK292" s="26">
        <v>0</v>
      </c>
      <c r="AL292" s="28">
        <f t="shared" si="57"/>
        <v>0.490547899</v>
      </c>
      <c r="AM292" s="26">
        <v>10.32994</v>
      </c>
      <c r="AN292" s="50">
        <f t="shared" si="58"/>
        <v>10.820487899</v>
      </c>
      <c r="AO292" s="26">
        <v>0.01411137</v>
      </c>
      <c r="AP292" s="26">
        <v>0.6184714</v>
      </c>
      <c r="AQ292" s="29">
        <f t="shared" si="59"/>
        <v>0.63258277</v>
      </c>
      <c r="AR292" s="26">
        <v>60.2008</v>
      </c>
      <c r="AS292" s="26">
        <v>10.64453</v>
      </c>
      <c r="AT292" s="26">
        <v>16.43346</v>
      </c>
      <c r="AU292" s="26">
        <v>0.2435781</v>
      </c>
      <c r="AV292" s="30">
        <f t="shared" si="60"/>
        <v>87.5223681</v>
      </c>
      <c r="AW292" s="26">
        <v>0.6489134</v>
      </c>
      <c r="AX292" s="26">
        <v>0.04007293</v>
      </c>
      <c r="AY292" s="26">
        <v>0</v>
      </c>
      <c r="AZ292" s="26">
        <v>0.01545132</v>
      </c>
      <c r="BA292" s="26">
        <v>0</v>
      </c>
      <c r="BB292" s="26">
        <v>0.007118493</v>
      </c>
      <c r="BC292" s="26">
        <v>0.0726505</v>
      </c>
      <c r="BD292" s="31">
        <f t="shared" si="61"/>
        <v>0.7842066430000001</v>
      </c>
      <c r="BE292" s="26">
        <f t="shared" si="62"/>
        <v>99.999999222</v>
      </c>
    </row>
    <row r="293" spans="1:57" ht="12" customHeight="1">
      <c r="A293" s="2" t="s">
        <v>921</v>
      </c>
      <c r="B293" s="4">
        <v>91</v>
      </c>
      <c r="C293" s="4" t="s">
        <v>921</v>
      </c>
      <c r="D293" s="2" t="s">
        <v>64</v>
      </c>
      <c r="E293" s="22">
        <v>4</v>
      </c>
      <c r="F293" s="45">
        <v>150.027712</v>
      </c>
      <c r="G293" s="44">
        <v>49.63369863013706</v>
      </c>
      <c r="H293" s="4" t="s">
        <v>777</v>
      </c>
      <c r="I293" s="4" t="s">
        <v>860</v>
      </c>
      <c r="J293" s="25">
        <v>2</v>
      </c>
      <c r="K293" s="4" t="s">
        <v>632</v>
      </c>
      <c r="L293" s="13" t="s">
        <v>1109</v>
      </c>
      <c r="M293" s="13"/>
      <c r="N293" s="60" t="s">
        <v>483</v>
      </c>
      <c r="O293" s="22" t="s">
        <v>483</v>
      </c>
      <c r="P293" s="95" t="s">
        <v>1203</v>
      </c>
      <c r="Q293" s="97" t="s">
        <v>1203</v>
      </c>
      <c r="V293" s="22" t="s">
        <v>860</v>
      </c>
      <c r="Z293" s="26">
        <v>0</v>
      </c>
      <c r="AA293" s="26">
        <v>0</v>
      </c>
      <c r="AB293" s="26">
        <v>0</v>
      </c>
      <c r="AC293" s="26">
        <v>0.007198301</v>
      </c>
      <c r="AD293" s="26">
        <v>0.002999292</v>
      </c>
      <c r="AE293" s="26">
        <v>0</v>
      </c>
      <c r="AF293" s="27">
        <f t="shared" si="56"/>
        <v>0.010197593</v>
      </c>
      <c r="AG293" s="26">
        <v>0.0215949</v>
      </c>
      <c r="AH293" s="26">
        <v>0</v>
      </c>
      <c r="AI293" s="26">
        <v>0</v>
      </c>
      <c r="AJ293" s="26">
        <v>0</v>
      </c>
      <c r="AK293" s="26">
        <v>0</v>
      </c>
      <c r="AL293" s="28">
        <f t="shared" si="57"/>
        <v>0.0215949</v>
      </c>
      <c r="AM293" s="26">
        <v>1.977133</v>
      </c>
      <c r="AN293" s="50">
        <f t="shared" si="58"/>
        <v>1.9987279</v>
      </c>
      <c r="AO293" s="26">
        <v>0</v>
      </c>
      <c r="AP293" s="26">
        <v>0.05518698</v>
      </c>
      <c r="AQ293" s="29">
        <f t="shared" si="59"/>
        <v>0.05518698</v>
      </c>
      <c r="AR293" s="26">
        <v>56.25352</v>
      </c>
      <c r="AS293" s="26">
        <v>12.97674</v>
      </c>
      <c r="AT293" s="26">
        <v>28.44649</v>
      </c>
      <c r="AU293" s="26">
        <v>0.08937891</v>
      </c>
      <c r="AV293" s="30">
        <f t="shared" si="60"/>
        <v>97.76612890999999</v>
      </c>
      <c r="AW293" s="26">
        <v>0.1565631</v>
      </c>
      <c r="AX293" s="26">
        <v>0.01319689</v>
      </c>
      <c r="AY293" s="26">
        <v>0</v>
      </c>
      <c r="AZ293" s="26">
        <v>0</v>
      </c>
      <c r="BA293" s="26">
        <v>0</v>
      </c>
      <c r="BB293" s="26">
        <v>0</v>
      </c>
      <c r="BC293" s="26">
        <v>0</v>
      </c>
      <c r="BD293" s="31">
        <f t="shared" si="61"/>
        <v>0.16975999</v>
      </c>
      <c r="BE293" s="26">
        <f t="shared" si="62"/>
        <v>100.00000137299999</v>
      </c>
    </row>
    <row r="294" spans="1:57" ht="12" customHeight="1">
      <c r="A294" s="2" t="s">
        <v>921</v>
      </c>
      <c r="B294" s="4">
        <v>91</v>
      </c>
      <c r="C294" s="4" t="s">
        <v>921</v>
      </c>
      <c r="D294" s="2" t="s">
        <v>64</v>
      </c>
      <c r="E294" s="22">
        <v>4</v>
      </c>
      <c r="F294" s="45">
        <v>1281.72749</v>
      </c>
      <c r="G294" s="44">
        <v>837.8904109589041</v>
      </c>
      <c r="H294" s="4" t="s">
        <v>821</v>
      </c>
      <c r="I294" s="4" t="s">
        <v>860</v>
      </c>
      <c r="J294" s="25">
        <v>3</v>
      </c>
      <c r="K294" s="4" t="s">
        <v>633</v>
      </c>
      <c r="L294" s="13" t="s">
        <v>1188</v>
      </c>
      <c r="M294" s="13"/>
      <c r="N294" s="62" t="s">
        <v>483</v>
      </c>
      <c r="O294" s="2"/>
      <c r="P294" s="95" t="s">
        <v>1203</v>
      </c>
      <c r="Q294" s="99" t="s">
        <v>1203</v>
      </c>
      <c r="R294" s="2"/>
      <c r="S294" s="2"/>
      <c r="T294" s="2"/>
      <c r="U294" s="2"/>
      <c r="V294" s="2" t="s">
        <v>860</v>
      </c>
      <c r="W294" s="2"/>
      <c r="X294" s="2"/>
      <c r="Y294" s="2"/>
      <c r="Z294" s="26">
        <v>0.04107783</v>
      </c>
      <c r="AA294" s="26">
        <v>0.0018959</v>
      </c>
      <c r="AB294" s="26">
        <v>0.01509698</v>
      </c>
      <c r="AC294" s="26">
        <v>0.009198625</v>
      </c>
      <c r="AD294" s="26">
        <v>0.0151672</v>
      </c>
      <c r="AE294" s="26">
        <v>0.009549716</v>
      </c>
      <c r="AF294" s="27">
        <f t="shared" si="56"/>
        <v>0.091986251</v>
      </c>
      <c r="AG294" s="26">
        <v>0.1737908</v>
      </c>
      <c r="AH294" s="26">
        <v>0.003581144</v>
      </c>
      <c r="AI294" s="26">
        <v>0</v>
      </c>
      <c r="AJ294" s="26">
        <v>0</v>
      </c>
      <c r="AK294" s="26">
        <v>0</v>
      </c>
      <c r="AL294" s="28">
        <f t="shared" si="57"/>
        <v>0.177371944</v>
      </c>
      <c r="AM294" s="26">
        <v>4.743401</v>
      </c>
      <c r="AN294" s="50">
        <f t="shared" si="58"/>
        <v>4.920772944</v>
      </c>
      <c r="AO294" s="26">
        <v>0.3141576</v>
      </c>
      <c r="AP294" s="26">
        <v>0.04318438</v>
      </c>
      <c r="AQ294" s="29">
        <f t="shared" si="59"/>
        <v>0.35734198</v>
      </c>
      <c r="AR294" s="26">
        <v>80.76392</v>
      </c>
      <c r="AS294" s="26">
        <v>4.31591</v>
      </c>
      <c r="AT294" s="26">
        <v>8.516943</v>
      </c>
      <c r="AU294" s="26">
        <v>0.158764</v>
      </c>
      <c r="AV294" s="30">
        <f t="shared" si="60"/>
        <v>93.755537</v>
      </c>
      <c r="AW294" s="26">
        <v>0.6548578</v>
      </c>
      <c r="AX294" s="26">
        <v>0.07934691</v>
      </c>
      <c r="AY294" s="26">
        <v>0</v>
      </c>
      <c r="AZ294" s="26">
        <v>0.1393135</v>
      </c>
      <c r="BA294" s="26">
        <v>0</v>
      </c>
      <c r="BB294" s="26">
        <v>0.000702185</v>
      </c>
      <c r="BC294" s="26">
        <v>0.000140437</v>
      </c>
      <c r="BD294" s="31">
        <f t="shared" si="61"/>
        <v>0.874360832</v>
      </c>
      <c r="BE294" s="26">
        <f t="shared" si="62"/>
        <v>99.999999007</v>
      </c>
    </row>
    <row r="295" spans="1:57" ht="12" customHeight="1">
      <c r="A295" s="2" t="s">
        <v>921</v>
      </c>
      <c r="B295" s="4">
        <v>91</v>
      </c>
      <c r="C295" s="4" t="s">
        <v>921</v>
      </c>
      <c r="D295" s="2" t="s">
        <v>64</v>
      </c>
      <c r="E295" s="22">
        <v>4</v>
      </c>
      <c r="F295" s="45">
        <v>789.166528</v>
      </c>
      <c r="G295" s="44">
        <v>382.0821917808219</v>
      </c>
      <c r="H295" s="4" t="s">
        <v>777</v>
      </c>
      <c r="I295" s="4" t="s">
        <v>860</v>
      </c>
      <c r="J295" s="25">
        <v>6</v>
      </c>
      <c r="K295" s="4" t="s">
        <v>634</v>
      </c>
      <c r="L295" s="13" t="s">
        <v>1189</v>
      </c>
      <c r="M295" s="13"/>
      <c r="N295" s="62" t="s">
        <v>483</v>
      </c>
      <c r="O295" s="2"/>
      <c r="P295" s="95" t="s">
        <v>1203</v>
      </c>
      <c r="Q295" s="99" t="s">
        <v>1203</v>
      </c>
      <c r="R295" s="2"/>
      <c r="S295" s="2"/>
      <c r="T295" s="2"/>
      <c r="U295" s="2"/>
      <c r="V295" s="2" t="s">
        <v>860</v>
      </c>
      <c r="W295" s="2"/>
      <c r="X295" s="2"/>
      <c r="Y295" s="2"/>
      <c r="Z295" s="26">
        <v>0.231176</v>
      </c>
      <c r="AA295" s="26">
        <v>0.01208913</v>
      </c>
      <c r="AB295" s="26">
        <v>0.05462917</v>
      </c>
      <c r="AC295" s="26">
        <v>0.1394811</v>
      </c>
      <c r="AD295" s="26">
        <v>0.04231194</v>
      </c>
      <c r="AE295" s="26">
        <v>0.03512689</v>
      </c>
      <c r="AF295" s="27">
        <f t="shared" si="56"/>
        <v>0.5148142299999999</v>
      </c>
      <c r="AG295" s="26">
        <v>0.6867992</v>
      </c>
      <c r="AH295" s="26">
        <v>0.02988067</v>
      </c>
      <c r="AI295" s="26">
        <v>0</v>
      </c>
      <c r="AJ295" s="26">
        <v>0</v>
      </c>
      <c r="AK295" s="26">
        <v>0</v>
      </c>
      <c r="AL295" s="28">
        <f t="shared" si="57"/>
        <v>0.7166798700000001</v>
      </c>
      <c r="AM295" s="26">
        <v>23.10472</v>
      </c>
      <c r="AN295" s="50">
        <f t="shared" si="58"/>
        <v>23.82139987</v>
      </c>
      <c r="AO295" s="26">
        <v>0.3358724</v>
      </c>
      <c r="AP295" s="26">
        <v>0.06341089</v>
      </c>
      <c r="AQ295" s="29">
        <f t="shared" si="59"/>
        <v>0.39928329</v>
      </c>
      <c r="AR295" s="26">
        <v>67.66409</v>
      </c>
      <c r="AS295" s="26">
        <v>2.15483</v>
      </c>
      <c r="AT295" s="26">
        <v>4.954375</v>
      </c>
      <c r="AU295" s="26">
        <v>0.1117674</v>
      </c>
      <c r="AV295" s="30">
        <f t="shared" si="60"/>
        <v>74.88506240000001</v>
      </c>
      <c r="AW295" s="26">
        <v>0.3104396</v>
      </c>
      <c r="AX295" s="26">
        <v>0.02349396</v>
      </c>
      <c r="AY295" s="26">
        <v>0</v>
      </c>
      <c r="AZ295" s="26">
        <v>0.02691541</v>
      </c>
      <c r="BA295" s="26">
        <v>0</v>
      </c>
      <c r="BB295" s="26">
        <v>0.003763596</v>
      </c>
      <c r="BC295" s="26">
        <v>0.01482629</v>
      </c>
      <c r="BD295" s="31">
        <f t="shared" si="61"/>
        <v>0.37943885599999994</v>
      </c>
      <c r="BE295" s="26">
        <f t="shared" si="62"/>
        <v>99.99999864600001</v>
      </c>
    </row>
    <row r="296" spans="1:57" ht="12" customHeight="1">
      <c r="A296" s="2" t="s">
        <v>921</v>
      </c>
      <c r="B296" s="4">
        <v>91</v>
      </c>
      <c r="C296" s="4" t="s">
        <v>921</v>
      </c>
      <c r="D296" s="2" t="s">
        <v>64</v>
      </c>
      <c r="E296" s="22">
        <v>4</v>
      </c>
      <c r="F296" s="45">
        <v>4349.01146</v>
      </c>
      <c r="G296" s="44"/>
      <c r="H296" s="4" t="s">
        <v>258</v>
      </c>
      <c r="I296" s="4" t="s">
        <v>1054</v>
      </c>
      <c r="J296" s="25">
        <v>4</v>
      </c>
      <c r="K296" s="4" t="s">
        <v>635</v>
      </c>
      <c r="L296" s="12" t="s">
        <v>799</v>
      </c>
      <c r="M296" s="12"/>
      <c r="N296" s="60" t="s">
        <v>483</v>
      </c>
      <c r="O296" s="22" t="s">
        <v>969</v>
      </c>
      <c r="P296" s="95" t="s">
        <v>1203</v>
      </c>
      <c r="Q296" s="97" t="s">
        <v>1203</v>
      </c>
      <c r="Z296" s="26">
        <v>0.1267941</v>
      </c>
      <c r="AA296" s="26">
        <v>0.005918578</v>
      </c>
      <c r="AB296" s="26">
        <v>0.02489528</v>
      </c>
      <c r="AC296" s="26">
        <v>0.05260498</v>
      </c>
      <c r="AD296" s="26">
        <v>0.04739001</v>
      </c>
      <c r="AE296" s="26">
        <v>0.02350876</v>
      </c>
      <c r="AF296" s="27">
        <f t="shared" si="56"/>
        <v>0.281111708</v>
      </c>
      <c r="AG296" s="26">
        <v>0.4974295</v>
      </c>
      <c r="AH296" s="26">
        <v>0.02690263</v>
      </c>
      <c r="AI296" s="26">
        <v>0</v>
      </c>
      <c r="AJ296" s="26">
        <v>0</v>
      </c>
      <c r="AK296" s="26">
        <v>0</v>
      </c>
      <c r="AL296" s="28">
        <f t="shared" si="57"/>
        <v>0.52433213</v>
      </c>
      <c r="AM296" s="26">
        <v>15.09086</v>
      </c>
      <c r="AN296" s="50">
        <f t="shared" si="58"/>
        <v>15.615192129999999</v>
      </c>
      <c r="AO296" s="26">
        <v>0.2556991</v>
      </c>
      <c r="AP296" s="26">
        <v>0.03857423</v>
      </c>
      <c r="AQ296" s="29">
        <f t="shared" si="59"/>
        <v>0.29427333</v>
      </c>
      <c r="AR296" s="26">
        <v>68.03631</v>
      </c>
      <c r="AS296" s="26">
        <v>5.579005</v>
      </c>
      <c r="AT296" s="26">
        <v>9.666859</v>
      </c>
      <c r="AU296" s="26">
        <v>0.1426046</v>
      </c>
      <c r="AV296" s="30">
        <f t="shared" si="60"/>
        <v>83.4247786</v>
      </c>
      <c r="AW296" s="26">
        <v>0.3170578</v>
      </c>
      <c r="AX296" s="26">
        <v>0.02944803</v>
      </c>
      <c r="AY296" s="26">
        <v>0</v>
      </c>
      <c r="AZ296" s="26">
        <v>0.03375245</v>
      </c>
      <c r="BA296" s="26">
        <v>0</v>
      </c>
      <c r="BB296" s="26">
        <v>0.0008898561</v>
      </c>
      <c r="BC296" s="26">
        <v>0.003497341</v>
      </c>
      <c r="BD296" s="31">
        <f t="shared" si="61"/>
        <v>0.38464547709999997</v>
      </c>
      <c r="BE296" s="26">
        <f t="shared" si="62"/>
        <v>100.0000012451</v>
      </c>
    </row>
    <row r="297" spans="1:57" ht="12" customHeight="1">
      <c r="A297" s="2" t="s">
        <v>915</v>
      </c>
      <c r="B297" s="4">
        <v>94</v>
      </c>
      <c r="C297" s="4" t="s">
        <v>915</v>
      </c>
      <c r="D297" s="2" t="s">
        <v>64</v>
      </c>
      <c r="E297" s="22">
        <v>5</v>
      </c>
      <c r="F297" s="45">
        <v>1792.3575</v>
      </c>
      <c r="G297" s="44">
        <v>1064.8674794520548</v>
      </c>
      <c r="H297" s="4" t="s">
        <v>1127</v>
      </c>
      <c r="I297" s="4" t="s">
        <v>860</v>
      </c>
      <c r="J297" s="25">
        <v>7</v>
      </c>
      <c r="K297" s="4" t="s">
        <v>538</v>
      </c>
      <c r="L297" s="13" t="s">
        <v>1305</v>
      </c>
      <c r="M297" s="13"/>
      <c r="N297" s="62" t="s">
        <v>1062</v>
      </c>
      <c r="O297" s="2" t="s">
        <v>1062</v>
      </c>
      <c r="P297" s="95" t="s">
        <v>9</v>
      </c>
      <c r="Q297" s="99" t="s">
        <v>9</v>
      </c>
      <c r="R297" s="2"/>
      <c r="S297" s="2"/>
      <c r="T297" s="2" t="s">
        <v>860</v>
      </c>
      <c r="U297" s="2" t="s">
        <v>860</v>
      </c>
      <c r="V297" s="2"/>
      <c r="W297" s="2"/>
      <c r="X297" s="2"/>
      <c r="Y297" s="2"/>
      <c r="Z297" s="26">
        <v>0.1424534</v>
      </c>
      <c r="AA297" s="26">
        <v>0.04403654</v>
      </c>
      <c r="AB297" s="26">
        <v>0.1967836</v>
      </c>
      <c r="AC297" s="26">
        <v>0.1636934</v>
      </c>
      <c r="AD297" s="26">
        <v>0.05176929</v>
      </c>
      <c r="AE297" s="26">
        <v>0.007582118</v>
      </c>
      <c r="AF297" s="27">
        <f t="shared" si="56"/>
        <v>0.606318348</v>
      </c>
      <c r="AG297" s="26">
        <v>73.97014</v>
      </c>
      <c r="AH297" s="26">
        <v>2.968776</v>
      </c>
      <c r="AI297" s="26">
        <v>0</v>
      </c>
      <c r="AJ297" s="26">
        <v>0</v>
      </c>
      <c r="AK297" s="26">
        <v>0</v>
      </c>
      <c r="AL297" s="28">
        <f t="shared" si="57"/>
        <v>76.938916</v>
      </c>
      <c r="AM297" s="26">
        <v>4.007275</v>
      </c>
      <c r="AN297" s="50">
        <f t="shared" si="58"/>
        <v>80.946191</v>
      </c>
      <c r="AO297" s="26">
        <v>0</v>
      </c>
      <c r="AP297" s="26">
        <v>0</v>
      </c>
      <c r="AQ297" s="29">
        <f t="shared" si="59"/>
        <v>0</v>
      </c>
      <c r="AR297" s="26">
        <v>13.3613</v>
      </c>
      <c r="AS297" s="26">
        <v>0.52643</v>
      </c>
      <c r="AT297" s="26">
        <v>3.282957</v>
      </c>
      <c r="AU297" s="26">
        <v>0.6907761</v>
      </c>
      <c r="AV297" s="30">
        <f t="shared" si="60"/>
        <v>17.8614631</v>
      </c>
      <c r="AW297" s="26">
        <v>0.3920608</v>
      </c>
      <c r="AX297" s="26">
        <v>0.01360764</v>
      </c>
      <c r="AY297" s="26">
        <v>0</v>
      </c>
      <c r="AZ297" s="26">
        <v>0.02922379</v>
      </c>
      <c r="BA297" s="26">
        <v>0</v>
      </c>
      <c r="BB297" s="26">
        <v>0.009239137</v>
      </c>
      <c r="BC297" s="26">
        <v>0.1419011</v>
      </c>
      <c r="BD297" s="31">
        <f t="shared" si="61"/>
        <v>0.586032467</v>
      </c>
      <c r="BE297" s="26">
        <f t="shared" si="62"/>
        <v>100.000004915</v>
      </c>
    </row>
    <row r="298" spans="1:57" ht="12" customHeight="1">
      <c r="A298" s="2" t="s">
        <v>915</v>
      </c>
      <c r="B298" s="4">
        <v>94</v>
      </c>
      <c r="C298" s="4" t="s">
        <v>915</v>
      </c>
      <c r="D298" s="2" t="s">
        <v>64</v>
      </c>
      <c r="E298" s="22">
        <v>5</v>
      </c>
      <c r="F298" s="45">
        <v>2995.5223</v>
      </c>
      <c r="G298" s="44">
        <v>1711.6561643835616</v>
      </c>
      <c r="H298" s="4" t="s">
        <v>763</v>
      </c>
      <c r="I298" s="4" t="s">
        <v>860</v>
      </c>
      <c r="J298" s="25">
        <v>6</v>
      </c>
      <c r="K298" s="4" t="s">
        <v>539</v>
      </c>
      <c r="L298" s="13" t="s">
        <v>1306</v>
      </c>
      <c r="M298" s="13"/>
      <c r="N298" s="62" t="s">
        <v>1062</v>
      </c>
      <c r="O298" s="2"/>
      <c r="P298" s="95" t="s">
        <v>9</v>
      </c>
      <c r="Q298" s="99" t="s">
        <v>9</v>
      </c>
      <c r="R298" s="2"/>
      <c r="S298" s="2"/>
      <c r="T298" s="2" t="s">
        <v>860</v>
      </c>
      <c r="U298" s="2" t="s">
        <v>860</v>
      </c>
      <c r="V298" s="2"/>
      <c r="W298" s="2"/>
      <c r="X298" s="2"/>
      <c r="Y298" s="2"/>
      <c r="Z298" s="26">
        <v>0.1324689</v>
      </c>
      <c r="AA298" s="26">
        <v>0.04987488</v>
      </c>
      <c r="AB298" s="26">
        <v>0.1702055</v>
      </c>
      <c r="AC298" s="26">
        <v>0.121232</v>
      </c>
      <c r="AD298" s="26">
        <v>0.03310971</v>
      </c>
      <c r="AE298" s="26">
        <v>0.05534309</v>
      </c>
      <c r="AF298" s="27">
        <f t="shared" si="56"/>
        <v>0.5622340800000001</v>
      </c>
      <c r="AG298" s="26">
        <v>74.31008</v>
      </c>
      <c r="AH298" s="26">
        <v>3.605834</v>
      </c>
      <c r="AI298" s="26">
        <v>0</v>
      </c>
      <c r="AJ298" s="26">
        <v>0</v>
      </c>
      <c r="AK298" s="26">
        <v>0</v>
      </c>
      <c r="AL298" s="28">
        <f t="shared" si="57"/>
        <v>77.915914</v>
      </c>
      <c r="AM298" s="26">
        <v>3.636029</v>
      </c>
      <c r="AN298" s="50">
        <f t="shared" si="58"/>
        <v>81.551943</v>
      </c>
      <c r="AO298" s="26">
        <v>0</v>
      </c>
      <c r="AP298" s="26">
        <v>0</v>
      </c>
      <c r="AQ298" s="29">
        <f t="shared" si="59"/>
        <v>0</v>
      </c>
      <c r="AR298" s="26">
        <v>8.489936</v>
      </c>
      <c r="AS298" s="26">
        <v>0.3421537</v>
      </c>
      <c r="AT298" s="26">
        <v>2.21796</v>
      </c>
      <c r="AU298" s="26">
        <v>5.930183</v>
      </c>
      <c r="AV298" s="30">
        <f t="shared" si="60"/>
        <v>16.980232700000002</v>
      </c>
      <c r="AW298" s="26">
        <v>0.6445577</v>
      </c>
      <c r="AX298" s="26">
        <v>0.1489035</v>
      </c>
      <c r="AY298" s="26">
        <v>0</v>
      </c>
      <c r="AZ298" s="26">
        <v>0.01790688</v>
      </c>
      <c r="BA298" s="26">
        <v>0</v>
      </c>
      <c r="BB298" s="26">
        <v>0.005888841</v>
      </c>
      <c r="BC298" s="26">
        <v>0.08833262</v>
      </c>
      <c r="BD298" s="31">
        <f t="shared" si="61"/>
        <v>0.9055895409999999</v>
      </c>
      <c r="BE298" s="26">
        <f t="shared" si="62"/>
        <v>99.99999932099999</v>
      </c>
    </row>
    <row r="299" spans="1:57" ht="12" customHeight="1">
      <c r="A299" s="2" t="s">
        <v>921</v>
      </c>
      <c r="B299" s="4">
        <v>91</v>
      </c>
      <c r="C299" s="4" t="s">
        <v>921</v>
      </c>
      <c r="D299" s="2" t="s">
        <v>64</v>
      </c>
      <c r="E299" s="22">
        <v>4</v>
      </c>
      <c r="F299" s="45">
        <v>762.669568</v>
      </c>
      <c r="G299" s="44">
        <v>417.97123287671235</v>
      </c>
      <c r="H299" s="4" t="s">
        <v>821</v>
      </c>
      <c r="I299" s="4" t="s">
        <v>860</v>
      </c>
      <c r="J299" s="25">
        <v>36</v>
      </c>
      <c r="K299" s="4" t="s">
        <v>636</v>
      </c>
      <c r="L299" s="13" t="s">
        <v>267</v>
      </c>
      <c r="M299" s="13"/>
      <c r="N299" s="62" t="s">
        <v>1062</v>
      </c>
      <c r="O299" s="2"/>
      <c r="P299" s="95" t="s">
        <v>9</v>
      </c>
      <c r="Q299" s="99" t="s">
        <v>9</v>
      </c>
      <c r="R299" s="2"/>
      <c r="S299" s="2"/>
      <c r="T299" s="2" t="s">
        <v>860</v>
      </c>
      <c r="U299" s="2"/>
      <c r="V299" s="2"/>
      <c r="W299" s="2"/>
      <c r="X299" s="2"/>
      <c r="Y299" s="2"/>
      <c r="Z299" s="26">
        <v>1.327858</v>
      </c>
      <c r="AA299" s="26">
        <v>0.9097453</v>
      </c>
      <c r="AB299" s="26">
        <v>1.142345</v>
      </c>
      <c r="AC299" s="26">
        <v>0.3975784</v>
      </c>
      <c r="AD299" s="26">
        <v>0.120607</v>
      </c>
      <c r="AE299" s="26">
        <v>0.8088461</v>
      </c>
      <c r="AF299" s="27">
        <f t="shared" si="56"/>
        <v>4.7069798</v>
      </c>
      <c r="AG299" s="26">
        <v>8.09625</v>
      </c>
      <c r="AH299" s="26">
        <v>1.405863</v>
      </c>
      <c r="AI299" s="26">
        <v>0</v>
      </c>
      <c r="AJ299" s="26">
        <v>0</v>
      </c>
      <c r="AK299" s="26">
        <v>0.01793764</v>
      </c>
      <c r="AL299" s="28">
        <f t="shared" si="57"/>
        <v>9.52005064</v>
      </c>
      <c r="AM299" s="26">
        <v>60.89275</v>
      </c>
      <c r="AN299" s="50">
        <f t="shared" si="58"/>
        <v>70.41280064</v>
      </c>
      <c r="AO299" s="26">
        <v>3.791923</v>
      </c>
      <c r="AP299" s="26">
        <v>0.3552125</v>
      </c>
      <c r="AQ299" s="29">
        <f t="shared" si="59"/>
        <v>4.1471355</v>
      </c>
      <c r="AR299" s="26">
        <v>14.90264</v>
      </c>
      <c r="AS299" s="26">
        <v>0.2571456</v>
      </c>
      <c r="AT299" s="26">
        <v>2.234181</v>
      </c>
      <c r="AU299" s="26">
        <v>1.201822</v>
      </c>
      <c r="AV299" s="30">
        <f t="shared" si="60"/>
        <v>18.5957886</v>
      </c>
      <c r="AW299" s="26">
        <v>0.4356959</v>
      </c>
      <c r="AX299" s="26">
        <v>0.272605</v>
      </c>
      <c r="AY299" s="26">
        <v>0</v>
      </c>
      <c r="AZ299" s="26">
        <v>1.189785</v>
      </c>
      <c r="BA299" s="26">
        <v>0</v>
      </c>
      <c r="BB299" s="26">
        <v>0.1501098</v>
      </c>
      <c r="BC299" s="26">
        <v>0.08909816</v>
      </c>
      <c r="BD299" s="31">
        <f t="shared" si="61"/>
        <v>2.1372938599999998</v>
      </c>
      <c r="BE299" s="26">
        <f t="shared" si="62"/>
        <v>99.99999840000001</v>
      </c>
    </row>
    <row r="300" spans="1:57" ht="12" customHeight="1">
      <c r="A300" s="2" t="s">
        <v>921</v>
      </c>
      <c r="B300" s="4">
        <v>91</v>
      </c>
      <c r="C300" s="4" t="s">
        <v>921</v>
      </c>
      <c r="D300" s="2" t="s">
        <v>64</v>
      </c>
      <c r="E300" s="22">
        <v>4</v>
      </c>
      <c r="F300" s="45">
        <v>2200.73728</v>
      </c>
      <c r="G300" s="44">
        <v>1287.0369863013698</v>
      </c>
      <c r="H300" s="4" t="s">
        <v>1230</v>
      </c>
      <c r="I300" s="4" t="s">
        <v>860</v>
      </c>
      <c r="J300" s="25">
        <v>22</v>
      </c>
      <c r="K300" s="4" t="s">
        <v>637</v>
      </c>
      <c r="L300" s="13" t="s">
        <v>268</v>
      </c>
      <c r="M300" s="13"/>
      <c r="N300" s="62" t="s">
        <v>72</v>
      </c>
      <c r="O300" s="2"/>
      <c r="P300" s="95" t="s">
        <v>8</v>
      </c>
      <c r="Q300" s="99" t="s">
        <v>72</v>
      </c>
      <c r="R300" s="2"/>
      <c r="S300" s="2"/>
      <c r="T300" s="2"/>
      <c r="U300" s="2"/>
      <c r="V300" s="2"/>
      <c r="W300" s="2"/>
      <c r="X300" s="2"/>
      <c r="Y300" s="2"/>
      <c r="Z300" s="26">
        <v>0.9039983</v>
      </c>
      <c r="AA300" s="26">
        <v>0.2555978</v>
      </c>
      <c r="AB300" s="26">
        <v>0.3074535</v>
      </c>
      <c r="AC300" s="26">
        <v>0.3838466</v>
      </c>
      <c r="AD300" s="26">
        <v>0.3330133</v>
      </c>
      <c r="AE300" s="26">
        <v>0.3295371</v>
      </c>
      <c r="AF300" s="27">
        <f t="shared" si="56"/>
        <v>2.5134466</v>
      </c>
      <c r="AG300" s="26">
        <v>2.581661</v>
      </c>
      <c r="AH300" s="26">
        <v>1.975055</v>
      </c>
      <c r="AI300" s="26">
        <v>0</v>
      </c>
      <c r="AJ300" s="26">
        <v>0</v>
      </c>
      <c r="AK300" s="26">
        <v>0</v>
      </c>
      <c r="AL300" s="28">
        <f t="shared" si="57"/>
        <v>4.556716</v>
      </c>
      <c r="AM300" s="26">
        <v>38.95208</v>
      </c>
      <c r="AN300" s="50">
        <f t="shared" si="58"/>
        <v>43.508796000000004</v>
      </c>
      <c r="AO300" s="26">
        <v>1.112034</v>
      </c>
      <c r="AP300" s="26">
        <v>1.00636</v>
      </c>
      <c r="AQ300" s="29">
        <f t="shared" si="59"/>
        <v>2.118394</v>
      </c>
      <c r="AR300" s="26">
        <v>45.78411</v>
      </c>
      <c r="AS300" s="26">
        <v>1.091096</v>
      </c>
      <c r="AT300" s="26">
        <v>3.773073</v>
      </c>
      <c r="AU300" s="26">
        <v>0.3700647</v>
      </c>
      <c r="AV300" s="30">
        <f t="shared" si="60"/>
        <v>51.0183437</v>
      </c>
      <c r="AW300" s="26">
        <v>0.430672</v>
      </c>
      <c r="AX300" s="26">
        <v>0.08555369</v>
      </c>
      <c r="AY300" s="26">
        <v>0</v>
      </c>
      <c r="AZ300" s="26">
        <v>0.04097744</v>
      </c>
      <c r="BA300" s="26">
        <v>0</v>
      </c>
      <c r="BB300" s="26">
        <v>0.006543303</v>
      </c>
      <c r="BC300" s="26">
        <v>0.2772725</v>
      </c>
      <c r="BD300" s="31">
        <f t="shared" si="61"/>
        <v>0.841018933</v>
      </c>
      <c r="BE300" s="26">
        <f t="shared" si="62"/>
        <v>99.99999923300001</v>
      </c>
    </row>
    <row r="301" spans="1:57" ht="12" customHeight="1">
      <c r="A301" s="2" t="s">
        <v>921</v>
      </c>
      <c r="B301" s="4">
        <v>91</v>
      </c>
      <c r="C301" s="4" t="s">
        <v>921</v>
      </c>
      <c r="D301" s="2" t="s">
        <v>64</v>
      </c>
      <c r="E301" s="22">
        <v>4</v>
      </c>
      <c r="F301" s="45">
        <v>2454.30067</v>
      </c>
      <c r="G301" s="44">
        <v>1251.7260273972602</v>
      </c>
      <c r="H301" s="4" t="s">
        <v>1230</v>
      </c>
      <c r="I301" s="4" t="s">
        <v>860</v>
      </c>
      <c r="J301" s="25">
        <v>56</v>
      </c>
      <c r="K301" s="4" t="s">
        <v>638</v>
      </c>
      <c r="L301" s="13" t="s">
        <v>269</v>
      </c>
      <c r="M301" s="13"/>
      <c r="N301" s="62" t="s">
        <v>72</v>
      </c>
      <c r="O301" s="2"/>
      <c r="P301" s="95" t="s">
        <v>10</v>
      </c>
      <c r="Q301" s="99" t="s">
        <v>72</v>
      </c>
      <c r="R301" s="2"/>
      <c r="S301" s="2"/>
      <c r="T301" s="2"/>
      <c r="U301" s="2"/>
      <c r="V301" s="2"/>
      <c r="W301" s="2"/>
      <c r="X301" s="2"/>
      <c r="Y301" s="2"/>
      <c r="Z301" s="26">
        <v>2.342366</v>
      </c>
      <c r="AA301" s="26">
        <v>1.209613</v>
      </c>
      <c r="AB301" s="26">
        <v>1.025674</v>
      </c>
      <c r="AC301" s="26">
        <v>0.9478226</v>
      </c>
      <c r="AD301" s="26">
        <v>0.1899899</v>
      </c>
      <c r="AE301" s="26">
        <v>0.6569889</v>
      </c>
      <c r="AF301" s="27">
        <f t="shared" si="56"/>
        <v>6.3724544</v>
      </c>
      <c r="AG301" s="26">
        <v>1.81299</v>
      </c>
      <c r="AH301" s="26">
        <v>3.004855</v>
      </c>
      <c r="AI301" s="26">
        <v>0</v>
      </c>
      <c r="AJ301" s="26">
        <v>0</v>
      </c>
      <c r="AK301" s="26">
        <v>0.1536494</v>
      </c>
      <c r="AL301" s="28">
        <f t="shared" si="57"/>
        <v>4.9714944</v>
      </c>
      <c r="AM301" s="26">
        <v>52.08595</v>
      </c>
      <c r="AN301" s="50">
        <f t="shared" si="58"/>
        <v>57.057444399999994</v>
      </c>
      <c r="AO301" s="26">
        <v>0.01932536</v>
      </c>
      <c r="AP301" s="26">
        <v>0.8844193</v>
      </c>
      <c r="AQ301" s="29">
        <f t="shared" si="59"/>
        <v>0.90374466</v>
      </c>
      <c r="AR301" s="26">
        <v>27.14509</v>
      </c>
      <c r="AS301" s="26">
        <v>1.671662</v>
      </c>
      <c r="AT301" s="26">
        <v>5.279306</v>
      </c>
      <c r="AU301" s="26">
        <v>0.3111859</v>
      </c>
      <c r="AV301" s="30">
        <f t="shared" si="60"/>
        <v>34.4072439</v>
      </c>
      <c r="AW301" s="26">
        <v>0.8568431</v>
      </c>
      <c r="AX301" s="26">
        <v>0.1225162</v>
      </c>
      <c r="AY301" s="26">
        <v>0</v>
      </c>
      <c r="AZ301" s="26">
        <v>0.06215651</v>
      </c>
      <c r="BA301" s="26">
        <v>0</v>
      </c>
      <c r="BB301" s="26">
        <v>0.03216004</v>
      </c>
      <c r="BC301" s="26">
        <v>0.1854428</v>
      </c>
      <c r="BD301" s="31">
        <f t="shared" si="61"/>
        <v>1.2591186499999998</v>
      </c>
      <c r="BE301" s="26">
        <f t="shared" si="62"/>
        <v>100.00000600999999</v>
      </c>
    </row>
    <row r="302" spans="1:57" ht="12" customHeight="1">
      <c r="A302" s="2" t="s">
        <v>915</v>
      </c>
      <c r="B302" s="4">
        <v>94</v>
      </c>
      <c r="C302" s="4" t="s">
        <v>915</v>
      </c>
      <c r="D302" s="2" t="s">
        <v>64</v>
      </c>
      <c r="E302" s="22">
        <v>5</v>
      </c>
      <c r="F302" s="45">
        <v>668.81984</v>
      </c>
      <c r="G302" s="44">
        <v>559.7931506849316</v>
      </c>
      <c r="H302" s="4" t="s">
        <v>1127</v>
      </c>
      <c r="I302" s="4" t="s">
        <v>860</v>
      </c>
      <c r="J302" s="25">
        <v>11</v>
      </c>
      <c r="K302" s="4" t="s">
        <v>88</v>
      </c>
      <c r="L302" s="13" t="s">
        <v>1307</v>
      </c>
      <c r="M302" s="13"/>
      <c r="N302" s="62" t="s">
        <v>1062</v>
      </c>
      <c r="O302" s="2" t="s">
        <v>1062</v>
      </c>
      <c r="P302" s="95" t="s">
        <v>9</v>
      </c>
      <c r="Q302" s="99" t="s">
        <v>9</v>
      </c>
      <c r="R302" s="2"/>
      <c r="S302" s="2"/>
      <c r="T302" s="2" t="s">
        <v>860</v>
      </c>
      <c r="U302" s="2" t="s">
        <v>860</v>
      </c>
      <c r="V302" s="2"/>
      <c r="W302" s="2"/>
      <c r="X302" s="2"/>
      <c r="Y302" s="2"/>
      <c r="Z302" s="26">
        <v>0.347717</v>
      </c>
      <c r="AA302" s="26">
        <v>0.03162287</v>
      </c>
      <c r="AB302" s="26">
        <v>0.09042796</v>
      </c>
      <c r="AC302" s="26">
        <v>0.04467572</v>
      </c>
      <c r="AD302" s="26">
        <v>0.02610569</v>
      </c>
      <c r="AE302" s="26">
        <v>0.00148022</v>
      </c>
      <c r="AF302" s="27">
        <f t="shared" si="56"/>
        <v>0.54202946</v>
      </c>
      <c r="AG302" s="26">
        <v>18.87589</v>
      </c>
      <c r="AH302" s="26">
        <v>0</v>
      </c>
      <c r="AI302" s="26">
        <v>0</v>
      </c>
      <c r="AJ302" s="26">
        <v>0</v>
      </c>
      <c r="AK302" s="26">
        <v>0</v>
      </c>
      <c r="AL302" s="28">
        <f t="shared" si="57"/>
        <v>18.87589</v>
      </c>
      <c r="AM302" s="26">
        <v>31.82445</v>
      </c>
      <c r="AN302" s="50">
        <f t="shared" si="58"/>
        <v>50.70034</v>
      </c>
      <c r="AO302" s="26">
        <v>0</v>
      </c>
      <c r="AP302" s="26">
        <v>0</v>
      </c>
      <c r="AQ302" s="29">
        <f t="shared" si="59"/>
        <v>0</v>
      </c>
      <c r="AR302" s="26">
        <v>26.8824</v>
      </c>
      <c r="AS302" s="26">
        <v>11.97013</v>
      </c>
      <c r="AT302" s="26">
        <v>7.407423</v>
      </c>
      <c r="AU302" s="26">
        <v>0.1169373</v>
      </c>
      <c r="AV302" s="30">
        <f t="shared" si="60"/>
        <v>46.3768903</v>
      </c>
      <c r="AW302" s="26">
        <v>0.8225984</v>
      </c>
      <c r="AX302" s="26">
        <v>0</v>
      </c>
      <c r="AY302" s="26">
        <v>0</v>
      </c>
      <c r="AZ302" s="26">
        <v>0</v>
      </c>
      <c r="BA302" s="26">
        <v>0</v>
      </c>
      <c r="BB302" s="26">
        <v>0</v>
      </c>
      <c r="BC302" s="26">
        <v>1.558133</v>
      </c>
      <c r="BD302" s="31">
        <f t="shared" si="61"/>
        <v>2.3807314</v>
      </c>
      <c r="BE302" s="26">
        <f t="shared" si="62"/>
        <v>99.99999116000001</v>
      </c>
    </row>
    <row r="303" spans="1:57" ht="12" customHeight="1">
      <c r="A303" s="2" t="s">
        <v>915</v>
      </c>
      <c r="B303" s="4">
        <v>94</v>
      </c>
      <c r="C303" s="4" t="s">
        <v>915</v>
      </c>
      <c r="D303" s="2" t="s">
        <v>64</v>
      </c>
      <c r="E303" s="22">
        <v>5</v>
      </c>
      <c r="F303" s="45">
        <v>1301.3376</v>
      </c>
      <c r="G303" s="44">
        <v>800.9287671232877</v>
      </c>
      <c r="H303" s="4" t="s">
        <v>1127</v>
      </c>
      <c r="I303" s="4" t="s">
        <v>860</v>
      </c>
      <c r="J303" s="25">
        <v>12</v>
      </c>
      <c r="K303" s="4" t="s">
        <v>89</v>
      </c>
      <c r="L303" s="13" t="s">
        <v>1105</v>
      </c>
      <c r="M303" s="13"/>
      <c r="N303" s="63" t="s">
        <v>1062</v>
      </c>
      <c r="O303" s="2" t="s">
        <v>1062</v>
      </c>
      <c r="P303" s="95" t="s">
        <v>9</v>
      </c>
      <c r="Q303" s="100" t="s">
        <v>9</v>
      </c>
      <c r="R303" s="2" t="s">
        <v>860</v>
      </c>
      <c r="S303" s="2" t="s">
        <v>860</v>
      </c>
      <c r="T303" s="2" t="s">
        <v>860</v>
      </c>
      <c r="U303" s="2" t="s">
        <v>860</v>
      </c>
      <c r="V303" s="2"/>
      <c r="W303" s="2"/>
      <c r="X303" s="2"/>
      <c r="Y303" s="2"/>
      <c r="Z303" s="26">
        <v>0.3998877</v>
      </c>
      <c r="AA303" s="26">
        <v>0.06687848</v>
      </c>
      <c r="AB303" s="26">
        <v>0.2097647</v>
      </c>
      <c r="AC303" s="26">
        <v>0.1069226</v>
      </c>
      <c r="AD303" s="26">
        <v>0.02137068</v>
      </c>
      <c r="AE303" s="26">
        <v>0.2824527</v>
      </c>
      <c r="AF303" s="27">
        <f t="shared" si="56"/>
        <v>1.08727686</v>
      </c>
      <c r="AG303" s="26">
        <v>71.17365</v>
      </c>
      <c r="AH303" s="26">
        <v>9.233311</v>
      </c>
      <c r="AI303" s="26">
        <v>0</v>
      </c>
      <c r="AJ303" s="26">
        <v>0</v>
      </c>
      <c r="AK303" s="26">
        <v>0.1299531</v>
      </c>
      <c r="AL303" s="28">
        <f t="shared" si="57"/>
        <v>80.53691409999999</v>
      </c>
      <c r="AM303" s="26">
        <v>5.459484</v>
      </c>
      <c r="AN303" s="50">
        <f t="shared" si="58"/>
        <v>85.9963981</v>
      </c>
      <c r="AO303" s="26">
        <v>0</v>
      </c>
      <c r="AP303" s="26">
        <v>0</v>
      </c>
      <c r="AQ303" s="29">
        <f t="shared" si="59"/>
        <v>0</v>
      </c>
      <c r="AR303" s="26">
        <v>0.7338651</v>
      </c>
      <c r="AS303" s="26">
        <v>0.1373533</v>
      </c>
      <c r="AT303" s="26">
        <v>0.3922108</v>
      </c>
      <c r="AU303" s="26">
        <v>10.38816</v>
      </c>
      <c r="AV303" s="30">
        <f t="shared" si="60"/>
        <v>11.6515892</v>
      </c>
      <c r="AW303" s="26">
        <v>1.25762</v>
      </c>
      <c r="AX303" s="26">
        <v>0.005809506</v>
      </c>
      <c r="AY303" s="26">
        <v>0</v>
      </c>
      <c r="AZ303" s="26">
        <v>0</v>
      </c>
      <c r="BA303" s="26">
        <v>0</v>
      </c>
      <c r="BB303" s="26">
        <v>0</v>
      </c>
      <c r="BC303" s="26">
        <v>0.001314055</v>
      </c>
      <c r="BD303" s="31">
        <f t="shared" si="61"/>
        <v>1.264743561</v>
      </c>
      <c r="BE303" s="26">
        <f t="shared" si="62"/>
        <v>100.000007721</v>
      </c>
    </row>
    <row r="304" spans="1:57" ht="12" customHeight="1">
      <c r="A304" s="2" t="s">
        <v>915</v>
      </c>
      <c r="B304" s="4">
        <v>94</v>
      </c>
      <c r="C304" s="4" t="s">
        <v>915</v>
      </c>
      <c r="D304" s="2" t="s">
        <v>64</v>
      </c>
      <c r="E304" s="22">
        <v>5</v>
      </c>
      <c r="F304" s="45">
        <v>34849.9804</v>
      </c>
      <c r="G304" s="44">
        <v>21795.527397260274</v>
      </c>
      <c r="H304" s="4" t="s">
        <v>763</v>
      </c>
      <c r="I304" s="4" t="s">
        <v>860</v>
      </c>
      <c r="J304" s="25">
        <v>16</v>
      </c>
      <c r="K304" s="4" t="s">
        <v>90</v>
      </c>
      <c r="L304" s="13" t="s">
        <v>1106</v>
      </c>
      <c r="M304" s="13"/>
      <c r="N304" s="63" t="s">
        <v>1062</v>
      </c>
      <c r="O304" s="2" t="s">
        <v>72</v>
      </c>
      <c r="P304" s="95" t="s">
        <v>9</v>
      </c>
      <c r="Q304" s="100" t="s">
        <v>9</v>
      </c>
      <c r="R304" s="2" t="s">
        <v>860</v>
      </c>
      <c r="S304" s="2" t="s">
        <v>860</v>
      </c>
      <c r="T304" s="2" t="s">
        <v>860</v>
      </c>
      <c r="U304" s="2" t="s">
        <v>860</v>
      </c>
      <c r="V304" s="2"/>
      <c r="W304" s="2" t="s">
        <v>860</v>
      </c>
      <c r="X304" s="2"/>
      <c r="Y304" s="2"/>
      <c r="Z304" s="26">
        <v>0.5994827</v>
      </c>
      <c r="AA304" s="26">
        <v>0.09638136</v>
      </c>
      <c r="AB304" s="26">
        <v>0.2263403</v>
      </c>
      <c r="AC304" s="26">
        <v>0.1302585</v>
      </c>
      <c r="AD304" s="26">
        <v>0.07003214</v>
      </c>
      <c r="AE304" s="26">
        <v>0.1622505</v>
      </c>
      <c r="AF304" s="27">
        <f t="shared" si="56"/>
        <v>1.2847455</v>
      </c>
      <c r="AG304" s="26">
        <v>36.67492</v>
      </c>
      <c r="AH304" s="26">
        <v>4.575094</v>
      </c>
      <c r="AI304" s="26">
        <v>0</v>
      </c>
      <c r="AJ304" s="26">
        <v>0</v>
      </c>
      <c r="AK304" s="26">
        <v>0.07788294</v>
      </c>
      <c r="AL304" s="28">
        <f t="shared" si="57"/>
        <v>41.32789694</v>
      </c>
      <c r="AM304" s="26">
        <v>14.31472</v>
      </c>
      <c r="AN304" s="50">
        <f t="shared" si="58"/>
        <v>55.64261694</v>
      </c>
      <c r="AO304" s="26">
        <v>0</v>
      </c>
      <c r="AP304" s="26">
        <v>0</v>
      </c>
      <c r="AQ304" s="29">
        <f t="shared" si="59"/>
        <v>0</v>
      </c>
      <c r="AR304" s="26">
        <v>15.91719</v>
      </c>
      <c r="AS304" s="26">
        <v>6.842849</v>
      </c>
      <c r="AT304" s="26">
        <v>6.271221</v>
      </c>
      <c r="AU304" s="26">
        <v>9.914318</v>
      </c>
      <c r="AV304" s="30">
        <f t="shared" si="60"/>
        <v>38.945578</v>
      </c>
      <c r="AW304" s="26">
        <v>3.529044</v>
      </c>
      <c r="AX304" s="26">
        <v>0.1346178</v>
      </c>
      <c r="AY304" s="26">
        <v>0</v>
      </c>
      <c r="AZ304" s="26">
        <v>0.006921091</v>
      </c>
      <c r="BA304" s="26">
        <v>0</v>
      </c>
      <c r="BB304" s="26">
        <v>0.02366858</v>
      </c>
      <c r="BC304" s="26">
        <v>0.432798</v>
      </c>
      <c r="BD304" s="31">
        <f t="shared" si="61"/>
        <v>4.127049470999999</v>
      </c>
      <c r="BE304" s="26">
        <f t="shared" si="62"/>
        <v>99.999989911</v>
      </c>
    </row>
    <row r="305" spans="1:57" ht="12" customHeight="1">
      <c r="A305" s="2" t="s">
        <v>915</v>
      </c>
      <c r="B305" s="4">
        <v>94</v>
      </c>
      <c r="C305" s="4" t="s">
        <v>915</v>
      </c>
      <c r="D305" s="2" t="s">
        <v>64</v>
      </c>
      <c r="E305" s="22">
        <v>5</v>
      </c>
      <c r="F305" s="45">
        <v>720.964672</v>
      </c>
      <c r="G305" s="44">
        <v>441.23493150684914</v>
      </c>
      <c r="H305" s="4" t="s">
        <v>1127</v>
      </c>
      <c r="I305" s="4" t="s">
        <v>860</v>
      </c>
      <c r="J305" s="25">
        <v>13</v>
      </c>
      <c r="K305" s="4" t="s">
        <v>91</v>
      </c>
      <c r="L305" s="13" t="s">
        <v>1308</v>
      </c>
      <c r="M305" s="13"/>
      <c r="N305" s="63" t="s">
        <v>1062</v>
      </c>
      <c r="O305" s="2" t="s">
        <v>1062</v>
      </c>
      <c r="P305" s="95" t="s">
        <v>9</v>
      </c>
      <c r="Q305" s="100" t="s">
        <v>9</v>
      </c>
      <c r="R305" s="2" t="s">
        <v>860</v>
      </c>
      <c r="S305" s="2" t="s">
        <v>860</v>
      </c>
      <c r="T305" s="2" t="s">
        <v>860</v>
      </c>
      <c r="U305" s="2" t="s">
        <v>860</v>
      </c>
      <c r="V305" s="2"/>
      <c r="W305" s="2"/>
      <c r="X305" s="2"/>
      <c r="Y305" s="2"/>
      <c r="Z305" s="26">
        <v>0.5498806</v>
      </c>
      <c r="AA305" s="26">
        <v>0.05118071</v>
      </c>
      <c r="AB305" s="26">
        <v>0.1037346</v>
      </c>
      <c r="AC305" s="26">
        <v>0.07839388</v>
      </c>
      <c r="AD305" s="26">
        <v>0.02421722</v>
      </c>
      <c r="AE305" s="26">
        <v>0.5264124</v>
      </c>
      <c r="AF305" s="27">
        <f t="shared" si="56"/>
        <v>1.3338194100000003</v>
      </c>
      <c r="AG305" s="26">
        <v>58.04193</v>
      </c>
      <c r="AH305" s="26">
        <v>15.24661</v>
      </c>
      <c r="AI305" s="26">
        <v>0</v>
      </c>
      <c r="AJ305" s="26">
        <v>0</v>
      </c>
      <c r="AK305" s="26">
        <v>0.4193074</v>
      </c>
      <c r="AL305" s="28">
        <f t="shared" si="57"/>
        <v>73.70784739999999</v>
      </c>
      <c r="AM305" s="26">
        <v>12.38311</v>
      </c>
      <c r="AN305" s="50">
        <f t="shared" si="58"/>
        <v>86.0909574</v>
      </c>
      <c r="AO305" s="26">
        <v>0</v>
      </c>
      <c r="AP305" s="26">
        <v>0</v>
      </c>
      <c r="AQ305" s="29">
        <f t="shared" si="59"/>
        <v>0</v>
      </c>
      <c r="AR305" s="26">
        <v>1.430439</v>
      </c>
      <c r="AS305" s="26">
        <v>1.273276</v>
      </c>
      <c r="AT305" s="26">
        <v>1.96147</v>
      </c>
      <c r="AU305" s="26">
        <v>6.712663</v>
      </c>
      <c r="AV305" s="30">
        <f t="shared" si="60"/>
        <v>11.377848</v>
      </c>
      <c r="AW305" s="26">
        <v>1.170166</v>
      </c>
      <c r="AX305" s="26">
        <v>0.001997296</v>
      </c>
      <c r="AY305" s="26">
        <v>0</v>
      </c>
      <c r="AZ305" s="26">
        <v>0</v>
      </c>
      <c r="BA305" s="26">
        <v>0</v>
      </c>
      <c r="BB305" s="26">
        <v>0</v>
      </c>
      <c r="BC305" s="26">
        <v>0.02521586</v>
      </c>
      <c r="BD305" s="31">
        <f t="shared" si="61"/>
        <v>1.1973791560000002</v>
      </c>
      <c r="BE305" s="26">
        <f t="shared" si="62"/>
        <v>100.000003966</v>
      </c>
    </row>
    <row r="306" spans="1:57" ht="12" customHeight="1">
      <c r="A306" s="2" t="s">
        <v>467</v>
      </c>
      <c r="B306" s="4">
        <v>97</v>
      </c>
      <c r="C306" s="4" t="s">
        <v>467</v>
      </c>
      <c r="D306" s="2" t="s">
        <v>65</v>
      </c>
      <c r="E306" s="22">
        <v>5</v>
      </c>
      <c r="F306" s="45">
        <v>365.6216</v>
      </c>
      <c r="G306" s="44">
        <v>113.65116279069767</v>
      </c>
      <c r="H306" s="4" t="s">
        <v>258</v>
      </c>
      <c r="I306" s="4" t="s">
        <v>860</v>
      </c>
      <c r="J306" s="25">
        <v>15</v>
      </c>
      <c r="K306" s="4" t="s">
        <v>725</v>
      </c>
      <c r="L306" s="13" t="s">
        <v>1387</v>
      </c>
      <c r="M306" s="13"/>
      <c r="N306" s="61" t="s">
        <v>72</v>
      </c>
      <c r="P306" s="95" t="s">
        <v>8</v>
      </c>
      <c r="Q306" s="98" t="s">
        <v>72</v>
      </c>
      <c r="R306" s="22" t="s">
        <v>860</v>
      </c>
      <c r="Z306" s="26">
        <v>0.1745437</v>
      </c>
      <c r="AA306" s="26">
        <v>0.0009847317</v>
      </c>
      <c r="AB306" s="26">
        <v>0.04160492</v>
      </c>
      <c r="AC306" s="26">
        <v>0.2053166</v>
      </c>
      <c r="AD306" s="26">
        <v>0.3146218</v>
      </c>
      <c r="AE306" s="26">
        <v>0.006400756</v>
      </c>
      <c r="AF306" s="27">
        <f t="shared" si="56"/>
        <v>0.7434725077000001</v>
      </c>
      <c r="AG306" s="26">
        <v>3.583685</v>
      </c>
      <c r="AH306" s="26">
        <v>0</v>
      </c>
      <c r="AI306" s="26">
        <v>0</v>
      </c>
      <c r="AJ306" s="26">
        <v>0</v>
      </c>
      <c r="AK306" s="26">
        <v>0.6767569</v>
      </c>
      <c r="AL306" s="28">
        <f t="shared" si="57"/>
        <v>4.2604419</v>
      </c>
      <c r="AM306" s="26">
        <v>32.40654</v>
      </c>
      <c r="AN306" s="50">
        <f t="shared" si="58"/>
        <v>36.666981899999996</v>
      </c>
      <c r="AO306" s="26">
        <v>0</v>
      </c>
      <c r="AP306" s="26">
        <v>0</v>
      </c>
      <c r="AQ306" s="29">
        <f t="shared" si="59"/>
        <v>0</v>
      </c>
      <c r="AR306" s="26">
        <v>6.530495</v>
      </c>
      <c r="AS306" s="26">
        <v>28.44915</v>
      </c>
      <c r="AT306" s="26">
        <v>24.02475</v>
      </c>
      <c r="AU306" s="26">
        <v>2.384282</v>
      </c>
      <c r="AV306" s="30">
        <f t="shared" si="60"/>
        <v>61.388677</v>
      </c>
      <c r="AW306" s="26">
        <v>1.093052</v>
      </c>
      <c r="AX306" s="26">
        <v>0.04972895</v>
      </c>
      <c r="AY306" s="26">
        <v>0</v>
      </c>
      <c r="AZ306" s="26">
        <v>0</v>
      </c>
      <c r="BA306" s="26">
        <v>0</v>
      </c>
      <c r="BB306" s="26">
        <v>0</v>
      </c>
      <c r="BC306" s="26">
        <v>0.05809917</v>
      </c>
      <c r="BD306" s="31">
        <f t="shared" si="61"/>
        <v>1.2008801199999999</v>
      </c>
      <c r="BE306" s="26">
        <f t="shared" si="62"/>
        <v>100.0000115277</v>
      </c>
    </row>
    <row r="307" spans="1:57" ht="12" customHeight="1">
      <c r="A307" s="2" t="s">
        <v>467</v>
      </c>
      <c r="B307" s="4">
        <v>97</v>
      </c>
      <c r="C307" s="4" t="s">
        <v>467</v>
      </c>
      <c r="D307" s="2" t="s">
        <v>65</v>
      </c>
      <c r="E307" s="22">
        <v>5</v>
      </c>
      <c r="F307" s="45">
        <v>39.132624</v>
      </c>
      <c r="G307" s="44"/>
      <c r="H307" s="4" t="s">
        <v>663</v>
      </c>
      <c r="I307" s="4" t="s">
        <v>1054</v>
      </c>
      <c r="J307" s="25">
        <v>1368</v>
      </c>
      <c r="K307" s="4" t="s">
        <v>726</v>
      </c>
      <c r="L307" s="48" t="s">
        <v>526</v>
      </c>
      <c r="M307" s="48"/>
      <c r="N307" s="61" t="s">
        <v>73</v>
      </c>
      <c r="P307" s="95" t="s">
        <v>6</v>
      </c>
      <c r="Q307" s="98" t="s">
        <v>73</v>
      </c>
      <c r="R307" s="22" t="s">
        <v>860</v>
      </c>
      <c r="Z307" s="26">
        <v>38.50488</v>
      </c>
      <c r="AA307" s="26">
        <v>18.17053</v>
      </c>
      <c r="AB307" s="26">
        <v>15.78826</v>
      </c>
      <c r="AC307" s="26">
        <v>0.006898455</v>
      </c>
      <c r="AD307" s="26">
        <v>11.73427</v>
      </c>
      <c r="AE307" s="26">
        <v>5.997056</v>
      </c>
      <c r="AF307" s="27">
        <f t="shared" si="56"/>
        <v>90.20189445499999</v>
      </c>
      <c r="AG307" s="26">
        <v>0.02759382</v>
      </c>
      <c r="AH307" s="26">
        <v>0.1218727</v>
      </c>
      <c r="AI307" s="26">
        <v>0</v>
      </c>
      <c r="AJ307" s="26">
        <v>0</v>
      </c>
      <c r="AK307" s="26">
        <v>0</v>
      </c>
      <c r="AL307" s="28">
        <f t="shared" si="57"/>
        <v>0.14946652</v>
      </c>
      <c r="AM307" s="26">
        <v>0</v>
      </c>
      <c r="AN307" s="50">
        <f t="shared" si="58"/>
        <v>0.14946652</v>
      </c>
      <c r="AO307" s="26">
        <v>0</v>
      </c>
      <c r="AP307" s="26">
        <v>0</v>
      </c>
      <c r="AQ307" s="29">
        <f t="shared" si="59"/>
        <v>0</v>
      </c>
      <c r="AR307" s="26">
        <v>5.479672</v>
      </c>
      <c r="AS307" s="26">
        <v>0.4277042</v>
      </c>
      <c r="AT307" s="26">
        <v>0.6553532</v>
      </c>
      <c r="AU307" s="26">
        <v>0.0459897</v>
      </c>
      <c r="AV307" s="30">
        <f t="shared" si="60"/>
        <v>6.6087191</v>
      </c>
      <c r="AW307" s="26">
        <v>2.690397</v>
      </c>
      <c r="AX307" s="26">
        <v>0.3196284</v>
      </c>
      <c r="AY307" s="26">
        <v>0</v>
      </c>
      <c r="AZ307" s="26">
        <v>0.0298933</v>
      </c>
      <c r="BA307" s="26">
        <v>0</v>
      </c>
      <c r="BB307" s="26">
        <v>0</v>
      </c>
      <c r="BC307" s="26">
        <v>0</v>
      </c>
      <c r="BD307" s="31">
        <f t="shared" si="61"/>
        <v>3.0399187</v>
      </c>
      <c r="BE307" s="26">
        <f t="shared" si="62"/>
        <v>99.999998775</v>
      </c>
    </row>
    <row r="308" spans="1:57" ht="12" customHeight="1">
      <c r="A308" s="2" t="s">
        <v>467</v>
      </c>
      <c r="B308" s="4">
        <v>97</v>
      </c>
      <c r="C308" s="4" t="s">
        <v>467</v>
      </c>
      <c r="D308" s="2" t="s">
        <v>65</v>
      </c>
      <c r="E308" s="22">
        <v>5</v>
      </c>
      <c r="F308" s="45">
        <v>305.049952</v>
      </c>
      <c r="G308" s="44">
        <v>240.65400000000002</v>
      </c>
      <c r="H308" s="4" t="s">
        <v>761</v>
      </c>
      <c r="I308" s="4" t="s">
        <v>860</v>
      </c>
      <c r="J308" s="25">
        <v>27</v>
      </c>
      <c r="K308" s="4" t="s">
        <v>727</v>
      </c>
      <c r="L308" s="13" t="s">
        <v>1388</v>
      </c>
      <c r="M308" s="13"/>
      <c r="N308" s="61" t="s">
        <v>72</v>
      </c>
      <c r="P308" s="95" t="s">
        <v>10</v>
      </c>
      <c r="Q308" s="98" t="s">
        <v>72</v>
      </c>
      <c r="R308" s="22" t="s">
        <v>860</v>
      </c>
      <c r="Z308" s="26">
        <v>0.912194</v>
      </c>
      <c r="AA308" s="26">
        <v>0.09086537</v>
      </c>
      <c r="AB308" s="26">
        <v>0.659659</v>
      </c>
      <c r="AC308" s="26">
        <v>3.04635</v>
      </c>
      <c r="AD308" s="26">
        <v>0.2587303</v>
      </c>
      <c r="AE308" s="26">
        <v>0.6513985</v>
      </c>
      <c r="AF308" s="27">
        <f t="shared" si="56"/>
        <v>5.61919717</v>
      </c>
      <c r="AG308" s="26">
        <v>29.88232</v>
      </c>
      <c r="AH308" s="26">
        <v>0.2289335</v>
      </c>
      <c r="AI308" s="26">
        <v>0</v>
      </c>
      <c r="AJ308" s="26">
        <v>0</v>
      </c>
      <c r="AK308" s="26">
        <v>0.2047421</v>
      </c>
      <c r="AL308" s="28">
        <f t="shared" si="57"/>
        <v>30.3159956</v>
      </c>
      <c r="AM308" s="26">
        <v>24.34189</v>
      </c>
      <c r="AN308" s="50">
        <f t="shared" si="58"/>
        <v>54.6578856</v>
      </c>
      <c r="AO308" s="26">
        <v>0.07581948</v>
      </c>
      <c r="AP308" s="26">
        <v>0</v>
      </c>
      <c r="AQ308" s="29">
        <f t="shared" si="59"/>
        <v>0.07581948</v>
      </c>
      <c r="AR308" s="26">
        <v>2.801781</v>
      </c>
      <c r="AS308" s="26">
        <v>0.009440558</v>
      </c>
      <c r="AT308" s="26">
        <v>0.04189248</v>
      </c>
      <c r="AU308" s="26">
        <v>29.21764</v>
      </c>
      <c r="AV308" s="30">
        <f t="shared" si="60"/>
        <v>32.070754038</v>
      </c>
      <c r="AW308" s="26">
        <v>0.7009615</v>
      </c>
      <c r="AX308" s="26">
        <v>6.785401</v>
      </c>
      <c r="AY308" s="26">
        <v>0</v>
      </c>
      <c r="AZ308" s="26">
        <v>0.00118007</v>
      </c>
      <c r="BA308" s="26">
        <v>0</v>
      </c>
      <c r="BB308" s="26">
        <v>0</v>
      </c>
      <c r="BC308" s="26">
        <v>0.08880025</v>
      </c>
      <c r="BD308" s="31">
        <f t="shared" si="61"/>
        <v>7.576342820000001</v>
      </c>
      <c r="BE308" s="26">
        <f t="shared" si="62"/>
        <v>99.999999108</v>
      </c>
    </row>
    <row r="309" spans="1:57" ht="12" customHeight="1">
      <c r="A309" s="2" t="s">
        <v>467</v>
      </c>
      <c r="B309" s="4">
        <v>97</v>
      </c>
      <c r="C309" s="4" t="s">
        <v>467</v>
      </c>
      <c r="D309" s="2" t="s">
        <v>65</v>
      </c>
      <c r="E309" s="22">
        <v>5</v>
      </c>
      <c r="F309" s="45">
        <v>368.831136</v>
      </c>
      <c r="G309" s="44">
        <v>200.48169630642946</v>
      </c>
      <c r="H309" s="4" t="s">
        <v>1127</v>
      </c>
      <c r="I309" s="4" t="s">
        <v>860</v>
      </c>
      <c r="J309" s="25">
        <v>53</v>
      </c>
      <c r="K309" s="4" t="s">
        <v>729</v>
      </c>
      <c r="L309" s="13" t="s">
        <v>1390</v>
      </c>
      <c r="M309" s="13"/>
      <c r="N309" s="61" t="s">
        <v>1062</v>
      </c>
      <c r="P309" s="95" t="s">
        <v>9</v>
      </c>
      <c r="Q309" s="98" t="s">
        <v>9</v>
      </c>
      <c r="R309" s="22" t="s">
        <v>860</v>
      </c>
      <c r="S309" s="22" t="s">
        <v>860</v>
      </c>
      <c r="T309" s="22" t="s">
        <v>860</v>
      </c>
      <c r="U309" s="22" t="s">
        <v>860</v>
      </c>
      <c r="Z309" s="26">
        <v>1.710255</v>
      </c>
      <c r="AA309" s="26">
        <v>0.3604004</v>
      </c>
      <c r="AB309" s="26">
        <v>1.367667</v>
      </c>
      <c r="AC309" s="26">
        <v>1.124879</v>
      </c>
      <c r="AD309" s="26">
        <v>0.1083397</v>
      </c>
      <c r="AE309" s="26">
        <v>0.2157034</v>
      </c>
      <c r="AF309" s="27">
        <f t="shared" si="56"/>
        <v>4.8872445</v>
      </c>
      <c r="AG309" s="26">
        <v>11.17583</v>
      </c>
      <c r="AH309" s="26">
        <v>59.50266</v>
      </c>
      <c r="AI309" s="26">
        <v>0</v>
      </c>
      <c r="AJ309" s="26">
        <v>0</v>
      </c>
      <c r="AK309" s="26">
        <v>0</v>
      </c>
      <c r="AL309" s="28">
        <f t="shared" si="57"/>
        <v>70.67849</v>
      </c>
      <c r="AM309" s="26">
        <v>13.12741</v>
      </c>
      <c r="AN309" s="50">
        <f t="shared" si="58"/>
        <v>83.8059</v>
      </c>
      <c r="AO309" s="26">
        <v>0.757646</v>
      </c>
      <c r="AP309" s="26">
        <v>0</v>
      </c>
      <c r="AQ309" s="29">
        <f t="shared" si="59"/>
        <v>0.757646</v>
      </c>
      <c r="AR309" s="26">
        <v>4.232081</v>
      </c>
      <c r="AS309" s="26">
        <v>2.633826</v>
      </c>
      <c r="AT309" s="26">
        <v>0.3669886</v>
      </c>
      <c r="AU309" s="26">
        <v>2.187291</v>
      </c>
      <c r="AV309" s="30">
        <f t="shared" si="60"/>
        <v>9.420186600000001</v>
      </c>
      <c r="AW309" s="26">
        <v>0.1878864</v>
      </c>
      <c r="AX309" s="26">
        <v>0.7808268</v>
      </c>
      <c r="AY309" s="26">
        <v>0</v>
      </c>
      <c r="AZ309" s="26">
        <v>0.01268844</v>
      </c>
      <c r="BA309" s="26">
        <v>0</v>
      </c>
      <c r="BB309" s="26">
        <v>0.003904134</v>
      </c>
      <c r="BC309" s="26">
        <v>0.1437209</v>
      </c>
      <c r="BD309" s="31">
        <f t="shared" si="61"/>
        <v>1.1290266740000001</v>
      </c>
      <c r="BE309" s="26">
        <f t="shared" si="62"/>
        <v>100.00000377399998</v>
      </c>
    </row>
    <row r="310" spans="1:57" ht="12" customHeight="1">
      <c r="A310" s="2" t="s">
        <v>467</v>
      </c>
      <c r="B310" s="4">
        <v>97</v>
      </c>
      <c r="C310" s="4" t="s">
        <v>467</v>
      </c>
      <c r="D310" s="2" t="s">
        <v>65</v>
      </c>
      <c r="E310" s="22">
        <v>5</v>
      </c>
      <c r="F310" s="45">
        <v>3576.31514</v>
      </c>
      <c r="G310" s="44">
        <v>31.964016393442627</v>
      </c>
      <c r="H310" s="4" t="s">
        <v>763</v>
      </c>
      <c r="I310" s="4" t="s">
        <v>860</v>
      </c>
      <c r="J310" s="25">
        <v>32</v>
      </c>
      <c r="K310" s="4" t="s">
        <v>730</v>
      </c>
      <c r="L310" s="13" t="s">
        <v>527</v>
      </c>
      <c r="M310" s="13"/>
      <c r="N310" s="61" t="s">
        <v>1062</v>
      </c>
      <c r="P310" s="95" t="s">
        <v>9</v>
      </c>
      <c r="Q310" s="98" t="s">
        <v>9</v>
      </c>
      <c r="R310" s="22" t="s">
        <v>860</v>
      </c>
      <c r="S310" s="22" t="s">
        <v>860</v>
      </c>
      <c r="T310" s="22" t="s">
        <v>860</v>
      </c>
      <c r="U310" s="22" t="s">
        <v>860</v>
      </c>
      <c r="Z310" s="26">
        <v>1.261688</v>
      </c>
      <c r="AA310" s="26">
        <v>0.1896495</v>
      </c>
      <c r="AB310" s="26">
        <v>1.022235</v>
      </c>
      <c r="AC310" s="26">
        <v>0.4107059</v>
      </c>
      <c r="AD310" s="26">
        <v>0.09439693</v>
      </c>
      <c r="AE310" s="26">
        <v>0.2485375</v>
      </c>
      <c r="AF310" s="27">
        <f t="shared" si="56"/>
        <v>3.2272128299999996</v>
      </c>
      <c r="AG310" s="26">
        <v>9.75872</v>
      </c>
      <c r="AH310" s="26">
        <v>44.45479</v>
      </c>
      <c r="AI310" s="26">
        <v>0</v>
      </c>
      <c r="AJ310" s="26">
        <v>0</v>
      </c>
      <c r="AK310" s="26">
        <v>0.009638503</v>
      </c>
      <c r="AL310" s="28">
        <f t="shared" si="57"/>
        <v>54.223148503</v>
      </c>
      <c r="AM310" s="26">
        <v>9.427387</v>
      </c>
      <c r="AN310" s="50">
        <f t="shared" si="58"/>
        <v>63.650535503</v>
      </c>
      <c r="AO310" s="26">
        <v>0.9117068</v>
      </c>
      <c r="AP310" s="26">
        <v>0.0003019897</v>
      </c>
      <c r="AQ310" s="29">
        <f t="shared" si="59"/>
        <v>0.9120087897</v>
      </c>
      <c r="AR310" s="26">
        <v>5.852811</v>
      </c>
      <c r="AS310" s="26">
        <v>11.32851</v>
      </c>
      <c r="AT310" s="26">
        <v>3.727509</v>
      </c>
      <c r="AU310" s="26">
        <v>8.617351</v>
      </c>
      <c r="AV310" s="30">
        <f t="shared" si="60"/>
        <v>29.526181</v>
      </c>
      <c r="AW310" s="26">
        <v>0.6103714</v>
      </c>
      <c r="AX310" s="26">
        <v>1.430752</v>
      </c>
      <c r="AY310" s="26">
        <v>0</v>
      </c>
      <c r="AZ310" s="26">
        <v>0.07678087</v>
      </c>
      <c r="BA310" s="26">
        <v>0</v>
      </c>
      <c r="BB310" s="26">
        <v>0.001962933</v>
      </c>
      <c r="BC310" s="26">
        <v>0.5641922</v>
      </c>
      <c r="BD310" s="31">
        <f t="shared" si="61"/>
        <v>2.684059403</v>
      </c>
      <c r="BE310" s="26">
        <f t="shared" si="62"/>
        <v>99.99999752570001</v>
      </c>
    </row>
    <row r="311" spans="1:57" ht="12" customHeight="1">
      <c r="A311" s="2" t="s">
        <v>467</v>
      </c>
      <c r="B311" s="4">
        <v>97</v>
      </c>
      <c r="C311" s="4" t="s">
        <v>467</v>
      </c>
      <c r="D311" s="2" t="s">
        <v>65</v>
      </c>
      <c r="E311" s="22">
        <v>5</v>
      </c>
      <c r="F311" s="45">
        <v>766.591488</v>
      </c>
      <c r="G311" s="44">
        <v>601.9629315068494</v>
      </c>
      <c r="H311" s="4" t="s">
        <v>1127</v>
      </c>
      <c r="I311" s="4" t="s">
        <v>860</v>
      </c>
      <c r="J311" s="25">
        <v>18</v>
      </c>
      <c r="K311" s="4" t="s">
        <v>731</v>
      </c>
      <c r="L311" s="13" t="s">
        <v>528</v>
      </c>
      <c r="M311" s="13"/>
      <c r="N311" s="61" t="s">
        <v>1062</v>
      </c>
      <c r="P311" s="95" t="s">
        <v>9</v>
      </c>
      <c r="Q311" s="98" t="s">
        <v>9</v>
      </c>
      <c r="R311" s="22" t="s">
        <v>860</v>
      </c>
      <c r="S311" s="22" t="s">
        <v>860</v>
      </c>
      <c r="T311" s="22" t="s">
        <v>860</v>
      </c>
      <c r="U311" s="22" t="s">
        <v>860</v>
      </c>
      <c r="Z311" s="26">
        <v>0.7915217</v>
      </c>
      <c r="AA311" s="26">
        <v>0.06210546</v>
      </c>
      <c r="AB311" s="26">
        <v>0.784595</v>
      </c>
      <c r="AC311" s="26">
        <v>0.2817639</v>
      </c>
      <c r="AD311" s="26">
        <v>0.06374908</v>
      </c>
      <c r="AE311" s="26">
        <v>0.2568747</v>
      </c>
      <c r="AF311" s="27">
        <f t="shared" si="56"/>
        <v>2.2406098400000003</v>
      </c>
      <c r="AG311" s="26">
        <v>6.739205</v>
      </c>
      <c r="AH311" s="26">
        <v>79.83076</v>
      </c>
      <c r="AI311" s="26">
        <v>0</v>
      </c>
      <c r="AJ311" s="26">
        <v>0</v>
      </c>
      <c r="AK311" s="26">
        <v>0.04003395</v>
      </c>
      <c r="AL311" s="28">
        <f t="shared" si="57"/>
        <v>86.60999894999999</v>
      </c>
      <c r="AM311" s="26">
        <v>0.9907523</v>
      </c>
      <c r="AN311" s="50">
        <f t="shared" si="58"/>
        <v>87.60075124999999</v>
      </c>
      <c r="AO311" s="26">
        <v>0.1815029</v>
      </c>
      <c r="AP311" s="26">
        <v>0</v>
      </c>
      <c r="AQ311" s="29">
        <f t="shared" si="59"/>
        <v>0.1815029</v>
      </c>
      <c r="AR311" s="26">
        <v>2.310464</v>
      </c>
      <c r="AS311" s="26">
        <v>0.5490874</v>
      </c>
      <c r="AT311" s="26">
        <v>0.04449521</v>
      </c>
      <c r="AU311" s="26">
        <v>4.75817</v>
      </c>
      <c r="AV311" s="30">
        <f t="shared" si="60"/>
        <v>7.66221661</v>
      </c>
      <c r="AW311" s="26">
        <v>0.404566</v>
      </c>
      <c r="AX311" s="26">
        <v>1.903785</v>
      </c>
      <c r="AY311" s="26">
        <v>0</v>
      </c>
      <c r="AZ311" s="26">
        <v>0</v>
      </c>
      <c r="BA311" s="26">
        <v>0</v>
      </c>
      <c r="BB311" s="26">
        <v>0</v>
      </c>
      <c r="BC311" s="26">
        <v>0.006574491</v>
      </c>
      <c r="BD311" s="31">
        <f t="shared" si="61"/>
        <v>2.314925491</v>
      </c>
      <c r="BE311" s="26">
        <f t="shared" si="62"/>
        <v>100.00000609099999</v>
      </c>
    </row>
    <row r="312" spans="1:57" ht="12" customHeight="1">
      <c r="A312" s="2" t="s">
        <v>467</v>
      </c>
      <c r="B312" s="4">
        <v>97</v>
      </c>
      <c r="C312" s="4" t="s">
        <v>467</v>
      </c>
      <c r="D312" s="2" t="s">
        <v>65</v>
      </c>
      <c r="E312" s="22">
        <v>5</v>
      </c>
      <c r="F312" s="45">
        <v>1305.14662</v>
      </c>
      <c r="G312" s="44">
        <v>415.90218864569084</v>
      </c>
      <c r="H312" s="4" t="s">
        <v>258</v>
      </c>
      <c r="I312" s="4" t="s">
        <v>860</v>
      </c>
      <c r="J312" s="25">
        <v>17</v>
      </c>
      <c r="K312" s="4" t="s">
        <v>732</v>
      </c>
      <c r="L312" s="13" t="s">
        <v>529</v>
      </c>
      <c r="M312" s="13"/>
      <c r="N312" s="61" t="s">
        <v>483</v>
      </c>
      <c r="P312" s="95" t="s">
        <v>1203</v>
      </c>
      <c r="Q312" s="98" t="s">
        <v>1203</v>
      </c>
      <c r="R312" s="22" t="s">
        <v>860</v>
      </c>
      <c r="V312" s="22" t="s">
        <v>860</v>
      </c>
      <c r="Z312" s="26">
        <v>0.197288</v>
      </c>
      <c r="AA312" s="26">
        <v>0.2410072</v>
      </c>
      <c r="AB312" s="26">
        <v>0.8312163</v>
      </c>
      <c r="AC312" s="26">
        <v>0.01620506</v>
      </c>
      <c r="AD312" s="26">
        <v>0.05882093</v>
      </c>
      <c r="AE312" s="26">
        <v>0.006068279</v>
      </c>
      <c r="AF312" s="27">
        <f t="shared" si="56"/>
        <v>1.3506057690000002</v>
      </c>
      <c r="AG312" s="26">
        <v>1.572512</v>
      </c>
      <c r="AH312" s="26">
        <v>0.001999774</v>
      </c>
      <c r="AI312" s="26">
        <v>0</v>
      </c>
      <c r="AJ312" s="26">
        <v>0</v>
      </c>
      <c r="AK312" s="26">
        <v>0</v>
      </c>
      <c r="AL312" s="28">
        <f t="shared" si="57"/>
        <v>1.5745117739999999</v>
      </c>
      <c r="AM312" s="26">
        <v>6.598219</v>
      </c>
      <c r="AN312" s="50">
        <f t="shared" si="58"/>
        <v>8.172730774</v>
      </c>
      <c r="AO312" s="26">
        <v>0.001172281</v>
      </c>
      <c r="AP312" s="26">
        <v>0</v>
      </c>
      <c r="AQ312" s="29">
        <f t="shared" si="59"/>
        <v>0.001172281</v>
      </c>
      <c r="AR312" s="26">
        <v>13.40655</v>
      </c>
      <c r="AS312" s="26">
        <v>35.30194</v>
      </c>
      <c r="AT312" s="26">
        <v>17.12241</v>
      </c>
      <c r="AU312" s="26">
        <v>13.86547</v>
      </c>
      <c r="AV312" s="30">
        <f t="shared" si="60"/>
        <v>79.69637</v>
      </c>
      <c r="AW312" s="26">
        <v>0.07219873</v>
      </c>
      <c r="AX312" s="26">
        <v>1.427218</v>
      </c>
      <c r="AY312" s="26">
        <v>0</v>
      </c>
      <c r="AZ312" s="26">
        <v>0.1397773</v>
      </c>
      <c r="BA312" s="26">
        <v>0</v>
      </c>
      <c r="BB312" s="26">
        <v>0.07019895</v>
      </c>
      <c r="BC312" s="26">
        <v>9.069733</v>
      </c>
      <c r="BD312" s="31">
        <f t="shared" si="61"/>
        <v>10.77912598</v>
      </c>
      <c r="BE312" s="26">
        <f t="shared" si="62"/>
        <v>100.000004804</v>
      </c>
    </row>
    <row r="313" spans="1:57" ht="12" customHeight="1">
      <c r="A313" s="2" t="s">
        <v>486</v>
      </c>
      <c r="B313" s="4">
        <v>91</v>
      </c>
      <c r="C313" s="4" t="s">
        <v>486</v>
      </c>
      <c r="D313" s="2" t="s">
        <v>63</v>
      </c>
      <c r="E313" s="22">
        <v>5</v>
      </c>
      <c r="F313" s="45">
        <v>864.247872</v>
      </c>
      <c r="G313" s="44">
        <v>66.52953424657534</v>
      </c>
      <c r="H313" s="4" t="s">
        <v>1215</v>
      </c>
      <c r="I313" s="4" t="s">
        <v>860</v>
      </c>
      <c r="J313" s="25">
        <v>13</v>
      </c>
      <c r="K313" s="4" t="s">
        <v>791</v>
      </c>
      <c r="L313" s="13" t="s">
        <v>600</v>
      </c>
      <c r="M313" s="13"/>
      <c r="N313" s="62" t="s">
        <v>72</v>
      </c>
      <c r="O313" s="2"/>
      <c r="P313" s="95" t="s">
        <v>8</v>
      </c>
      <c r="Q313" s="99" t="s">
        <v>72</v>
      </c>
      <c r="R313" s="2"/>
      <c r="S313" s="2"/>
      <c r="T313" s="2"/>
      <c r="U313" s="2"/>
      <c r="V313" s="2"/>
      <c r="W313" s="2"/>
      <c r="X313" s="2"/>
      <c r="Y313" s="2"/>
      <c r="Z313" s="26">
        <v>0.9690174</v>
      </c>
      <c r="AA313" s="26">
        <v>0.05417567</v>
      </c>
      <c r="AB313" s="26">
        <v>0.3430785</v>
      </c>
      <c r="AC313" s="26">
        <v>0.08592323</v>
      </c>
      <c r="AD313" s="26">
        <v>0.006656746</v>
      </c>
      <c r="AE313" s="26">
        <v>0.08274848</v>
      </c>
      <c r="AF313" s="27">
        <f t="shared" si="56"/>
        <v>1.541600026</v>
      </c>
      <c r="AG313" s="26">
        <v>5.289246</v>
      </c>
      <c r="AH313" s="26">
        <v>1.63162</v>
      </c>
      <c r="AI313" s="26">
        <v>0</v>
      </c>
      <c r="AJ313" s="26">
        <v>0</v>
      </c>
      <c r="AK313" s="26">
        <v>0.1523883</v>
      </c>
      <c r="AL313" s="28">
        <f t="shared" si="57"/>
        <v>7.0732543</v>
      </c>
      <c r="AM313" s="26">
        <v>21.65798</v>
      </c>
      <c r="AN313" s="50">
        <f t="shared" si="58"/>
        <v>28.731234299999997</v>
      </c>
      <c r="AO313" s="26">
        <v>44.78362</v>
      </c>
      <c r="AP313" s="26">
        <v>4.656343</v>
      </c>
      <c r="AQ313" s="29">
        <f t="shared" si="59"/>
        <v>49.439963</v>
      </c>
      <c r="AR313" s="26">
        <v>16.02842</v>
      </c>
      <c r="AS313" s="26">
        <v>1.585739</v>
      </c>
      <c r="AT313" s="26">
        <v>0.4411887</v>
      </c>
      <c r="AU313" s="26">
        <v>0.01085562</v>
      </c>
      <c r="AV313" s="30">
        <f t="shared" si="60"/>
        <v>18.066203320000003</v>
      </c>
      <c r="AW313" s="26">
        <v>1.85457</v>
      </c>
      <c r="AX313" s="26">
        <v>0.1190021</v>
      </c>
      <c r="AY313" s="26">
        <v>0</v>
      </c>
      <c r="AZ313" s="26">
        <v>0.05386844</v>
      </c>
      <c r="BA313" s="26">
        <v>0</v>
      </c>
      <c r="BB313" s="26">
        <v>0</v>
      </c>
      <c r="BC313" s="26">
        <v>0.1935577</v>
      </c>
      <c r="BD313" s="31">
        <f t="shared" si="61"/>
        <v>2.22099824</v>
      </c>
      <c r="BE313" s="26">
        <f t="shared" si="62"/>
        <v>99.999998886</v>
      </c>
    </row>
    <row r="314" spans="1:57" ht="12" customHeight="1">
      <c r="A314" s="2" t="s">
        <v>486</v>
      </c>
      <c r="B314" s="4">
        <v>91</v>
      </c>
      <c r="C314" s="4" t="s">
        <v>486</v>
      </c>
      <c r="D314" s="2" t="s">
        <v>63</v>
      </c>
      <c r="E314" s="22">
        <v>5</v>
      </c>
      <c r="F314" s="45">
        <v>6922.94246</v>
      </c>
      <c r="G314" s="44">
        <v>653.8767123287671</v>
      </c>
      <c r="H314" s="4" t="s">
        <v>1029</v>
      </c>
      <c r="I314" s="4" t="s">
        <v>860</v>
      </c>
      <c r="J314" s="25">
        <v>56</v>
      </c>
      <c r="K314" s="4" t="s">
        <v>792</v>
      </c>
      <c r="L314" s="13" t="s">
        <v>402</v>
      </c>
      <c r="M314" s="13"/>
      <c r="N314" s="62" t="s">
        <v>72</v>
      </c>
      <c r="O314" s="2"/>
      <c r="P314" s="95" t="s">
        <v>8</v>
      </c>
      <c r="Q314" s="99" t="s">
        <v>72</v>
      </c>
      <c r="R314" s="2"/>
      <c r="S314" s="2"/>
      <c r="T314" s="2"/>
      <c r="U314" s="2"/>
      <c r="V314" s="2"/>
      <c r="W314" s="2"/>
      <c r="X314" s="2"/>
      <c r="Y314" s="2"/>
      <c r="Z314" s="26">
        <v>2.590116</v>
      </c>
      <c r="AA314" s="26">
        <v>0.7263123</v>
      </c>
      <c r="AB314" s="26">
        <v>1.067815</v>
      </c>
      <c r="AC314" s="26">
        <v>0.1474998</v>
      </c>
      <c r="AD314" s="26">
        <v>0.06379434</v>
      </c>
      <c r="AE314" s="26">
        <v>0.334023</v>
      </c>
      <c r="AF314" s="27">
        <f t="shared" si="56"/>
        <v>4.92956044</v>
      </c>
      <c r="AG314" s="26">
        <v>3.54335</v>
      </c>
      <c r="AH314" s="26">
        <v>1.440626</v>
      </c>
      <c r="AI314" s="26">
        <v>0</v>
      </c>
      <c r="AJ314" s="26">
        <v>0</v>
      </c>
      <c r="AK314" s="26">
        <v>0.04701394</v>
      </c>
      <c r="AL314" s="28">
        <f t="shared" si="57"/>
        <v>5.03098994</v>
      </c>
      <c r="AM314" s="26">
        <v>20.76896</v>
      </c>
      <c r="AN314" s="50">
        <f t="shared" si="58"/>
        <v>25.79994994</v>
      </c>
      <c r="AO314" s="26">
        <v>42.45837</v>
      </c>
      <c r="AP314" s="26">
        <v>7.949731</v>
      </c>
      <c r="AQ314" s="29">
        <f t="shared" si="59"/>
        <v>50.408101</v>
      </c>
      <c r="AR314" s="26">
        <v>12.89061</v>
      </c>
      <c r="AS314" s="26">
        <v>1.604932</v>
      </c>
      <c r="AT314" s="26">
        <v>0.6682948</v>
      </c>
      <c r="AU314" s="26">
        <v>0.0600872</v>
      </c>
      <c r="AV314" s="30">
        <f t="shared" si="60"/>
        <v>15.223924</v>
      </c>
      <c r="AW314" s="26">
        <v>2.796484</v>
      </c>
      <c r="AX314" s="26">
        <v>0.1168864</v>
      </c>
      <c r="AY314" s="26">
        <v>0</v>
      </c>
      <c r="AZ314" s="26">
        <v>0.04388317</v>
      </c>
      <c r="BA314" s="26">
        <v>0</v>
      </c>
      <c r="BB314" s="26">
        <v>0.1938195</v>
      </c>
      <c r="BC314" s="26">
        <v>0.4873914</v>
      </c>
      <c r="BD314" s="31">
        <f t="shared" si="61"/>
        <v>3.6384644699999997</v>
      </c>
      <c r="BE314" s="26">
        <f t="shared" si="62"/>
        <v>99.99999985000001</v>
      </c>
    </row>
    <row r="315" spans="1:57" ht="12" customHeight="1">
      <c r="A315" s="2" t="s">
        <v>486</v>
      </c>
      <c r="B315" s="4">
        <v>91</v>
      </c>
      <c r="C315" s="4" t="s">
        <v>486</v>
      </c>
      <c r="D315" s="2" t="s">
        <v>63</v>
      </c>
      <c r="E315" s="22">
        <v>5</v>
      </c>
      <c r="F315" s="45">
        <v>74.19708</v>
      </c>
      <c r="G315" s="44">
        <v>36.40220547945204</v>
      </c>
      <c r="H315" s="4" t="s">
        <v>663</v>
      </c>
      <c r="I315" s="4" t="s">
        <v>860</v>
      </c>
      <c r="J315" s="25">
        <v>915</v>
      </c>
      <c r="K315" s="4" t="s">
        <v>687</v>
      </c>
      <c r="L315" s="13" t="s">
        <v>403</v>
      </c>
      <c r="M315" s="81" t="s">
        <v>860</v>
      </c>
      <c r="N315" s="63" t="s">
        <v>73</v>
      </c>
      <c r="O315" s="2" t="s">
        <v>73</v>
      </c>
      <c r="P315" s="95" t="s">
        <v>11</v>
      </c>
      <c r="Q315" s="100" t="s">
        <v>73</v>
      </c>
      <c r="R315" s="2" t="s">
        <v>860</v>
      </c>
      <c r="S315" s="2"/>
      <c r="T315" s="2"/>
      <c r="U315" s="2"/>
      <c r="V315" s="2"/>
      <c r="W315" s="2"/>
      <c r="X315" s="2" t="s">
        <v>860</v>
      </c>
      <c r="Y315" s="2" t="s">
        <v>860</v>
      </c>
      <c r="Z315" s="26">
        <v>30.25352</v>
      </c>
      <c r="AA315" s="26">
        <v>11.36456</v>
      </c>
      <c r="AB315" s="26">
        <v>7.08287</v>
      </c>
      <c r="AC315" s="26">
        <v>0.2751392</v>
      </c>
      <c r="AD315" s="26">
        <v>0.35113</v>
      </c>
      <c r="AE315" s="26">
        <v>2.039961</v>
      </c>
      <c r="AF315" s="27">
        <f t="shared" si="56"/>
        <v>51.3671802</v>
      </c>
      <c r="AG315" s="26">
        <v>1.075663</v>
      </c>
      <c r="AH315" s="26">
        <v>0.154602</v>
      </c>
      <c r="AI315" s="26">
        <v>0</v>
      </c>
      <c r="AJ315" s="26">
        <v>0</v>
      </c>
      <c r="AK315" s="26">
        <v>0</v>
      </c>
      <c r="AL315" s="28">
        <f t="shared" si="57"/>
        <v>1.230265</v>
      </c>
      <c r="AM315" s="26">
        <v>27.95676</v>
      </c>
      <c r="AN315" s="50">
        <f t="shared" si="58"/>
        <v>29.187025</v>
      </c>
      <c r="AO315" s="26">
        <v>6.265313</v>
      </c>
      <c r="AP315" s="26">
        <v>0.2646577</v>
      </c>
      <c r="AQ315" s="29">
        <f t="shared" si="59"/>
        <v>6.5299707</v>
      </c>
      <c r="AR315" s="26">
        <v>6.87586</v>
      </c>
      <c r="AS315" s="26">
        <v>4.005241</v>
      </c>
      <c r="AT315" s="26">
        <v>1.578775</v>
      </c>
      <c r="AU315" s="26">
        <v>0</v>
      </c>
      <c r="AV315" s="30">
        <f t="shared" si="60"/>
        <v>12.459876000000001</v>
      </c>
      <c r="AW315" s="26">
        <v>0.4389125</v>
      </c>
      <c r="AX315" s="26">
        <v>0</v>
      </c>
      <c r="AY315" s="26">
        <v>0</v>
      </c>
      <c r="AZ315" s="26">
        <v>0.01703243</v>
      </c>
      <c r="BA315" s="26">
        <v>0</v>
      </c>
      <c r="BB315" s="26">
        <v>0</v>
      </c>
      <c r="BC315" s="26">
        <v>0</v>
      </c>
      <c r="BD315" s="31">
        <f t="shared" si="61"/>
        <v>0.45594492999999997</v>
      </c>
      <c r="BE315" s="26">
        <f t="shared" si="62"/>
        <v>99.99999683</v>
      </c>
    </row>
    <row r="316" spans="1:57" ht="12" customHeight="1">
      <c r="A316" s="2" t="s">
        <v>486</v>
      </c>
      <c r="B316" s="4">
        <v>91</v>
      </c>
      <c r="C316" s="4" t="s">
        <v>486</v>
      </c>
      <c r="D316" s="2" t="s">
        <v>63</v>
      </c>
      <c r="E316" s="22">
        <v>5</v>
      </c>
      <c r="F316" s="45">
        <v>763.401536</v>
      </c>
      <c r="G316" s="44">
        <v>157.63894520547942</v>
      </c>
      <c r="H316" s="4" t="s">
        <v>370</v>
      </c>
      <c r="I316" s="4" t="s">
        <v>860</v>
      </c>
      <c r="J316" s="25">
        <v>6</v>
      </c>
      <c r="K316" s="4" t="s">
        <v>305</v>
      </c>
      <c r="L316" s="13" t="s">
        <v>1146</v>
      </c>
      <c r="M316" s="13"/>
      <c r="N316" s="62" t="s">
        <v>72</v>
      </c>
      <c r="O316" s="2"/>
      <c r="P316" s="95" t="s">
        <v>8</v>
      </c>
      <c r="Q316" s="99" t="s">
        <v>72</v>
      </c>
      <c r="R316" s="2"/>
      <c r="S316" s="2"/>
      <c r="T316" s="2"/>
      <c r="U316" s="2"/>
      <c r="V316" s="2"/>
      <c r="W316" s="2"/>
      <c r="X316" s="2"/>
      <c r="Y316" s="2"/>
      <c r="Z316" s="26">
        <v>0.2088197</v>
      </c>
      <c r="AA316" s="26">
        <v>0.01479283</v>
      </c>
      <c r="AB316" s="26">
        <v>0.09758682</v>
      </c>
      <c r="AC316" s="26">
        <v>0.06903321</v>
      </c>
      <c r="AD316" s="26">
        <v>0.005618982</v>
      </c>
      <c r="AE316" s="26">
        <v>0.02465472</v>
      </c>
      <c r="AF316" s="27">
        <f t="shared" si="56"/>
        <v>0.420506262</v>
      </c>
      <c r="AG316" s="26">
        <v>6.456326</v>
      </c>
      <c r="AH316" s="26">
        <v>4.457803</v>
      </c>
      <c r="AI316" s="26">
        <v>0</v>
      </c>
      <c r="AJ316" s="26">
        <v>0</v>
      </c>
      <c r="AK316" s="26">
        <v>0.137149</v>
      </c>
      <c r="AL316" s="28">
        <f t="shared" si="57"/>
        <v>11.051278</v>
      </c>
      <c r="AM316" s="26">
        <v>27.37798</v>
      </c>
      <c r="AN316" s="50">
        <f t="shared" si="58"/>
        <v>38.429258000000004</v>
      </c>
      <c r="AO316" s="26">
        <v>40.11782</v>
      </c>
      <c r="AP316" s="26">
        <v>5.276339</v>
      </c>
      <c r="AQ316" s="29">
        <f t="shared" si="59"/>
        <v>45.394159</v>
      </c>
      <c r="AR316" s="26">
        <v>11.77808</v>
      </c>
      <c r="AS316" s="26">
        <v>1.859998</v>
      </c>
      <c r="AT316" s="26">
        <v>1.261863</v>
      </c>
      <c r="AU316" s="26">
        <v>0</v>
      </c>
      <c r="AV316" s="30">
        <f t="shared" si="60"/>
        <v>14.899941</v>
      </c>
      <c r="AW316" s="26">
        <v>0.8406686</v>
      </c>
      <c r="AX316" s="26">
        <v>0.00183477</v>
      </c>
      <c r="AY316" s="26">
        <v>0</v>
      </c>
      <c r="AZ316" s="26">
        <v>0.01353143</v>
      </c>
      <c r="BA316" s="26">
        <v>0</v>
      </c>
      <c r="BB316" s="26">
        <v>0.0001146731</v>
      </c>
      <c r="BC316" s="26">
        <v>0</v>
      </c>
      <c r="BD316" s="31">
        <f t="shared" si="61"/>
        <v>0.8561494731</v>
      </c>
      <c r="BE316" s="26">
        <f t="shared" si="62"/>
        <v>100.00001373510001</v>
      </c>
    </row>
    <row r="317" spans="1:57" ht="12" customHeight="1">
      <c r="A317" s="2" t="s">
        <v>486</v>
      </c>
      <c r="B317" s="4">
        <v>91</v>
      </c>
      <c r="C317" s="4" t="s">
        <v>486</v>
      </c>
      <c r="D317" s="2" t="s">
        <v>63</v>
      </c>
      <c r="E317" s="22">
        <v>5</v>
      </c>
      <c r="F317" s="45">
        <v>172.9980000796</v>
      </c>
      <c r="G317" s="44"/>
      <c r="H317" s="4" t="s">
        <v>663</v>
      </c>
      <c r="I317" s="4" t="s">
        <v>1054</v>
      </c>
      <c r="J317" s="25">
        <v>1019</v>
      </c>
      <c r="K317" s="4" t="s">
        <v>149</v>
      </c>
      <c r="L317" s="6" t="s">
        <v>1147</v>
      </c>
      <c r="M317" s="6"/>
      <c r="N317" s="63" t="s">
        <v>72</v>
      </c>
      <c r="O317" s="2" t="s">
        <v>857</v>
      </c>
      <c r="P317" s="95" t="s">
        <v>11</v>
      </c>
      <c r="Q317" s="100" t="s">
        <v>72</v>
      </c>
      <c r="R317" s="2" t="s">
        <v>860</v>
      </c>
      <c r="S317" s="2"/>
      <c r="T317" s="2"/>
      <c r="U317" s="2"/>
      <c r="V317" s="2"/>
      <c r="W317" s="2"/>
      <c r="X317" s="2"/>
      <c r="Y317" s="2"/>
      <c r="Z317" s="26">
        <v>24.37251</v>
      </c>
      <c r="AA317" s="26">
        <v>21.2278</v>
      </c>
      <c r="AB317" s="26">
        <v>14.75429</v>
      </c>
      <c r="AC317" s="26">
        <v>0.6114131</v>
      </c>
      <c r="AD317" s="26">
        <v>0.08141802</v>
      </c>
      <c r="AE317" s="26">
        <v>2.121017</v>
      </c>
      <c r="AF317" s="27">
        <f t="shared" si="56"/>
        <v>63.168448119999994</v>
      </c>
      <c r="AG317" s="26">
        <v>6.963056</v>
      </c>
      <c r="AH317" s="26">
        <v>2.489732</v>
      </c>
      <c r="AI317" s="26">
        <v>0</v>
      </c>
      <c r="AJ317" s="26">
        <v>0</v>
      </c>
      <c r="AK317" s="26">
        <v>0</v>
      </c>
      <c r="AL317" s="28">
        <f t="shared" si="57"/>
        <v>9.452788</v>
      </c>
      <c r="AM317" s="26">
        <v>17.8461</v>
      </c>
      <c r="AN317" s="50">
        <f t="shared" si="58"/>
        <v>27.298887999999998</v>
      </c>
      <c r="AO317" s="26">
        <v>3.884729</v>
      </c>
      <c r="AP317" s="26">
        <v>0.08660388</v>
      </c>
      <c r="AQ317" s="29">
        <f t="shared" si="59"/>
        <v>3.9713328800000003</v>
      </c>
      <c r="AR317" s="26">
        <v>2.128796</v>
      </c>
      <c r="AS317" s="26">
        <v>2.5307</v>
      </c>
      <c r="AT317" s="26">
        <v>0.493694</v>
      </c>
      <c r="AU317" s="26">
        <v>0</v>
      </c>
      <c r="AV317" s="30">
        <f t="shared" si="60"/>
        <v>5.1531899999999995</v>
      </c>
      <c r="AW317" s="26">
        <v>0.3536758</v>
      </c>
      <c r="AX317" s="26">
        <v>0.0005185861</v>
      </c>
      <c r="AY317" s="26">
        <v>0</v>
      </c>
      <c r="AZ317" s="26">
        <v>0.05030286</v>
      </c>
      <c r="BA317" s="26">
        <v>0</v>
      </c>
      <c r="BB317" s="26">
        <v>0</v>
      </c>
      <c r="BC317" s="26">
        <v>0.003630103</v>
      </c>
      <c r="BD317" s="31">
        <f t="shared" si="61"/>
        <v>0.4081273491</v>
      </c>
      <c r="BE317" s="26">
        <f t="shared" si="62"/>
        <v>99.9999863491</v>
      </c>
    </row>
    <row r="318" spans="1:57" ht="12" customHeight="1">
      <c r="A318" s="2" t="s">
        <v>486</v>
      </c>
      <c r="B318" s="4">
        <v>91</v>
      </c>
      <c r="C318" s="4" t="s">
        <v>486</v>
      </c>
      <c r="D318" s="2" t="s">
        <v>63</v>
      </c>
      <c r="E318" s="22">
        <v>5</v>
      </c>
      <c r="F318" s="45">
        <v>16226.8273</v>
      </c>
      <c r="G318" s="44">
        <v>3731.9438356164383</v>
      </c>
      <c r="H318" s="4" t="s">
        <v>763</v>
      </c>
      <c r="I318" s="4" t="s">
        <v>860</v>
      </c>
      <c r="J318" s="25">
        <v>179</v>
      </c>
      <c r="K318" s="4" t="s">
        <v>306</v>
      </c>
      <c r="L318" s="13" t="s">
        <v>1148</v>
      </c>
      <c r="M318" s="13"/>
      <c r="N318" s="62" t="s">
        <v>72</v>
      </c>
      <c r="O318" s="2"/>
      <c r="P318" s="4" t="s">
        <v>7</v>
      </c>
      <c r="Q318" s="99" t="s">
        <v>72</v>
      </c>
      <c r="R318" s="2"/>
      <c r="S318" s="2"/>
      <c r="T318" s="2"/>
      <c r="U318" s="2"/>
      <c r="V318" s="2"/>
      <c r="W318" s="2"/>
      <c r="X318" s="2"/>
      <c r="Y318" s="2"/>
      <c r="Z318" s="26">
        <v>5.70195</v>
      </c>
      <c r="AA318" s="26">
        <v>2.593955</v>
      </c>
      <c r="AB318" s="26">
        <v>2.667608</v>
      </c>
      <c r="AC318" s="26">
        <v>0.2331743</v>
      </c>
      <c r="AD318" s="26">
        <v>0.09633602</v>
      </c>
      <c r="AE318" s="26">
        <v>0.6506692</v>
      </c>
      <c r="AF318" s="27">
        <f t="shared" si="56"/>
        <v>11.943692519999999</v>
      </c>
      <c r="AG318" s="26">
        <v>5.762501</v>
      </c>
      <c r="AH318" s="26">
        <v>3.214575</v>
      </c>
      <c r="AI318" s="26">
        <v>0</v>
      </c>
      <c r="AJ318" s="26">
        <v>0</v>
      </c>
      <c r="AK318" s="26">
        <v>0.05106064</v>
      </c>
      <c r="AL318" s="28">
        <f t="shared" si="57"/>
        <v>9.02813664</v>
      </c>
      <c r="AM318" s="26">
        <v>29.23001</v>
      </c>
      <c r="AN318" s="50">
        <f t="shared" si="58"/>
        <v>38.25814664</v>
      </c>
      <c r="AO318" s="26">
        <v>27.23586</v>
      </c>
      <c r="AP318" s="26">
        <v>4.197802</v>
      </c>
      <c r="AQ318" s="29">
        <f t="shared" si="59"/>
        <v>31.433661999999998</v>
      </c>
      <c r="AR318" s="26">
        <v>9.606114</v>
      </c>
      <c r="AS318" s="26">
        <v>2.839639</v>
      </c>
      <c r="AT318" s="26">
        <v>1.072943</v>
      </c>
      <c r="AU318" s="26">
        <v>0.4237115</v>
      </c>
      <c r="AV318" s="30">
        <f t="shared" si="60"/>
        <v>13.9424075</v>
      </c>
      <c r="AW318" s="26">
        <v>3.857539</v>
      </c>
      <c r="AX318" s="26">
        <v>0.2344353</v>
      </c>
      <c r="AY318" s="26">
        <v>0</v>
      </c>
      <c r="AZ318" s="26">
        <v>0.03165848</v>
      </c>
      <c r="BA318" s="26">
        <v>0</v>
      </c>
      <c r="BB318" s="26">
        <v>0.09072776</v>
      </c>
      <c r="BC318" s="26">
        <v>0.207738</v>
      </c>
      <c r="BD318" s="31">
        <f t="shared" si="61"/>
        <v>4.42209854</v>
      </c>
      <c r="BE318" s="26">
        <f t="shared" si="62"/>
        <v>100.0000072</v>
      </c>
    </row>
    <row r="319" spans="1:57" ht="12" customHeight="1">
      <c r="A319" s="2" t="s">
        <v>486</v>
      </c>
      <c r="B319" s="4">
        <v>91</v>
      </c>
      <c r="C319" s="4" t="s">
        <v>486</v>
      </c>
      <c r="D319" s="2" t="s">
        <v>63</v>
      </c>
      <c r="E319" s="22">
        <v>5</v>
      </c>
      <c r="F319" s="45">
        <v>435.278592</v>
      </c>
      <c r="G319" s="44">
        <v>228.0266301369864</v>
      </c>
      <c r="H319" s="4" t="s">
        <v>761</v>
      </c>
      <c r="I319" s="4" t="s">
        <v>860</v>
      </c>
      <c r="J319" s="25">
        <v>16</v>
      </c>
      <c r="K319" s="4" t="s">
        <v>307</v>
      </c>
      <c r="L319" s="13" t="s">
        <v>1149</v>
      </c>
      <c r="M319" s="13"/>
      <c r="N319" s="62" t="s">
        <v>1062</v>
      </c>
      <c r="O319" s="2" t="s">
        <v>1062</v>
      </c>
      <c r="P319" s="95" t="s">
        <v>9</v>
      </c>
      <c r="Q319" s="99" t="s">
        <v>9</v>
      </c>
      <c r="R319" s="2"/>
      <c r="S319" s="2"/>
      <c r="T319" s="2" t="s">
        <v>860</v>
      </c>
      <c r="U319" s="2" t="s">
        <v>860</v>
      </c>
      <c r="V319" s="2"/>
      <c r="W319" s="2"/>
      <c r="X319" s="2"/>
      <c r="Y319" s="2"/>
      <c r="Z319" s="26">
        <v>0.8373252</v>
      </c>
      <c r="AA319" s="26">
        <v>0.03811799</v>
      </c>
      <c r="AB319" s="26">
        <v>0.2865202</v>
      </c>
      <c r="AC319" s="26">
        <v>0.2253197</v>
      </c>
      <c r="AD319" s="26">
        <v>0.03091792</v>
      </c>
      <c r="AE319" s="26">
        <v>0.04552982</v>
      </c>
      <c r="AF319" s="27">
        <f t="shared" si="56"/>
        <v>1.46373083</v>
      </c>
      <c r="AG319" s="26">
        <v>18.75109</v>
      </c>
      <c r="AH319" s="26">
        <v>8.834056</v>
      </c>
      <c r="AI319" s="26">
        <v>0</v>
      </c>
      <c r="AJ319" s="26">
        <v>0</v>
      </c>
      <c r="AK319" s="26">
        <v>0</v>
      </c>
      <c r="AL319" s="28">
        <f t="shared" si="57"/>
        <v>27.585146</v>
      </c>
      <c r="AM319" s="26">
        <v>38.14742</v>
      </c>
      <c r="AN319" s="50">
        <f t="shared" si="58"/>
        <v>65.73256599999999</v>
      </c>
      <c r="AO319" s="26">
        <v>14.66378</v>
      </c>
      <c r="AP319" s="26">
        <v>0.2420492</v>
      </c>
      <c r="AQ319" s="29">
        <f t="shared" si="59"/>
        <v>14.9058292</v>
      </c>
      <c r="AR319" s="26">
        <v>7.783905</v>
      </c>
      <c r="AS319" s="26">
        <v>6.956533</v>
      </c>
      <c r="AT319" s="26">
        <v>2.052442</v>
      </c>
      <c r="AU319" s="26">
        <v>0</v>
      </c>
      <c r="AV319" s="30">
        <f t="shared" si="60"/>
        <v>16.79288</v>
      </c>
      <c r="AW319" s="26">
        <v>1.049939</v>
      </c>
      <c r="AX319" s="26">
        <v>0.04150625</v>
      </c>
      <c r="AY319" s="26">
        <v>0</v>
      </c>
      <c r="AZ319" s="26">
        <v>0.01355306</v>
      </c>
      <c r="BA319" s="26">
        <v>0</v>
      </c>
      <c r="BB319" s="26">
        <v>0</v>
      </c>
      <c r="BC319" s="26">
        <v>0</v>
      </c>
      <c r="BD319" s="31">
        <f t="shared" si="61"/>
        <v>1.10499831</v>
      </c>
      <c r="BE319" s="26">
        <f t="shared" si="62"/>
        <v>100.00000433999999</v>
      </c>
    </row>
    <row r="320" spans="1:57" ht="12" customHeight="1">
      <c r="A320" s="2" t="s">
        <v>486</v>
      </c>
      <c r="B320" s="4">
        <v>91</v>
      </c>
      <c r="C320" s="4" t="s">
        <v>486</v>
      </c>
      <c r="D320" s="2" t="s">
        <v>63</v>
      </c>
      <c r="E320" s="22">
        <v>5</v>
      </c>
      <c r="F320" s="45">
        <v>2135.63763</v>
      </c>
      <c r="G320" s="44">
        <v>712.4906575342465</v>
      </c>
      <c r="H320" s="4" t="s">
        <v>761</v>
      </c>
      <c r="I320" s="4" t="s">
        <v>860</v>
      </c>
      <c r="J320" s="25">
        <v>30</v>
      </c>
      <c r="K320" s="4" t="s">
        <v>308</v>
      </c>
      <c r="L320" s="13" t="s">
        <v>1150</v>
      </c>
      <c r="M320" s="13"/>
      <c r="N320" s="63" t="s">
        <v>1062</v>
      </c>
      <c r="O320" s="2" t="s">
        <v>1062</v>
      </c>
      <c r="P320" s="95" t="s">
        <v>9</v>
      </c>
      <c r="Q320" s="100" t="s">
        <v>9</v>
      </c>
      <c r="R320" s="2" t="s">
        <v>860</v>
      </c>
      <c r="S320" s="2" t="s">
        <v>860</v>
      </c>
      <c r="T320" s="2" t="s">
        <v>860</v>
      </c>
      <c r="U320" s="2" t="s">
        <v>860</v>
      </c>
      <c r="V320" s="2"/>
      <c r="W320" s="2"/>
      <c r="X320" s="2"/>
      <c r="Y320" s="2"/>
      <c r="Z320" s="26">
        <v>0.9234247</v>
      </c>
      <c r="AA320" s="26">
        <v>0.3209964</v>
      </c>
      <c r="AB320" s="26">
        <v>1.003014</v>
      </c>
      <c r="AC320" s="26">
        <v>0.160561</v>
      </c>
      <c r="AD320" s="26">
        <v>0.06539669</v>
      </c>
      <c r="AE320" s="26">
        <v>0.1310865</v>
      </c>
      <c r="AF320" s="27">
        <f t="shared" si="56"/>
        <v>2.60447929</v>
      </c>
      <c r="AG320" s="26">
        <v>27.50496</v>
      </c>
      <c r="AH320" s="26">
        <v>0.2298932</v>
      </c>
      <c r="AI320" s="26">
        <v>0</v>
      </c>
      <c r="AJ320" s="26">
        <v>0.0001674691</v>
      </c>
      <c r="AK320" s="26">
        <v>0.01528156</v>
      </c>
      <c r="AL320" s="28">
        <f t="shared" si="57"/>
        <v>27.750302229099997</v>
      </c>
      <c r="AM320" s="26">
        <v>49.40594</v>
      </c>
      <c r="AN320" s="50">
        <f t="shared" si="58"/>
        <v>77.1562422291</v>
      </c>
      <c r="AO320" s="26">
        <v>5.186895</v>
      </c>
      <c r="AP320" s="26">
        <v>0.271928</v>
      </c>
      <c r="AQ320" s="29">
        <f t="shared" si="59"/>
        <v>5.458823</v>
      </c>
      <c r="AR320" s="26">
        <v>10.29186</v>
      </c>
      <c r="AS320" s="26">
        <v>1.735943</v>
      </c>
      <c r="AT320" s="26">
        <v>0.2099644</v>
      </c>
      <c r="AU320" s="26">
        <v>0.03550345</v>
      </c>
      <c r="AV320" s="30">
        <f t="shared" si="60"/>
        <v>12.273270850000001</v>
      </c>
      <c r="AW320" s="26">
        <v>2.237262</v>
      </c>
      <c r="AX320" s="26">
        <v>0.058991</v>
      </c>
      <c r="AY320" s="26">
        <v>0</v>
      </c>
      <c r="AZ320" s="26">
        <v>0.1454888</v>
      </c>
      <c r="BA320" s="26">
        <v>0</v>
      </c>
      <c r="BB320" s="26">
        <v>0.05827925</v>
      </c>
      <c r="BC320" s="26">
        <v>0.007159305</v>
      </c>
      <c r="BD320" s="31">
        <f t="shared" si="61"/>
        <v>2.5071803549999996</v>
      </c>
      <c r="BE320" s="26">
        <f t="shared" si="62"/>
        <v>99.9999957241</v>
      </c>
    </row>
    <row r="321" spans="1:57" ht="12" customHeight="1">
      <c r="A321" s="2" t="s">
        <v>486</v>
      </c>
      <c r="B321" s="4">
        <v>91</v>
      </c>
      <c r="C321" s="4" t="s">
        <v>486</v>
      </c>
      <c r="D321" s="2" t="s">
        <v>63</v>
      </c>
      <c r="E321" s="22">
        <v>5</v>
      </c>
      <c r="F321" s="45">
        <v>856.063872</v>
      </c>
      <c r="G321" s="44">
        <v>205.55290410958895</v>
      </c>
      <c r="H321" s="4" t="s">
        <v>761</v>
      </c>
      <c r="I321" s="4" t="s">
        <v>860</v>
      </c>
      <c r="J321" s="25">
        <v>9</v>
      </c>
      <c r="K321" s="4" t="s">
        <v>309</v>
      </c>
      <c r="L321" s="13" t="s">
        <v>404</v>
      </c>
      <c r="M321" s="13"/>
      <c r="N321" s="62" t="s">
        <v>1062</v>
      </c>
      <c r="O321" s="2" t="s">
        <v>1062</v>
      </c>
      <c r="P321" s="95" t="s">
        <v>9</v>
      </c>
      <c r="Q321" s="99" t="s">
        <v>9</v>
      </c>
      <c r="R321" s="2"/>
      <c r="S321" s="2"/>
      <c r="T321" s="2" t="s">
        <v>860</v>
      </c>
      <c r="U321" s="2" t="s">
        <v>860</v>
      </c>
      <c r="V321" s="2"/>
      <c r="W321" s="2"/>
      <c r="X321" s="2"/>
      <c r="Y321" s="2"/>
      <c r="Z321" s="26">
        <v>0.4515982</v>
      </c>
      <c r="AA321" s="26">
        <v>0.07121679</v>
      </c>
      <c r="AB321" s="26">
        <v>0.8345979</v>
      </c>
      <c r="AC321" s="26">
        <v>0.3083268</v>
      </c>
      <c r="AD321" s="26">
        <v>0.04702403</v>
      </c>
      <c r="AE321" s="26">
        <v>0.1108049</v>
      </c>
      <c r="AF321" s="27">
        <f t="shared" si="56"/>
        <v>1.82356862</v>
      </c>
      <c r="AG321" s="26">
        <v>0.9633119</v>
      </c>
      <c r="AH321" s="26">
        <v>0</v>
      </c>
      <c r="AI321" s="26">
        <v>0</v>
      </c>
      <c r="AJ321" s="26">
        <v>0</v>
      </c>
      <c r="AK321" s="26">
        <v>0</v>
      </c>
      <c r="AL321" s="28">
        <f t="shared" si="57"/>
        <v>0.9633119</v>
      </c>
      <c r="AM321" s="26">
        <v>74.80643</v>
      </c>
      <c r="AN321" s="50">
        <f t="shared" si="58"/>
        <v>75.7697419</v>
      </c>
      <c r="AO321" s="26">
        <v>0</v>
      </c>
      <c r="AP321" s="26">
        <v>0</v>
      </c>
      <c r="AQ321" s="29">
        <f t="shared" si="59"/>
        <v>0</v>
      </c>
      <c r="AR321" s="26">
        <v>7.792164</v>
      </c>
      <c r="AS321" s="26">
        <v>0.6120455</v>
      </c>
      <c r="AT321" s="26">
        <v>3.991282</v>
      </c>
      <c r="AU321" s="26">
        <v>7.384344</v>
      </c>
      <c r="AV321" s="30">
        <f t="shared" si="60"/>
        <v>19.7798355</v>
      </c>
      <c r="AW321" s="26">
        <v>0.2639211</v>
      </c>
      <c r="AX321" s="26">
        <v>2.139855</v>
      </c>
      <c r="AY321" s="26">
        <v>0</v>
      </c>
      <c r="AZ321" s="26">
        <v>0.2230761</v>
      </c>
      <c r="BA321" s="26">
        <v>0</v>
      </c>
      <c r="BB321" s="26">
        <v>0</v>
      </c>
      <c r="BC321" s="26">
        <v>0</v>
      </c>
      <c r="BD321" s="31">
        <f t="shared" si="61"/>
        <v>2.6268522</v>
      </c>
      <c r="BE321" s="26">
        <f t="shared" si="62"/>
        <v>99.99999822000001</v>
      </c>
    </row>
    <row r="322" spans="1:57" ht="12" customHeight="1">
      <c r="A322" s="2" t="s">
        <v>486</v>
      </c>
      <c r="B322" s="4">
        <v>91</v>
      </c>
      <c r="C322" s="4" t="s">
        <v>486</v>
      </c>
      <c r="D322" s="2" t="s">
        <v>63</v>
      </c>
      <c r="E322" s="22">
        <v>5</v>
      </c>
      <c r="F322" s="45">
        <v>276.92192</v>
      </c>
      <c r="G322" s="44">
        <v>184.43698630136987</v>
      </c>
      <c r="H322" s="4" t="s">
        <v>311</v>
      </c>
      <c r="I322" s="4" t="s">
        <v>860</v>
      </c>
      <c r="J322" s="25">
        <v>9</v>
      </c>
      <c r="K322" s="4" t="s">
        <v>310</v>
      </c>
      <c r="L322" s="13" t="s">
        <v>405</v>
      </c>
      <c r="M322" s="13"/>
      <c r="N322" s="60" t="s">
        <v>483</v>
      </c>
      <c r="O322" s="22" t="s">
        <v>483</v>
      </c>
      <c r="P322" s="95" t="s">
        <v>1203</v>
      </c>
      <c r="Q322" s="97" t="s">
        <v>1203</v>
      </c>
      <c r="V322" s="22" t="s">
        <v>860</v>
      </c>
      <c r="Z322" s="26">
        <v>0.2635625</v>
      </c>
      <c r="AA322" s="26">
        <v>0.2346789</v>
      </c>
      <c r="AB322" s="26">
        <v>0.487711</v>
      </c>
      <c r="AC322" s="26">
        <v>0.1374978</v>
      </c>
      <c r="AD322" s="26">
        <v>0.1107203</v>
      </c>
      <c r="AE322" s="26">
        <v>0.03700706</v>
      </c>
      <c r="AF322" s="27">
        <f t="shared" si="56"/>
        <v>1.27117756</v>
      </c>
      <c r="AG322" s="26">
        <v>0.1031986</v>
      </c>
      <c r="AH322" s="26">
        <v>0</v>
      </c>
      <c r="AI322" s="26">
        <v>0</v>
      </c>
      <c r="AJ322" s="26">
        <v>0</v>
      </c>
      <c r="AK322" s="26">
        <v>0</v>
      </c>
      <c r="AL322" s="28">
        <f t="shared" si="57"/>
        <v>0.1031986</v>
      </c>
      <c r="AM322" s="26">
        <v>9.927521</v>
      </c>
      <c r="AN322" s="50">
        <f t="shared" si="58"/>
        <v>10.030719600000001</v>
      </c>
      <c r="AO322" s="26">
        <v>0</v>
      </c>
      <c r="AP322" s="26">
        <v>0</v>
      </c>
      <c r="AQ322" s="29">
        <f t="shared" si="59"/>
        <v>0</v>
      </c>
      <c r="AR322" s="26">
        <v>10.81208</v>
      </c>
      <c r="AS322" s="26">
        <v>21.36902</v>
      </c>
      <c r="AT322" s="26">
        <v>52.33882</v>
      </c>
      <c r="AU322" s="26">
        <v>1.948136</v>
      </c>
      <c r="AV322" s="30">
        <f t="shared" si="60"/>
        <v>86.468056</v>
      </c>
      <c r="AW322" s="26">
        <v>0.1101186</v>
      </c>
      <c r="AX322" s="26">
        <v>0.2641642</v>
      </c>
      <c r="AY322" s="26">
        <v>0</v>
      </c>
      <c r="AZ322" s="26">
        <v>0.194964</v>
      </c>
      <c r="BA322" s="26">
        <v>0</v>
      </c>
      <c r="BB322" s="26">
        <v>0</v>
      </c>
      <c r="BC322" s="26">
        <v>1.660805</v>
      </c>
      <c r="BD322" s="31">
        <f t="shared" si="61"/>
        <v>2.2300518</v>
      </c>
      <c r="BE322" s="26">
        <f t="shared" si="62"/>
        <v>100.00000496</v>
      </c>
    </row>
    <row r="323" spans="1:57" ht="12" customHeight="1">
      <c r="A323" s="2" t="s">
        <v>486</v>
      </c>
      <c r="B323" s="4">
        <v>91</v>
      </c>
      <c r="C323" s="4" t="s">
        <v>486</v>
      </c>
      <c r="D323" s="2" t="s">
        <v>63</v>
      </c>
      <c r="E323" s="22">
        <v>5</v>
      </c>
      <c r="F323" s="45">
        <v>44412.0924</v>
      </c>
      <c r="G323" s="44">
        <v>13255.494520547945</v>
      </c>
      <c r="H323" s="4" t="s">
        <v>763</v>
      </c>
      <c r="I323" s="4" t="s">
        <v>860</v>
      </c>
      <c r="J323" s="25">
        <v>96</v>
      </c>
      <c r="K323" s="4" t="s">
        <v>312</v>
      </c>
      <c r="L323" s="13" t="s">
        <v>406</v>
      </c>
      <c r="M323" s="13"/>
      <c r="N323" s="62" t="s">
        <v>72</v>
      </c>
      <c r="O323" s="2"/>
      <c r="P323" s="4" t="s">
        <v>7</v>
      </c>
      <c r="Q323" s="99" t="s">
        <v>72</v>
      </c>
      <c r="R323" s="2"/>
      <c r="S323" s="2"/>
      <c r="T323" s="2"/>
      <c r="U323" s="2"/>
      <c r="V323" s="2"/>
      <c r="W323" s="2"/>
      <c r="X323" s="2"/>
      <c r="Y323" s="2"/>
      <c r="Z323" s="26">
        <v>3.162428</v>
      </c>
      <c r="AA323" s="26">
        <v>1.373809</v>
      </c>
      <c r="AB323" s="26">
        <v>1.732264</v>
      </c>
      <c r="AC323" s="26">
        <v>0.2750211</v>
      </c>
      <c r="AD323" s="26">
        <v>0.1328415</v>
      </c>
      <c r="AE323" s="26">
        <v>0.3480662</v>
      </c>
      <c r="AF323" s="27">
        <f t="shared" si="56"/>
        <v>7.024429799999999</v>
      </c>
      <c r="AG323" s="26">
        <v>6.918289</v>
      </c>
      <c r="AH323" s="26">
        <v>1.617235</v>
      </c>
      <c r="AI323" s="26">
        <v>0.001048775</v>
      </c>
      <c r="AJ323" s="26">
        <v>2.218563E-05</v>
      </c>
      <c r="AK323" s="26">
        <v>0.02555582</v>
      </c>
      <c r="AL323" s="28">
        <f t="shared" si="57"/>
        <v>8.562150780629997</v>
      </c>
      <c r="AM323" s="26">
        <v>39.70828</v>
      </c>
      <c r="AN323" s="50">
        <f t="shared" si="58"/>
        <v>48.27043078063</v>
      </c>
      <c r="AO323" s="26">
        <v>11.37557</v>
      </c>
      <c r="AP323" s="26">
        <v>1.68306</v>
      </c>
      <c r="AQ323" s="29">
        <f t="shared" si="59"/>
        <v>13.058629999999999</v>
      </c>
      <c r="AR323" s="26">
        <v>14.08197</v>
      </c>
      <c r="AS323" s="26">
        <v>4.218907</v>
      </c>
      <c r="AT323" s="26">
        <v>6.072815</v>
      </c>
      <c r="AU323" s="26">
        <v>1.715308</v>
      </c>
      <c r="AV323" s="30">
        <f t="shared" si="60"/>
        <v>26.089</v>
      </c>
      <c r="AW323" s="26">
        <v>4.066395</v>
      </c>
      <c r="AX323" s="26">
        <v>0.8359826</v>
      </c>
      <c r="AY323" s="26">
        <v>0</v>
      </c>
      <c r="AZ323" s="26">
        <v>0.1113436</v>
      </c>
      <c r="BA323" s="26">
        <v>0</v>
      </c>
      <c r="BB323" s="26">
        <v>0.104222</v>
      </c>
      <c r="BC323" s="26">
        <v>0.4395699</v>
      </c>
      <c r="BD323" s="31">
        <f t="shared" si="61"/>
        <v>5.5575131</v>
      </c>
      <c r="BE323" s="26">
        <f t="shared" si="62"/>
        <v>100.00000368062999</v>
      </c>
    </row>
    <row r="324" spans="1:57" ht="12" customHeight="1">
      <c r="A324" s="2" t="s">
        <v>929</v>
      </c>
      <c r="B324" s="4">
        <v>94</v>
      </c>
      <c r="C324" s="4" t="s">
        <v>929</v>
      </c>
      <c r="D324" s="2" t="s">
        <v>64</v>
      </c>
      <c r="E324" s="22">
        <v>5</v>
      </c>
      <c r="F324" s="45">
        <v>3456.59546</v>
      </c>
      <c r="G324" s="44">
        <v>748.986301369863</v>
      </c>
      <c r="H324" s="4" t="s">
        <v>763</v>
      </c>
      <c r="I324" s="4" t="s">
        <v>860</v>
      </c>
      <c r="J324" s="25">
        <v>12</v>
      </c>
      <c r="K324" s="4" t="s">
        <v>318</v>
      </c>
      <c r="L324" s="13" t="s">
        <v>1351</v>
      </c>
      <c r="M324" s="13"/>
      <c r="N324" s="62" t="s">
        <v>483</v>
      </c>
      <c r="O324" s="2"/>
      <c r="P324" s="95" t="s">
        <v>1203</v>
      </c>
      <c r="Q324" s="99" t="s">
        <v>1203</v>
      </c>
      <c r="R324" s="2"/>
      <c r="S324" s="2"/>
      <c r="T324" s="2"/>
      <c r="U324" s="2"/>
      <c r="V324" s="2" t="s">
        <v>860</v>
      </c>
      <c r="W324" s="2"/>
      <c r="X324" s="2"/>
      <c r="Y324" s="2"/>
      <c r="Z324" s="26">
        <v>0.7041951</v>
      </c>
      <c r="AA324" s="26">
        <v>0.1767974</v>
      </c>
      <c r="AB324" s="26">
        <v>0.6241025</v>
      </c>
      <c r="AC324" s="26">
        <v>0.2784233</v>
      </c>
      <c r="AD324" s="26">
        <v>0.1701837</v>
      </c>
      <c r="AE324" s="26">
        <v>0.06722987</v>
      </c>
      <c r="AF324" s="27">
        <f t="shared" si="56"/>
        <v>2.0209318699999996</v>
      </c>
      <c r="AG324" s="26">
        <v>1.215658</v>
      </c>
      <c r="AH324" s="26">
        <v>1.339416</v>
      </c>
      <c r="AI324" s="26">
        <v>0</v>
      </c>
      <c r="AJ324" s="26">
        <v>0.0007550992</v>
      </c>
      <c r="AK324" s="26">
        <v>0.03280776</v>
      </c>
      <c r="AL324" s="28">
        <f t="shared" si="57"/>
        <v>2.5886368591999998</v>
      </c>
      <c r="AM324" s="26">
        <v>1.773311</v>
      </c>
      <c r="AN324" s="50">
        <f t="shared" si="58"/>
        <v>4.3619478592</v>
      </c>
      <c r="AO324" s="26">
        <v>21.63807</v>
      </c>
      <c r="AP324" s="26">
        <v>22.46941</v>
      </c>
      <c r="AQ324" s="29">
        <f t="shared" si="59"/>
        <v>44.107479999999995</v>
      </c>
      <c r="AR324" s="26">
        <v>3.401514</v>
      </c>
      <c r="AS324" s="26">
        <v>45.28304</v>
      </c>
      <c r="AT324" s="26">
        <v>0.001900767</v>
      </c>
      <c r="AU324" s="26">
        <v>0</v>
      </c>
      <c r="AV324" s="30">
        <f t="shared" si="60"/>
        <v>48.686454767</v>
      </c>
      <c r="AW324" s="26">
        <v>0.283032</v>
      </c>
      <c r="AX324" s="26">
        <v>0.02077825</v>
      </c>
      <c r="AY324" s="26">
        <v>0</v>
      </c>
      <c r="AZ324" s="26">
        <v>0.508338</v>
      </c>
      <c r="BA324" s="26">
        <v>0</v>
      </c>
      <c r="BB324" s="26">
        <v>0.01104007</v>
      </c>
      <c r="BC324" s="26">
        <v>0</v>
      </c>
      <c r="BD324" s="31">
        <f t="shared" si="61"/>
        <v>0.8231883199999999</v>
      </c>
      <c r="BE324" s="26">
        <f t="shared" si="62"/>
        <v>100.0000028162</v>
      </c>
    </row>
    <row r="325" spans="1:57" ht="12" customHeight="1">
      <c r="A325" s="2" t="s">
        <v>929</v>
      </c>
      <c r="B325" s="4">
        <v>94</v>
      </c>
      <c r="C325" s="4" t="s">
        <v>929</v>
      </c>
      <c r="D325" s="2" t="s">
        <v>64</v>
      </c>
      <c r="E325" s="22">
        <v>5</v>
      </c>
      <c r="F325" s="45">
        <v>342.017824</v>
      </c>
      <c r="G325" s="44">
        <v>257.68630136986303</v>
      </c>
      <c r="H325" s="4" t="s">
        <v>763</v>
      </c>
      <c r="I325" s="4" t="s">
        <v>860</v>
      </c>
      <c r="J325" s="25">
        <v>56</v>
      </c>
      <c r="K325" s="4" t="s">
        <v>319</v>
      </c>
      <c r="L325" s="13" t="s">
        <v>1352</v>
      </c>
      <c r="M325" s="13"/>
      <c r="N325" s="62" t="s">
        <v>72</v>
      </c>
      <c r="O325" s="2"/>
      <c r="P325" s="95" t="s">
        <v>4</v>
      </c>
      <c r="Q325" s="99" t="s">
        <v>72</v>
      </c>
      <c r="R325" s="2"/>
      <c r="S325" s="2"/>
      <c r="T325" s="2"/>
      <c r="U325" s="2"/>
      <c r="V325" s="2"/>
      <c r="W325" s="2"/>
      <c r="X325" s="2"/>
      <c r="Y325" s="2"/>
      <c r="Z325" s="26">
        <v>2.821044</v>
      </c>
      <c r="AA325" s="26">
        <v>1.425782</v>
      </c>
      <c r="AB325" s="26">
        <v>1.504189</v>
      </c>
      <c r="AC325" s="26">
        <v>0.4159738</v>
      </c>
      <c r="AD325" s="26">
        <v>0.5712076</v>
      </c>
      <c r="AE325" s="26">
        <v>0.267844</v>
      </c>
      <c r="AF325" s="27">
        <f t="shared" si="56"/>
        <v>7.006040400000001</v>
      </c>
      <c r="AG325" s="26">
        <v>2.092761</v>
      </c>
      <c r="AH325" s="26">
        <v>1.105317</v>
      </c>
      <c r="AI325" s="26">
        <v>0</v>
      </c>
      <c r="AJ325" s="26">
        <v>0</v>
      </c>
      <c r="AK325" s="26">
        <v>0</v>
      </c>
      <c r="AL325" s="28">
        <f t="shared" si="57"/>
        <v>3.1980779999999998</v>
      </c>
      <c r="AM325" s="26">
        <v>13.68399</v>
      </c>
      <c r="AN325" s="50">
        <f t="shared" si="58"/>
        <v>16.882068</v>
      </c>
      <c r="AO325" s="26">
        <v>11.44546</v>
      </c>
      <c r="AP325" s="26">
        <v>6.929739</v>
      </c>
      <c r="AQ325" s="29">
        <f t="shared" si="59"/>
        <v>18.375199000000002</v>
      </c>
      <c r="AR325" s="26">
        <v>8.992244</v>
      </c>
      <c r="AS325" s="26">
        <v>46.44988</v>
      </c>
      <c r="AT325" s="26">
        <v>0</v>
      </c>
      <c r="AU325" s="26">
        <v>0</v>
      </c>
      <c r="AV325" s="30">
        <f t="shared" si="60"/>
        <v>55.442124</v>
      </c>
      <c r="AW325" s="26">
        <v>0.1854912</v>
      </c>
      <c r="AX325" s="26">
        <v>0.01183986</v>
      </c>
      <c r="AY325" s="26">
        <v>0</v>
      </c>
      <c r="AZ325" s="26">
        <v>0.2857353</v>
      </c>
      <c r="BA325" s="26">
        <v>0</v>
      </c>
      <c r="BB325" s="26">
        <v>1.811499</v>
      </c>
      <c r="BC325" s="26">
        <v>0</v>
      </c>
      <c r="BD325" s="31">
        <f t="shared" si="61"/>
        <v>2.29456536</v>
      </c>
      <c r="BE325" s="26">
        <f t="shared" si="62"/>
        <v>99.99999676000002</v>
      </c>
    </row>
    <row r="326" spans="1:57" ht="12" customHeight="1">
      <c r="A326" s="2" t="s">
        <v>929</v>
      </c>
      <c r="B326" s="4">
        <v>94</v>
      </c>
      <c r="C326" s="4" t="s">
        <v>929</v>
      </c>
      <c r="D326" s="2" t="s">
        <v>64</v>
      </c>
      <c r="E326" s="22">
        <v>5</v>
      </c>
      <c r="F326" s="45">
        <v>924.547584</v>
      </c>
      <c r="G326" s="44">
        <v>258.79424657534247</v>
      </c>
      <c r="H326" s="4" t="s">
        <v>1215</v>
      </c>
      <c r="I326" s="4" t="s">
        <v>860</v>
      </c>
      <c r="J326" s="25">
        <v>9</v>
      </c>
      <c r="K326" s="4" t="s">
        <v>320</v>
      </c>
      <c r="L326" s="13" t="s">
        <v>1353</v>
      </c>
      <c r="M326" s="13"/>
      <c r="N326" s="62" t="s">
        <v>483</v>
      </c>
      <c r="O326" s="2"/>
      <c r="P326" s="95" t="s">
        <v>1203</v>
      </c>
      <c r="Q326" s="99" t="s">
        <v>1203</v>
      </c>
      <c r="R326" s="2"/>
      <c r="S326" s="2"/>
      <c r="T326" s="2"/>
      <c r="U326" s="2"/>
      <c r="V326" s="2" t="s">
        <v>860</v>
      </c>
      <c r="W326" s="2"/>
      <c r="X326" s="2"/>
      <c r="Y326" s="2"/>
      <c r="Z326" s="26">
        <v>0.8486019</v>
      </c>
      <c r="AA326" s="26">
        <v>0.03163882</v>
      </c>
      <c r="AB326" s="26">
        <v>0.178735</v>
      </c>
      <c r="AC326" s="26">
        <v>0.09209331</v>
      </c>
      <c r="AD326" s="26">
        <v>0.1254844</v>
      </c>
      <c r="AE326" s="26">
        <v>0.07749078</v>
      </c>
      <c r="AF326" s="27">
        <f t="shared" si="56"/>
        <v>1.35404421</v>
      </c>
      <c r="AG326" s="26">
        <v>1.695451</v>
      </c>
      <c r="AH326" s="26">
        <v>1.675008</v>
      </c>
      <c r="AI326" s="26">
        <v>0</v>
      </c>
      <c r="AJ326" s="26">
        <v>0</v>
      </c>
      <c r="AK326" s="26">
        <v>0</v>
      </c>
      <c r="AL326" s="28">
        <f t="shared" si="57"/>
        <v>3.3704590000000003</v>
      </c>
      <c r="AM326" s="26">
        <v>1.190788</v>
      </c>
      <c r="AN326" s="50">
        <f t="shared" si="58"/>
        <v>4.561247</v>
      </c>
      <c r="AO326" s="26">
        <v>35.91114</v>
      </c>
      <c r="AP326" s="26">
        <v>8.42644</v>
      </c>
      <c r="AQ326" s="29">
        <f t="shared" si="59"/>
        <v>44.33758</v>
      </c>
      <c r="AR326" s="26">
        <v>5.71183</v>
      </c>
      <c r="AS326" s="26">
        <v>42.81706</v>
      </c>
      <c r="AT326" s="26">
        <v>0.004672811</v>
      </c>
      <c r="AU326" s="26">
        <v>0</v>
      </c>
      <c r="AV326" s="30">
        <f t="shared" si="60"/>
        <v>48.533562810999996</v>
      </c>
      <c r="AW326" s="26">
        <v>0.5234522</v>
      </c>
      <c r="AX326" s="26">
        <v>0.021125</v>
      </c>
      <c r="AY326" s="26">
        <v>0</v>
      </c>
      <c r="AZ326" s="26">
        <v>0.6689907</v>
      </c>
      <c r="BA326" s="26">
        <v>0</v>
      </c>
      <c r="BB326" s="26">
        <v>0</v>
      </c>
      <c r="BC326" s="26">
        <v>0</v>
      </c>
      <c r="BD326" s="31">
        <f t="shared" si="61"/>
        <v>1.2135679000000001</v>
      </c>
      <c r="BE326" s="26">
        <f t="shared" si="62"/>
        <v>100.00000192099999</v>
      </c>
    </row>
    <row r="327" spans="1:57" ht="12" customHeight="1">
      <c r="A327" s="2" t="s">
        <v>929</v>
      </c>
      <c r="B327" s="4">
        <v>94</v>
      </c>
      <c r="C327" s="4" t="s">
        <v>929</v>
      </c>
      <c r="D327" s="2" t="s">
        <v>64</v>
      </c>
      <c r="E327" s="22">
        <v>5</v>
      </c>
      <c r="F327" s="45">
        <v>8998.47782</v>
      </c>
      <c r="G327" s="44">
        <v>1668.6986301369864</v>
      </c>
      <c r="H327" s="4" t="s">
        <v>763</v>
      </c>
      <c r="I327" s="4" t="s">
        <v>860</v>
      </c>
      <c r="J327" s="25">
        <v>24</v>
      </c>
      <c r="K327" s="4" t="s">
        <v>321</v>
      </c>
      <c r="L327" s="13" t="s">
        <v>1354</v>
      </c>
      <c r="M327" s="13"/>
      <c r="N327" s="62" t="s">
        <v>483</v>
      </c>
      <c r="O327" s="2"/>
      <c r="P327" s="95" t="s">
        <v>1203</v>
      </c>
      <c r="Q327" s="99" t="s">
        <v>1203</v>
      </c>
      <c r="R327" s="2"/>
      <c r="S327" s="2"/>
      <c r="T327" s="2"/>
      <c r="U327" s="2"/>
      <c r="V327" s="2" t="s">
        <v>860</v>
      </c>
      <c r="W327" s="2"/>
      <c r="X327" s="2"/>
      <c r="Y327" s="2"/>
      <c r="Z327" s="26">
        <v>1.220241</v>
      </c>
      <c r="AA327" s="26">
        <v>0.374191</v>
      </c>
      <c r="AB327" s="26">
        <v>0.7091345</v>
      </c>
      <c r="AC327" s="26">
        <v>0.3125493</v>
      </c>
      <c r="AD327" s="26">
        <v>0.2463067</v>
      </c>
      <c r="AE327" s="26">
        <v>0.1607305</v>
      </c>
      <c r="AF327" s="27">
        <f t="shared" si="56"/>
        <v>3.0231529999999998</v>
      </c>
      <c r="AG327" s="26">
        <v>5.445982</v>
      </c>
      <c r="AH327" s="26">
        <v>1.060151</v>
      </c>
      <c r="AI327" s="26">
        <v>0</v>
      </c>
      <c r="AJ327" s="26">
        <v>0.0003000569</v>
      </c>
      <c r="AK327" s="26">
        <v>0.02657504</v>
      </c>
      <c r="AL327" s="28">
        <f t="shared" si="57"/>
        <v>6.5330080969</v>
      </c>
      <c r="AM327" s="26">
        <v>11.96018</v>
      </c>
      <c r="AN327" s="50">
        <f t="shared" si="58"/>
        <v>18.4931880969</v>
      </c>
      <c r="AO327" s="26">
        <v>20.18813</v>
      </c>
      <c r="AP327" s="26">
        <v>14.91822</v>
      </c>
      <c r="AQ327" s="29">
        <f t="shared" si="59"/>
        <v>35.10635</v>
      </c>
      <c r="AR327" s="26">
        <v>10.99402</v>
      </c>
      <c r="AS327" s="26">
        <v>30.98642</v>
      </c>
      <c r="AT327" s="26">
        <v>0.001890358</v>
      </c>
      <c r="AU327" s="26">
        <v>1.00019E-05</v>
      </c>
      <c r="AV327" s="30">
        <f t="shared" si="60"/>
        <v>41.9823403599</v>
      </c>
      <c r="AW327" s="26">
        <v>0.8402993</v>
      </c>
      <c r="AX327" s="26">
        <v>0.06115159</v>
      </c>
      <c r="AY327" s="26">
        <v>0</v>
      </c>
      <c r="AZ327" s="26">
        <v>0.3879535</v>
      </c>
      <c r="BA327" s="26">
        <v>0</v>
      </c>
      <c r="BB327" s="26">
        <v>0.10557</v>
      </c>
      <c r="BC327" s="26">
        <v>0</v>
      </c>
      <c r="BD327" s="31">
        <f t="shared" si="61"/>
        <v>1.39497439</v>
      </c>
      <c r="BE327" s="26">
        <f t="shared" si="62"/>
        <v>100.0000058468</v>
      </c>
    </row>
    <row r="328" spans="1:57" ht="12" customHeight="1">
      <c r="A328" s="2" t="s">
        <v>929</v>
      </c>
      <c r="B328" s="4">
        <v>94</v>
      </c>
      <c r="C328" s="4" t="s">
        <v>929</v>
      </c>
      <c r="D328" s="2" t="s">
        <v>64</v>
      </c>
      <c r="E328" s="22">
        <v>5</v>
      </c>
      <c r="F328" s="45">
        <v>505.819328</v>
      </c>
      <c r="G328" s="44">
        <v>36.403684931506845</v>
      </c>
      <c r="H328" s="4" t="s">
        <v>663</v>
      </c>
      <c r="I328" s="4" t="s">
        <v>860</v>
      </c>
      <c r="J328" s="25">
        <v>506</v>
      </c>
      <c r="K328" s="4" t="s">
        <v>322</v>
      </c>
      <c r="L328" s="13" t="s">
        <v>401</v>
      </c>
      <c r="M328" s="13"/>
      <c r="N328" s="63" t="s">
        <v>73</v>
      </c>
      <c r="O328" s="2" t="s">
        <v>73</v>
      </c>
      <c r="P328" s="95" t="s">
        <v>5</v>
      </c>
      <c r="Q328" s="100" t="s">
        <v>73</v>
      </c>
      <c r="R328" s="2" t="s">
        <v>860</v>
      </c>
      <c r="S328" s="2"/>
      <c r="T328" s="2"/>
      <c r="U328" s="2"/>
      <c r="V328" s="2"/>
      <c r="W328" s="2"/>
      <c r="X328" s="2" t="s">
        <v>860</v>
      </c>
      <c r="Y328" s="2" t="s">
        <v>860</v>
      </c>
      <c r="Z328" s="26">
        <v>11.49448</v>
      </c>
      <c r="AA328" s="26">
        <v>12.90293</v>
      </c>
      <c r="AB328" s="26">
        <v>10.62033</v>
      </c>
      <c r="AC328" s="26">
        <v>0.5560152</v>
      </c>
      <c r="AD328" s="26">
        <v>1.157935</v>
      </c>
      <c r="AE328" s="26">
        <v>4.517157</v>
      </c>
      <c r="AF328" s="27">
        <f t="shared" si="56"/>
        <v>41.2488472</v>
      </c>
      <c r="AG328" s="26">
        <v>0.030781</v>
      </c>
      <c r="AH328" s="26">
        <v>0.4325354</v>
      </c>
      <c r="AI328" s="26">
        <v>0</v>
      </c>
      <c r="AJ328" s="26">
        <v>0</v>
      </c>
      <c r="AK328" s="26">
        <v>0</v>
      </c>
      <c r="AL328" s="28">
        <f t="shared" si="57"/>
        <v>0.4633164</v>
      </c>
      <c r="AM328" s="26">
        <v>2.409992</v>
      </c>
      <c r="AN328" s="50">
        <f t="shared" si="58"/>
        <v>2.8733084</v>
      </c>
      <c r="AO328" s="26">
        <v>6.321671</v>
      </c>
      <c r="AP328" s="26">
        <v>4.26219</v>
      </c>
      <c r="AQ328" s="29">
        <f t="shared" si="59"/>
        <v>10.583861</v>
      </c>
      <c r="AR328" s="26">
        <v>8.120135</v>
      </c>
      <c r="AS328" s="26">
        <v>35.37751</v>
      </c>
      <c r="AT328" s="26">
        <v>0</v>
      </c>
      <c r="AU328" s="26">
        <v>0</v>
      </c>
      <c r="AV328" s="30">
        <f t="shared" si="60"/>
        <v>43.497645</v>
      </c>
      <c r="AW328" s="26">
        <v>0.3058528</v>
      </c>
      <c r="AX328" s="26">
        <v>0.02206268</v>
      </c>
      <c r="AY328" s="26">
        <v>0</v>
      </c>
      <c r="AZ328" s="26">
        <v>0.07312712</v>
      </c>
      <c r="BA328" s="26">
        <v>0</v>
      </c>
      <c r="BB328" s="26">
        <v>1.395287</v>
      </c>
      <c r="BC328" s="26">
        <v>0</v>
      </c>
      <c r="BD328" s="31">
        <f t="shared" si="61"/>
        <v>1.7963296</v>
      </c>
      <c r="BE328" s="26">
        <f t="shared" si="62"/>
        <v>99.99999120000001</v>
      </c>
    </row>
    <row r="329" spans="1:57" ht="12" customHeight="1">
      <c r="A329" s="2" t="s">
        <v>929</v>
      </c>
      <c r="B329" s="4">
        <v>94</v>
      </c>
      <c r="C329" s="4" t="s">
        <v>929</v>
      </c>
      <c r="D329" s="2" t="s">
        <v>64</v>
      </c>
      <c r="E329" s="22">
        <v>5</v>
      </c>
      <c r="F329" s="45">
        <v>2100.07731</v>
      </c>
      <c r="G329" s="44">
        <v>142.6904109589041</v>
      </c>
      <c r="H329" s="4" t="s">
        <v>761</v>
      </c>
      <c r="I329" s="4" t="s">
        <v>860</v>
      </c>
      <c r="J329" s="25">
        <v>8</v>
      </c>
      <c r="K329" s="4" t="s">
        <v>323</v>
      </c>
      <c r="L329" s="13" t="s">
        <v>1355</v>
      </c>
      <c r="M329" s="81" t="s">
        <v>860</v>
      </c>
      <c r="N329" s="63" t="s">
        <v>72</v>
      </c>
      <c r="O329" s="2" t="s">
        <v>1062</v>
      </c>
      <c r="P329" s="95" t="s">
        <v>1203</v>
      </c>
      <c r="Q329" s="100" t="s">
        <v>72</v>
      </c>
      <c r="R329" s="2" t="s">
        <v>860</v>
      </c>
      <c r="S329" s="2"/>
      <c r="T329" s="2"/>
      <c r="U329" s="2"/>
      <c r="V329" s="2"/>
      <c r="W329" s="2"/>
      <c r="X329" s="2"/>
      <c r="Y329" s="2"/>
      <c r="Z329" s="26">
        <v>0.9134925</v>
      </c>
      <c r="AA329" s="26">
        <v>0.04225481</v>
      </c>
      <c r="AB329" s="26">
        <v>0.4561463</v>
      </c>
      <c r="AC329" s="26">
        <v>0.2233163</v>
      </c>
      <c r="AD329" s="26">
        <v>0.1517059</v>
      </c>
      <c r="AE329" s="26">
        <v>0.0290984</v>
      </c>
      <c r="AF329" s="27">
        <f t="shared" si="56"/>
        <v>1.81601421</v>
      </c>
      <c r="AG329" s="26">
        <v>3.071788</v>
      </c>
      <c r="AH329" s="26">
        <v>2.078757</v>
      </c>
      <c r="AI329" s="26">
        <v>0</v>
      </c>
      <c r="AJ329" s="26">
        <v>0</v>
      </c>
      <c r="AK329" s="26">
        <v>0</v>
      </c>
      <c r="AL329" s="28">
        <f t="shared" si="57"/>
        <v>5.150545</v>
      </c>
      <c r="AM329" s="26">
        <v>3.157497</v>
      </c>
      <c r="AN329" s="50">
        <f t="shared" si="58"/>
        <v>8.308042</v>
      </c>
      <c r="AO329" s="26">
        <v>12.60055</v>
      </c>
      <c r="AP329" s="26">
        <v>15.53066</v>
      </c>
      <c r="AQ329" s="29">
        <f t="shared" si="59"/>
        <v>28.13121</v>
      </c>
      <c r="AR329" s="26">
        <v>5.256353</v>
      </c>
      <c r="AS329" s="26">
        <v>54.3957</v>
      </c>
      <c r="AT329" s="26">
        <v>0.001714191</v>
      </c>
      <c r="AU329" s="26">
        <v>0</v>
      </c>
      <c r="AV329" s="30">
        <f t="shared" si="60"/>
        <v>59.65376719099999</v>
      </c>
      <c r="AW329" s="26">
        <v>1.377567</v>
      </c>
      <c r="AX329" s="26">
        <v>0.02849843</v>
      </c>
      <c r="AY329" s="26">
        <v>0</v>
      </c>
      <c r="AZ329" s="26">
        <v>0.6321508</v>
      </c>
      <c r="BA329" s="26">
        <v>0</v>
      </c>
      <c r="BB329" s="26">
        <v>0.02828415</v>
      </c>
      <c r="BC329" s="26">
        <v>0.02447008</v>
      </c>
      <c r="BD329" s="31">
        <f t="shared" si="61"/>
        <v>2.09097046</v>
      </c>
      <c r="BE329" s="26">
        <f t="shared" si="62"/>
        <v>100.00000386099998</v>
      </c>
    </row>
    <row r="330" spans="1:57" ht="12" customHeight="1">
      <c r="A330" s="2" t="s">
        <v>929</v>
      </c>
      <c r="B330" s="4">
        <v>94</v>
      </c>
      <c r="C330" s="4" t="s">
        <v>929</v>
      </c>
      <c r="D330" s="2" t="s">
        <v>64</v>
      </c>
      <c r="E330" s="22">
        <v>5</v>
      </c>
      <c r="F330" s="45">
        <v>4528.45773</v>
      </c>
      <c r="G330" s="44">
        <v>454.5068493150685</v>
      </c>
      <c r="H330" s="4" t="s">
        <v>763</v>
      </c>
      <c r="I330" s="4" t="s">
        <v>860</v>
      </c>
      <c r="J330" s="25">
        <v>249</v>
      </c>
      <c r="K330" s="4" t="s">
        <v>324</v>
      </c>
      <c r="L330" s="13" t="s">
        <v>518</v>
      </c>
      <c r="M330" s="13"/>
      <c r="N330" s="63" t="s">
        <v>72</v>
      </c>
      <c r="O330" s="2" t="s">
        <v>72</v>
      </c>
      <c r="P330" s="95" t="s">
        <v>4</v>
      </c>
      <c r="Q330" s="100" t="s">
        <v>72</v>
      </c>
      <c r="R330" s="2" t="s">
        <v>860</v>
      </c>
      <c r="S330" s="2"/>
      <c r="T330" s="2"/>
      <c r="U330" s="2"/>
      <c r="V330" s="2"/>
      <c r="W330" s="2"/>
      <c r="X330" s="2"/>
      <c r="Y330" s="2"/>
      <c r="Z330" s="26">
        <v>4.44648</v>
      </c>
      <c r="AA330" s="26">
        <v>5.753127</v>
      </c>
      <c r="AB330" s="26">
        <v>4.277194</v>
      </c>
      <c r="AC330" s="26">
        <v>0.6177792</v>
      </c>
      <c r="AD330" s="26">
        <v>0.4575561</v>
      </c>
      <c r="AE330" s="26">
        <v>1.622721</v>
      </c>
      <c r="AF330" s="27">
        <f t="shared" si="56"/>
        <v>17.1748573</v>
      </c>
      <c r="AG330" s="26">
        <v>4.893582</v>
      </c>
      <c r="AH330" s="26">
        <v>1.882711</v>
      </c>
      <c r="AI330" s="26">
        <v>0</v>
      </c>
      <c r="AJ330" s="26">
        <v>0</v>
      </c>
      <c r="AK330" s="26">
        <v>0.01254041</v>
      </c>
      <c r="AL330" s="28">
        <f t="shared" si="57"/>
        <v>6.7888334100000005</v>
      </c>
      <c r="AM330" s="26">
        <v>9.723052</v>
      </c>
      <c r="AN330" s="50">
        <f t="shared" si="58"/>
        <v>16.511885409999998</v>
      </c>
      <c r="AO330" s="26">
        <v>8.550056</v>
      </c>
      <c r="AP330" s="26">
        <v>13.03404</v>
      </c>
      <c r="AQ330" s="29">
        <f t="shared" si="59"/>
        <v>21.584096</v>
      </c>
      <c r="AR330" s="26">
        <v>7.139966</v>
      </c>
      <c r="AS330" s="26">
        <v>35.58269</v>
      </c>
      <c r="AT330" s="26">
        <v>0.007969421</v>
      </c>
      <c r="AU330" s="26">
        <v>0</v>
      </c>
      <c r="AV330" s="30">
        <f t="shared" si="60"/>
        <v>42.730625421</v>
      </c>
      <c r="AW330" s="26">
        <v>1.044789</v>
      </c>
      <c r="AX330" s="26">
        <v>0.05175155</v>
      </c>
      <c r="AY330" s="26">
        <v>0</v>
      </c>
      <c r="AZ330" s="26">
        <v>0.5014972</v>
      </c>
      <c r="BA330" s="26">
        <v>0</v>
      </c>
      <c r="BB330" s="26">
        <v>0.3758546</v>
      </c>
      <c r="BC330" s="26">
        <v>0.0246436</v>
      </c>
      <c r="BD330" s="31">
        <f t="shared" si="61"/>
        <v>1.9985359500000002</v>
      </c>
      <c r="BE330" s="26">
        <f t="shared" si="62"/>
        <v>100.000000081</v>
      </c>
    </row>
    <row r="331" spans="1:57" ht="12" customHeight="1">
      <c r="A331" s="2" t="s">
        <v>929</v>
      </c>
      <c r="B331" s="4">
        <v>94</v>
      </c>
      <c r="C331" s="4" t="s">
        <v>929</v>
      </c>
      <c r="D331" s="2" t="s">
        <v>64</v>
      </c>
      <c r="E331" s="22">
        <v>5</v>
      </c>
      <c r="F331" s="45">
        <v>1028.2864</v>
      </c>
      <c r="G331" s="44">
        <v>238.1164383561644</v>
      </c>
      <c r="H331" s="4" t="s">
        <v>1215</v>
      </c>
      <c r="I331" s="4" t="s">
        <v>860</v>
      </c>
      <c r="J331" s="25">
        <v>1</v>
      </c>
      <c r="K331" s="4" t="s">
        <v>325</v>
      </c>
      <c r="L331" s="13" t="s">
        <v>519</v>
      </c>
      <c r="M331" s="13"/>
      <c r="N331" s="62" t="s">
        <v>483</v>
      </c>
      <c r="O331" s="2"/>
      <c r="P331" s="95" t="s">
        <v>1203</v>
      </c>
      <c r="Q331" s="99" t="s">
        <v>1203</v>
      </c>
      <c r="R331" s="2"/>
      <c r="S331" s="2"/>
      <c r="T331" s="2"/>
      <c r="U331" s="2"/>
      <c r="V331" s="2" t="s">
        <v>860</v>
      </c>
      <c r="W331" s="2"/>
      <c r="X331" s="2"/>
      <c r="Y331" s="2"/>
      <c r="Z331" s="26">
        <v>0.0476951</v>
      </c>
      <c r="AA331" s="26">
        <v>0.001137681</v>
      </c>
      <c r="AB331" s="26">
        <v>0.3084867</v>
      </c>
      <c r="AC331" s="26">
        <v>0.2241232</v>
      </c>
      <c r="AD331" s="26">
        <v>0.1627759</v>
      </c>
      <c r="AE331" s="26">
        <v>0.00288796</v>
      </c>
      <c r="AF331" s="27">
        <f t="shared" si="56"/>
        <v>0.747106541</v>
      </c>
      <c r="AG331" s="26">
        <v>0.22657359999999999</v>
      </c>
      <c r="AH331" s="26">
        <v>1.284442</v>
      </c>
      <c r="AI331" s="26">
        <v>0</v>
      </c>
      <c r="AJ331" s="26">
        <v>0.002800446</v>
      </c>
      <c r="AK331" s="26">
        <v>0.02117838</v>
      </c>
      <c r="AL331" s="28">
        <f t="shared" si="57"/>
        <v>1.5349944260000001</v>
      </c>
      <c r="AM331" s="26">
        <v>1.248562</v>
      </c>
      <c r="AN331" s="50">
        <f t="shared" si="58"/>
        <v>2.783556426</v>
      </c>
      <c r="AO331" s="26">
        <v>19.72328</v>
      </c>
      <c r="AP331" s="26">
        <v>15.75802</v>
      </c>
      <c r="AQ331" s="29">
        <f t="shared" si="59"/>
        <v>35.4813</v>
      </c>
      <c r="AR331" s="26">
        <v>1.550572</v>
      </c>
      <c r="AS331" s="26">
        <v>58.33951</v>
      </c>
      <c r="AT331" s="26">
        <v>0</v>
      </c>
      <c r="AU331" s="26">
        <v>0</v>
      </c>
      <c r="AV331" s="30">
        <f t="shared" si="60"/>
        <v>59.890082</v>
      </c>
      <c r="AW331" s="26">
        <v>0.2326996</v>
      </c>
      <c r="AX331" s="26">
        <v>0.01391472</v>
      </c>
      <c r="AY331" s="26">
        <v>0</v>
      </c>
      <c r="AZ331" s="26">
        <v>0.8424093</v>
      </c>
      <c r="BA331" s="26">
        <v>0</v>
      </c>
      <c r="BB331" s="26">
        <v>0.008926422</v>
      </c>
      <c r="BC331" s="26">
        <v>0</v>
      </c>
      <c r="BD331" s="31">
        <f t="shared" si="61"/>
        <v>1.0979500420000001</v>
      </c>
      <c r="BE331" s="26">
        <f t="shared" si="62"/>
        <v>99.99999500899999</v>
      </c>
    </row>
    <row r="332" spans="1:57" ht="12" customHeight="1">
      <c r="A332" s="2" t="s">
        <v>929</v>
      </c>
      <c r="B332" s="4">
        <v>94</v>
      </c>
      <c r="C332" s="4" t="s">
        <v>929</v>
      </c>
      <c r="D332" s="2" t="s">
        <v>64</v>
      </c>
      <c r="E332" s="22">
        <v>5</v>
      </c>
      <c r="F332" s="45">
        <v>550.597824</v>
      </c>
      <c r="G332" s="44">
        <v>100.75150684931504</v>
      </c>
      <c r="H332" s="4" t="s">
        <v>665</v>
      </c>
      <c r="I332" s="4" t="s">
        <v>860</v>
      </c>
      <c r="J332" s="25">
        <v>1</v>
      </c>
      <c r="K332" s="4" t="s">
        <v>394</v>
      </c>
      <c r="L332" s="13" t="s">
        <v>1356</v>
      </c>
      <c r="M332" s="13"/>
      <c r="N332" s="62" t="s">
        <v>483</v>
      </c>
      <c r="O332" s="2" t="s">
        <v>857</v>
      </c>
      <c r="P332" s="95" t="s">
        <v>1203</v>
      </c>
      <c r="Q332" s="99" t="s">
        <v>1203</v>
      </c>
      <c r="R332" s="2"/>
      <c r="S332" s="2"/>
      <c r="T332" s="2"/>
      <c r="U332" s="2"/>
      <c r="V332" s="2" t="s">
        <v>860</v>
      </c>
      <c r="W332" s="2"/>
      <c r="X332" s="2"/>
      <c r="Y332" s="2"/>
      <c r="Z332" s="26">
        <v>0.04021428</v>
      </c>
      <c r="AA332" s="26">
        <v>0.001634727</v>
      </c>
      <c r="AB332" s="26">
        <v>0.06620643</v>
      </c>
      <c r="AC332" s="26">
        <v>0.08467885</v>
      </c>
      <c r="AD332" s="26">
        <v>0.03302148</v>
      </c>
      <c r="AE332" s="26">
        <v>0.01585685</v>
      </c>
      <c r="AF332" s="27">
        <f t="shared" si="56"/>
        <v>0.241612617</v>
      </c>
      <c r="AG332" s="26">
        <v>0.5652885</v>
      </c>
      <c r="AH332" s="26">
        <v>4.988205</v>
      </c>
      <c r="AI332" s="26">
        <v>0</v>
      </c>
      <c r="AJ332" s="26">
        <v>0.003269454</v>
      </c>
      <c r="AK332" s="26">
        <v>0</v>
      </c>
      <c r="AL332" s="28">
        <f t="shared" si="57"/>
        <v>5.556762954</v>
      </c>
      <c r="AM332" s="26">
        <v>1.587974</v>
      </c>
      <c r="AN332" s="50">
        <f t="shared" si="58"/>
        <v>7.144736954</v>
      </c>
      <c r="AO332" s="26">
        <v>9.199589</v>
      </c>
      <c r="AP332" s="26">
        <v>15.77495</v>
      </c>
      <c r="AQ332" s="29">
        <f t="shared" si="59"/>
        <v>24.974539</v>
      </c>
      <c r="AR332" s="26">
        <v>2.362344</v>
      </c>
      <c r="AS332" s="26">
        <v>64.40726</v>
      </c>
      <c r="AT332" s="26">
        <v>0.002615563</v>
      </c>
      <c r="AU332" s="26">
        <v>0</v>
      </c>
      <c r="AV332" s="30">
        <f t="shared" si="60"/>
        <v>66.772219563</v>
      </c>
      <c r="AW332" s="26">
        <v>0.1127962</v>
      </c>
      <c r="AX332" s="26">
        <v>0.01193351</v>
      </c>
      <c r="AY332" s="26">
        <v>0</v>
      </c>
      <c r="AZ332" s="26">
        <v>0.742166</v>
      </c>
      <c r="BA332" s="26">
        <v>0</v>
      </c>
      <c r="BB332" s="26">
        <v>0</v>
      </c>
      <c r="BC332" s="26">
        <v>0</v>
      </c>
      <c r="BD332" s="31">
        <f t="shared" si="61"/>
        <v>0.86689571</v>
      </c>
      <c r="BE332" s="26">
        <f t="shared" si="62"/>
        <v>100.00000384399999</v>
      </c>
    </row>
    <row r="333" spans="1:57" ht="12" customHeight="1">
      <c r="A333" s="2" t="s">
        <v>924</v>
      </c>
      <c r="B333" s="4">
        <v>91</v>
      </c>
      <c r="C333" s="4" t="s">
        <v>924</v>
      </c>
      <c r="D333" s="2" t="s">
        <v>64</v>
      </c>
      <c r="E333" s="22">
        <v>6</v>
      </c>
      <c r="F333" s="45">
        <v>3397.65683</v>
      </c>
      <c r="G333" s="44">
        <v>942.7835616438356</v>
      </c>
      <c r="H333" s="4" t="s">
        <v>763</v>
      </c>
      <c r="I333" s="4" t="s">
        <v>860</v>
      </c>
      <c r="J333" s="25">
        <v>0</v>
      </c>
      <c r="K333" s="4" t="s">
        <v>358</v>
      </c>
      <c r="L333" s="13" t="s">
        <v>574</v>
      </c>
      <c r="M333" s="13"/>
      <c r="N333" s="62" t="s">
        <v>483</v>
      </c>
      <c r="O333" s="2" t="s">
        <v>857</v>
      </c>
      <c r="P333" s="95" t="s">
        <v>1203</v>
      </c>
      <c r="Q333" s="99" t="s">
        <v>1203</v>
      </c>
      <c r="R333" s="2"/>
      <c r="S333" s="2"/>
      <c r="T333" s="2"/>
      <c r="U333" s="2"/>
      <c r="V333" s="2" t="s">
        <v>860</v>
      </c>
      <c r="W333" s="2"/>
      <c r="X333" s="2"/>
      <c r="Y333" s="2"/>
      <c r="Z333" s="26">
        <v>0.04609052</v>
      </c>
      <c r="AA333" s="26">
        <v>0.001403907</v>
      </c>
      <c r="AB333" s="26">
        <v>0.02783973</v>
      </c>
      <c r="AC333" s="26">
        <v>0.02442268</v>
      </c>
      <c r="AD333" s="26">
        <v>0.009721391</v>
      </c>
      <c r="AE333" s="26">
        <v>0</v>
      </c>
      <c r="AF333" s="27">
        <f t="shared" si="56"/>
        <v>0.10947822800000001</v>
      </c>
      <c r="AG333" s="26">
        <v>0.1226432</v>
      </c>
      <c r="AH333" s="26">
        <v>0</v>
      </c>
      <c r="AI333" s="26">
        <v>0</v>
      </c>
      <c r="AJ333" s="26">
        <v>0</v>
      </c>
      <c r="AK333" s="26">
        <v>0</v>
      </c>
      <c r="AL333" s="28">
        <f t="shared" si="57"/>
        <v>0.1226432</v>
      </c>
      <c r="AM333" s="26">
        <v>0.6277052</v>
      </c>
      <c r="AN333" s="50">
        <f t="shared" si="58"/>
        <v>0.7503483999999999</v>
      </c>
      <c r="AO333" s="26">
        <v>26.35085</v>
      </c>
      <c r="AP333" s="26">
        <v>3.858412</v>
      </c>
      <c r="AQ333" s="29">
        <f t="shared" si="59"/>
        <v>30.209262000000003</v>
      </c>
      <c r="AR333" s="26">
        <v>5.488162</v>
      </c>
      <c r="AS333" s="26">
        <v>50.36067</v>
      </c>
      <c r="AT333" s="26">
        <v>0.9792116</v>
      </c>
      <c r="AU333" s="26">
        <v>0</v>
      </c>
      <c r="AV333" s="30">
        <f t="shared" si="60"/>
        <v>56.8280436</v>
      </c>
      <c r="AW333" s="26">
        <v>0.4929301</v>
      </c>
      <c r="AX333" s="26">
        <v>0.01417151</v>
      </c>
      <c r="AY333" s="26">
        <v>8.533368</v>
      </c>
      <c r="AZ333" s="26">
        <v>2.909769</v>
      </c>
      <c r="BA333" s="26">
        <v>0.1091339</v>
      </c>
      <c r="BB333" s="26">
        <v>0</v>
      </c>
      <c r="BC333" s="26">
        <v>0.04349462</v>
      </c>
      <c r="BD333" s="31">
        <f t="shared" si="61"/>
        <v>12.10286713</v>
      </c>
      <c r="BE333" s="26">
        <f t="shared" si="62"/>
        <v>99.999999358</v>
      </c>
    </row>
    <row r="334" spans="1:57" ht="12" customHeight="1">
      <c r="A334" s="2" t="s">
        <v>924</v>
      </c>
      <c r="B334" s="4">
        <v>91</v>
      </c>
      <c r="C334" s="4" t="s">
        <v>924</v>
      </c>
      <c r="D334" s="2" t="s">
        <v>64</v>
      </c>
      <c r="E334" s="22">
        <v>6</v>
      </c>
      <c r="F334" s="45">
        <v>1327.30381</v>
      </c>
      <c r="G334" s="44">
        <v>64.06438356164384</v>
      </c>
      <c r="H334" s="4" t="s">
        <v>258</v>
      </c>
      <c r="I334" s="4" t="s">
        <v>860</v>
      </c>
      <c r="J334" s="25">
        <v>0</v>
      </c>
      <c r="K334" s="4" t="s">
        <v>359</v>
      </c>
      <c r="L334" s="13" t="s">
        <v>1113</v>
      </c>
      <c r="M334" s="13"/>
      <c r="N334" s="60" t="s">
        <v>483</v>
      </c>
      <c r="O334" s="22" t="s">
        <v>483</v>
      </c>
      <c r="P334" s="95" t="s">
        <v>1203</v>
      </c>
      <c r="Q334" s="97" t="s">
        <v>1203</v>
      </c>
      <c r="V334" s="22" t="s">
        <v>860</v>
      </c>
      <c r="Z334" s="26">
        <v>0</v>
      </c>
      <c r="AA334" s="26">
        <v>0</v>
      </c>
      <c r="AB334" s="26">
        <v>0</v>
      </c>
      <c r="AC334" s="26">
        <v>0</v>
      </c>
      <c r="AD334" s="26">
        <v>0</v>
      </c>
      <c r="AE334" s="26">
        <v>0</v>
      </c>
      <c r="AF334" s="27">
        <f t="shared" si="56"/>
        <v>0</v>
      </c>
      <c r="AG334" s="26">
        <v>0.04420983</v>
      </c>
      <c r="AH334" s="26">
        <v>0</v>
      </c>
      <c r="AI334" s="26">
        <v>0</v>
      </c>
      <c r="AJ334" s="26">
        <v>0</v>
      </c>
      <c r="AK334" s="26">
        <v>0</v>
      </c>
      <c r="AL334" s="28">
        <f t="shared" si="57"/>
        <v>0.04420983</v>
      </c>
      <c r="AM334" s="26">
        <v>0.7201728</v>
      </c>
      <c r="AN334" s="50">
        <f t="shared" si="58"/>
        <v>0.76438263</v>
      </c>
      <c r="AO334" s="26">
        <v>37.69627</v>
      </c>
      <c r="AP334" s="26">
        <v>6.500269</v>
      </c>
      <c r="AQ334" s="29">
        <f t="shared" si="59"/>
        <v>44.196539</v>
      </c>
      <c r="AR334" s="26">
        <v>5.905132</v>
      </c>
      <c r="AS334" s="26">
        <v>44.8504</v>
      </c>
      <c r="AT334" s="26">
        <v>0.7929969</v>
      </c>
      <c r="AU334" s="26">
        <v>0</v>
      </c>
      <c r="AV334" s="30">
        <f t="shared" si="60"/>
        <v>51.5485289</v>
      </c>
      <c r="AW334" s="26">
        <v>0.003593744</v>
      </c>
      <c r="AX334" s="26">
        <v>0</v>
      </c>
      <c r="AY334" s="26">
        <v>2.030601</v>
      </c>
      <c r="AZ334" s="26">
        <v>1.456077</v>
      </c>
      <c r="BA334" s="26">
        <v>0</v>
      </c>
      <c r="BB334" s="26">
        <v>0</v>
      </c>
      <c r="BC334" s="26">
        <v>0.000271226</v>
      </c>
      <c r="BD334" s="31">
        <f t="shared" si="61"/>
        <v>3.49054297</v>
      </c>
      <c r="BE334" s="26">
        <f t="shared" si="62"/>
        <v>99.99999350000002</v>
      </c>
    </row>
    <row r="335" spans="1:57" ht="12" customHeight="1">
      <c r="A335" s="2" t="s">
        <v>924</v>
      </c>
      <c r="B335" s="4">
        <v>91</v>
      </c>
      <c r="C335" s="4" t="s">
        <v>924</v>
      </c>
      <c r="D335" s="2" t="s">
        <v>64</v>
      </c>
      <c r="E335" s="22">
        <v>6</v>
      </c>
      <c r="F335" s="45">
        <v>7119.49312</v>
      </c>
      <c r="G335" s="44">
        <v>293.55890410958904</v>
      </c>
      <c r="H335" s="4" t="s">
        <v>763</v>
      </c>
      <c r="I335" s="4" t="s">
        <v>860</v>
      </c>
      <c r="J335" s="25">
        <v>4</v>
      </c>
      <c r="K335" s="4" t="s">
        <v>360</v>
      </c>
      <c r="L335" s="13" t="s">
        <v>575</v>
      </c>
      <c r="M335" s="13"/>
      <c r="N335" s="62" t="s">
        <v>1203</v>
      </c>
      <c r="O335" s="2"/>
      <c r="P335" s="95" t="s">
        <v>1203</v>
      </c>
      <c r="Q335" s="99" t="s">
        <v>1203</v>
      </c>
      <c r="R335" s="2"/>
      <c r="S335" s="2"/>
      <c r="T335" s="2"/>
      <c r="U335" s="2"/>
      <c r="V335" s="2"/>
      <c r="W335" s="2"/>
      <c r="X335" s="2"/>
      <c r="Y335" s="2"/>
      <c r="Z335" s="26">
        <v>0.1887099</v>
      </c>
      <c r="AA335" s="26">
        <v>0.03696328</v>
      </c>
      <c r="AB335" s="26">
        <v>0.06842758</v>
      </c>
      <c r="AC335" s="26">
        <v>0.07556994</v>
      </c>
      <c r="AD335" s="26">
        <v>0.005815017</v>
      </c>
      <c r="AE335" s="26">
        <v>0.001188286</v>
      </c>
      <c r="AF335" s="27">
        <f t="shared" si="56"/>
        <v>0.376674003</v>
      </c>
      <c r="AG335" s="26">
        <v>3.455978</v>
      </c>
      <c r="AH335" s="26">
        <v>0</v>
      </c>
      <c r="AI335" s="26">
        <v>0</v>
      </c>
      <c r="AJ335" s="26">
        <v>0</v>
      </c>
      <c r="AK335" s="26">
        <v>0</v>
      </c>
      <c r="AL335" s="28">
        <f t="shared" si="57"/>
        <v>3.455978</v>
      </c>
      <c r="AM335" s="26">
        <v>6.946088</v>
      </c>
      <c r="AN335" s="50">
        <f t="shared" si="58"/>
        <v>10.402066</v>
      </c>
      <c r="AO335" s="26">
        <v>27.55608</v>
      </c>
      <c r="AP335" s="26">
        <v>16.89174</v>
      </c>
      <c r="AQ335" s="29">
        <f t="shared" si="59"/>
        <v>44.44782</v>
      </c>
      <c r="AR335" s="26">
        <v>4.286173</v>
      </c>
      <c r="AS335" s="26">
        <v>31.84611</v>
      </c>
      <c r="AT335" s="26">
        <v>1.038575</v>
      </c>
      <c r="AU335" s="26">
        <v>0.01822881</v>
      </c>
      <c r="AV335" s="30">
        <f t="shared" si="60"/>
        <v>37.18908681</v>
      </c>
      <c r="AW335" s="26">
        <v>0.5987571</v>
      </c>
      <c r="AX335" s="26">
        <v>0.7830805</v>
      </c>
      <c r="AY335" s="26">
        <v>4.44352</v>
      </c>
      <c r="AZ335" s="26">
        <v>1.651515</v>
      </c>
      <c r="BA335" s="26">
        <v>0.06343425</v>
      </c>
      <c r="BB335" s="26">
        <v>0</v>
      </c>
      <c r="BC335" s="26">
        <v>0.04405507</v>
      </c>
      <c r="BD335" s="31">
        <f t="shared" si="61"/>
        <v>7.58436192</v>
      </c>
      <c r="BE335" s="26">
        <f t="shared" si="62"/>
        <v>100.000008733</v>
      </c>
    </row>
    <row r="336" spans="1:57" ht="12" customHeight="1">
      <c r="A336" s="2" t="s">
        <v>924</v>
      </c>
      <c r="B336" s="4">
        <v>91</v>
      </c>
      <c r="C336" s="4" t="s">
        <v>924</v>
      </c>
      <c r="D336" s="2" t="s">
        <v>64</v>
      </c>
      <c r="E336" s="22">
        <v>6</v>
      </c>
      <c r="F336" s="45">
        <v>2043.0441</v>
      </c>
      <c r="G336" s="44">
        <v>248.5474657534246</v>
      </c>
      <c r="H336" s="4" t="s">
        <v>763</v>
      </c>
      <c r="I336" s="4" t="s">
        <v>860</v>
      </c>
      <c r="J336" s="25">
        <v>2</v>
      </c>
      <c r="K336" s="4" t="s">
        <v>361</v>
      </c>
      <c r="L336" s="13" t="s">
        <v>576</v>
      </c>
      <c r="M336" s="13"/>
      <c r="N336" s="62" t="s">
        <v>1203</v>
      </c>
      <c r="O336" s="2"/>
      <c r="P336" s="95" t="s">
        <v>1203</v>
      </c>
      <c r="Q336" s="99" t="s">
        <v>1203</v>
      </c>
      <c r="R336" s="2"/>
      <c r="S336" s="2"/>
      <c r="T336" s="2"/>
      <c r="U336" s="2"/>
      <c r="V336" s="2"/>
      <c r="W336" s="2"/>
      <c r="X336" s="2"/>
      <c r="Y336" s="2"/>
      <c r="Z336" s="26">
        <v>0.0936547</v>
      </c>
      <c r="AA336" s="26">
        <v>0.01347993</v>
      </c>
      <c r="AB336" s="26">
        <v>0.00405279</v>
      </c>
      <c r="AC336" s="26">
        <v>0.1182358</v>
      </c>
      <c r="AD336" s="26">
        <v>0.03074834</v>
      </c>
      <c r="AE336" s="26">
        <v>0.0001321562</v>
      </c>
      <c r="AF336" s="27">
        <f t="shared" si="56"/>
        <v>0.2603037162</v>
      </c>
      <c r="AG336" s="26">
        <v>1.077602</v>
      </c>
      <c r="AH336" s="26">
        <v>0</v>
      </c>
      <c r="AI336" s="26">
        <v>0</v>
      </c>
      <c r="AJ336" s="26">
        <v>0</v>
      </c>
      <c r="AK336" s="26">
        <v>0</v>
      </c>
      <c r="AL336" s="28">
        <f t="shared" si="57"/>
        <v>1.077602</v>
      </c>
      <c r="AM336" s="26">
        <v>4.484589</v>
      </c>
      <c r="AN336" s="50">
        <f t="shared" si="58"/>
        <v>5.562190999999999</v>
      </c>
      <c r="AO336" s="26">
        <v>33.31239</v>
      </c>
      <c r="AP336" s="26">
        <v>22.20964</v>
      </c>
      <c r="AQ336" s="29">
        <f t="shared" si="59"/>
        <v>55.52203</v>
      </c>
      <c r="AR336" s="26">
        <v>4.007285</v>
      </c>
      <c r="AS336" s="26">
        <v>29.34832</v>
      </c>
      <c r="AT336" s="26">
        <v>1.277906</v>
      </c>
      <c r="AU336" s="26">
        <v>0.01925075</v>
      </c>
      <c r="AV336" s="30">
        <f t="shared" si="60"/>
        <v>34.65276175</v>
      </c>
      <c r="AW336" s="26">
        <v>0.346866</v>
      </c>
      <c r="AX336" s="26">
        <v>1.820408</v>
      </c>
      <c r="AY336" s="26">
        <v>1.304734</v>
      </c>
      <c r="AZ336" s="26">
        <v>0.4769958</v>
      </c>
      <c r="BA336" s="26">
        <v>0.009250934</v>
      </c>
      <c r="BB336" s="26">
        <v>0</v>
      </c>
      <c r="BC336" s="26">
        <v>0.04444854</v>
      </c>
      <c r="BD336" s="31">
        <f t="shared" si="61"/>
        <v>4.002703274</v>
      </c>
      <c r="BE336" s="26">
        <f t="shared" si="62"/>
        <v>99.9999897402</v>
      </c>
    </row>
    <row r="337" spans="1:57" ht="12" customHeight="1">
      <c r="A337" s="2" t="s">
        <v>924</v>
      </c>
      <c r="B337" s="4">
        <v>91</v>
      </c>
      <c r="C337" s="4" t="s">
        <v>924</v>
      </c>
      <c r="D337" s="2" t="s">
        <v>64</v>
      </c>
      <c r="E337" s="22">
        <v>6</v>
      </c>
      <c r="F337" s="45">
        <v>11875.6516</v>
      </c>
      <c r="G337" s="44">
        <v>570.4191780821918</v>
      </c>
      <c r="H337" s="4" t="s">
        <v>763</v>
      </c>
      <c r="I337" s="4" t="s">
        <v>860</v>
      </c>
      <c r="J337" s="25">
        <v>3</v>
      </c>
      <c r="K337" s="4" t="s">
        <v>362</v>
      </c>
      <c r="L337" s="13" t="s">
        <v>577</v>
      </c>
      <c r="M337" s="13"/>
      <c r="N337" s="62" t="s">
        <v>1203</v>
      </c>
      <c r="O337" s="2"/>
      <c r="P337" s="95" t="s">
        <v>1203</v>
      </c>
      <c r="Q337" s="99" t="s">
        <v>1203</v>
      </c>
      <c r="R337" s="2"/>
      <c r="S337" s="2"/>
      <c r="T337" s="2"/>
      <c r="U337" s="2"/>
      <c r="V337" s="2"/>
      <c r="W337" s="2" t="s">
        <v>860</v>
      </c>
      <c r="X337" s="2"/>
      <c r="Y337" s="2"/>
      <c r="Z337" s="26">
        <v>0.1434235</v>
      </c>
      <c r="AA337" s="26">
        <v>0.02502427</v>
      </c>
      <c r="AB337" s="26">
        <v>0.06187104</v>
      </c>
      <c r="AC337" s="26">
        <v>0.07624749</v>
      </c>
      <c r="AD337" s="26">
        <v>0.008995703</v>
      </c>
      <c r="AE337" s="26">
        <v>0.0007351165</v>
      </c>
      <c r="AF337" s="27">
        <f t="shared" si="56"/>
        <v>0.3162971195</v>
      </c>
      <c r="AG337" s="26">
        <v>2.663479</v>
      </c>
      <c r="AH337" s="26">
        <v>0</v>
      </c>
      <c r="AI337" s="26">
        <v>0</v>
      </c>
      <c r="AJ337" s="26">
        <v>0</v>
      </c>
      <c r="AK337" s="26">
        <v>0</v>
      </c>
      <c r="AL337" s="28">
        <f t="shared" si="57"/>
        <v>2.663479</v>
      </c>
      <c r="AM337" s="26">
        <v>5.77575</v>
      </c>
      <c r="AN337" s="50">
        <f t="shared" si="58"/>
        <v>8.439229000000001</v>
      </c>
      <c r="AO337" s="26">
        <v>30.81468</v>
      </c>
      <c r="AP337" s="26">
        <v>20.03442</v>
      </c>
      <c r="AQ337" s="29">
        <f t="shared" si="59"/>
        <v>50.8491</v>
      </c>
      <c r="AR337" s="26">
        <v>4.286813</v>
      </c>
      <c r="AS337" s="26">
        <v>28.98526</v>
      </c>
      <c r="AT337" s="26">
        <v>1.028246</v>
      </c>
      <c r="AU337" s="26">
        <v>0.01424004</v>
      </c>
      <c r="AV337" s="30">
        <f t="shared" si="60"/>
        <v>34.31455904</v>
      </c>
      <c r="AW337" s="26">
        <v>0.4953624</v>
      </c>
      <c r="AX337" s="26">
        <v>0.8347134</v>
      </c>
      <c r="AY337" s="26">
        <v>3.286554</v>
      </c>
      <c r="AZ337" s="26">
        <v>1.381928</v>
      </c>
      <c r="BA337" s="26">
        <v>0.04306873</v>
      </c>
      <c r="BB337" s="26">
        <v>0</v>
      </c>
      <c r="BC337" s="26">
        <v>0.03918095</v>
      </c>
      <c r="BD337" s="31">
        <f t="shared" si="61"/>
        <v>6.080807480000001</v>
      </c>
      <c r="BE337" s="26">
        <f t="shared" si="62"/>
        <v>99.9999926395</v>
      </c>
    </row>
    <row r="338" spans="1:57" ht="12" customHeight="1">
      <c r="A338" s="2" t="s">
        <v>924</v>
      </c>
      <c r="B338" s="4">
        <v>91</v>
      </c>
      <c r="C338" s="4" t="s">
        <v>924</v>
      </c>
      <c r="D338" s="2" t="s">
        <v>64</v>
      </c>
      <c r="E338" s="22">
        <v>6</v>
      </c>
      <c r="F338" s="45">
        <v>16910.5951</v>
      </c>
      <c r="G338" s="44">
        <v>1036.3205479452056</v>
      </c>
      <c r="H338" s="4" t="s">
        <v>763</v>
      </c>
      <c r="I338" s="4" t="s">
        <v>860</v>
      </c>
      <c r="J338" s="25">
        <v>3</v>
      </c>
      <c r="K338" s="4" t="s">
        <v>934</v>
      </c>
      <c r="L338" s="13" t="s">
        <v>578</v>
      </c>
      <c r="M338" s="13"/>
      <c r="N338" s="62" t="s">
        <v>1203</v>
      </c>
      <c r="O338" s="2"/>
      <c r="P338" s="95" t="s">
        <v>1203</v>
      </c>
      <c r="Q338" s="99" t="s">
        <v>1203</v>
      </c>
      <c r="R338" s="2"/>
      <c r="S338" s="2"/>
      <c r="T338" s="2"/>
      <c r="U338" s="2"/>
      <c r="V338" s="2"/>
      <c r="W338" s="2"/>
      <c r="X338" s="2"/>
      <c r="Y338" s="2"/>
      <c r="Z338" s="26">
        <v>0.1461871</v>
      </c>
      <c r="AA338" s="26">
        <v>0.01770658</v>
      </c>
      <c r="AB338" s="26">
        <v>0.06969804</v>
      </c>
      <c r="AC338" s="26">
        <v>0.1635051</v>
      </c>
      <c r="AD338" s="26">
        <v>0.03466275</v>
      </c>
      <c r="AE338" s="26">
        <v>0.006870813</v>
      </c>
      <c r="AF338" s="27">
        <f t="shared" si="56"/>
        <v>0.438630383</v>
      </c>
      <c r="AG338" s="26">
        <v>2.146493</v>
      </c>
      <c r="AH338" s="26">
        <v>0</v>
      </c>
      <c r="AI338" s="26">
        <v>0.001160215</v>
      </c>
      <c r="AJ338" s="26">
        <v>0</v>
      </c>
      <c r="AK338" s="26">
        <v>0</v>
      </c>
      <c r="AL338" s="28">
        <f t="shared" si="57"/>
        <v>2.147653215</v>
      </c>
      <c r="AM338" s="26">
        <v>4.393313</v>
      </c>
      <c r="AN338" s="50">
        <f t="shared" si="58"/>
        <v>6.540966215</v>
      </c>
      <c r="AO338" s="26">
        <v>34.60897</v>
      </c>
      <c r="AP338" s="26">
        <v>17.69653</v>
      </c>
      <c r="AQ338" s="29">
        <f t="shared" si="59"/>
        <v>52.305499999999995</v>
      </c>
      <c r="AR338" s="26">
        <v>3.253024</v>
      </c>
      <c r="AS338" s="26">
        <v>31.98882</v>
      </c>
      <c r="AT338" s="26">
        <v>0.8007345</v>
      </c>
      <c r="AU338" s="26">
        <v>0.0100002</v>
      </c>
      <c r="AV338" s="30">
        <f t="shared" si="60"/>
        <v>36.0525787</v>
      </c>
      <c r="AW338" s="26">
        <v>0.3891509</v>
      </c>
      <c r="AX338" s="26">
        <v>0.5908793</v>
      </c>
      <c r="AY338" s="26">
        <v>2.543345</v>
      </c>
      <c r="AZ338" s="26">
        <v>0.9952673</v>
      </c>
      <c r="BA338" s="26">
        <v>0.0306286</v>
      </c>
      <c r="BB338" s="26">
        <v>0.0827744</v>
      </c>
      <c r="BC338" s="26">
        <v>0.03028799</v>
      </c>
      <c r="BD338" s="31">
        <f t="shared" si="61"/>
        <v>4.66233349</v>
      </c>
      <c r="BE338" s="26">
        <f t="shared" si="62"/>
        <v>100.00000878799999</v>
      </c>
    </row>
    <row r="339" spans="1:57" ht="12" customHeight="1">
      <c r="A339" s="2" t="s">
        <v>924</v>
      </c>
      <c r="B339" s="4">
        <v>91</v>
      </c>
      <c r="C339" s="4" t="s">
        <v>924</v>
      </c>
      <c r="D339" s="2" t="s">
        <v>64</v>
      </c>
      <c r="E339" s="22">
        <v>6</v>
      </c>
      <c r="F339" s="45">
        <v>7958.13427</v>
      </c>
      <c r="G339" s="44">
        <v>871.341095890411</v>
      </c>
      <c r="H339" s="4" t="s">
        <v>763</v>
      </c>
      <c r="I339" s="4" t="s">
        <v>860</v>
      </c>
      <c r="J339" s="25">
        <v>1</v>
      </c>
      <c r="K339" s="4" t="s">
        <v>935</v>
      </c>
      <c r="L339" s="13" t="s">
        <v>579</v>
      </c>
      <c r="M339" s="13"/>
      <c r="N339" s="62" t="s">
        <v>1203</v>
      </c>
      <c r="O339" s="2"/>
      <c r="P339" s="95" t="s">
        <v>1203</v>
      </c>
      <c r="Q339" s="99" t="s">
        <v>1203</v>
      </c>
      <c r="R339" s="2"/>
      <c r="S339" s="2"/>
      <c r="T339" s="2"/>
      <c r="U339" s="2"/>
      <c r="V339" s="2"/>
      <c r="W339" s="2"/>
      <c r="X339" s="2"/>
      <c r="Y339" s="2"/>
      <c r="Z339" s="26">
        <v>0.03595193</v>
      </c>
      <c r="AA339" s="26">
        <v>0.0004297494</v>
      </c>
      <c r="AB339" s="26">
        <v>0.03622335</v>
      </c>
      <c r="AC339" s="26">
        <v>0.06932537</v>
      </c>
      <c r="AD339" s="26">
        <v>0.01712212</v>
      </c>
      <c r="AE339" s="26">
        <v>0.005190921</v>
      </c>
      <c r="AF339" s="27">
        <f t="shared" si="56"/>
        <v>0.16424344039999997</v>
      </c>
      <c r="AG339" s="26">
        <v>0.11774</v>
      </c>
      <c r="AH339" s="26">
        <v>0.006378386</v>
      </c>
      <c r="AI339" s="26">
        <v>0.001006518</v>
      </c>
      <c r="AJ339" s="26">
        <v>0.005745071</v>
      </c>
      <c r="AK339" s="26">
        <v>0</v>
      </c>
      <c r="AL339" s="28">
        <f t="shared" si="57"/>
        <v>0.130869975</v>
      </c>
      <c r="AM339" s="26">
        <v>1.014571</v>
      </c>
      <c r="AN339" s="50">
        <f t="shared" si="58"/>
        <v>1.1454409749999999</v>
      </c>
      <c r="AO339" s="26">
        <v>32.5918</v>
      </c>
      <c r="AP339" s="26">
        <v>16.59217</v>
      </c>
      <c r="AQ339" s="29">
        <f t="shared" si="59"/>
        <v>49.18397</v>
      </c>
      <c r="AR339" s="26">
        <v>1.589417</v>
      </c>
      <c r="AS339" s="26">
        <v>46.16982</v>
      </c>
      <c r="AT339" s="26">
        <v>0.7640153</v>
      </c>
      <c r="AU339" s="26">
        <v>0.0002601115</v>
      </c>
      <c r="AV339" s="30">
        <f t="shared" si="60"/>
        <v>48.52351241149999</v>
      </c>
      <c r="AW339" s="26">
        <v>0.7636195</v>
      </c>
      <c r="AX339" s="26">
        <v>0.01329961</v>
      </c>
      <c r="AY339" s="26">
        <v>0.07050152</v>
      </c>
      <c r="AZ339" s="26">
        <v>0.1226482</v>
      </c>
      <c r="BA339" s="26">
        <v>0</v>
      </c>
      <c r="BB339" s="26">
        <v>0.01274546</v>
      </c>
      <c r="BC339" s="26">
        <v>1.13092E-05</v>
      </c>
      <c r="BD339" s="31">
        <f t="shared" si="61"/>
        <v>0.9828255992</v>
      </c>
      <c r="BE339" s="26">
        <f t="shared" si="62"/>
        <v>99.9999924261</v>
      </c>
    </row>
    <row r="340" spans="1:57" ht="12" customHeight="1">
      <c r="A340" s="2" t="s">
        <v>924</v>
      </c>
      <c r="B340" s="4">
        <v>91</v>
      </c>
      <c r="C340" s="4" t="s">
        <v>924</v>
      </c>
      <c r="D340" s="2" t="s">
        <v>64</v>
      </c>
      <c r="E340" s="22">
        <v>6</v>
      </c>
      <c r="F340" s="45">
        <v>28381.4871</v>
      </c>
      <c r="G340" s="44">
        <v>2068.3356164383563</v>
      </c>
      <c r="H340" s="4" t="s">
        <v>763</v>
      </c>
      <c r="I340" s="4" t="s">
        <v>860</v>
      </c>
      <c r="J340" s="25">
        <v>4</v>
      </c>
      <c r="K340" s="4" t="s">
        <v>936</v>
      </c>
      <c r="L340" s="13" t="s">
        <v>580</v>
      </c>
      <c r="M340" s="13"/>
      <c r="N340" s="62" t="s">
        <v>1203</v>
      </c>
      <c r="O340" s="2"/>
      <c r="P340" s="95" t="s">
        <v>1203</v>
      </c>
      <c r="Q340" s="99" t="s">
        <v>1203</v>
      </c>
      <c r="R340" s="2"/>
      <c r="S340" s="2"/>
      <c r="T340" s="2"/>
      <c r="U340" s="2"/>
      <c r="V340" s="2"/>
      <c r="W340" s="2"/>
      <c r="X340" s="2"/>
      <c r="Y340" s="2"/>
      <c r="Z340" s="26">
        <v>0.1520086</v>
      </c>
      <c r="AA340" s="26">
        <v>0.01077214</v>
      </c>
      <c r="AB340" s="26">
        <v>0.1015093</v>
      </c>
      <c r="AC340" s="26">
        <v>0.1875595</v>
      </c>
      <c r="AD340" s="26">
        <v>0.03149194</v>
      </c>
      <c r="AE340" s="26">
        <v>0.007391774</v>
      </c>
      <c r="AF340" s="27">
        <f t="shared" si="56"/>
        <v>0.490733254</v>
      </c>
      <c r="AG340" s="26">
        <v>1.400416</v>
      </c>
      <c r="AH340" s="26">
        <v>0.001788486</v>
      </c>
      <c r="AI340" s="26">
        <v>0.001629932</v>
      </c>
      <c r="AJ340" s="26">
        <v>0.001610906</v>
      </c>
      <c r="AK340" s="26">
        <v>0.02608208</v>
      </c>
      <c r="AL340" s="28">
        <f t="shared" si="57"/>
        <v>1.431527404</v>
      </c>
      <c r="AM340" s="26">
        <v>2.958057</v>
      </c>
      <c r="AN340" s="50">
        <f t="shared" si="58"/>
        <v>4.389584404</v>
      </c>
      <c r="AO340" s="26">
        <v>34.84877</v>
      </c>
      <c r="AP340" s="26">
        <v>16.79601</v>
      </c>
      <c r="AQ340" s="29">
        <f t="shared" si="59"/>
        <v>51.64478</v>
      </c>
      <c r="AR340" s="26">
        <v>2.422054</v>
      </c>
      <c r="AS340" s="26">
        <v>37.1673</v>
      </c>
      <c r="AT340" s="26">
        <v>0.6913322</v>
      </c>
      <c r="AU340" s="26">
        <v>0.006031383</v>
      </c>
      <c r="AV340" s="30">
        <f t="shared" si="60"/>
        <v>40.286717583</v>
      </c>
      <c r="AW340" s="26">
        <v>0.466002</v>
      </c>
      <c r="AX340" s="26">
        <v>0.3557977</v>
      </c>
      <c r="AY340" s="26">
        <v>1.59655</v>
      </c>
      <c r="AZ340" s="26">
        <v>0.6581057</v>
      </c>
      <c r="BA340" s="26">
        <v>0.01824953</v>
      </c>
      <c r="BB340" s="26">
        <v>0.07542399</v>
      </c>
      <c r="BC340" s="26">
        <v>0.01804975</v>
      </c>
      <c r="BD340" s="31">
        <f t="shared" si="61"/>
        <v>3.1881786699999997</v>
      </c>
      <c r="BE340" s="26">
        <f t="shared" si="62"/>
        <v>99.999993911</v>
      </c>
    </row>
    <row r="341" spans="1:57" ht="12" customHeight="1">
      <c r="A341" s="2" t="s">
        <v>924</v>
      </c>
      <c r="B341" s="4">
        <v>91</v>
      </c>
      <c r="C341" s="4" t="s">
        <v>924</v>
      </c>
      <c r="D341" s="2" t="s">
        <v>64</v>
      </c>
      <c r="E341" s="22">
        <v>6</v>
      </c>
      <c r="F341" s="45">
        <v>47.40938</v>
      </c>
      <c r="G341" s="44">
        <v>1.8007808219178074</v>
      </c>
      <c r="H341" s="4" t="s">
        <v>258</v>
      </c>
      <c r="I341" s="4" t="s">
        <v>860</v>
      </c>
      <c r="J341" s="25">
        <v>10</v>
      </c>
      <c r="K341" s="4" t="s">
        <v>937</v>
      </c>
      <c r="L341" s="13" t="s">
        <v>583</v>
      </c>
      <c r="M341" s="13"/>
      <c r="N341" s="60" t="s">
        <v>483</v>
      </c>
      <c r="O341" s="22" t="s">
        <v>483</v>
      </c>
      <c r="P341" s="95" t="s">
        <v>1203</v>
      </c>
      <c r="Q341" s="97" t="s">
        <v>1203</v>
      </c>
      <c r="V341" s="22" t="s">
        <v>860</v>
      </c>
      <c r="Z341" s="26">
        <v>0.001898866</v>
      </c>
      <c r="AA341" s="26">
        <v>0</v>
      </c>
      <c r="AB341" s="26">
        <v>0.06266259</v>
      </c>
      <c r="AC341" s="26">
        <v>0.2031787</v>
      </c>
      <c r="AD341" s="26">
        <v>0.08924672</v>
      </c>
      <c r="AE341" s="26">
        <v>0</v>
      </c>
      <c r="AF341" s="27">
        <f t="shared" si="56"/>
        <v>0.356986876</v>
      </c>
      <c r="AG341" s="26">
        <v>0</v>
      </c>
      <c r="AH341" s="26">
        <v>0</v>
      </c>
      <c r="AI341" s="26">
        <v>0</v>
      </c>
      <c r="AJ341" s="26">
        <v>0</v>
      </c>
      <c r="AK341" s="26">
        <v>0</v>
      </c>
      <c r="AL341" s="28">
        <f t="shared" si="57"/>
        <v>0</v>
      </c>
      <c r="AM341" s="26">
        <v>0</v>
      </c>
      <c r="AN341" s="50">
        <f t="shared" si="58"/>
        <v>0</v>
      </c>
      <c r="AO341" s="26">
        <v>21.11919</v>
      </c>
      <c r="AP341" s="26">
        <v>20.90082</v>
      </c>
      <c r="AQ341" s="29">
        <f t="shared" si="59"/>
        <v>42.02001</v>
      </c>
      <c r="AR341" s="26">
        <v>0.995006</v>
      </c>
      <c r="AS341" s="26">
        <v>56.62799</v>
      </c>
      <c r="AT341" s="26">
        <v>0</v>
      </c>
      <c r="AU341" s="26">
        <v>0</v>
      </c>
      <c r="AV341" s="30">
        <f t="shared" si="60"/>
        <v>57.62299599999999</v>
      </c>
      <c r="AW341" s="26">
        <v>0</v>
      </c>
      <c r="AX341" s="26">
        <v>0</v>
      </c>
      <c r="AY341" s="26">
        <v>0</v>
      </c>
      <c r="AZ341" s="26">
        <v>0</v>
      </c>
      <c r="BA341" s="26">
        <v>0</v>
      </c>
      <c r="BB341" s="26">
        <v>0</v>
      </c>
      <c r="BC341" s="26">
        <v>0</v>
      </c>
      <c r="BD341" s="31">
        <f t="shared" si="61"/>
        <v>0</v>
      </c>
      <c r="BE341" s="26">
        <f t="shared" si="62"/>
        <v>99.999992876</v>
      </c>
    </row>
    <row r="342" spans="1:57" ht="12" customHeight="1">
      <c r="A342" s="2" t="s">
        <v>924</v>
      </c>
      <c r="B342" s="4">
        <v>91</v>
      </c>
      <c r="C342" s="4" t="s">
        <v>924</v>
      </c>
      <c r="D342" s="2" t="s">
        <v>64</v>
      </c>
      <c r="E342" s="22">
        <v>6</v>
      </c>
      <c r="F342" s="45">
        <v>591.46688</v>
      </c>
      <c r="G342" s="44">
        <v>13.43657534246575</v>
      </c>
      <c r="H342" s="4" t="s">
        <v>663</v>
      </c>
      <c r="I342" s="4" t="s">
        <v>860</v>
      </c>
      <c r="J342" s="25">
        <v>121</v>
      </c>
      <c r="K342" s="4" t="s">
        <v>938</v>
      </c>
      <c r="L342" s="13" t="s">
        <v>584</v>
      </c>
      <c r="M342" s="81" t="s">
        <v>860</v>
      </c>
      <c r="N342" s="62" t="s">
        <v>73</v>
      </c>
      <c r="O342" s="2" t="s">
        <v>73</v>
      </c>
      <c r="P342" s="95" t="s">
        <v>4</v>
      </c>
      <c r="Q342" s="99" t="s">
        <v>73</v>
      </c>
      <c r="R342" s="2"/>
      <c r="S342" s="2"/>
      <c r="T342" s="2"/>
      <c r="U342" s="2"/>
      <c r="V342" s="2"/>
      <c r="W342" s="2"/>
      <c r="X342" s="2" t="s">
        <v>860</v>
      </c>
      <c r="Y342" s="2" t="s">
        <v>860</v>
      </c>
      <c r="Z342" s="26">
        <v>3.103415</v>
      </c>
      <c r="AA342" s="26">
        <v>0.01795641</v>
      </c>
      <c r="AB342" s="26">
        <v>3.281458</v>
      </c>
      <c r="AC342" s="26">
        <v>2.553766</v>
      </c>
      <c r="AD342" s="26">
        <v>0.4814752</v>
      </c>
      <c r="AE342" s="26">
        <v>0.1859553</v>
      </c>
      <c r="AF342" s="27">
        <f t="shared" si="56"/>
        <v>9.62402591</v>
      </c>
      <c r="AG342" s="26">
        <v>0</v>
      </c>
      <c r="AH342" s="26">
        <v>0</v>
      </c>
      <c r="AI342" s="26">
        <v>0.002739113</v>
      </c>
      <c r="AJ342" s="26">
        <v>0</v>
      </c>
      <c r="AK342" s="26">
        <v>0</v>
      </c>
      <c r="AL342" s="28">
        <f t="shared" si="57"/>
        <v>0.002739113</v>
      </c>
      <c r="AM342" s="26">
        <v>0.0467171</v>
      </c>
      <c r="AN342" s="50">
        <f t="shared" si="58"/>
        <v>0.049456213</v>
      </c>
      <c r="AO342" s="26">
        <v>63.2163</v>
      </c>
      <c r="AP342" s="26">
        <v>7.901428</v>
      </c>
      <c r="AQ342" s="29">
        <f t="shared" si="59"/>
        <v>71.117728</v>
      </c>
      <c r="AR342" s="26">
        <v>0.005934745</v>
      </c>
      <c r="AS342" s="26">
        <v>18.48764</v>
      </c>
      <c r="AT342" s="26">
        <v>0</v>
      </c>
      <c r="AU342" s="26">
        <v>0</v>
      </c>
      <c r="AV342" s="30">
        <f t="shared" si="60"/>
        <v>18.493574745</v>
      </c>
      <c r="AW342" s="26">
        <v>0.0703039</v>
      </c>
      <c r="AX342" s="26">
        <v>0</v>
      </c>
      <c r="AY342" s="26">
        <v>0.02358681</v>
      </c>
      <c r="AZ342" s="26">
        <v>0.1582599</v>
      </c>
      <c r="BA342" s="26">
        <v>0</v>
      </c>
      <c r="BB342" s="26">
        <v>0.4630623</v>
      </c>
      <c r="BC342" s="26">
        <v>0</v>
      </c>
      <c r="BD342" s="31">
        <f t="shared" si="61"/>
        <v>0.71521291</v>
      </c>
      <c r="BE342" s="26">
        <f t="shared" si="62"/>
        <v>99.99999777800001</v>
      </c>
    </row>
    <row r="343" spans="1:57" ht="12" customHeight="1">
      <c r="A343" s="2" t="s">
        <v>924</v>
      </c>
      <c r="B343" s="4">
        <v>91</v>
      </c>
      <c r="C343" s="4" t="s">
        <v>924</v>
      </c>
      <c r="D343" s="2" t="s">
        <v>64</v>
      </c>
      <c r="E343" s="22">
        <v>6</v>
      </c>
      <c r="F343" s="45">
        <v>37994.0741</v>
      </c>
      <c r="G343" s="44"/>
      <c r="H343" s="4" t="s">
        <v>763</v>
      </c>
      <c r="I343" s="4" t="s">
        <v>1054</v>
      </c>
      <c r="J343" s="25">
        <v>19</v>
      </c>
      <c r="K343" s="4" t="s">
        <v>939</v>
      </c>
      <c r="L343" s="12" t="s">
        <v>801</v>
      </c>
      <c r="M343" s="81" t="s">
        <v>860</v>
      </c>
      <c r="N343" s="60" t="s">
        <v>72</v>
      </c>
      <c r="O343" s="22" t="s">
        <v>969</v>
      </c>
      <c r="P343" s="95" t="s">
        <v>1203</v>
      </c>
      <c r="Q343" s="97" t="s">
        <v>72</v>
      </c>
      <c r="Z343" s="26">
        <v>0.734111</v>
      </c>
      <c r="AA343" s="26">
        <v>0.01496837</v>
      </c>
      <c r="AB343" s="26">
        <v>0.3806713</v>
      </c>
      <c r="AC343" s="26">
        <v>0.3650634</v>
      </c>
      <c r="AD343" s="26">
        <v>0.07464287</v>
      </c>
      <c r="AE343" s="26">
        <v>0.05824375</v>
      </c>
      <c r="AF343" s="27">
        <f t="shared" si="56"/>
        <v>1.6277006899999997</v>
      </c>
      <c r="AG343" s="26">
        <v>1.099416</v>
      </c>
      <c r="AH343" s="26">
        <v>0.002913609</v>
      </c>
      <c r="AI343" s="26">
        <v>0.00148523</v>
      </c>
      <c r="AJ343" s="26">
        <v>0.005775105</v>
      </c>
      <c r="AK343" s="26">
        <v>0.0217052</v>
      </c>
      <c r="AL343" s="28">
        <f t="shared" si="57"/>
        <v>1.1312951439999996</v>
      </c>
      <c r="AM343" s="26">
        <v>2.338562</v>
      </c>
      <c r="AN343" s="50">
        <f t="shared" si="58"/>
        <v>3.4698571439999997</v>
      </c>
      <c r="AO343" s="26">
        <v>35.79935</v>
      </c>
      <c r="AP343" s="26">
        <v>19.45398</v>
      </c>
      <c r="AQ343" s="29">
        <f t="shared" si="59"/>
        <v>55.25333</v>
      </c>
      <c r="AR343" s="26">
        <v>1.834475</v>
      </c>
      <c r="AS343" s="26">
        <v>34.51191</v>
      </c>
      <c r="AT343" s="26">
        <v>0.5621513</v>
      </c>
      <c r="AU343" s="26">
        <v>0.02741872</v>
      </c>
      <c r="AV343" s="30">
        <f t="shared" si="60"/>
        <v>36.935955019999994</v>
      </c>
      <c r="AW343" s="26">
        <v>0.4190101</v>
      </c>
      <c r="AX343" s="26">
        <v>0.2782828</v>
      </c>
      <c r="AY343" s="26">
        <v>1.19299</v>
      </c>
      <c r="AZ343" s="26">
        <v>0.7035394</v>
      </c>
      <c r="BA343" s="26">
        <v>0.01363237</v>
      </c>
      <c r="BB343" s="26">
        <v>0.09221928</v>
      </c>
      <c r="BC343" s="26">
        <v>0.01348314</v>
      </c>
      <c r="BD343" s="31">
        <f t="shared" si="61"/>
        <v>2.7131570899999997</v>
      </c>
      <c r="BE343" s="26">
        <f t="shared" si="62"/>
        <v>99.99999994399998</v>
      </c>
    </row>
    <row r="344" spans="1:57" ht="12" customHeight="1">
      <c r="A344" s="2" t="s">
        <v>924</v>
      </c>
      <c r="B344" s="4">
        <v>91</v>
      </c>
      <c r="C344" s="4" t="s">
        <v>924</v>
      </c>
      <c r="D344" s="2" t="s">
        <v>64</v>
      </c>
      <c r="E344" s="22">
        <v>6</v>
      </c>
      <c r="F344" s="45">
        <v>15724.9321</v>
      </c>
      <c r="G344" s="44">
        <v>22.159369863013715</v>
      </c>
      <c r="H344" s="4" t="s">
        <v>763</v>
      </c>
      <c r="I344" s="4" t="s">
        <v>860</v>
      </c>
      <c r="J344" s="25">
        <v>2</v>
      </c>
      <c r="K344" s="4" t="s">
        <v>940</v>
      </c>
      <c r="L344" s="13" t="s">
        <v>585</v>
      </c>
      <c r="M344" s="13"/>
      <c r="N344" s="62" t="s">
        <v>1203</v>
      </c>
      <c r="O344" s="2"/>
      <c r="P344" s="95" t="s">
        <v>1203</v>
      </c>
      <c r="Q344" s="99" t="s">
        <v>1203</v>
      </c>
      <c r="R344" s="2"/>
      <c r="S344" s="2"/>
      <c r="T344" s="2"/>
      <c r="U344" s="2"/>
      <c r="V344" s="2"/>
      <c r="W344" s="2"/>
      <c r="X344" s="2"/>
      <c r="Y344" s="2"/>
      <c r="Z344" s="26">
        <v>0.03441474</v>
      </c>
      <c r="AA344" s="26">
        <v>0</v>
      </c>
      <c r="AB344" s="26">
        <v>0.1125333</v>
      </c>
      <c r="AC344" s="26">
        <v>0.1102954</v>
      </c>
      <c r="AD344" s="26">
        <v>0.01488081</v>
      </c>
      <c r="AE344" s="26">
        <v>0.005042306</v>
      </c>
      <c r="AF344" s="27">
        <f t="shared" si="56"/>
        <v>0.277166556</v>
      </c>
      <c r="AG344" s="26">
        <v>0.0005036582</v>
      </c>
      <c r="AH344" s="26">
        <v>0.0005494453</v>
      </c>
      <c r="AI344" s="26">
        <v>0</v>
      </c>
      <c r="AJ344" s="26">
        <v>0</v>
      </c>
      <c r="AK344" s="26">
        <v>0</v>
      </c>
      <c r="AL344" s="28">
        <f t="shared" si="57"/>
        <v>0.0010531034999999998</v>
      </c>
      <c r="AM344" s="26">
        <v>0.3208703</v>
      </c>
      <c r="AN344" s="50">
        <f t="shared" si="58"/>
        <v>0.3219234035</v>
      </c>
      <c r="AO344" s="26">
        <v>25.8304</v>
      </c>
      <c r="AP344" s="26">
        <v>49.71946</v>
      </c>
      <c r="AQ344" s="29">
        <f t="shared" si="59"/>
        <v>75.54986</v>
      </c>
      <c r="AR344" s="26">
        <v>0.0002232122</v>
      </c>
      <c r="AS344" s="26">
        <v>20.89285</v>
      </c>
      <c r="AT344" s="26">
        <v>0.180882</v>
      </c>
      <c r="AU344" s="26">
        <v>0.03752826</v>
      </c>
      <c r="AV344" s="30">
        <f t="shared" si="60"/>
        <v>21.1114834722</v>
      </c>
      <c r="AW344" s="26">
        <v>0.07804413</v>
      </c>
      <c r="AX344" s="26">
        <v>0.001882995</v>
      </c>
      <c r="AY344" s="26">
        <v>0</v>
      </c>
      <c r="AZ344" s="26">
        <v>2.462396</v>
      </c>
      <c r="BA344" s="26">
        <v>0</v>
      </c>
      <c r="BB344" s="26">
        <v>0.1972394</v>
      </c>
      <c r="BC344" s="26">
        <v>0</v>
      </c>
      <c r="BD344" s="31">
        <f t="shared" si="61"/>
        <v>2.739562525</v>
      </c>
      <c r="BE344" s="26">
        <f t="shared" si="62"/>
        <v>99.99999595669999</v>
      </c>
    </row>
    <row r="345" spans="1:57" ht="12" customHeight="1">
      <c r="A345" s="2" t="s">
        <v>924</v>
      </c>
      <c r="B345" s="4">
        <v>91</v>
      </c>
      <c r="C345" s="4" t="s">
        <v>924</v>
      </c>
      <c r="D345" s="2" t="s">
        <v>64</v>
      </c>
      <c r="E345" s="22">
        <v>6</v>
      </c>
      <c r="F345" s="45">
        <v>63713.4275</v>
      </c>
      <c r="G345" s="44">
        <v>1768.970643835616</v>
      </c>
      <c r="H345" s="4" t="s">
        <v>763</v>
      </c>
      <c r="I345" s="4" t="s">
        <v>860</v>
      </c>
      <c r="J345" s="25">
        <v>13</v>
      </c>
      <c r="K345" s="4" t="s">
        <v>941</v>
      </c>
      <c r="L345" s="13" t="s">
        <v>491</v>
      </c>
      <c r="M345" s="81" t="s">
        <v>860</v>
      </c>
      <c r="N345" s="62" t="s">
        <v>72</v>
      </c>
      <c r="O345" s="2"/>
      <c r="P345" s="95" t="s">
        <v>1203</v>
      </c>
      <c r="Q345" s="99" t="s">
        <v>72</v>
      </c>
      <c r="R345" s="2"/>
      <c r="S345" s="2"/>
      <c r="T345" s="2"/>
      <c r="U345" s="2"/>
      <c r="V345" s="2"/>
      <c r="W345" s="2"/>
      <c r="X345" s="2"/>
      <c r="Y345" s="2"/>
      <c r="Z345" s="26">
        <v>0.4765908</v>
      </c>
      <c r="AA345" s="26">
        <v>0.008951474</v>
      </c>
      <c r="AB345" s="26">
        <v>0.3205622</v>
      </c>
      <c r="AC345" s="26">
        <v>0.2731407</v>
      </c>
      <c r="AD345" s="26">
        <v>0.048423</v>
      </c>
      <c r="AE345" s="26">
        <v>0.04301143</v>
      </c>
      <c r="AF345" s="27">
        <f t="shared" si="56"/>
        <v>1.170679604</v>
      </c>
      <c r="AG345" s="26">
        <v>0.8090567</v>
      </c>
      <c r="AH345" s="26">
        <v>0.0019437</v>
      </c>
      <c r="AI345" s="26">
        <v>0.001145596</v>
      </c>
      <c r="AJ345" s="26">
        <v>0.003443853</v>
      </c>
      <c r="AK345" s="26">
        <v>0.01311998</v>
      </c>
      <c r="AL345" s="28">
        <f t="shared" si="57"/>
        <v>0.828709829</v>
      </c>
      <c r="AM345" s="26">
        <v>1.555075</v>
      </c>
      <c r="AN345" s="50">
        <f t="shared" si="58"/>
        <v>2.383784829</v>
      </c>
      <c r="AO345" s="26">
        <v>31.29681</v>
      </c>
      <c r="AP345" s="26">
        <v>33.17889</v>
      </c>
      <c r="AQ345" s="29">
        <f t="shared" si="59"/>
        <v>64.4757</v>
      </c>
      <c r="AR345" s="26">
        <v>1.13733</v>
      </c>
      <c r="AS345" s="26">
        <v>27.69803</v>
      </c>
      <c r="AT345" s="26">
        <v>0.3821094</v>
      </c>
      <c r="AU345" s="26">
        <v>0.03256969</v>
      </c>
      <c r="AV345" s="30">
        <f t="shared" si="60"/>
        <v>29.250039089999998</v>
      </c>
      <c r="AW345" s="26">
        <v>0.3228633</v>
      </c>
      <c r="AX345" s="26">
        <v>0.1664124</v>
      </c>
      <c r="AY345" s="26">
        <v>0.7123817</v>
      </c>
      <c r="AZ345" s="26">
        <v>1.393262</v>
      </c>
      <c r="BA345" s="26">
        <v>0.008129356</v>
      </c>
      <c r="BB345" s="26">
        <v>0.1087017</v>
      </c>
      <c r="BC345" s="26">
        <v>0.008040364</v>
      </c>
      <c r="BD345" s="31">
        <f t="shared" si="61"/>
        <v>2.7197908200000005</v>
      </c>
      <c r="BE345" s="26">
        <f t="shared" si="62"/>
        <v>99.99999434300001</v>
      </c>
    </row>
    <row r="346" spans="1:57" ht="12" customHeight="1">
      <c r="A346" s="2" t="s">
        <v>924</v>
      </c>
      <c r="B346" s="4">
        <v>91</v>
      </c>
      <c r="C346" s="4" t="s">
        <v>924</v>
      </c>
      <c r="D346" s="2" t="s">
        <v>64</v>
      </c>
      <c r="E346" s="22">
        <v>6</v>
      </c>
      <c r="F346" s="45">
        <v>74747.2732</v>
      </c>
      <c r="G346" s="44">
        <v>1022.917808219178</v>
      </c>
      <c r="H346" s="4" t="s">
        <v>763</v>
      </c>
      <c r="I346" s="4" t="s">
        <v>860</v>
      </c>
      <c r="J346" s="25">
        <v>11</v>
      </c>
      <c r="K346" s="4" t="s">
        <v>942</v>
      </c>
      <c r="L346" s="13" t="s">
        <v>586</v>
      </c>
      <c r="M346" s="13"/>
      <c r="N346" s="62" t="s">
        <v>1203</v>
      </c>
      <c r="O346" s="2"/>
      <c r="P346" s="95" t="s">
        <v>1203</v>
      </c>
      <c r="Q346" s="99" t="s">
        <v>1203</v>
      </c>
      <c r="R346" s="2"/>
      <c r="S346" s="2"/>
      <c r="T346" s="2"/>
      <c r="U346" s="2"/>
      <c r="V346" s="2"/>
      <c r="W346" s="2"/>
      <c r="X346" s="2"/>
      <c r="Y346" s="2"/>
      <c r="Z346" s="26">
        <v>0.412839</v>
      </c>
      <c r="AA346" s="26">
        <v>0.007655379</v>
      </c>
      <c r="AB346" s="26">
        <v>0.2954232</v>
      </c>
      <c r="AC346" s="26">
        <v>0.2402956</v>
      </c>
      <c r="AD346" s="26">
        <v>0.04156276</v>
      </c>
      <c r="AE346" s="26">
        <v>0.03727151</v>
      </c>
      <c r="AF346" s="27">
        <f t="shared" si="56"/>
        <v>1.0350474490000001</v>
      </c>
      <c r="AG346" s="26">
        <v>0.7809041</v>
      </c>
      <c r="AH346" s="26">
        <v>0.002523698</v>
      </c>
      <c r="AI346" s="26">
        <v>0.00114024</v>
      </c>
      <c r="AJ346" s="26">
        <v>0.005544671</v>
      </c>
      <c r="AK346" s="26">
        <v>0.01344688</v>
      </c>
      <c r="AL346" s="28">
        <f t="shared" si="57"/>
        <v>0.803559589</v>
      </c>
      <c r="AM346" s="26">
        <v>1.350354</v>
      </c>
      <c r="AN346" s="50">
        <f t="shared" si="58"/>
        <v>2.153913589</v>
      </c>
      <c r="AO346" s="26">
        <v>30.10129</v>
      </c>
      <c r="AP346" s="26">
        <v>36.67192</v>
      </c>
      <c r="AQ346" s="29">
        <f t="shared" si="59"/>
        <v>66.77321</v>
      </c>
      <c r="AR346" s="26">
        <v>0.9777911</v>
      </c>
      <c r="AS346" s="26">
        <v>25.99963</v>
      </c>
      <c r="AT346" s="26">
        <v>0.3726729</v>
      </c>
      <c r="AU346" s="26">
        <v>0.03038913</v>
      </c>
      <c r="AV346" s="30">
        <f t="shared" si="60"/>
        <v>27.380483130000002</v>
      </c>
      <c r="AW346" s="26">
        <v>0.5075102</v>
      </c>
      <c r="AX346" s="26">
        <v>0.1511004</v>
      </c>
      <c r="AY346" s="26">
        <v>0.6072192</v>
      </c>
      <c r="AZ346" s="26">
        <v>1.280907</v>
      </c>
      <c r="BA346" s="26">
        <v>0.006930538</v>
      </c>
      <c r="BB346" s="26">
        <v>0.09681682</v>
      </c>
      <c r="BC346" s="26">
        <v>0.006853478</v>
      </c>
      <c r="BD346" s="31">
        <f t="shared" si="61"/>
        <v>2.6573376360000003</v>
      </c>
      <c r="BE346" s="26">
        <f t="shared" si="62"/>
        <v>99.999991804</v>
      </c>
    </row>
    <row r="347" spans="1:57" ht="12" customHeight="1">
      <c r="A347" s="2" t="s">
        <v>924</v>
      </c>
      <c r="B347" s="4">
        <v>91</v>
      </c>
      <c r="C347" s="4" t="s">
        <v>924</v>
      </c>
      <c r="D347" s="2" t="s">
        <v>64</v>
      </c>
      <c r="E347" s="22">
        <v>6</v>
      </c>
      <c r="F347" s="45">
        <v>77556.3919</v>
      </c>
      <c r="G347" s="44">
        <v>821.9835616438356</v>
      </c>
      <c r="H347" s="4" t="s">
        <v>763</v>
      </c>
      <c r="I347" s="4" t="s">
        <v>860</v>
      </c>
      <c r="J347" s="25">
        <v>13</v>
      </c>
      <c r="K347" s="4" t="s">
        <v>953</v>
      </c>
      <c r="L347" s="13" t="s">
        <v>1114</v>
      </c>
      <c r="M347" s="81" t="s">
        <v>860</v>
      </c>
      <c r="N347" s="62" t="s">
        <v>72</v>
      </c>
      <c r="O347" s="2"/>
      <c r="P347" s="95" t="s">
        <v>1203</v>
      </c>
      <c r="Q347" s="99" t="s">
        <v>72</v>
      </c>
      <c r="R347" s="2"/>
      <c r="S347" s="2"/>
      <c r="T347" s="2"/>
      <c r="U347" s="2"/>
      <c r="V347" s="2"/>
      <c r="W347" s="2" t="s">
        <v>860</v>
      </c>
      <c r="X347" s="2"/>
      <c r="Y347" s="2"/>
      <c r="Z347" s="26">
        <v>0.4662139</v>
      </c>
      <c r="AA347" s="26">
        <v>0.007378099</v>
      </c>
      <c r="AB347" s="26">
        <v>0.3390223</v>
      </c>
      <c r="AC347" s="26">
        <v>0.2692112</v>
      </c>
      <c r="AD347" s="26">
        <v>0.04011421</v>
      </c>
      <c r="AE347" s="26">
        <v>0.03919165</v>
      </c>
      <c r="AF347" s="27">
        <f t="shared" si="56"/>
        <v>1.161131359</v>
      </c>
      <c r="AG347" s="26">
        <v>0.9434752</v>
      </c>
      <c r="AH347" s="26">
        <v>0.002432289</v>
      </c>
      <c r="AI347" s="26">
        <v>0.00109894</v>
      </c>
      <c r="AJ347" s="26">
        <v>0.0259185</v>
      </c>
      <c r="AK347" s="26">
        <v>0.05895864</v>
      </c>
      <c r="AL347" s="28">
        <f t="shared" si="57"/>
        <v>1.031883569</v>
      </c>
      <c r="AM347" s="26">
        <v>1.353279</v>
      </c>
      <c r="AN347" s="50">
        <f t="shared" si="58"/>
        <v>2.385162569</v>
      </c>
      <c r="AO347" s="26">
        <v>30.16838</v>
      </c>
      <c r="AP347" s="26">
        <v>37.18394</v>
      </c>
      <c r="AQ347" s="29">
        <f t="shared" si="59"/>
        <v>67.35231999999999</v>
      </c>
      <c r="AR347" s="26">
        <v>0.9426408</v>
      </c>
      <c r="AS347" s="26">
        <v>25.06266</v>
      </c>
      <c r="AT347" s="26">
        <v>0.3591746</v>
      </c>
      <c r="AU347" s="26">
        <v>0.02928843</v>
      </c>
      <c r="AV347" s="30">
        <f t="shared" si="60"/>
        <v>26.39376383</v>
      </c>
      <c r="AW347" s="26">
        <v>0.4955</v>
      </c>
      <c r="AX347" s="26">
        <v>0.1456554</v>
      </c>
      <c r="AY347" s="26">
        <v>0.5852255</v>
      </c>
      <c r="AZ347" s="26">
        <v>1.369114</v>
      </c>
      <c r="BA347" s="26">
        <v>0.006679512</v>
      </c>
      <c r="BB347" s="26">
        <v>0.09884076</v>
      </c>
      <c r="BC347" s="26">
        <v>0.006605243</v>
      </c>
      <c r="BD347" s="31">
        <f t="shared" si="61"/>
        <v>2.7076204149999996</v>
      </c>
      <c r="BE347" s="26">
        <f t="shared" si="62"/>
        <v>99.99999817299998</v>
      </c>
    </row>
    <row r="348" spans="1:57" ht="12" customHeight="1">
      <c r="A348" s="2" t="s">
        <v>487</v>
      </c>
      <c r="B348" s="4">
        <v>94</v>
      </c>
      <c r="C348" s="4" t="s">
        <v>487</v>
      </c>
      <c r="D348" s="2" t="s">
        <v>65</v>
      </c>
      <c r="E348" s="22">
        <v>6</v>
      </c>
      <c r="F348" s="45">
        <v>163.0044855038</v>
      </c>
      <c r="G348" s="44">
        <v>81.0617808219178</v>
      </c>
      <c r="H348" s="4" t="s">
        <v>665</v>
      </c>
      <c r="I348" s="4" t="s">
        <v>860</v>
      </c>
      <c r="J348" s="25">
        <v>0</v>
      </c>
      <c r="K348" s="4" t="s">
        <v>313</v>
      </c>
      <c r="L348" s="13" t="s">
        <v>1361</v>
      </c>
      <c r="M348" s="13"/>
      <c r="N348" s="60" t="s">
        <v>483</v>
      </c>
      <c r="O348" s="22" t="s">
        <v>483</v>
      </c>
      <c r="P348" s="95" t="s">
        <v>1203</v>
      </c>
      <c r="Q348" s="97" t="s">
        <v>1203</v>
      </c>
      <c r="V348" s="22" t="s">
        <v>860</v>
      </c>
      <c r="Z348" s="26">
        <v>0</v>
      </c>
      <c r="AA348" s="26">
        <v>0</v>
      </c>
      <c r="AB348" s="26">
        <v>0.2468004</v>
      </c>
      <c r="AC348" s="26">
        <v>0.01380316</v>
      </c>
      <c r="AD348" s="26">
        <v>0.04085734</v>
      </c>
      <c r="AE348" s="26">
        <v>0</v>
      </c>
      <c r="AF348" s="27">
        <f aca="true" t="shared" si="63" ref="AF348:AF369">SUM(Z348:AE348)</f>
        <v>0.30146090000000003</v>
      </c>
      <c r="AG348" s="26">
        <v>0</v>
      </c>
      <c r="AH348" s="26">
        <v>0</v>
      </c>
      <c r="AI348" s="26">
        <v>0</v>
      </c>
      <c r="AJ348" s="26">
        <v>0</v>
      </c>
      <c r="AK348" s="26">
        <v>0</v>
      </c>
      <c r="AL348" s="28">
        <f aca="true" t="shared" si="64" ref="AL348:AL369">SUM(AG348:AK348)</f>
        <v>0</v>
      </c>
      <c r="AM348" s="26">
        <v>0.007729767</v>
      </c>
      <c r="AN348" s="50">
        <f aca="true" t="shared" si="65" ref="AN348:AN369">AL348+AM348</f>
        <v>0.007729767</v>
      </c>
      <c r="AO348" s="26">
        <v>1.567486</v>
      </c>
      <c r="AP348" s="26">
        <v>8.251527</v>
      </c>
      <c r="AQ348" s="29">
        <f aca="true" t="shared" si="66" ref="AQ348:AQ369">SUM(AO348:AP348)</f>
        <v>9.819013</v>
      </c>
      <c r="AR348" s="26">
        <v>5.61678</v>
      </c>
      <c r="AS348" s="26">
        <v>58.10908</v>
      </c>
      <c r="AT348" s="26">
        <v>0</v>
      </c>
      <c r="AU348" s="26">
        <v>0</v>
      </c>
      <c r="AV348" s="30">
        <f aca="true" t="shared" si="67" ref="AV348:AV369">SUM(AR348:AU348)</f>
        <v>63.72586</v>
      </c>
      <c r="AW348" s="26">
        <v>0.07453704</v>
      </c>
      <c r="AX348" s="26">
        <v>0</v>
      </c>
      <c r="AY348" s="26">
        <v>18.95063</v>
      </c>
      <c r="AZ348" s="26">
        <v>0.1960048</v>
      </c>
      <c r="BA348" s="26">
        <v>6.924767</v>
      </c>
      <c r="BB348" s="26">
        <v>0</v>
      </c>
      <c r="BC348" s="26">
        <v>0</v>
      </c>
      <c r="BD348" s="31">
        <f aca="true" t="shared" si="68" ref="BD348:BD369">SUM(AW348:BC348)</f>
        <v>26.14593884</v>
      </c>
      <c r="BE348" s="26">
        <f aca="true" t="shared" si="69" ref="BE348:BE369">AF348+AN348+AQ348+AV348+BD348</f>
        <v>100.00000250699999</v>
      </c>
    </row>
    <row r="349" spans="1:57" ht="12" customHeight="1">
      <c r="A349" s="2" t="s">
        <v>487</v>
      </c>
      <c r="B349" s="4">
        <v>94</v>
      </c>
      <c r="C349" s="4" t="s">
        <v>487</v>
      </c>
      <c r="D349" s="2" t="s">
        <v>65</v>
      </c>
      <c r="E349" s="22">
        <v>6</v>
      </c>
      <c r="F349" s="45">
        <v>28.50286932567</v>
      </c>
      <c r="G349" s="44">
        <v>10.111232876712318</v>
      </c>
      <c r="H349" s="4" t="s">
        <v>821</v>
      </c>
      <c r="I349" s="4" t="s">
        <v>860</v>
      </c>
      <c r="J349" s="25">
        <v>6</v>
      </c>
      <c r="K349" s="4" t="s">
        <v>673</v>
      </c>
      <c r="L349" s="13" t="s">
        <v>1362</v>
      </c>
      <c r="M349" s="13"/>
      <c r="N349" s="62" t="s">
        <v>72</v>
      </c>
      <c r="O349" s="2"/>
      <c r="P349" s="95" t="s">
        <v>4</v>
      </c>
      <c r="Q349" s="99" t="s">
        <v>72</v>
      </c>
      <c r="R349" s="2"/>
      <c r="S349" s="2"/>
      <c r="T349" s="2"/>
      <c r="U349" s="2"/>
      <c r="V349" s="2"/>
      <c r="W349" s="2"/>
      <c r="X349" s="2"/>
      <c r="Y349" s="2"/>
      <c r="Z349" s="26">
        <v>2.200543</v>
      </c>
      <c r="AA349" s="26">
        <v>0</v>
      </c>
      <c r="AB349" s="26">
        <v>2.408916</v>
      </c>
      <c r="AC349" s="26">
        <v>0.01578582</v>
      </c>
      <c r="AD349" s="26">
        <v>1.060807</v>
      </c>
      <c r="AE349" s="26">
        <v>0</v>
      </c>
      <c r="AF349" s="27">
        <f t="shared" si="63"/>
        <v>5.686051819999999</v>
      </c>
      <c r="AG349" s="26">
        <v>0</v>
      </c>
      <c r="AH349" s="26">
        <v>0</v>
      </c>
      <c r="AI349" s="26">
        <v>0</v>
      </c>
      <c r="AJ349" s="26">
        <v>0</v>
      </c>
      <c r="AK349" s="26">
        <v>0</v>
      </c>
      <c r="AL349" s="28">
        <f t="shared" si="64"/>
        <v>0</v>
      </c>
      <c r="AM349" s="26">
        <v>0</v>
      </c>
      <c r="AN349" s="50">
        <f t="shared" si="65"/>
        <v>0</v>
      </c>
      <c r="AO349" s="26">
        <v>1.032393</v>
      </c>
      <c r="AP349" s="26">
        <v>5.512408</v>
      </c>
      <c r="AQ349" s="29">
        <f t="shared" si="66"/>
        <v>6.544801</v>
      </c>
      <c r="AR349" s="26">
        <v>5.392436</v>
      </c>
      <c r="AS349" s="26">
        <v>57.70979</v>
      </c>
      <c r="AT349" s="26">
        <v>0</v>
      </c>
      <c r="AU349" s="26">
        <v>0</v>
      </c>
      <c r="AV349" s="30">
        <f t="shared" si="67"/>
        <v>63.102226</v>
      </c>
      <c r="AW349" s="26">
        <v>0.02210014</v>
      </c>
      <c r="AX349" s="26">
        <v>0</v>
      </c>
      <c r="AY349" s="26">
        <v>20.31951</v>
      </c>
      <c r="AZ349" s="26">
        <v>0</v>
      </c>
      <c r="BA349" s="26">
        <v>4.325314</v>
      </c>
      <c r="BB349" s="26">
        <v>0</v>
      </c>
      <c r="BC349" s="26">
        <v>0</v>
      </c>
      <c r="BD349" s="31">
        <f t="shared" si="68"/>
        <v>24.66692414</v>
      </c>
      <c r="BE349" s="26">
        <f t="shared" si="69"/>
        <v>100.00000295999999</v>
      </c>
    </row>
    <row r="350" spans="1:57" ht="12" customHeight="1">
      <c r="A350" s="2" t="s">
        <v>487</v>
      </c>
      <c r="B350" s="4">
        <v>94</v>
      </c>
      <c r="C350" s="4" t="s">
        <v>487</v>
      </c>
      <c r="D350" s="2" t="s">
        <v>65</v>
      </c>
      <c r="E350" s="22">
        <v>6</v>
      </c>
      <c r="F350" s="45">
        <v>263.4338970983</v>
      </c>
      <c r="G350" s="44">
        <v>148.7917808219178</v>
      </c>
      <c r="H350" s="4" t="s">
        <v>351</v>
      </c>
      <c r="I350" s="4" t="s">
        <v>860</v>
      </c>
      <c r="J350" s="25">
        <v>12</v>
      </c>
      <c r="K350" s="4" t="s">
        <v>674</v>
      </c>
      <c r="L350" s="13" t="s">
        <v>1363</v>
      </c>
      <c r="M350" s="13"/>
      <c r="N350" s="63" t="s">
        <v>483</v>
      </c>
      <c r="O350" s="2"/>
      <c r="P350" s="95" t="s">
        <v>1203</v>
      </c>
      <c r="Q350" s="100" t="s">
        <v>1203</v>
      </c>
      <c r="R350" s="2" t="s">
        <v>860</v>
      </c>
      <c r="S350" s="2"/>
      <c r="T350" s="2"/>
      <c r="U350" s="2"/>
      <c r="V350" s="2" t="s">
        <v>860</v>
      </c>
      <c r="W350" s="2"/>
      <c r="X350" s="2"/>
      <c r="Y350" s="2"/>
      <c r="Z350" s="26">
        <v>1.217337</v>
      </c>
      <c r="AA350" s="26">
        <v>0.06423222</v>
      </c>
      <c r="AB350" s="26">
        <v>0.7017711</v>
      </c>
      <c r="AC350" s="26">
        <v>0.1083065</v>
      </c>
      <c r="AD350" s="26">
        <v>0.6990379</v>
      </c>
      <c r="AE350" s="26">
        <v>0.04475756</v>
      </c>
      <c r="AF350" s="27">
        <f t="shared" si="63"/>
        <v>2.8354422799999996</v>
      </c>
      <c r="AG350" s="26">
        <v>0.001024982</v>
      </c>
      <c r="AH350" s="26">
        <v>0</v>
      </c>
      <c r="AI350" s="26">
        <v>0</v>
      </c>
      <c r="AJ350" s="26">
        <v>0</v>
      </c>
      <c r="AK350" s="26">
        <v>0</v>
      </c>
      <c r="AL350" s="28">
        <f t="shared" si="64"/>
        <v>0.001024982</v>
      </c>
      <c r="AM350" s="26">
        <v>0.6809298</v>
      </c>
      <c r="AN350" s="50">
        <f t="shared" si="65"/>
        <v>0.681954782</v>
      </c>
      <c r="AO350" s="26">
        <v>7.806265</v>
      </c>
      <c r="AP350" s="26">
        <v>9.411045</v>
      </c>
      <c r="AQ350" s="29">
        <f t="shared" si="66"/>
        <v>17.217309999999998</v>
      </c>
      <c r="AR350" s="26">
        <v>13.57247</v>
      </c>
      <c r="AS350" s="26">
        <v>54.34353</v>
      </c>
      <c r="AT350" s="26">
        <v>0.8753348</v>
      </c>
      <c r="AU350" s="26">
        <v>0</v>
      </c>
      <c r="AV350" s="30">
        <f t="shared" si="67"/>
        <v>68.7913348</v>
      </c>
      <c r="AW350" s="26">
        <v>0.05910731</v>
      </c>
      <c r="AX350" s="26">
        <v>0</v>
      </c>
      <c r="AY350" s="26">
        <v>6.493946</v>
      </c>
      <c r="AZ350" s="26">
        <v>0.174247</v>
      </c>
      <c r="BA350" s="26">
        <v>3.294293</v>
      </c>
      <c r="BB350" s="26">
        <v>0</v>
      </c>
      <c r="BC350" s="26">
        <v>0.4523588</v>
      </c>
      <c r="BD350" s="31">
        <f t="shared" si="68"/>
        <v>10.47395211</v>
      </c>
      <c r="BE350" s="26">
        <f t="shared" si="69"/>
        <v>99.999993972</v>
      </c>
    </row>
    <row r="351" spans="1:57" ht="12" customHeight="1">
      <c r="A351" s="2" t="s">
        <v>487</v>
      </c>
      <c r="B351" s="4">
        <v>94</v>
      </c>
      <c r="C351" s="4" t="s">
        <v>487</v>
      </c>
      <c r="D351" s="2" t="s">
        <v>65</v>
      </c>
      <c r="E351" s="22">
        <v>6</v>
      </c>
      <c r="F351" s="45">
        <v>11399.50680667</v>
      </c>
      <c r="G351" s="44">
        <v>2625.558904109589</v>
      </c>
      <c r="H351" s="4" t="s">
        <v>763</v>
      </c>
      <c r="I351" s="4" t="s">
        <v>860</v>
      </c>
      <c r="J351" s="25">
        <v>4</v>
      </c>
      <c r="K351" s="4" t="s">
        <v>675</v>
      </c>
      <c r="L351" s="13" t="s">
        <v>1364</v>
      </c>
      <c r="M351" s="13"/>
      <c r="N351" s="62" t="s">
        <v>483</v>
      </c>
      <c r="O351" s="2"/>
      <c r="P351" s="95" t="s">
        <v>1203</v>
      </c>
      <c r="Q351" s="99" t="s">
        <v>1203</v>
      </c>
      <c r="R351" s="2"/>
      <c r="S351" s="2"/>
      <c r="T351" s="2"/>
      <c r="U351" s="2"/>
      <c r="V351" s="2" t="s">
        <v>860</v>
      </c>
      <c r="W351" s="2"/>
      <c r="X351" s="2"/>
      <c r="Y351" s="2"/>
      <c r="Z351" s="26">
        <v>0.190942</v>
      </c>
      <c r="AA351" s="26">
        <v>0.01400583</v>
      </c>
      <c r="AB351" s="26">
        <v>0.2652266</v>
      </c>
      <c r="AC351" s="26">
        <v>0.06365786</v>
      </c>
      <c r="AD351" s="26">
        <v>0.1606092</v>
      </c>
      <c r="AE351" s="26">
        <v>0.03142234</v>
      </c>
      <c r="AF351" s="27">
        <f t="shared" si="63"/>
        <v>0.72586383</v>
      </c>
      <c r="AG351" s="26">
        <v>0.0945828</v>
      </c>
      <c r="AH351" s="26">
        <v>0</v>
      </c>
      <c r="AI351" s="26">
        <v>0</v>
      </c>
      <c r="AJ351" s="26">
        <v>0</v>
      </c>
      <c r="AK351" s="26">
        <v>0</v>
      </c>
      <c r="AL351" s="28">
        <f t="shared" si="64"/>
        <v>0.0945828</v>
      </c>
      <c r="AM351" s="26">
        <v>2.081043</v>
      </c>
      <c r="AN351" s="50">
        <f t="shared" si="65"/>
        <v>2.1756258</v>
      </c>
      <c r="AO351" s="26">
        <v>11.29538</v>
      </c>
      <c r="AP351" s="26">
        <v>16.72657</v>
      </c>
      <c r="AQ351" s="29">
        <f t="shared" si="66"/>
        <v>28.021949999999997</v>
      </c>
      <c r="AR351" s="26">
        <v>12.25928</v>
      </c>
      <c r="AS351" s="26">
        <v>46.48877</v>
      </c>
      <c r="AT351" s="26">
        <v>0.8827071</v>
      </c>
      <c r="AU351" s="26">
        <v>0.0008526664</v>
      </c>
      <c r="AV351" s="30">
        <f t="shared" si="67"/>
        <v>59.631609766400004</v>
      </c>
      <c r="AW351" s="26">
        <v>0.8627641</v>
      </c>
      <c r="AX351" s="26">
        <v>0.0001815864</v>
      </c>
      <c r="AY351" s="26">
        <v>5.617437</v>
      </c>
      <c r="AZ351" s="26">
        <v>1.389688</v>
      </c>
      <c r="BA351" s="26">
        <v>1.206357</v>
      </c>
      <c r="BB351" s="26">
        <v>0.09247483</v>
      </c>
      <c r="BC351" s="26">
        <v>0.2760428</v>
      </c>
      <c r="BD351" s="31">
        <f t="shared" si="68"/>
        <v>9.444945316400002</v>
      </c>
      <c r="BE351" s="26">
        <f t="shared" si="69"/>
        <v>99.9999947128</v>
      </c>
    </row>
    <row r="352" spans="1:57" ht="12" customHeight="1">
      <c r="A352" s="2" t="s">
        <v>487</v>
      </c>
      <c r="B352" s="4">
        <v>94</v>
      </c>
      <c r="C352" s="4" t="s">
        <v>487</v>
      </c>
      <c r="D352" s="2" t="s">
        <v>65</v>
      </c>
      <c r="E352" s="22">
        <v>6</v>
      </c>
      <c r="F352" s="45">
        <v>253.7830697202</v>
      </c>
      <c r="G352" s="44">
        <v>5.518493150684935</v>
      </c>
      <c r="H352" s="4" t="s">
        <v>665</v>
      </c>
      <c r="I352" s="4" t="s">
        <v>860</v>
      </c>
      <c r="J352" s="25">
        <v>0</v>
      </c>
      <c r="K352" s="4" t="s">
        <v>676</v>
      </c>
      <c r="L352" s="13" t="s">
        <v>1075</v>
      </c>
      <c r="M352" s="13"/>
      <c r="N352" s="60" t="s">
        <v>483</v>
      </c>
      <c r="O352" s="22" t="s">
        <v>483</v>
      </c>
      <c r="P352" s="95" t="s">
        <v>1203</v>
      </c>
      <c r="Q352" s="97" t="s">
        <v>1203</v>
      </c>
      <c r="V352" s="22" t="s">
        <v>860</v>
      </c>
      <c r="Z352" s="26">
        <v>0</v>
      </c>
      <c r="AA352" s="26">
        <v>0</v>
      </c>
      <c r="AB352" s="26">
        <v>0</v>
      </c>
      <c r="AC352" s="26">
        <v>0</v>
      </c>
      <c r="AD352" s="26">
        <v>0</v>
      </c>
      <c r="AE352" s="26">
        <v>0</v>
      </c>
      <c r="AF352" s="27">
        <f t="shared" si="63"/>
        <v>0</v>
      </c>
      <c r="AG352" s="26">
        <v>0</v>
      </c>
      <c r="AH352" s="26">
        <v>0.009929993</v>
      </c>
      <c r="AI352" s="26">
        <v>0</v>
      </c>
      <c r="AJ352" s="26">
        <v>0</v>
      </c>
      <c r="AK352" s="26">
        <v>0</v>
      </c>
      <c r="AL352" s="28">
        <f t="shared" si="64"/>
        <v>0.009929993</v>
      </c>
      <c r="AM352" s="26">
        <v>0.1688099</v>
      </c>
      <c r="AN352" s="50">
        <f t="shared" si="65"/>
        <v>0.178739893</v>
      </c>
      <c r="AO352" s="26">
        <v>2.633931</v>
      </c>
      <c r="AP352" s="26">
        <v>19.49648</v>
      </c>
      <c r="AQ352" s="29">
        <f t="shared" si="66"/>
        <v>22.130411</v>
      </c>
      <c r="AR352" s="26">
        <v>10.11441</v>
      </c>
      <c r="AS352" s="26">
        <v>63.48671</v>
      </c>
      <c r="AT352" s="26">
        <v>2.752736</v>
      </c>
      <c r="AU352" s="26">
        <v>0.002837141</v>
      </c>
      <c r="AV352" s="30">
        <f t="shared" si="67"/>
        <v>76.35669314100001</v>
      </c>
      <c r="AW352" s="26">
        <v>0.001773213</v>
      </c>
      <c r="AX352" s="26">
        <v>0.00531964</v>
      </c>
      <c r="AY352" s="26">
        <v>0</v>
      </c>
      <c r="AZ352" s="26">
        <v>1.219261</v>
      </c>
      <c r="BA352" s="26">
        <v>0</v>
      </c>
      <c r="BB352" s="26">
        <v>0</v>
      </c>
      <c r="BC352" s="26">
        <v>0.1078114</v>
      </c>
      <c r="BD352" s="31">
        <f t="shared" si="68"/>
        <v>1.334165253</v>
      </c>
      <c r="BE352" s="26">
        <f t="shared" si="69"/>
        <v>100.000009287</v>
      </c>
    </row>
    <row r="353" spans="1:57" ht="12" customHeight="1">
      <c r="A353" s="2" t="s">
        <v>487</v>
      </c>
      <c r="B353" s="4">
        <v>94</v>
      </c>
      <c r="C353" s="4" t="s">
        <v>487</v>
      </c>
      <c r="D353" s="2" t="s">
        <v>65</v>
      </c>
      <c r="E353" s="22">
        <v>6</v>
      </c>
      <c r="F353" s="45">
        <v>20698.60718618</v>
      </c>
      <c r="G353" s="44">
        <v>4983.657534246576</v>
      </c>
      <c r="H353" s="4" t="s">
        <v>763</v>
      </c>
      <c r="I353" s="4" t="s">
        <v>860</v>
      </c>
      <c r="J353" s="25">
        <v>4</v>
      </c>
      <c r="K353" s="4" t="s">
        <v>677</v>
      </c>
      <c r="L353" s="13" t="s">
        <v>1365</v>
      </c>
      <c r="M353" s="13"/>
      <c r="N353" s="62" t="s">
        <v>483</v>
      </c>
      <c r="O353" s="2"/>
      <c r="P353" s="95" t="s">
        <v>1203</v>
      </c>
      <c r="Q353" s="99" t="s">
        <v>1203</v>
      </c>
      <c r="R353" s="2"/>
      <c r="S353" s="2"/>
      <c r="T353" s="2"/>
      <c r="U353" s="2"/>
      <c r="V353" s="2" t="s">
        <v>860</v>
      </c>
      <c r="W353" s="2"/>
      <c r="X353" s="2"/>
      <c r="Y353" s="2"/>
      <c r="Z353" s="26">
        <v>0.2195148</v>
      </c>
      <c r="AA353" s="26">
        <v>0.01779685</v>
      </c>
      <c r="AB353" s="26">
        <v>0.1812687</v>
      </c>
      <c r="AC353" s="26">
        <v>0.06935249</v>
      </c>
      <c r="AD353" s="26">
        <v>0.1140772</v>
      </c>
      <c r="AE353" s="26">
        <v>0.02066226</v>
      </c>
      <c r="AF353" s="27">
        <f t="shared" si="63"/>
        <v>0.6226723000000001</v>
      </c>
      <c r="AG353" s="26">
        <v>0.3072728</v>
      </c>
      <c r="AH353" s="26">
        <v>0.0008783199</v>
      </c>
      <c r="AI353" s="26">
        <v>0</v>
      </c>
      <c r="AJ353" s="26">
        <v>0</v>
      </c>
      <c r="AK353" s="26">
        <v>0.001961001</v>
      </c>
      <c r="AL353" s="28">
        <f t="shared" si="64"/>
        <v>0.3101121209</v>
      </c>
      <c r="AM353" s="26">
        <v>2.347514</v>
      </c>
      <c r="AN353" s="50">
        <f t="shared" si="65"/>
        <v>2.6576261209</v>
      </c>
      <c r="AO353" s="26">
        <v>11.62645</v>
      </c>
      <c r="AP353" s="26">
        <v>16.65823</v>
      </c>
      <c r="AQ353" s="29">
        <f t="shared" si="66"/>
        <v>28.28468</v>
      </c>
      <c r="AR353" s="26">
        <v>16.47865</v>
      </c>
      <c r="AS353" s="26">
        <v>41.82163</v>
      </c>
      <c r="AT353" s="26">
        <v>1.645993</v>
      </c>
      <c r="AU353" s="26">
        <v>0.001065289</v>
      </c>
      <c r="AV353" s="30">
        <f t="shared" si="67"/>
        <v>59.947338289</v>
      </c>
      <c r="AW353" s="26">
        <v>0.5717471</v>
      </c>
      <c r="AX353" s="26">
        <v>0.003261089</v>
      </c>
      <c r="AY353" s="26">
        <v>4.676754</v>
      </c>
      <c r="AZ353" s="26">
        <v>2.232624</v>
      </c>
      <c r="BA353" s="26">
        <v>0.7727172</v>
      </c>
      <c r="BB353" s="26">
        <v>0.06496958</v>
      </c>
      <c r="BC353" s="26">
        <v>0.1656155</v>
      </c>
      <c r="BD353" s="31">
        <f t="shared" si="68"/>
        <v>8.487688469</v>
      </c>
      <c r="BE353" s="26">
        <f t="shared" si="69"/>
        <v>100.00000517890001</v>
      </c>
    </row>
    <row r="354" spans="1:57" ht="12" customHeight="1">
      <c r="A354" s="2" t="s">
        <v>487</v>
      </c>
      <c r="B354" s="4">
        <v>94</v>
      </c>
      <c r="C354" s="4" t="s">
        <v>487</v>
      </c>
      <c r="D354" s="2" t="s">
        <v>65</v>
      </c>
      <c r="E354" s="22">
        <v>6</v>
      </c>
      <c r="F354" s="45">
        <v>638.3065440316</v>
      </c>
      <c r="G354" s="44">
        <v>380.83698630136985</v>
      </c>
      <c r="H354" s="4" t="s">
        <v>351</v>
      </c>
      <c r="I354" s="4" t="s">
        <v>860</v>
      </c>
      <c r="J354" s="25">
        <v>3</v>
      </c>
      <c r="K354" s="4" t="s">
        <v>678</v>
      </c>
      <c r="L354" s="13" t="s">
        <v>1366</v>
      </c>
      <c r="M354" s="13"/>
      <c r="N354" s="62" t="s">
        <v>483</v>
      </c>
      <c r="O354" s="2"/>
      <c r="P354" s="95" t="s">
        <v>1203</v>
      </c>
      <c r="Q354" s="99" t="s">
        <v>1203</v>
      </c>
      <c r="R354" s="2"/>
      <c r="S354" s="2"/>
      <c r="T354" s="2"/>
      <c r="U354" s="2"/>
      <c r="V354" s="2" t="s">
        <v>860</v>
      </c>
      <c r="W354" s="2"/>
      <c r="X354" s="2"/>
      <c r="Y354" s="2"/>
      <c r="Z354" s="26">
        <v>0.2461769</v>
      </c>
      <c r="AA354" s="26">
        <v>0.01480445</v>
      </c>
      <c r="AB354" s="26">
        <v>0.08262295</v>
      </c>
      <c r="AC354" s="26">
        <v>0.04384938</v>
      </c>
      <c r="AD354" s="26">
        <v>0.03863258</v>
      </c>
      <c r="AE354" s="26">
        <v>0.002114922</v>
      </c>
      <c r="AF354" s="27">
        <f t="shared" si="63"/>
        <v>0.42820118199999996</v>
      </c>
      <c r="AG354" s="26">
        <v>0.107861</v>
      </c>
      <c r="AH354" s="26">
        <v>0.008741678</v>
      </c>
      <c r="AI354" s="26">
        <v>0</v>
      </c>
      <c r="AJ354" s="26">
        <v>0</v>
      </c>
      <c r="AK354" s="26">
        <v>0</v>
      </c>
      <c r="AL354" s="28">
        <f t="shared" si="64"/>
        <v>0.116602678</v>
      </c>
      <c r="AM354" s="26">
        <v>1.235397</v>
      </c>
      <c r="AN354" s="50">
        <f t="shared" si="65"/>
        <v>1.351999678</v>
      </c>
      <c r="AO354" s="26">
        <v>26.49997</v>
      </c>
      <c r="AP354" s="26">
        <v>5.774583</v>
      </c>
      <c r="AQ354" s="29">
        <f t="shared" si="66"/>
        <v>32.274553</v>
      </c>
      <c r="AR354" s="26">
        <v>12.45534</v>
      </c>
      <c r="AS354" s="26">
        <v>36.29573</v>
      </c>
      <c r="AT354" s="26">
        <v>0.868528</v>
      </c>
      <c r="AU354" s="26">
        <v>0</v>
      </c>
      <c r="AV354" s="30">
        <f t="shared" si="67"/>
        <v>49.619597999999996</v>
      </c>
      <c r="AW354" s="26">
        <v>0.1811783</v>
      </c>
      <c r="AX354" s="26">
        <v>0</v>
      </c>
      <c r="AY354" s="26">
        <v>7.619782</v>
      </c>
      <c r="AZ354" s="26">
        <v>7.605683</v>
      </c>
      <c r="BA354" s="26">
        <v>0.8822045</v>
      </c>
      <c r="BB354" s="26">
        <v>0</v>
      </c>
      <c r="BC354" s="26">
        <v>0.03679964</v>
      </c>
      <c r="BD354" s="31">
        <f t="shared" si="68"/>
        <v>16.32564744</v>
      </c>
      <c r="BE354" s="26">
        <f t="shared" si="69"/>
        <v>99.9999993</v>
      </c>
    </row>
    <row r="355" spans="1:57" ht="12" customHeight="1">
      <c r="A355" s="2" t="s">
        <v>487</v>
      </c>
      <c r="B355" s="4">
        <v>94</v>
      </c>
      <c r="C355" s="4" t="s">
        <v>487</v>
      </c>
      <c r="D355" s="2" t="s">
        <v>65</v>
      </c>
      <c r="E355" s="22">
        <v>6</v>
      </c>
      <c r="F355" s="45">
        <v>10298.70161226</v>
      </c>
      <c r="G355" s="44">
        <v>1608.1917808219177</v>
      </c>
      <c r="H355" s="4" t="s">
        <v>763</v>
      </c>
      <c r="I355" s="4" t="s">
        <v>860</v>
      </c>
      <c r="J355" s="25">
        <v>1</v>
      </c>
      <c r="K355" s="4" t="s">
        <v>679</v>
      </c>
      <c r="L355" s="13" t="s">
        <v>1367</v>
      </c>
      <c r="M355" s="13"/>
      <c r="N355" s="62" t="s">
        <v>483</v>
      </c>
      <c r="O355" s="2"/>
      <c r="P355" s="95" t="s">
        <v>1203</v>
      </c>
      <c r="Q355" s="99" t="s">
        <v>1203</v>
      </c>
      <c r="R355" s="2"/>
      <c r="S355" s="2"/>
      <c r="T355" s="2"/>
      <c r="U355" s="2"/>
      <c r="V355" s="2" t="s">
        <v>860</v>
      </c>
      <c r="W355" s="2"/>
      <c r="X355" s="2"/>
      <c r="Y355" s="2"/>
      <c r="Z355" s="26">
        <v>0.04677982</v>
      </c>
      <c r="AA355" s="26">
        <v>0.009385676</v>
      </c>
      <c r="AB355" s="26">
        <v>0.04049648</v>
      </c>
      <c r="AC355" s="26">
        <v>0.0174605</v>
      </c>
      <c r="AD355" s="26">
        <v>0.007768963</v>
      </c>
      <c r="AE355" s="26">
        <v>0.001074896</v>
      </c>
      <c r="AF355" s="27">
        <f t="shared" si="63"/>
        <v>0.12296633500000002</v>
      </c>
      <c r="AG355" s="26">
        <v>0.08260094</v>
      </c>
      <c r="AH355" s="26">
        <v>0.0005418174</v>
      </c>
      <c r="AI355" s="26">
        <v>0</v>
      </c>
      <c r="AJ355" s="26">
        <v>0</v>
      </c>
      <c r="AK355" s="26">
        <v>0</v>
      </c>
      <c r="AL355" s="28">
        <f t="shared" si="64"/>
        <v>0.0831427574</v>
      </c>
      <c r="AM355" s="26">
        <v>1.774452</v>
      </c>
      <c r="AN355" s="50">
        <f t="shared" si="65"/>
        <v>1.8575947574</v>
      </c>
      <c r="AO355" s="26">
        <v>26.73483</v>
      </c>
      <c r="AP355" s="26">
        <v>7.753198</v>
      </c>
      <c r="AQ355" s="29">
        <f t="shared" si="66"/>
        <v>34.488028</v>
      </c>
      <c r="AR355" s="26">
        <v>9.702797</v>
      </c>
      <c r="AS355" s="26">
        <v>43.61177</v>
      </c>
      <c r="AT355" s="26">
        <v>1.244764</v>
      </c>
      <c r="AU355" s="26">
        <v>0</v>
      </c>
      <c r="AV355" s="30">
        <f t="shared" si="67"/>
        <v>54.559331</v>
      </c>
      <c r="AW355" s="26">
        <v>0.5390821</v>
      </c>
      <c r="AX355" s="26">
        <v>0.002245921</v>
      </c>
      <c r="AY355" s="26">
        <v>4.661273</v>
      </c>
      <c r="AZ355" s="26">
        <v>3.51567</v>
      </c>
      <c r="BA355" s="26">
        <v>0.07041879</v>
      </c>
      <c r="BB355" s="26">
        <v>0.004754011</v>
      </c>
      <c r="BC355" s="26">
        <v>0.1786337</v>
      </c>
      <c r="BD355" s="31">
        <f t="shared" si="68"/>
        <v>8.972077522</v>
      </c>
      <c r="BE355" s="26">
        <f t="shared" si="69"/>
        <v>99.9999976144</v>
      </c>
    </row>
    <row r="356" spans="1:57" ht="12" customHeight="1">
      <c r="A356" s="2" t="s">
        <v>487</v>
      </c>
      <c r="B356" s="4">
        <v>94</v>
      </c>
      <c r="C356" s="4" t="s">
        <v>487</v>
      </c>
      <c r="D356" s="2" t="s">
        <v>65</v>
      </c>
      <c r="E356" s="22">
        <v>6</v>
      </c>
      <c r="F356" s="45">
        <v>384.2451830803</v>
      </c>
      <c r="G356" s="44">
        <v>199.04657534246576</v>
      </c>
      <c r="H356" s="4" t="s">
        <v>821</v>
      </c>
      <c r="I356" s="4" t="s">
        <v>860</v>
      </c>
      <c r="J356" s="25">
        <v>2</v>
      </c>
      <c r="K356" s="4" t="s">
        <v>680</v>
      </c>
      <c r="L356" s="13" t="s">
        <v>1368</v>
      </c>
      <c r="M356" s="13"/>
      <c r="N356" s="62" t="s">
        <v>483</v>
      </c>
      <c r="O356" s="2"/>
      <c r="P356" s="95" t="s">
        <v>1203</v>
      </c>
      <c r="Q356" s="99" t="s">
        <v>1203</v>
      </c>
      <c r="R356" s="2"/>
      <c r="S356" s="2"/>
      <c r="T356" s="2"/>
      <c r="U356" s="2"/>
      <c r="V356" s="2" t="s">
        <v>860</v>
      </c>
      <c r="W356" s="2"/>
      <c r="X356" s="2"/>
      <c r="Y356" s="2"/>
      <c r="Z356" s="26">
        <v>0.2267213</v>
      </c>
      <c r="AA356" s="26">
        <v>0.006558053</v>
      </c>
      <c r="AB356" s="26">
        <v>0.02740329</v>
      </c>
      <c r="AC356" s="26">
        <v>0.0304481</v>
      </c>
      <c r="AD356" s="26">
        <v>0.09579442</v>
      </c>
      <c r="AE356" s="26">
        <v>0.002810594</v>
      </c>
      <c r="AF356" s="27">
        <f t="shared" si="63"/>
        <v>0.38973575699999996</v>
      </c>
      <c r="AG356" s="26">
        <v>0.2358557</v>
      </c>
      <c r="AH356" s="26">
        <v>0</v>
      </c>
      <c r="AI356" s="26">
        <v>0</v>
      </c>
      <c r="AJ356" s="26">
        <v>0</v>
      </c>
      <c r="AK356" s="26">
        <v>0</v>
      </c>
      <c r="AL356" s="28">
        <f t="shared" si="64"/>
        <v>0.2358557</v>
      </c>
      <c r="AM356" s="26">
        <v>5.612522</v>
      </c>
      <c r="AN356" s="50">
        <f t="shared" si="65"/>
        <v>5.8483777</v>
      </c>
      <c r="AO356" s="26">
        <v>8.369715</v>
      </c>
      <c r="AP356" s="26">
        <v>6.254274</v>
      </c>
      <c r="AQ356" s="29">
        <f t="shared" si="66"/>
        <v>14.623988999999998</v>
      </c>
      <c r="AR356" s="26">
        <v>16.27428</v>
      </c>
      <c r="AS356" s="26">
        <v>36.73119</v>
      </c>
      <c r="AT356" s="26">
        <v>2.445685</v>
      </c>
      <c r="AU356" s="26">
        <v>0</v>
      </c>
      <c r="AV356" s="30">
        <f t="shared" si="67"/>
        <v>55.451155</v>
      </c>
      <c r="AW356" s="26">
        <v>0.1185134</v>
      </c>
      <c r="AX356" s="26">
        <v>0.06042777</v>
      </c>
      <c r="AY356" s="26">
        <v>11.44076</v>
      </c>
      <c r="AZ356" s="26">
        <v>12.03075</v>
      </c>
      <c r="BA356" s="26">
        <v>0.03606929</v>
      </c>
      <c r="BB356" s="26">
        <v>0</v>
      </c>
      <c r="BC356" s="26">
        <v>0.0002342162</v>
      </c>
      <c r="BD356" s="31">
        <f t="shared" si="68"/>
        <v>23.686754676199996</v>
      </c>
      <c r="BE356" s="26">
        <f t="shared" si="69"/>
        <v>100.00001213319999</v>
      </c>
    </row>
    <row r="357" spans="1:57" ht="12" customHeight="1">
      <c r="A357" s="2" t="s">
        <v>487</v>
      </c>
      <c r="B357" s="4">
        <v>94</v>
      </c>
      <c r="C357" s="4" t="s">
        <v>487</v>
      </c>
      <c r="D357" s="2" t="s">
        <v>65</v>
      </c>
      <c r="E357" s="22">
        <v>6</v>
      </c>
      <c r="F357" s="45">
        <v>447.9548697656</v>
      </c>
      <c r="G357" s="44">
        <v>80.84383561643835</v>
      </c>
      <c r="H357" s="4" t="s">
        <v>761</v>
      </c>
      <c r="I357" s="4" t="s">
        <v>860</v>
      </c>
      <c r="J357" s="25">
        <v>3</v>
      </c>
      <c r="K357" s="4" t="s">
        <v>681</v>
      </c>
      <c r="L357" s="13" t="s">
        <v>1369</v>
      </c>
      <c r="M357" s="81" t="s">
        <v>860</v>
      </c>
      <c r="N357" s="63" t="s">
        <v>1062</v>
      </c>
      <c r="O357" s="2" t="s">
        <v>1062</v>
      </c>
      <c r="P357" s="95" t="s">
        <v>1203</v>
      </c>
      <c r="Q357" s="100" t="s">
        <v>9</v>
      </c>
      <c r="R357" s="2" t="s">
        <v>860</v>
      </c>
      <c r="S357" s="2" t="s">
        <v>860</v>
      </c>
      <c r="T357" s="2" t="s">
        <v>860</v>
      </c>
      <c r="U357" s="2" t="s">
        <v>860</v>
      </c>
      <c r="V357" s="2"/>
      <c r="W357" s="2"/>
      <c r="X357" s="2"/>
      <c r="Y357" s="2"/>
      <c r="Z357" s="26">
        <v>0</v>
      </c>
      <c r="AA357" s="26">
        <v>0</v>
      </c>
      <c r="AB357" s="26">
        <v>0</v>
      </c>
      <c r="AC357" s="26">
        <v>0</v>
      </c>
      <c r="AD357" s="26">
        <v>0</v>
      </c>
      <c r="AE357" s="26">
        <v>0</v>
      </c>
      <c r="AF357" s="27">
        <f t="shared" si="63"/>
        <v>0</v>
      </c>
      <c r="AG357" s="26">
        <v>6.50581</v>
      </c>
      <c r="AH357" s="26">
        <v>0</v>
      </c>
      <c r="AI357" s="26">
        <v>0</v>
      </c>
      <c r="AJ357" s="26">
        <v>0</v>
      </c>
      <c r="AK357" s="26">
        <v>0.1623439</v>
      </c>
      <c r="AL357" s="28">
        <f t="shared" si="64"/>
        <v>6.6681539</v>
      </c>
      <c r="AM357" s="26">
        <v>5.87512</v>
      </c>
      <c r="AN357" s="50">
        <f t="shared" si="65"/>
        <v>12.543273899999999</v>
      </c>
      <c r="AO357" s="26">
        <v>11.89591</v>
      </c>
      <c r="AP357" s="26">
        <v>41.33922</v>
      </c>
      <c r="AQ357" s="29">
        <f t="shared" si="66"/>
        <v>53.23513</v>
      </c>
      <c r="AR357" s="26">
        <v>11.77355</v>
      </c>
      <c r="AS357" s="26">
        <v>21.00404</v>
      </c>
      <c r="AT357" s="26">
        <v>1.344561</v>
      </c>
      <c r="AU357" s="26">
        <v>0</v>
      </c>
      <c r="AV357" s="30">
        <f t="shared" si="67"/>
        <v>34.122151</v>
      </c>
      <c r="AW357" s="26">
        <v>0.008840507</v>
      </c>
      <c r="AX357" s="26">
        <v>0</v>
      </c>
      <c r="AY357" s="26">
        <v>0</v>
      </c>
      <c r="AZ357" s="26">
        <v>0.09041428</v>
      </c>
      <c r="BA357" s="26">
        <v>0</v>
      </c>
      <c r="BB357" s="26">
        <v>0</v>
      </c>
      <c r="BC357" s="26">
        <v>0.0002009206</v>
      </c>
      <c r="BD357" s="31">
        <f t="shared" si="68"/>
        <v>0.0994557076</v>
      </c>
      <c r="BE357" s="26">
        <f t="shared" si="69"/>
        <v>100.0000106076</v>
      </c>
    </row>
    <row r="358" spans="1:57" ht="12" customHeight="1">
      <c r="A358" s="2" t="s">
        <v>487</v>
      </c>
      <c r="B358" s="4">
        <v>94</v>
      </c>
      <c r="C358" s="4" t="s">
        <v>487</v>
      </c>
      <c r="D358" s="2" t="s">
        <v>65</v>
      </c>
      <c r="E358" s="22">
        <v>6</v>
      </c>
      <c r="F358" s="45">
        <v>20560.02218501</v>
      </c>
      <c r="G358" s="44">
        <v>3390.7397260273974</v>
      </c>
      <c r="H358" s="4" t="s">
        <v>763</v>
      </c>
      <c r="I358" s="4" t="s">
        <v>860</v>
      </c>
      <c r="J358" s="25">
        <v>3</v>
      </c>
      <c r="K358" s="4" t="s">
        <v>882</v>
      </c>
      <c r="L358" s="13" t="s">
        <v>1370</v>
      </c>
      <c r="M358" s="13"/>
      <c r="N358" s="62" t="s">
        <v>483</v>
      </c>
      <c r="O358" s="2"/>
      <c r="P358" s="95" t="s">
        <v>1203</v>
      </c>
      <c r="Q358" s="99" t="s">
        <v>1203</v>
      </c>
      <c r="R358" s="2"/>
      <c r="S358" s="2"/>
      <c r="T358" s="2"/>
      <c r="U358" s="2"/>
      <c r="V358" s="2" t="s">
        <v>860</v>
      </c>
      <c r="W358" s="2"/>
      <c r="X358" s="2"/>
      <c r="Y358" s="2"/>
      <c r="Z358" s="26">
        <v>0.1014076</v>
      </c>
      <c r="AA358" s="26">
        <v>0.01506274</v>
      </c>
      <c r="AB358" s="26">
        <v>0.06295621</v>
      </c>
      <c r="AC358" s="26">
        <v>0.07558072</v>
      </c>
      <c r="AD358" s="26">
        <v>0.008339006</v>
      </c>
      <c r="AE358" s="26">
        <v>0.003313715</v>
      </c>
      <c r="AF358" s="27">
        <f t="shared" si="63"/>
        <v>0.266659991</v>
      </c>
      <c r="AG358" s="26">
        <v>1.547286</v>
      </c>
      <c r="AH358" s="26">
        <v>0.0007354084</v>
      </c>
      <c r="AI358" s="26">
        <v>0</v>
      </c>
      <c r="AJ358" s="26">
        <v>0</v>
      </c>
      <c r="AK358" s="26">
        <v>0.1570973</v>
      </c>
      <c r="AL358" s="28">
        <f t="shared" si="64"/>
        <v>1.7051187084</v>
      </c>
      <c r="AM358" s="26">
        <v>3.78615</v>
      </c>
      <c r="AN358" s="50">
        <f t="shared" si="65"/>
        <v>5.4912687084</v>
      </c>
      <c r="AO358" s="26">
        <v>17.92412</v>
      </c>
      <c r="AP358" s="26">
        <v>17.51241</v>
      </c>
      <c r="AQ358" s="29">
        <f t="shared" si="66"/>
        <v>35.43653</v>
      </c>
      <c r="AR358" s="26">
        <v>15.2003</v>
      </c>
      <c r="AS358" s="26">
        <v>35.82421</v>
      </c>
      <c r="AT358" s="26">
        <v>1.730928</v>
      </c>
      <c r="AU358" s="26">
        <v>4.377431E-05</v>
      </c>
      <c r="AV358" s="30">
        <f t="shared" si="67"/>
        <v>52.75548177431</v>
      </c>
      <c r="AW358" s="26">
        <v>0.4249085</v>
      </c>
      <c r="AX358" s="26">
        <v>0.008811769</v>
      </c>
      <c r="AY358" s="26">
        <v>2.807216</v>
      </c>
      <c r="AZ358" s="26">
        <v>2.676528</v>
      </c>
      <c r="BA358" s="26">
        <v>0.03944065</v>
      </c>
      <c r="BB358" s="26">
        <v>0.00270963</v>
      </c>
      <c r="BC358" s="26">
        <v>0.09044648</v>
      </c>
      <c r="BD358" s="31">
        <f t="shared" si="68"/>
        <v>6.050061029</v>
      </c>
      <c r="BE358" s="26">
        <f t="shared" si="69"/>
        <v>100.00000150271</v>
      </c>
    </row>
    <row r="359" spans="1:57" ht="12" customHeight="1">
      <c r="A359" s="2" t="s">
        <v>487</v>
      </c>
      <c r="B359" s="4">
        <v>94</v>
      </c>
      <c r="C359" s="4" t="s">
        <v>487</v>
      </c>
      <c r="D359" s="2" t="s">
        <v>65</v>
      </c>
      <c r="E359" s="22">
        <v>6</v>
      </c>
      <c r="F359" s="45">
        <v>35.60495778893</v>
      </c>
      <c r="G359" s="44">
        <v>40.693150684931496</v>
      </c>
      <c r="H359" s="4" t="s">
        <v>761</v>
      </c>
      <c r="I359" s="4" t="s">
        <v>860</v>
      </c>
      <c r="J359" s="25">
        <v>3</v>
      </c>
      <c r="K359" s="4" t="s">
        <v>788</v>
      </c>
      <c r="L359" s="13" t="s">
        <v>1371</v>
      </c>
      <c r="M359" s="13"/>
      <c r="N359" s="63" t="s">
        <v>72</v>
      </c>
      <c r="O359" s="2" t="s">
        <v>1062</v>
      </c>
      <c r="P359" s="95" t="s">
        <v>8</v>
      </c>
      <c r="Q359" s="100" t="s">
        <v>72</v>
      </c>
      <c r="R359" s="2" t="s">
        <v>860</v>
      </c>
      <c r="S359" s="2"/>
      <c r="T359" s="2"/>
      <c r="U359" s="2"/>
      <c r="V359" s="2"/>
      <c r="W359" s="2"/>
      <c r="X359" s="2"/>
      <c r="Y359" s="2"/>
      <c r="Z359" s="26">
        <v>0.04547866</v>
      </c>
      <c r="AA359" s="26">
        <v>0</v>
      </c>
      <c r="AB359" s="26">
        <v>0.1642285</v>
      </c>
      <c r="AC359" s="26">
        <v>0</v>
      </c>
      <c r="AD359" s="26">
        <v>0</v>
      </c>
      <c r="AE359" s="26">
        <v>0.007579777</v>
      </c>
      <c r="AF359" s="27">
        <f t="shared" si="63"/>
        <v>0.217286937</v>
      </c>
      <c r="AG359" s="26">
        <v>23.89146</v>
      </c>
      <c r="AH359" s="26">
        <v>0.01768615</v>
      </c>
      <c r="AI359" s="26">
        <v>0</v>
      </c>
      <c r="AJ359" s="26">
        <v>0</v>
      </c>
      <c r="AK359" s="26">
        <v>0</v>
      </c>
      <c r="AL359" s="28">
        <f t="shared" si="64"/>
        <v>23.909146149999998</v>
      </c>
      <c r="AM359" s="26">
        <v>24.11632</v>
      </c>
      <c r="AN359" s="50">
        <f t="shared" si="65"/>
        <v>48.02546615</v>
      </c>
      <c r="AO359" s="26">
        <v>10.22007</v>
      </c>
      <c r="AP359" s="26">
        <v>36.76445</v>
      </c>
      <c r="AQ359" s="29">
        <f t="shared" si="66"/>
        <v>46.984519999999996</v>
      </c>
      <c r="AR359" s="26">
        <v>0.6493343</v>
      </c>
      <c r="AS359" s="26">
        <v>1.629652</v>
      </c>
      <c r="AT359" s="26">
        <v>0.1667551</v>
      </c>
      <c r="AU359" s="26">
        <v>0.08843073</v>
      </c>
      <c r="AV359" s="30">
        <f t="shared" si="67"/>
        <v>2.53417213</v>
      </c>
      <c r="AW359" s="26">
        <v>0</v>
      </c>
      <c r="AX359" s="26">
        <v>0.1187498</v>
      </c>
      <c r="AY359" s="26">
        <v>0</v>
      </c>
      <c r="AZ359" s="26">
        <v>2.119811</v>
      </c>
      <c r="BA359" s="26">
        <v>0</v>
      </c>
      <c r="BB359" s="26">
        <v>0</v>
      </c>
      <c r="BC359" s="26">
        <v>0</v>
      </c>
      <c r="BD359" s="31">
        <f t="shared" si="68"/>
        <v>2.2385607999999997</v>
      </c>
      <c r="BE359" s="26">
        <f t="shared" si="69"/>
        <v>100.00000601699999</v>
      </c>
    </row>
    <row r="360" spans="1:57" ht="12" customHeight="1">
      <c r="A360" s="2" t="s">
        <v>487</v>
      </c>
      <c r="B360" s="4">
        <v>94</v>
      </c>
      <c r="C360" s="4" t="s">
        <v>487</v>
      </c>
      <c r="D360" s="2" t="s">
        <v>65</v>
      </c>
      <c r="E360" s="22">
        <v>6</v>
      </c>
      <c r="F360" s="45">
        <v>46273.9472923</v>
      </c>
      <c r="G360" s="44">
        <v>8606.452054794521</v>
      </c>
      <c r="H360" s="4" t="s">
        <v>763</v>
      </c>
      <c r="I360" s="4" t="s">
        <v>860</v>
      </c>
      <c r="J360" s="25">
        <v>5</v>
      </c>
      <c r="K360" s="4" t="s">
        <v>789</v>
      </c>
      <c r="L360" s="13" t="s">
        <v>1076</v>
      </c>
      <c r="M360" s="13"/>
      <c r="N360" s="63" t="s">
        <v>483</v>
      </c>
      <c r="O360" s="2"/>
      <c r="P360" s="95" t="s">
        <v>1203</v>
      </c>
      <c r="Q360" s="100" t="s">
        <v>1203</v>
      </c>
      <c r="R360" s="2" t="s">
        <v>860</v>
      </c>
      <c r="S360" s="2"/>
      <c r="T360" s="2"/>
      <c r="U360" s="2"/>
      <c r="V360" s="2" t="s">
        <v>860</v>
      </c>
      <c r="W360" s="2" t="s">
        <v>860</v>
      </c>
      <c r="X360" s="2"/>
      <c r="Y360" s="2"/>
      <c r="Z360" s="26">
        <v>0.1939047</v>
      </c>
      <c r="AA360" s="26">
        <v>0.01468041</v>
      </c>
      <c r="AB360" s="26">
        <v>0.180047</v>
      </c>
      <c r="AC360" s="26">
        <v>0.1468819</v>
      </c>
      <c r="AD360" s="26">
        <v>0.06910761</v>
      </c>
      <c r="AE360" s="26">
        <v>0.02900684</v>
      </c>
      <c r="AF360" s="27">
        <f t="shared" si="63"/>
        <v>0.63362846</v>
      </c>
      <c r="AG360" s="26">
        <v>0.9945607</v>
      </c>
      <c r="AH360" s="26">
        <v>0.0008052052</v>
      </c>
      <c r="AI360" s="26">
        <v>0</v>
      </c>
      <c r="AJ360" s="26">
        <v>0.0225049</v>
      </c>
      <c r="AK360" s="26">
        <v>0.1020452</v>
      </c>
      <c r="AL360" s="28">
        <f t="shared" si="64"/>
        <v>1.1199160052000001</v>
      </c>
      <c r="AM360" s="26">
        <v>3.121979</v>
      </c>
      <c r="AN360" s="50">
        <f t="shared" si="65"/>
        <v>4.2418950052</v>
      </c>
      <c r="AO360" s="26">
        <v>13.7828</v>
      </c>
      <c r="AP360" s="26">
        <v>19.85272</v>
      </c>
      <c r="AQ360" s="29">
        <f t="shared" si="66"/>
        <v>33.63552</v>
      </c>
      <c r="AR360" s="26">
        <v>15.34178</v>
      </c>
      <c r="AS360" s="26">
        <v>37.76487</v>
      </c>
      <c r="AT360" s="26">
        <v>1.692207</v>
      </c>
      <c r="AU360" s="26">
        <v>0.0006534999</v>
      </c>
      <c r="AV360" s="30">
        <f t="shared" si="67"/>
        <v>54.7995104999</v>
      </c>
      <c r="AW360" s="26">
        <v>0.4859063</v>
      </c>
      <c r="AX360" s="26">
        <v>0.010703</v>
      </c>
      <c r="AY360" s="26">
        <v>3.339217</v>
      </c>
      <c r="AZ360" s="26">
        <v>2.332483</v>
      </c>
      <c r="BA360" s="26">
        <v>0.3631651</v>
      </c>
      <c r="BB360" s="26">
        <v>0.04053839</v>
      </c>
      <c r="BC360" s="26">
        <v>0.1174374</v>
      </c>
      <c r="BD360" s="31">
        <f t="shared" si="68"/>
        <v>6.68945019</v>
      </c>
      <c r="BE360" s="26">
        <f t="shared" si="69"/>
        <v>100.0000041551</v>
      </c>
    </row>
    <row r="361" spans="1:57" ht="12" customHeight="1">
      <c r="A361" s="2" t="s">
        <v>919</v>
      </c>
      <c r="B361" s="4">
        <v>91</v>
      </c>
      <c r="C361" s="4" t="s">
        <v>919</v>
      </c>
      <c r="D361" s="2" t="s">
        <v>63</v>
      </c>
      <c r="E361" s="22">
        <v>6</v>
      </c>
      <c r="F361" s="45">
        <v>4027.806167276</v>
      </c>
      <c r="G361" s="44">
        <v>187.98356164383563</v>
      </c>
      <c r="H361" s="4" t="s">
        <v>763</v>
      </c>
      <c r="I361" s="4" t="s">
        <v>860</v>
      </c>
      <c r="J361" s="25">
        <v>180</v>
      </c>
      <c r="K361" s="4" t="s">
        <v>841</v>
      </c>
      <c r="L361" s="13" t="s">
        <v>1177</v>
      </c>
      <c r="M361" s="81" t="s">
        <v>860</v>
      </c>
      <c r="N361" s="62" t="s">
        <v>73</v>
      </c>
      <c r="O361" s="2" t="s">
        <v>73</v>
      </c>
      <c r="P361" s="95" t="s">
        <v>4</v>
      </c>
      <c r="Q361" s="99" t="s">
        <v>73</v>
      </c>
      <c r="R361" s="2"/>
      <c r="S361" s="2"/>
      <c r="T361" s="2"/>
      <c r="U361" s="2"/>
      <c r="V361" s="2"/>
      <c r="W361" s="2"/>
      <c r="X361" s="2" t="s">
        <v>860</v>
      </c>
      <c r="Y361" s="2" t="s">
        <v>860</v>
      </c>
      <c r="Z361" s="26">
        <v>4.857993</v>
      </c>
      <c r="AA361" s="26">
        <v>1.93404</v>
      </c>
      <c r="AB361" s="26">
        <v>3.401212</v>
      </c>
      <c r="AC361" s="26">
        <v>0.3029263</v>
      </c>
      <c r="AD361" s="26">
        <v>0.1102261</v>
      </c>
      <c r="AE361" s="26">
        <v>0.4926323</v>
      </c>
      <c r="AF361" s="27">
        <f t="shared" si="63"/>
        <v>11.0990297</v>
      </c>
      <c r="AG361" s="26">
        <v>0.01930577</v>
      </c>
      <c r="AH361" s="26">
        <v>0.01193204</v>
      </c>
      <c r="AI361" s="26">
        <v>0.009988055</v>
      </c>
      <c r="AJ361" s="26">
        <v>0.001340678</v>
      </c>
      <c r="AK361" s="26">
        <v>0</v>
      </c>
      <c r="AL361" s="28">
        <f t="shared" si="64"/>
        <v>0.042566543</v>
      </c>
      <c r="AM361" s="26">
        <v>0.107433</v>
      </c>
      <c r="AN361" s="50">
        <f t="shared" si="65"/>
        <v>0.149999543</v>
      </c>
      <c r="AO361" s="26">
        <v>3.791595</v>
      </c>
      <c r="AP361" s="26">
        <v>70.51629</v>
      </c>
      <c r="AQ361" s="29">
        <f t="shared" si="66"/>
        <v>74.307885</v>
      </c>
      <c r="AR361" s="26">
        <v>0.1436537</v>
      </c>
      <c r="AS361" s="26">
        <v>5.570139</v>
      </c>
      <c r="AT361" s="26">
        <v>0.3341641</v>
      </c>
      <c r="AU361" s="26">
        <v>0.006770426</v>
      </c>
      <c r="AV361" s="30">
        <f t="shared" si="67"/>
        <v>6.054727226</v>
      </c>
      <c r="AW361" s="26">
        <v>0.04118117</v>
      </c>
      <c r="AX361" s="26">
        <v>0.01170859</v>
      </c>
      <c r="AY361" s="26">
        <v>0</v>
      </c>
      <c r="AZ361" s="26">
        <v>8.323759</v>
      </c>
      <c r="BA361" s="26">
        <v>0.003910312</v>
      </c>
      <c r="BB361" s="26">
        <v>0.006435256</v>
      </c>
      <c r="BC361" s="26">
        <v>0.001363023</v>
      </c>
      <c r="BD361" s="31">
        <f t="shared" si="68"/>
        <v>8.388357351</v>
      </c>
      <c r="BE361" s="26">
        <f t="shared" si="69"/>
        <v>99.99999881999999</v>
      </c>
    </row>
    <row r="362" spans="1:57" ht="12" customHeight="1">
      <c r="A362" s="2" t="s">
        <v>471</v>
      </c>
      <c r="B362" s="4">
        <v>94</v>
      </c>
      <c r="C362" s="4" t="s">
        <v>471</v>
      </c>
      <c r="D362" s="2" t="s">
        <v>65</v>
      </c>
      <c r="E362" s="22">
        <v>6</v>
      </c>
      <c r="F362" s="45">
        <v>3256.537554738</v>
      </c>
      <c r="G362" s="44">
        <v>16.314780821917807</v>
      </c>
      <c r="H362" s="4" t="s">
        <v>665</v>
      </c>
      <c r="I362" s="4" t="s">
        <v>860</v>
      </c>
      <c r="J362" s="25">
        <v>22</v>
      </c>
      <c r="K362" s="4" t="s">
        <v>112</v>
      </c>
      <c r="L362" s="13" t="s">
        <v>530</v>
      </c>
      <c r="M362" s="13"/>
      <c r="N362" s="62" t="s">
        <v>1203</v>
      </c>
      <c r="O362" s="2"/>
      <c r="P362" s="4" t="s">
        <v>12</v>
      </c>
      <c r="Q362" s="99" t="s">
        <v>1203</v>
      </c>
      <c r="R362" s="2"/>
      <c r="S362" s="2"/>
      <c r="T362" s="2"/>
      <c r="U362" s="2"/>
      <c r="V362" s="2"/>
      <c r="W362" s="2"/>
      <c r="X362" s="2"/>
      <c r="Y362" s="2"/>
      <c r="Z362" s="26">
        <v>0.5973648</v>
      </c>
      <c r="AA362" s="26">
        <v>0</v>
      </c>
      <c r="AB362" s="26">
        <v>0.2300469</v>
      </c>
      <c r="AC362" s="26">
        <v>0.3254761</v>
      </c>
      <c r="AD362" s="26">
        <v>0.01166264</v>
      </c>
      <c r="AE362" s="26">
        <v>0.08105811</v>
      </c>
      <c r="AF362" s="27">
        <f t="shared" si="63"/>
        <v>1.24560855</v>
      </c>
      <c r="AG362" s="26">
        <v>0.1041623</v>
      </c>
      <c r="AH362" s="26">
        <v>0.00688151</v>
      </c>
      <c r="AI362" s="26">
        <v>0</v>
      </c>
      <c r="AJ362" s="26">
        <v>0</v>
      </c>
      <c r="AK362" s="26">
        <v>0</v>
      </c>
      <c r="AL362" s="28">
        <f t="shared" si="64"/>
        <v>0.11104380999999999</v>
      </c>
      <c r="AM362" s="26">
        <v>0.6230392</v>
      </c>
      <c r="AN362" s="50">
        <f t="shared" si="65"/>
        <v>0.73408301</v>
      </c>
      <c r="AO362" s="26">
        <v>1.013406</v>
      </c>
      <c r="AP362" s="26">
        <v>36.86502</v>
      </c>
      <c r="AQ362" s="29">
        <f t="shared" si="66"/>
        <v>37.878426000000005</v>
      </c>
      <c r="AR362" s="26">
        <v>0.1395371</v>
      </c>
      <c r="AS362" s="26">
        <v>2.677571</v>
      </c>
      <c r="AT362" s="26">
        <v>0.20639</v>
      </c>
      <c r="AU362" s="26">
        <v>0.008594978</v>
      </c>
      <c r="AV362" s="30">
        <f t="shared" si="67"/>
        <v>3.032093078</v>
      </c>
      <c r="AW362" s="26">
        <v>0.01315501</v>
      </c>
      <c r="AX362" s="26">
        <v>2.763659E-05</v>
      </c>
      <c r="AY362" s="26">
        <v>0</v>
      </c>
      <c r="AZ362" s="26">
        <v>0.03310863</v>
      </c>
      <c r="BA362" s="26">
        <v>0</v>
      </c>
      <c r="BB362" s="26">
        <v>0.137188</v>
      </c>
      <c r="BC362" s="26">
        <v>0</v>
      </c>
      <c r="BD362" s="31">
        <f t="shared" si="68"/>
        <v>0.18347927659000002</v>
      </c>
      <c r="BE362" s="26">
        <f t="shared" si="69"/>
        <v>43.073689914590005</v>
      </c>
    </row>
    <row r="363" spans="1:57" ht="12" customHeight="1">
      <c r="A363" s="2" t="s">
        <v>471</v>
      </c>
      <c r="B363" s="4">
        <v>94</v>
      </c>
      <c r="C363" s="4" t="s">
        <v>471</v>
      </c>
      <c r="D363" s="2" t="s">
        <v>65</v>
      </c>
      <c r="E363" s="22">
        <v>6</v>
      </c>
      <c r="F363" s="45">
        <v>13324.06487737</v>
      </c>
      <c r="G363" s="44">
        <v>437.0383561643836</v>
      </c>
      <c r="H363" s="4" t="s">
        <v>763</v>
      </c>
      <c r="I363" s="4" t="s">
        <v>860</v>
      </c>
      <c r="J363" s="25">
        <v>7</v>
      </c>
      <c r="K363" s="4" t="s">
        <v>113</v>
      </c>
      <c r="L363" s="13" t="s">
        <v>1266</v>
      </c>
      <c r="M363" s="13"/>
      <c r="N363" s="62" t="s">
        <v>1203</v>
      </c>
      <c r="O363" s="2"/>
      <c r="P363" s="4" t="s">
        <v>12</v>
      </c>
      <c r="Q363" s="99" t="s">
        <v>1203</v>
      </c>
      <c r="R363" s="2"/>
      <c r="S363" s="2"/>
      <c r="T363" s="2"/>
      <c r="U363" s="2"/>
      <c r="V363" s="2"/>
      <c r="W363" s="2"/>
      <c r="X363" s="2"/>
      <c r="Y363" s="2"/>
      <c r="Z363" s="26">
        <v>0.2489586</v>
      </c>
      <c r="AA363" s="26">
        <v>0</v>
      </c>
      <c r="AB363" s="26">
        <v>0.1804658</v>
      </c>
      <c r="AC363" s="26">
        <v>0.1731437</v>
      </c>
      <c r="AD363" s="26">
        <v>0.0123206</v>
      </c>
      <c r="AE363" s="26">
        <v>0.06146117</v>
      </c>
      <c r="AF363" s="27">
        <f t="shared" si="63"/>
        <v>0.67634987</v>
      </c>
      <c r="AG363" s="26">
        <v>0.2710398</v>
      </c>
      <c r="AH363" s="26">
        <v>0.007612566</v>
      </c>
      <c r="AI363" s="26">
        <v>0</v>
      </c>
      <c r="AJ363" s="26">
        <v>0</v>
      </c>
      <c r="AK363" s="26">
        <v>0.001459019</v>
      </c>
      <c r="AL363" s="28">
        <f t="shared" si="64"/>
        <v>0.280111385</v>
      </c>
      <c r="AM363" s="26">
        <v>0.4159352</v>
      </c>
      <c r="AN363" s="50">
        <f t="shared" si="65"/>
        <v>0.6960465849999999</v>
      </c>
      <c r="AO363" s="26">
        <v>4.629642</v>
      </c>
      <c r="AP363" s="26">
        <v>74.17104</v>
      </c>
      <c r="AQ363" s="29">
        <f t="shared" si="66"/>
        <v>78.80068200000001</v>
      </c>
      <c r="AR363" s="26">
        <v>0.3791895</v>
      </c>
      <c r="AS363" s="26">
        <v>4.540244</v>
      </c>
      <c r="AT363" s="26">
        <v>0.3349326</v>
      </c>
      <c r="AU363" s="26">
        <v>0.167159</v>
      </c>
      <c r="AV363" s="30">
        <f t="shared" si="67"/>
        <v>5.4215251</v>
      </c>
      <c r="AW363" s="26">
        <v>0.0474789</v>
      </c>
      <c r="AX363" s="26">
        <v>0.001796755</v>
      </c>
      <c r="AY363" s="26">
        <v>0</v>
      </c>
      <c r="AZ363" s="26">
        <v>0.08979721</v>
      </c>
      <c r="BA363" s="26">
        <v>0</v>
      </c>
      <c r="BB363" s="26">
        <v>0.3528461</v>
      </c>
      <c r="BC363" s="26">
        <v>0</v>
      </c>
      <c r="BD363" s="31">
        <f t="shared" si="68"/>
        <v>0.491918965</v>
      </c>
      <c r="BE363" s="26">
        <f t="shared" si="69"/>
        <v>86.08652252</v>
      </c>
    </row>
    <row r="364" spans="1:57" ht="12" customHeight="1">
      <c r="A364" s="2" t="s">
        <v>471</v>
      </c>
      <c r="B364" s="4">
        <v>94</v>
      </c>
      <c r="C364" s="4" t="s">
        <v>471</v>
      </c>
      <c r="D364" s="2" t="s">
        <v>65</v>
      </c>
      <c r="E364" s="22">
        <v>6</v>
      </c>
      <c r="F364" s="45">
        <v>3123.963152957</v>
      </c>
      <c r="G364" s="44">
        <v>25</v>
      </c>
      <c r="H364" s="4" t="s">
        <v>115</v>
      </c>
      <c r="I364" s="4" t="s">
        <v>860</v>
      </c>
      <c r="J364" s="25">
        <v>11</v>
      </c>
      <c r="K364" s="4" t="s">
        <v>114</v>
      </c>
      <c r="L364" s="12" t="s">
        <v>804</v>
      </c>
      <c r="M364" s="4" t="s">
        <v>860</v>
      </c>
      <c r="N364" s="60" t="s">
        <v>73</v>
      </c>
      <c r="O364" s="22" t="s">
        <v>969</v>
      </c>
      <c r="P364" s="4" t="s">
        <v>12</v>
      </c>
      <c r="Q364" s="97" t="s">
        <v>73</v>
      </c>
      <c r="X364" s="22" t="s">
        <v>860</v>
      </c>
      <c r="Y364" s="22" t="s">
        <v>860</v>
      </c>
      <c r="Z364" s="26">
        <v>0.1920758</v>
      </c>
      <c r="AA364" s="26">
        <v>0</v>
      </c>
      <c r="AB364" s="26">
        <v>0.2130206</v>
      </c>
      <c r="AC364" s="26">
        <v>0.1989037</v>
      </c>
      <c r="AD364" s="26">
        <v>0.006338184</v>
      </c>
      <c r="AE364" s="26">
        <v>0.05471005</v>
      </c>
      <c r="AF364" s="27">
        <f t="shared" si="63"/>
        <v>0.665048334</v>
      </c>
      <c r="AG364" s="26">
        <v>0.150964</v>
      </c>
      <c r="AH364" s="26">
        <v>0.04687375</v>
      </c>
      <c r="AI364" s="26">
        <v>0</v>
      </c>
      <c r="AJ364" s="26">
        <v>0</v>
      </c>
      <c r="AK364" s="26">
        <v>0</v>
      </c>
      <c r="AL364" s="28">
        <f t="shared" si="64"/>
        <v>0.19783774999999998</v>
      </c>
      <c r="AM364" s="26">
        <v>0.6831409</v>
      </c>
      <c r="AN364" s="50">
        <f t="shared" si="65"/>
        <v>0.8809786500000001</v>
      </c>
      <c r="AO364" s="26">
        <v>0.9901107</v>
      </c>
      <c r="AP364" s="26">
        <v>58.83462</v>
      </c>
      <c r="AQ364" s="29">
        <f t="shared" si="66"/>
        <v>59.8247307</v>
      </c>
      <c r="AR364" s="26">
        <v>0.1451444</v>
      </c>
      <c r="AS364" s="26">
        <v>5.574375</v>
      </c>
      <c r="AT364" s="26">
        <v>0.5786474</v>
      </c>
      <c r="AU364" s="26">
        <v>0.004465539</v>
      </c>
      <c r="AV364" s="30">
        <f t="shared" si="67"/>
        <v>6.3026323390000005</v>
      </c>
      <c r="AW364" s="26">
        <v>0.07813252</v>
      </c>
      <c r="AX364" s="26">
        <v>0.000403339</v>
      </c>
      <c r="AY364" s="26">
        <v>0</v>
      </c>
      <c r="AZ364" s="26">
        <v>0.09925019</v>
      </c>
      <c r="BA364" s="26">
        <v>0</v>
      </c>
      <c r="BB364" s="26">
        <v>0.01382876</v>
      </c>
      <c r="BC364" s="26">
        <v>0</v>
      </c>
      <c r="BD364" s="31">
        <f t="shared" si="68"/>
        <v>0.191614809</v>
      </c>
      <c r="BE364" s="26">
        <f t="shared" si="69"/>
        <v>67.86500483200001</v>
      </c>
    </row>
    <row r="365" spans="1:57" ht="12" customHeight="1">
      <c r="A365" s="2" t="s">
        <v>471</v>
      </c>
      <c r="B365" s="4">
        <v>94</v>
      </c>
      <c r="C365" s="4" t="s">
        <v>471</v>
      </c>
      <c r="D365" s="2" t="s">
        <v>65</v>
      </c>
      <c r="E365" s="22">
        <v>6</v>
      </c>
      <c r="F365" s="45">
        <v>11102.85642517</v>
      </c>
      <c r="G365" s="44">
        <v>735.554794520548</v>
      </c>
      <c r="H365" s="4" t="s">
        <v>763</v>
      </c>
      <c r="I365" s="4" t="s">
        <v>860</v>
      </c>
      <c r="J365" s="25">
        <v>2</v>
      </c>
      <c r="K365" s="4" t="s">
        <v>116</v>
      </c>
      <c r="L365" s="13" t="s">
        <v>1267</v>
      </c>
      <c r="M365" s="13"/>
      <c r="N365" s="62" t="s">
        <v>483</v>
      </c>
      <c r="O365" s="2"/>
      <c r="P365" s="95" t="s">
        <v>1203</v>
      </c>
      <c r="Q365" s="99" t="s">
        <v>1203</v>
      </c>
      <c r="R365" s="2"/>
      <c r="S365" s="2"/>
      <c r="T365" s="2"/>
      <c r="U365" s="2"/>
      <c r="V365" s="2" t="s">
        <v>860</v>
      </c>
      <c r="W365" s="2" t="s">
        <v>860</v>
      </c>
      <c r="X365" s="2"/>
      <c r="Y365" s="2"/>
      <c r="Z365" s="26">
        <v>0.06971158</v>
      </c>
      <c r="AA365" s="26">
        <v>0</v>
      </c>
      <c r="AB365" s="26">
        <v>0.03820357</v>
      </c>
      <c r="AC365" s="26">
        <v>0.1001901</v>
      </c>
      <c r="AD365" s="26">
        <v>0.03934651</v>
      </c>
      <c r="AE365" s="26">
        <v>0.003696335</v>
      </c>
      <c r="AF365" s="27">
        <f t="shared" si="63"/>
        <v>0.251148095</v>
      </c>
      <c r="AG365" s="26">
        <v>0.01241839</v>
      </c>
      <c r="AH365" s="26">
        <v>0.00186438</v>
      </c>
      <c r="AI365" s="26">
        <v>0</v>
      </c>
      <c r="AJ365" s="26">
        <v>0</v>
      </c>
      <c r="AK365" s="26">
        <v>0</v>
      </c>
      <c r="AL365" s="28">
        <f t="shared" si="64"/>
        <v>0.01428277</v>
      </c>
      <c r="AM365" s="26">
        <v>0.02406671</v>
      </c>
      <c r="AN365" s="50">
        <f t="shared" si="65"/>
        <v>0.038349480000000005</v>
      </c>
      <c r="AO365" s="26">
        <v>3.987576</v>
      </c>
      <c r="AP365" s="26">
        <v>27.08844</v>
      </c>
      <c r="AQ365" s="29">
        <f t="shared" si="66"/>
        <v>31.076016</v>
      </c>
      <c r="AR365" s="26">
        <v>0.008738265</v>
      </c>
      <c r="AS365" s="26">
        <v>67.66554</v>
      </c>
      <c r="AT365" s="26">
        <v>0.1459971</v>
      </c>
      <c r="AU365" s="26">
        <v>0.00573094</v>
      </c>
      <c r="AV365" s="30">
        <f t="shared" si="67"/>
        <v>67.826006305</v>
      </c>
      <c r="AW365" s="26">
        <v>0.2691759</v>
      </c>
      <c r="AX365" s="26">
        <v>0.02457738</v>
      </c>
      <c r="AY365" s="26">
        <v>0</v>
      </c>
      <c r="AZ365" s="26">
        <v>0.2403591</v>
      </c>
      <c r="BA365" s="26">
        <v>0</v>
      </c>
      <c r="BB365" s="26">
        <v>0.2743718</v>
      </c>
      <c r="BC365" s="26">
        <v>0</v>
      </c>
      <c r="BD365" s="31">
        <f t="shared" si="68"/>
        <v>0.80848418</v>
      </c>
      <c r="BE365" s="26">
        <f t="shared" si="69"/>
        <v>100.00000406</v>
      </c>
    </row>
    <row r="366" spans="1:57" ht="12" customHeight="1">
      <c r="A366" s="2" t="s">
        <v>471</v>
      </c>
      <c r="B366" s="4">
        <v>94</v>
      </c>
      <c r="C366" s="4" t="s">
        <v>471</v>
      </c>
      <c r="D366" s="2" t="s">
        <v>65</v>
      </c>
      <c r="E366" s="22">
        <v>6</v>
      </c>
      <c r="F366" s="45">
        <v>614.9412383867</v>
      </c>
      <c r="G366" s="44">
        <v>66.88630136986302</v>
      </c>
      <c r="H366" s="4" t="s">
        <v>665</v>
      </c>
      <c r="I366" s="4" t="s">
        <v>860</v>
      </c>
      <c r="J366" s="25">
        <v>0</v>
      </c>
      <c r="K366" s="4" t="s">
        <v>117</v>
      </c>
      <c r="L366" s="13" t="s">
        <v>531</v>
      </c>
      <c r="M366" s="13"/>
      <c r="N366" s="60" t="s">
        <v>483</v>
      </c>
      <c r="O366" s="22" t="s">
        <v>483</v>
      </c>
      <c r="P366" s="95" t="s">
        <v>1203</v>
      </c>
      <c r="Q366" s="97" t="s">
        <v>1203</v>
      </c>
      <c r="V366" s="22" t="s">
        <v>860</v>
      </c>
      <c r="Z366" s="26">
        <v>0</v>
      </c>
      <c r="AA366" s="26">
        <v>0</v>
      </c>
      <c r="AB366" s="26">
        <v>0.01156184</v>
      </c>
      <c r="AC366" s="26">
        <v>0</v>
      </c>
      <c r="AD366" s="26">
        <v>0</v>
      </c>
      <c r="AE366" s="26">
        <v>0.004244221</v>
      </c>
      <c r="AF366" s="27">
        <f t="shared" si="63"/>
        <v>0.015806061</v>
      </c>
      <c r="AG366" s="26">
        <v>0</v>
      </c>
      <c r="AH366" s="26">
        <v>0</v>
      </c>
      <c r="AI366" s="26">
        <v>0</v>
      </c>
      <c r="AJ366" s="26">
        <v>0</v>
      </c>
      <c r="AK366" s="26">
        <v>0</v>
      </c>
      <c r="AL366" s="28">
        <f t="shared" si="64"/>
        <v>0</v>
      </c>
      <c r="AM366" s="26">
        <v>0.0002927049</v>
      </c>
      <c r="AN366" s="50">
        <f t="shared" si="65"/>
        <v>0.0002927049</v>
      </c>
      <c r="AO366" s="26">
        <v>2.199677</v>
      </c>
      <c r="AP366" s="26">
        <v>9.315334</v>
      </c>
      <c r="AQ366" s="29">
        <f t="shared" si="66"/>
        <v>11.515011</v>
      </c>
      <c r="AR366" s="26">
        <v>1.230678</v>
      </c>
      <c r="AS366" s="26">
        <v>86.49709</v>
      </c>
      <c r="AT366" s="26">
        <v>0.7333722</v>
      </c>
      <c r="AU366" s="26">
        <v>0</v>
      </c>
      <c r="AV366" s="30">
        <f t="shared" si="67"/>
        <v>88.4611402</v>
      </c>
      <c r="AW366" s="26">
        <v>0</v>
      </c>
      <c r="AX366" s="26">
        <v>0</v>
      </c>
      <c r="AY366" s="26">
        <v>0</v>
      </c>
      <c r="AZ366" s="26">
        <v>0.0007317623</v>
      </c>
      <c r="BA366" s="26">
        <v>0</v>
      </c>
      <c r="BB366" s="26">
        <v>0.007024918</v>
      </c>
      <c r="BC366" s="26">
        <v>0</v>
      </c>
      <c r="BD366" s="31">
        <f t="shared" si="68"/>
        <v>0.0077566803</v>
      </c>
      <c r="BE366" s="26">
        <f t="shared" si="69"/>
        <v>100.0000066462</v>
      </c>
    </row>
    <row r="367" spans="1:57" ht="12" customHeight="1">
      <c r="A367" s="2" t="s">
        <v>471</v>
      </c>
      <c r="B367" s="4">
        <v>94</v>
      </c>
      <c r="C367" s="4" t="s">
        <v>471</v>
      </c>
      <c r="D367" s="2" t="s">
        <v>65</v>
      </c>
      <c r="E367" s="22">
        <v>6</v>
      </c>
      <c r="F367" s="45">
        <v>14242.64125336</v>
      </c>
      <c r="G367" s="44">
        <v>545.686301369863</v>
      </c>
      <c r="H367" s="4" t="s">
        <v>763</v>
      </c>
      <c r="I367" s="4" t="s">
        <v>860</v>
      </c>
      <c r="J367" s="25">
        <v>7</v>
      </c>
      <c r="K367" s="4" t="s">
        <v>118</v>
      </c>
      <c r="L367" s="13" t="s">
        <v>1268</v>
      </c>
      <c r="M367" s="13"/>
      <c r="N367" s="62" t="s">
        <v>1203</v>
      </c>
      <c r="O367" s="2" t="s">
        <v>857</v>
      </c>
      <c r="P367" s="95" t="s">
        <v>1203</v>
      </c>
      <c r="Q367" s="99" t="s">
        <v>1203</v>
      </c>
      <c r="R367" s="2"/>
      <c r="S367" s="2"/>
      <c r="T367" s="2"/>
      <c r="U367" s="2"/>
      <c r="V367" s="2"/>
      <c r="W367" s="2"/>
      <c r="X367" s="2"/>
      <c r="Y367" s="2"/>
      <c r="Z367" s="26">
        <v>0.259075</v>
      </c>
      <c r="AA367" s="26">
        <v>3.791433E-05</v>
      </c>
      <c r="AB367" s="26">
        <v>0.1471961</v>
      </c>
      <c r="AC367" s="26">
        <v>0.3442874</v>
      </c>
      <c r="AD367" s="26">
        <v>0.2157957</v>
      </c>
      <c r="AE367" s="26">
        <v>0.04976888</v>
      </c>
      <c r="AF367" s="27">
        <f t="shared" si="63"/>
        <v>1.01616099433</v>
      </c>
      <c r="AG367" s="26">
        <v>0.1128899</v>
      </c>
      <c r="AH367" s="26">
        <v>0.009074164</v>
      </c>
      <c r="AI367" s="26">
        <v>0</v>
      </c>
      <c r="AJ367" s="26">
        <v>0.002862532</v>
      </c>
      <c r="AK367" s="26">
        <v>0</v>
      </c>
      <c r="AL367" s="28">
        <f t="shared" si="64"/>
        <v>0.124826596</v>
      </c>
      <c r="AM367" s="26">
        <v>0.2084088</v>
      </c>
      <c r="AN367" s="50">
        <f t="shared" si="65"/>
        <v>0.333235396</v>
      </c>
      <c r="AO367" s="26">
        <v>4.619767</v>
      </c>
      <c r="AP367" s="26">
        <v>46.15445</v>
      </c>
      <c r="AQ367" s="29">
        <f t="shared" si="66"/>
        <v>50.774217</v>
      </c>
      <c r="AR367" s="26">
        <v>0.3678828</v>
      </c>
      <c r="AS367" s="26">
        <v>45.63312</v>
      </c>
      <c r="AT367" s="26">
        <v>1.240519</v>
      </c>
      <c r="AU367" s="26">
        <v>0.00937116</v>
      </c>
      <c r="AV367" s="30">
        <f t="shared" si="67"/>
        <v>47.250892959999995</v>
      </c>
      <c r="AW367" s="26">
        <v>0.0527262</v>
      </c>
      <c r="AX367" s="26">
        <v>0.01839477</v>
      </c>
      <c r="AY367" s="26">
        <v>0</v>
      </c>
      <c r="AZ367" s="26">
        <v>0.4559388</v>
      </c>
      <c r="BA367" s="26">
        <v>0</v>
      </c>
      <c r="BB367" s="26">
        <v>0.09843825</v>
      </c>
      <c r="BC367" s="26">
        <v>0</v>
      </c>
      <c r="BD367" s="31">
        <f t="shared" si="68"/>
        <v>0.62549802</v>
      </c>
      <c r="BE367" s="26">
        <f t="shared" si="69"/>
        <v>100.00000437032999</v>
      </c>
    </row>
    <row r="368" spans="1:57" ht="12" customHeight="1">
      <c r="A368" s="2" t="s">
        <v>471</v>
      </c>
      <c r="B368" s="4">
        <v>94</v>
      </c>
      <c r="C368" s="4" t="s">
        <v>471</v>
      </c>
      <c r="D368" s="2" t="s">
        <v>65</v>
      </c>
      <c r="E368" s="22">
        <v>6</v>
      </c>
      <c r="F368" s="45">
        <v>116964.1991347</v>
      </c>
      <c r="G368" s="44">
        <v>188.44671232876712</v>
      </c>
      <c r="H368" s="4" t="s">
        <v>763</v>
      </c>
      <c r="I368" s="4" t="s">
        <v>860</v>
      </c>
      <c r="J368" s="25">
        <v>27</v>
      </c>
      <c r="K368" s="4" t="s">
        <v>119</v>
      </c>
      <c r="L368" s="13" t="s">
        <v>1269</v>
      </c>
      <c r="M368" s="81" t="s">
        <v>860</v>
      </c>
      <c r="N368" s="63" t="s">
        <v>72</v>
      </c>
      <c r="O368" s="2" t="s">
        <v>1062</v>
      </c>
      <c r="P368" s="95" t="s">
        <v>1203</v>
      </c>
      <c r="Q368" s="100" t="s">
        <v>72</v>
      </c>
      <c r="R368" s="2" t="s">
        <v>860</v>
      </c>
      <c r="S368" s="2"/>
      <c r="T368" s="2"/>
      <c r="U368" s="2"/>
      <c r="V368" s="2"/>
      <c r="W368" s="2"/>
      <c r="X368" s="2"/>
      <c r="Y368" s="2"/>
      <c r="Z368" s="26">
        <v>1.056564</v>
      </c>
      <c r="AA368" s="26">
        <v>0.01281084</v>
      </c>
      <c r="AB368" s="26">
        <v>0.529658</v>
      </c>
      <c r="AC368" s="26">
        <v>0.2317147</v>
      </c>
      <c r="AD368" s="26">
        <v>0.04404038</v>
      </c>
      <c r="AE368" s="26">
        <v>0.1817163</v>
      </c>
      <c r="AF368" s="27">
        <f t="shared" si="63"/>
        <v>2.05650422</v>
      </c>
      <c r="AG368" s="26">
        <v>1.714472</v>
      </c>
      <c r="AH368" s="26">
        <v>0.576213</v>
      </c>
      <c r="AI368" s="26">
        <v>0</v>
      </c>
      <c r="AJ368" s="26">
        <v>0.07873329</v>
      </c>
      <c r="AK368" s="26">
        <v>0.08787608</v>
      </c>
      <c r="AL368" s="28">
        <f t="shared" si="64"/>
        <v>2.45729437</v>
      </c>
      <c r="AM368" s="26">
        <v>0.4389626</v>
      </c>
      <c r="AN368" s="50">
        <f t="shared" si="65"/>
        <v>2.89625697</v>
      </c>
      <c r="AO368" s="26">
        <v>5.482149</v>
      </c>
      <c r="AP368" s="26">
        <v>61.74934</v>
      </c>
      <c r="AQ368" s="29">
        <f t="shared" si="66"/>
        <v>67.231489</v>
      </c>
      <c r="AR368" s="26">
        <v>0.1348312</v>
      </c>
      <c r="AS368" s="26">
        <v>23.80733</v>
      </c>
      <c r="AT368" s="26">
        <v>0.4740272</v>
      </c>
      <c r="AU368" s="26">
        <v>0.1006031</v>
      </c>
      <c r="AV368" s="30">
        <f t="shared" si="67"/>
        <v>24.5167915</v>
      </c>
      <c r="AW368" s="26">
        <v>0.2478704</v>
      </c>
      <c r="AX368" s="26">
        <v>0.008923496</v>
      </c>
      <c r="AY368" s="26">
        <v>0</v>
      </c>
      <c r="AZ368" s="26">
        <v>0.327734</v>
      </c>
      <c r="BA368" s="26">
        <v>0</v>
      </c>
      <c r="BB368" s="26">
        <v>0.2611336</v>
      </c>
      <c r="BC368" s="26">
        <v>0.01584715</v>
      </c>
      <c r="BD368" s="31">
        <f t="shared" si="68"/>
        <v>0.861508646</v>
      </c>
      <c r="BE368" s="26">
        <f t="shared" si="69"/>
        <v>97.562550336</v>
      </c>
    </row>
    <row r="369" spans="1:57" ht="12" customHeight="1">
      <c r="A369" s="2" t="s">
        <v>471</v>
      </c>
      <c r="B369" s="4">
        <v>94</v>
      </c>
      <c r="C369" s="4" t="s">
        <v>471</v>
      </c>
      <c r="D369" s="2" t="s">
        <v>65</v>
      </c>
      <c r="E369" s="22">
        <v>6</v>
      </c>
      <c r="F369" s="45">
        <v>3967.351646951</v>
      </c>
      <c r="G369" s="44">
        <v>51.17794520547945</v>
      </c>
      <c r="H369" s="4" t="s">
        <v>761</v>
      </c>
      <c r="I369" s="4" t="s">
        <v>860</v>
      </c>
      <c r="J369" s="25">
        <v>4</v>
      </c>
      <c r="K369" s="4" t="s">
        <v>120</v>
      </c>
      <c r="L369" s="13" t="s">
        <v>1271</v>
      </c>
      <c r="M369" s="81" t="s">
        <v>860</v>
      </c>
      <c r="N369" s="63" t="s">
        <v>72</v>
      </c>
      <c r="O369" s="2"/>
      <c r="P369" s="95" t="s">
        <v>1203</v>
      </c>
      <c r="Q369" s="100" t="s">
        <v>72</v>
      </c>
      <c r="R369" s="2" t="s">
        <v>860</v>
      </c>
      <c r="S369" s="2"/>
      <c r="T369" s="2"/>
      <c r="U369" s="2"/>
      <c r="V369" s="2"/>
      <c r="W369" s="2"/>
      <c r="X369" s="2"/>
      <c r="Y369" s="2"/>
      <c r="Z369" s="26">
        <v>0.08534186</v>
      </c>
      <c r="AA369" s="26">
        <v>0.0002722229</v>
      </c>
      <c r="AB369" s="26">
        <v>0.3381462</v>
      </c>
      <c r="AC369" s="26">
        <v>0.1160577</v>
      </c>
      <c r="AD369" s="26">
        <v>0.03368758</v>
      </c>
      <c r="AE369" s="26">
        <v>0.03282554</v>
      </c>
      <c r="AF369" s="27">
        <f t="shared" si="63"/>
        <v>0.6063311029000001</v>
      </c>
      <c r="AG369" s="26">
        <v>2.923333</v>
      </c>
      <c r="AH369" s="26">
        <v>0.9266919</v>
      </c>
      <c r="AI369" s="26">
        <v>0</v>
      </c>
      <c r="AJ369" s="26">
        <v>0.01481346</v>
      </c>
      <c r="AK369" s="26">
        <v>0.02733571</v>
      </c>
      <c r="AL369" s="28">
        <f t="shared" si="64"/>
        <v>3.8921740700000003</v>
      </c>
      <c r="AM369" s="26">
        <v>0.6903571</v>
      </c>
      <c r="AN369" s="50">
        <f t="shared" si="65"/>
        <v>4.58253117</v>
      </c>
      <c r="AO369" s="26">
        <v>9.816696</v>
      </c>
      <c r="AP369" s="26">
        <v>72.04773</v>
      </c>
      <c r="AQ369" s="29">
        <f t="shared" si="66"/>
        <v>81.86442600000001</v>
      </c>
      <c r="AR369" s="26">
        <v>0.0480927</v>
      </c>
      <c r="AS369" s="26">
        <v>10.00557</v>
      </c>
      <c r="AT369" s="26">
        <v>0.1002914</v>
      </c>
      <c r="AU369" s="26">
        <v>0.009845394</v>
      </c>
      <c r="AV369" s="30">
        <f t="shared" si="67"/>
        <v>10.163799494</v>
      </c>
      <c r="AW369" s="26">
        <v>0.01803476</v>
      </c>
      <c r="AX369" s="26">
        <v>0</v>
      </c>
      <c r="AY369" s="26">
        <v>0</v>
      </c>
      <c r="AZ369" s="26">
        <v>2.721004</v>
      </c>
      <c r="BA369" s="26">
        <v>0</v>
      </c>
      <c r="BB369" s="26">
        <v>0.04387325</v>
      </c>
      <c r="BC369" s="26">
        <v>0</v>
      </c>
      <c r="BD369" s="31">
        <f t="shared" si="68"/>
        <v>2.78291201</v>
      </c>
      <c r="BE369" s="26">
        <f t="shared" si="69"/>
        <v>99.99999977690001</v>
      </c>
    </row>
    <row r="370" spans="1:57" ht="12" customHeight="1">
      <c r="A370" s="2" t="s">
        <v>906</v>
      </c>
      <c r="B370" s="4">
        <v>97</v>
      </c>
      <c r="C370" s="4" t="s">
        <v>906</v>
      </c>
      <c r="D370" s="2" t="s">
        <v>65</v>
      </c>
      <c r="E370" s="22">
        <v>6</v>
      </c>
      <c r="F370" s="45">
        <v>6335.61651</v>
      </c>
      <c r="G370" s="44">
        <v>220.40355677154582</v>
      </c>
      <c r="H370" s="4" t="s">
        <v>1215</v>
      </c>
      <c r="I370" s="4" t="s">
        <v>860</v>
      </c>
      <c r="J370" s="25">
        <v>2</v>
      </c>
      <c r="K370" s="4" t="s">
        <v>1214</v>
      </c>
      <c r="L370" s="13" t="s">
        <v>495</v>
      </c>
      <c r="M370" s="13"/>
      <c r="N370" s="60" t="s">
        <v>1203</v>
      </c>
      <c r="P370" s="95" t="s">
        <v>1203</v>
      </c>
      <c r="Q370" s="97" t="s">
        <v>1203</v>
      </c>
      <c r="Z370" s="26">
        <v>0.06606922</v>
      </c>
      <c r="AA370" s="26">
        <v>0.00205978</v>
      </c>
      <c r="AB370" s="26">
        <v>0.08200766</v>
      </c>
      <c r="AC370" s="26">
        <v>0.04290025</v>
      </c>
      <c r="AD370" s="26">
        <v>0.004403668</v>
      </c>
      <c r="AE370" s="26">
        <v>0.02946196</v>
      </c>
      <c r="AF370" s="27">
        <f aca="true" t="shared" si="70" ref="AF370:AF401">SUM(Z370:AE370)</f>
        <v>0.226902538</v>
      </c>
      <c r="AG370" s="26">
        <v>0.1265273</v>
      </c>
      <c r="AH370" s="26">
        <v>0.775699</v>
      </c>
      <c r="AI370" s="26">
        <v>0.002287066</v>
      </c>
      <c r="AJ370" s="26">
        <v>0</v>
      </c>
      <c r="AK370" s="26">
        <v>0</v>
      </c>
      <c r="AL370" s="28">
        <f aca="true" t="shared" si="71" ref="AL370:AL401">SUM(AG370:AK370)</f>
        <v>0.904513366</v>
      </c>
      <c r="AM370" s="26">
        <v>5.916939</v>
      </c>
      <c r="AN370" s="50">
        <f aca="true" t="shared" si="72" ref="AN370:AN401">AL370+AM370</f>
        <v>6.821452366</v>
      </c>
      <c r="AO370" s="26">
        <v>17.2026</v>
      </c>
      <c r="AP370" s="26">
        <v>57.07873</v>
      </c>
      <c r="AQ370" s="29">
        <f aca="true" t="shared" si="73" ref="AQ370:AQ401">SUM(AO370:AP370)</f>
        <v>74.28133</v>
      </c>
      <c r="AR370" s="26">
        <v>3.408297</v>
      </c>
      <c r="AS370" s="26">
        <v>11.12107</v>
      </c>
      <c r="AT370" s="26">
        <v>0.7271734</v>
      </c>
      <c r="AU370" s="26">
        <v>0.9889076</v>
      </c>
      <c r="AV370" s="30">
        <f aca="true" t="shared" si="74" ref="AV370:AV401">SUM(AR370:AU370)</f>
        <v>16.245448</v>
      </c>
      <c r="AW370" s="26">
        <v>0.5236956</v>
      </c>
      <c r="AX370" s="26">
        <v>0.8896688</v>
      </c>
      <c r="AY370" s="26">
        <v>0.4000093</v>
      </c>
      <c r="AZ370" s="26">
        <v>0.5217921</v>
      </c>
      <c r="BA370" s="26">
        <v>0.05954896</v>
      </c>
      <c r="BB370" s="26">
        <v>0.03012961</v>
      </c>
      <c r="BC370" s="26">
        <v>2.841076E-05</v>
      </c>
      <c r="BD370" s="31">
        <f aca="true" t="shared" si="75" ref="BD370:BD401">SUM(AW370:BC370)</f>
        <v>2.42487278076</v>
      </c>
      <c r="BE370" s="26">
        <f aca="true" t="shared" si="76" ref="BE370:BE401">AF370+AN370+AQ370+AV370+BD370</f>
        <v>100.00000568476</v>
      </c>
    </row>
    <row r="371" spans="1:57" ht="12" customHeight="1">
      <c r="A371" s="2" t="s">
        <v>906</v>
      </c>
      <c r="B371" s="4">
        <v>97</v>
      </c>
      <c r="C371" s="4" t="s">
        <v>906</v>
      </c>
      <c r="D371" s="2" t="s">
        <v>65</v>
      </c>
      <c r="E371" s="22">
        <v>6</v>
      </c>
      <c r="F371" s="45">
        <v>9587.66182</v>
      </c>
      <c r="G371" s="44">
        <v>602.3365253077975</v>
      </c>
      <c r="H371" s="4" t="s">
        <v>1215</v>
      </c>
      <c r="I371" s="4" t="s">
        <v>860</v>
      </c>
      <c r="J371" s="25">
        <v>2</v>
      </c>
      <c r="K371" s="4" t="s">
        <v>1216</v>
      </c>
      <c r="L371" s="13" t="s">
        <v>18</v>
      </c>
      <c r="M371" s="13"/>
      <c r="N371" s="60" t="s">
        <v>1203</v>
      </c>
      <c r="P371" s="95" t="s">
        <v>1203</v>
      </c>
      <c r="Q371" s="97" t="s">
        <v>1203</v>
      </c>
      <c r="Z371" s="26">
        <v>0.06936997</v>
      </c>
      <c r="AA371" s="26">
        <v>0.002008819</v>
      </c>
      <c r="AB371" s="26">
        <v>0.07843782</v>
      </c>
      <c r="AC371" s="26">
        <v>0.0758564</v>
      </c>
      <c r="AD371" s="26">
        <v>0.003942543</v>
      </c>
      <c r="AE371" s="26">
        <v>0.0322913</v>
      </c>
      <c r="AF371" s="27">
        <f t="shared" si="70"/>
        <v>0.26190685199999997</v>
      </c>
      <c r="AG371" s="26">
        <v>0.4455167</v>
      </c>
      <c r="AH371" s="26">
        <v>2.053614</v>
      </c>
      <c r="AI371" s="26">
        <v>0.001511308</v>
      </c>
      <c r="AJ371" s="26">
        <v>0</v>
      </c>
      <c r="AK371" s="26">
        <v>0</v>
      </c>
      <c r="AL371" s="28">
        <f t="shared" si="71"/>
        <v>2.5006420080000002</v>
      </c>
      <c r="AM371" s="26">
        <v>5.741713</v>
      </c>
      <c r="AN371" s="50">
        <f t="shared" si="72"/>
        <v>8.242355008</v>
      </c>
      <c r="AO371" s="26">
        <v>15.25237</v>
      </c>
      <c r="AP371" s="26">
        <v>54.00321</v>
      </c>
      <c r="AQ371" s="29">
        <f t="shared" si="73"/>
        <v>69.25558000000001</v>
      </c>
      <c r="AR371" s="26">
        <v>3.300809</v>
      </c>
      <c r="AS371" s="26">
        <v>10.64756</v>
      </c>
      <c r="AT371" s="26">
        <v>0.7246017</v>
      </c>
      <c r="AU371" s="26">
        <v>0.8517957</v>
      </c>
      <c r="AV371" s="30">
        <f t="shared" si="74"/>
        <v>15.5247664</v>
      </c>
      <c r="AW371" s="26">
        <v>3.855694</v>
      </c>
      <c r="AX371" s="26">
        <v>2.181944</v>
      </c>
      <c r="AY371" s="26">
        <v>0.2643287</v>
      </c>
      <c r="AZ371" s="26">
        <v>0.3509332</v>
      </c>
      <c r="BA371" s="26">
        <v>0.04256069</v>
      </c>
      <c r="BB371" s="26">
        <v>0.01990984</v>
      </c>
      <c r="BC371" s="26">
        <v>1.877401E-05</v>
      </c>
      <c r="BD371" s="31">
        <f t="shared" si="75"/>
        <v>6.715389204010001</v>
      </c>
      <c r="BE371" s="26">
        <f t="shared" si="76"/>
        <v>99.99999746401001</v>
      </c>
    </row>
    <row r="372" spans="1:57" ht="12" customHeight="1">
      <c r="A372" s="2" t="s">
        <v>906</v>
      </c>
      <c r="B372" s="4">
        <v>97</v>
      </c>
      <c r="C372" s="4" t="s">
        <v>906</v>
      </c>
      <c r="D372" s="2" t="s">
        <v>65</v>
      </c>
      <c r="E372" s="22">
        <v>6</v>
      </c>
      <c r="F372" s="45">
        <v>576.672768</v>
      </c>
      <c r="G372" s="44">
        <v>128.4183310533516</v>
      </c>
      <c r="H372" s="4" t="s">
        <v>761</v>
      </c>
      <c r="I372" s="4" t="s">
        <v>860</v>
      </c>
      <c r="J372" s="25">
        <v>11</v>
      </c>
      <c r="K372" s="4" t="s">
        <v>1217</v>
      </c>
      <c r="L372" s="13" t="s">
        <v>19</v>
      </c>
      <c r="M372" s="81" t="s">
        <v>860</v>
      </c>
      <c r="N372" s="61" t="s">
        <v>1062</v>
      </c>
      <c r="P372" s="95" t="s">
        <v>8</v>
      </c>
      <c r="Q372" s="98" t="s">
        <v>9</v>
      </c>
      <c r="R372" s="22" t="s">
        <v>860</v>
      </c>
      <c r="S372" s="22" t="s">
        <v>860</v>
      </c>
      <c r="T372" s="22" t="s">
        <v>860</v>
      </c>
      <c r="U372" s="22" t="s">
        <v>860</v>
      </c>
      <c r="Z372" s="26">
        <v>0.2814039</v>
      </c>
      <c r="AA372" s="26">
        <v>0.008896297</v>
      </c>
      <c r="AB372" s="26">
        <v>0.103478</v>
      </c>
      <c r="AC372" s="26">
        <v>0.5116152</v>
      </c>
      <c r="AD372" s="26">
        <v>0.00608694</v>
      </c>
      <c r="AE372" s="26">
        <v>0.09333308</v>
      </c>
      <c r="AF372" s="27">
        <f t="shared" si="70"/>
        <v>1.004813417</v>
      </c>
      <c r="AG372" s="26">
        <v>2.865856</v>
      </c>
      <c r="AH372" s="26">
        <v>17.1068</v>
      </c>
      <c r="AI372" s="26">
        <v>0</v>
      </c>
      <c r="AJ372" s="26">
        <v>0</v>
      </c>
      <c r="AK372" s="26">
        <v>0</v>
      </c>
      <c r="AL372" s="28">
        <f t="shared" si="71"/>
        <v>19.972656</v>
      </c>
      <c r="AM372" s="26">
        <v>13.93706</v>
      </c>
      <c r="AN372" s="50">
        <f t="shared" si="72"/>
        <v>33.909716</v>
      </c>
      <c r="AO372" s="26">
        <v>14.76239</v>
      </c>
      <c r="AP372" s="26">
        <v>27.48956</v>
      </c>
      <c r="AQ372" s="29">
        <f t="shared" si="73"/>
        <v>42.25195</v>
      </c>
      <c r="AR372" s="26">
        <v>7.349746</v>
      </c>
      <c r="AS372" s="26">
        <v>13.46634</v>
      </c>
      <c r="AT372" s="26">
        <v>0.9002429</v>
      </c>
      <c r="AU372" s="26">
        <v>0.5960519</v>
      </c>
      <c r="AV372" s="30">
        <f t="shared" si="74"/>
        <v>22.312380799999996</v>
      </c>
      <c r="AW372" s="26">
        <v>0.3352499</v>
      </c>
      <c r="AX372" s="26">
        <v>0.1020733</v>
      </c>
      <c r="AY372" s="26">
        <v>0</v>
      </c>
      <c r="AZ372" s="26">
        <v>0.07163861</v>
      </c>
      <c r="BA372" s="26">
        <v>0.01217388</v>
      </c>
      <c r="BB372" s="26">
        <v>0</v>
      </c>
      <c r="BC372" s="26">
        <v>0</v>
      </c>
      <c r="BD372" s="31">
        <f t="shared" si="75"/>
        <v>0.52113569</v>
      </c>
      <c r="BE372" s="26">
        <f t="shared" si="76"/>
        <v>99.999995907</v>
      </c>
    </row>
    <row r="373" spans="1:57" ht="12" customHeight="1">
      <c r="A373" s="2" t="s">
        <v>906</v>
      </c>
      <c r="B373" s="4">
        <v>97</v>
      </c>
      <c r="C373" s="4" t="s">
        <v>906</v>
      </c>
      <c r="D373" s="2" t="s">
        <v>65</v>
      </c>
      <c r="E373" s="22">
        <v>6</v>
      </c>
      <c r="F373" s="45">
        <v>18311.936</v>
      </c>
      <c r="G373" s="44">
        <v>934.1299589603283</v>
      </c>
      <c r="H373" s="4" t="s">
        <v>763</v>
      </c>
      <c r="I373" s="4" t="s">
        <v>860</v>
      </c>
      <c r="J373" s="25">
        <v>7</v>
      </c>
      <c r="K373" s="4" t="s">
        <v>1218</v>
      </c>
      <c r="L373" s="13" t="s">
        <v>20</v>
      </c>
      <c r="M373" s="81" t="s">
        <v>860</v>
      </c>
      <c r="N373" s="60" t="s">
        <v>72</v>
      </c>
      <c r="P373" s="95" t="s">
        <v>1203</v>
      </c>
      <c r="Q373" s="97" t="s">
        <v>72</v>
      </c>
      <c r="Z373" s="26">
        <v>0.177632</v>
      </c>
      <c r="AA373" s="26">
        <v>0.00317007</v>
      </c>
      <c r="AB373" s="26">
        <v>0.1291521</v>
      </c>
      <c r="AC373" s="26">
        <v>0.231941</v>
      </c>
      <c r="AD373" s="26">
        <v>0.005362086</v>
      </c>
      <c r="AE373" s="26">
        <v>0.058634</v>
      </c>
      <c r="AF373" s="27">
        <f t="shared" si="70"/>
        <v>0.605891256</v>
      </c>
      <c r="AG373" s="26">
        <v>2.319341</v>
      </c>
      <c r="AH373" s="26">
        <v>6.862994</v>
      </c>
      <c r="AI373" s="26">
        <v>0.0007962035</v>
      </c>
      <c r="AJ373" s="26">
        <v>0</v>
      </c>
      <c r="AK373" s="26">
        <v>0.002727734</v>
      </c>
      <c r="AL373" s="28">
        <f t="shared" si="71"/>
        <v>9.1858589375</v>
      </c>
      <c r="AM373" s="26">
        <v>9.175488</v>
      </c>
      <c r="AN373" s="50">
        <f t="shared" si="72"/>
        <v>18.361346937500002</v>
      </c>
      <c r="AO373" s="26">
        <v>15.05093</v>
      </c>
      <c r="AP373" s="26">
        <v>45.59154</v>
      </c>
      <c r="AQ373" s="29">
        <f t="shared" si="73"/>
        <v>60.64247</v>
      </c>
      <c r="AR373" s="26">
        <v>4.351444</v>
      </c>
      <c r="AS373" s="26">
        <v>10.43742</v>
      </c>
      <c r="AT373" s="26">
        <v>0.7525548</v>
      </c>
      <c r="AU373" s="26">
        <v>0.6637487</v>
      </c>
      <c r="AV373" s="30">
        <f t="shared" si="74"/>
        <v>16.2051675</v>
      </c>
      <c r="AW373" s="26">
        <v>2.361014</v>
      </c>
      <c r="AX373" s="26">
        <v>1.442077</v>
      </c>
      <c r="AY373" s="26">
        <v>0.1383969</v>
      </c>
      <c r="AZ373" s="26">
        <v>0.2036364</v>
      </c>
      <c r="BA373" s="26">
        <v>0.02955783</v>
      </c>
      <c r="BB373" s="26">
        <v>0.01042437</v>
      </c>
      <c r="BC373" s="26">
        <v>1.474451E-05</v>
      </c>
      <c r="BD373" s="31">
        <f t="shared" si="75"/>
        <v>4.1851212445099994</v>
      </c>
      <c r="BE373" s="26">
        <f t="shared" si="76"/>
        <v>99.99999693801001</v>
      </c>
    </row>
    <row r="374" spans="1:57" ht="12" customHeight="1">
      <c r="A374" s="2" t="s">
        <v>906</v>
      </c>
      <c r="B374" s="4">
        <v>97</v>
      </c>
      <c r="C374" s="4" t="s">
        <v>906</v>
      </c>
      <c r="D374" s="2" t="s">
        <v>65</v>
      </c>
      <c r="E374" s="22">
        <v>6</v>
      </c>
      <c r="F374" s="45">
        <v>1107.945759737</v>
      </c>
      <c r="G374" s="44">
        <v>142.91381668946647</v>
      </c>
      <c r="H374" s="4" t="s">
        <v>761</v>
      </c>
      <c r="I374" s="4" t="s">
        <v>860</v>
      </c>
      <c r="J374" s="25">
        <v>6</v>
      </c>
      <c r="K374" s="4" t="s">
        <v>1219</v>
      </c>
      <c r="L374" s="13" t="s">
        <v>21</v>
      </c>
      <c r="M374" s="13"/>
      <c r="N374" s="60" t="s">
        <v>483</v>
      </c>
      <c r="P374" s="95" t="s">
        <v>1203</v>
      </c>
      <c r="Q374" s="97" t="s">
        <v>1203</v>
      </c>
      <c r="V374" s="22" t="s">
        <v>860</v>
      </c>
      <c r="Z374" s="26">
        <v>0.2614103</v>
      </c>
      <c r="AA374" s="26">
        <v>0</v>
      </c>
      <c r="AB374" s="26">
        <v>0.3164868</v>
      </c>
      <c r="AC374" s="26">
        <v>0.2044654</v>
      </c>
      <c r="AD374" s="26">
        <v>0.1750588</v>
      </c>
      <c r="AE374" s="26">
        <v>0.1990228</v>
      </c>
      <c r="AF374" s="27">
        <f t="shared" si="70"/>
        <v>1.1564440999999999</v>
      </c>
      <c r="AG374" s="26">
        <v>0</v>
      </c>
      <c r="AH374" s="26">
        <v>0.001380974</v>
      </c>
      <c r="AI374" s="26">
        <v>0</v>
      </c>
      <c r="AJ374" s="26">
        <v>0.001705909</v>
      </c>
      <c r="AK374" s="26">
        <v>0</v>
      </c>
      <c r="AL374" s="28">
        <f t="shared" si="71"/>
        <v>0.0030868830000000003</v>
      </c>
      <c r="AM374" s="26">
        <v>5.092708</v>
      </c>
      <c r="AN374" s="50">
        <f t="shared" si="72"/>
        <v>5.095794883</v>
      </c>
      <c r="AO374" s="26">
        <v>5.385556</v>
      </c>
      <c r="AP374" s="26">
        <v>25.84014</v>
      </c>
      <c r="AQ374" s="29">
        <f t="shared" si="73"/>
        <v>31.225696000000003</v>
      </c>
      <c r="AR374" s="26">
        <v>18.9503</v>
      </c>
      <c r="AS374" s="26">
        <v>34.71534</v>
      </c>
      <c r="AT374" s="26">
        <v>7.028834</v>
      </c>
      <c r="AU374" s="26">
        <v>0.005523897</v>
      </c>
      <c r="AV374" s="30">
        <f t="shared" si="74"/>
        <v>60.699997897</v>
      </c>
      <c r="AW374" s="26">
        <v>0.3725381</v>
      </c>
      <c r="AX374" s="26">
        <v>0.03614903</v>
      </c>
      <c r="AY374" s="26">
        <v>0.5154283</v>
      </c>
      <c r="AZ374" s="26">
        <v>0.8056766</v>
      </c>
      <c r="BA374" s="26">
        <v>0.02347656</v>
      </c>
      <c r="BB374" s="26">
        <v>0.06880501</v>
      </c>
      <c r="BC374" s="26">
        <v>0</v>
      </c>
      <c r="BD374" s="31">
        <f t="shared" si="75"/>
        <v>1.8220736</v>
      </c>
      <c r="BE374" s="26">
        <f t="shared" si="76"/>
        <v>100.00000648000001</v>
      </c>
    </row>
    <row r="375" spans="1:57" ht="12" customHeight="1">
      <c r="A375" s="2" t="s">
        <v>906</v>
      </c>
      <c r="B375" s="4">
        <v>97</v>
      </c>
      <c r="C375" s="4" t="s">
        <v>906</v>
      </c>
      <c r="D375" s="2" t="s">
        <v>65</v>
      </c>
      <c r="E375" s="22">
        <v>6</v>
      </c>
      <c r="F375" s="45">
        <v>5371.41402</v>
      </c>
      <c r="G375" s="44">
        <v>165.56634746922023</v>
      </c>
      <c r="H375" s="4" t="s">
        <v>763</v>
      </c>
      <c r="I375" s="4" t="s">
        <v>860</v>
      </c>
      <c r="J375" s="25">
        <v>28</v>
      </c>
      <c r="K375" s="4" t="s">
        <v>335</v>
      </c>
      <c r="L375" s="13" t="s">
        <v>22</v>
      </c>
      <c r="M375" s="81" t="s">
        <v>860</v>
      </c>
      <c r="N375" s="60" t="s">
        <v>72</v>
      </c>
      <c r="P375" s="95" t="s">
        <v>1203</v>
      </c>
      <c r="Q375" s="97" t="s">
        <v>72</v>
      </c>
      <c r="Z375" s="26">
        <v>0.9430829</v>
      </c>
      <c r="AA375" s="26">
        <v>0.008243702</v>
      </c>
      <c r="AB375" s="26">
        <v>0.5858893</v>
      </c>
      <c r="AC375" s="26">
        <v>0.4466344</v>
      </c>
      <c r="AD375" s="26">
        <v>0.1260516</v>
      </c>
      <c r="AE375" s="26">
        <v>0.1672533</v>
      </c>
      <c r="AF375" s="27">
        <f t="shared" si="70"/>
        <v>2.277155202</v>
      </c>
      <c r="AG375" s="26">
        <v>0.05899609</v>
      </c>
      <c r="AH375" s="26">
        <v>0.8868012</v>
      </c>
      <c r="AI375" s="26">
        <v>6.702197E-05</v>
      </c>
      <c r="AJ375" s="26">
        <v>0.0007204862</v>
      </c>
      <c r="AK375" s="26">
        <v>0.009818719</v>
      </c>
      <c r="AL375" s="28">
        <f t="shared" si="71"/>
        <v>0.9564035171699999</v>
      </c>
      <c r="AM375" s="26">
        <v>3.560877</v>
      </c>
      <c r="AN375" s="50">
        <f t="shared" si="72"/>
        <v>4.51728051717</v>
      </c>
      <c r="AO375" s="26">
        <v>13.08927</v>
      </c>
      <c r="AP375" s="26">
        <v>43.76096</v>
      </c>
      <c r="AQ375" s="29">
        <f t="shared" si="73"/>
        <v>56.850229999999996</v>
      </c>
      <c r="AR375" s="26">
        <v>14.98263</v>
      </c>
      <c r="AS375" s="26">
        <v>15.3983</v>
      </c>
      <c r="AT375" s="26">
        <v>4.462926</v>
      </c>
      <c r="AU375" s="26">
        <v>0.5897934</v>
      </c>
      <c r="AV375" s="30">
        <f t="shared" si="74"/>
        <v>35.4336494</v>
      </c>
      <c r="AW375" s="26">
        <v>0.4510579</v>
      </c>
      <c r="AX375" s="26">
        <v>0.04673107</v>
      </c>
      <c r="AY375" s="26">
        <v>0.1254149</v>
      </c>
      <c r="AZ375" s="26">
        <v>0.2200834</v>
      </c>
      <c r="BA375" s="26">
        <v>0.01260013</v>
      </c>
      <c r="BB375" s="26">
        <v>0.06579882</v>
      </c>
      <c r="BC375" s="26">
        <v>0</v>
      </c>
      <c r="BD375" s="31">
        <f t="shared" si="75"/>
        <v>0.9216862200000001</v>
      </c>
      <c r="BE375" s="26">
        <f t="shared" si="76"/>
        <v>100.00000133916998</v>
      </c>
    </row>
    <row r="376" spans="1:57" ht="12" customHeight="1">
      <c r="A376" s="2" t="s">
        <v>906</v>
      </c>
      <c r="B376" s="4">
        <v>97</v>
      </c>
      <c r="C376" s="4" t="s">
        <v>906</v>
      </c>
      <c r="D376" s="2" t="s">
        <v>65</v>
      </c>
      <c r="E376" s="22">
        <v>6</v>
      </c>
      <c r="F376" s="45">
        <v>93.80660277874</v>
      </c>
      <c r="G376" s="44">
        <v>13.937496580027377</v>
      </c>
      <c r="H376" s="4" t="s">
        <v>661</v>
      </c>
      <c r="I376" s="4" t="s">
        <v>860</v>
      </c>
      <c r="J376" s="25">
        <v>168</v>
      </c>
      <c r="K376" s="103" t="s">
        <v>124</v>
      </c>
      <c r="L376" s="104" t="s">
        <v>23</v>
      </c>
      <c r="M376" s="81" t="s">
        <v>860</v>
      </c>
      <c r="N376" s="60" t="s">
        <v>73</v>
      </c>
      <c r="P376" s="95" t="s">
        <v>4</v>
      </c>
      <c r="Q376" s="97" t="s">
        <v>73</v>
      </c>
      <c r="X376" s="22" t="s">
        <v>860</v>
      </c>
      <c r="Z376" s="26">
        <v>7.250367</v>
      </c>
      <c r="AA376" s="26">
        <v>0</v>
      </c>
      <c r="AB376" s="26">
        <v>1.399614</v>
      </c>
      <c r="AC376" s="26">
        <v>0.2407836</v>
      </c>
      <c r="AD376" s="26">
        <v>0.1314237</v>
      </c>
      <c r="AE376" s="26">
        <v>1.354527</v>
      </c>
      <c r="AF376" s="27">
        <f t="shared" si="70"/>
        <v>10.3767153</v>
      </c>
      <c r="AG376" s="26">
        <v>0</v>
      </c>
      <c r="AH376" s="26">
        <v>0</v>
      </c>
      <c r="AI376" s="26">
        <v>0</v>
      </c>
      <c r="AJ376" s="26">
        <v>0</v>
      </c>
      <c r="AK376" s="26">
        <v>0</v>
      </c>
      <c r="AL376" s="28">
        <f t="shared" si="71"/>
        <v>0</v>
      </c>
      <c r="AM376" s="26">
        <v>1.353568</v>
      </c>
      <c r="AN376" s="50">
        <f t="shared" si="72"/>
        <v>1.353568</v>
      </c>
      <c r="AO376" s="26">
        <v>3.287511</v>
      </c>
      <c r="AP376" s="26">
        <v>28.81345</v>
      </c>
      <c r="AQ376" s="29">
        <f t="shared" si="73"/>
        <v>32.100961</v>
      </c>
      <c r="AR376" s="26">
        <v>12.35766</v>
      </c>
      <c r="AS376" s="26">
        <v>29.41972</v>
      </c>
      <c r="AT376" s="26">
        <v>3.959978</v>
      </c>
      <c r="AU376" s="26">
        <v>0.05084274</v>
      </c>
      <c r="AV376" s="30">
        <f t="shared" si="74"/>
        <v>45.78820074</v>
      </c>
      <c r="AW376" s="26">
        <v>0.1899408</v>
      </c>
      <c r="AX376" s="26">
        <v>0.07098798</v>
      </c>
      <c r="AY376" s="26">
        <v>2.720566</v>
      </c>
      <c r="AZ376" s="26">
        <v>7.035484</v>
      </c>
      <c r="BA376" s="26">
        <v>0.3635736</v>
      </c>
      <c r="BB376" s="26">
        <v>0</v>
      </c>
      <c r="BC376" s="26">
        <v>0</v>
      </c>
      <c r="BD376" s="31">
        <f t="shared" si="75"/>
        <v>10.380552380000001</v>
      </c>
      <c r="BE376" s="26">
        <f t="shared" si="76"/>
        <v>99.99999741999999</v>
      </c>
    </row>
    <row r="377" spans="1:57" ht="12" customHeight="1">
      <c r="A377" s="2" t="s">
        <v>906</v>
      </c>
      <c r="B377" s="4">
        <v>97</v>
      </c>
      <c r="C377" s="4" t="s">
        <v>906</v>
      </c>
      <c r="D377" s="2" t="s">
        <v>65</v>
      </c>
      <c r="E377" s="22">
        <v>6</v>
      </c>
      <c r="F377" s="45">
        <v>116.9107686301</v>
      </c>
      <c r="G377" s="44">
        <v>21.811709986320086</v>
      </c>
      <c r="H377" s="4" t="s">
        <v>661</v>
      </c>
      <c r="I377" s="4" t="s">
        <v>860</v>
      </c>
      <c r="J377" s="25">
        <v>469</v>
      </c>
      <c r="K377" s="4" t="s">
        <v>125</v>
      </c>
      <c r="L377" s="13" t="s">
        <v>506</v>
      </c>
      <c r="M377" s="13"/>
      <c r="N377" s="61" t="s">
        <v>73</v>
      </c>
      <c r="P377" s="95" t="s">
        <v>5</v>
      </c>
      <c r="Q377" s="98" t="s">
        <v>73</v>
      </c>
      <c r="R377" s="22" t="s">
        <v>860</v>
      </c>
      <c r="X377" s="22" t="s">
        <v>860</v>
      </c>
      <c r="Y377" s="22" t="s">
        <v>860</v>
      </c>
      <c r="Z377" s="26">
        <v>19.44019</v>
      </c>
      <c r="AA377" s="26">
        <v>0</v>
      </c>
      <c r="AB377" s="26">
        <v>4.093117</v>
      </c>
      <c r="AC377" s="26">
        <v>0.6705106</v>
      </c>
      <c r="AD377" s="26">
        <v>0.2540396</v>
      </c>
      <c r="AE377" s="26">
        <v>2.39644</v>
      </c>
      <c r="AF377" s="27">
        <f t="shared" si="70"/>
        <v>26.854297199999998</v>
      </c>
      <c r="AG377" s="26">
        <v>0</v>
      </c>
      <c r="AH377" s="26">
        <v>0</v>
      </c>
      <c r="AI377" s="26">
        <v>0</v>
      </c>
      <c r="AJ377" s="26">
        <v>0</v>
      </c>
      <c r="AK377" s="26">
        <v>0</v>
      </c>
      <c r="AL377" s="28">
        <f t="shared" si="71"/>
        <v>0</v>
      </c>
      <c r="AM377" s="26">
        <v>1.298681</v>
      </c>
      <c r="AN377" s="50">
        <f t="shared" si="72"/>
        <v>1.298681</v>
      </c>
      <c r="AO377" s="26">
        <v>2.686661</v>
      </c>
      <c r="AP377" s="26">
        <v>23.48173</v>
      </c>
      <c r="AQ377" s="29">
        <f t="shared" si="73"/>
        <v>26.168391</v>
      </c>
      <c r="AR377" s="26">
        <v>10.02071</v>
      </c>
      <c r="AS377" s="26">
        <v>23.67033</v>
      </c>
      <c r="AT377" s="26">
        <v>3.191661</v>
      </c>
      <c r="AU377" s="26">
        <v>0.0408003</v>
      </c>
      <c r="AV377" s="30">
        <f t="shared" si="74"/>
        <v>36.9235013</v>
      </c>
      <c r="AW377" s="26">
        <v>0.1585823</v>
      </c>
      <c r="AX377" s="26">
        <v>0.05696646</v>
      </c>
      <c r="AY377" s="26">
        <v>2.183201</v>
      </c>
      <c r="AZ377" s="26">
        <v>5.655846</v>
      </c>
      <c r="BA377" s="26">
        <v>0.2917607</v>
      </c>
      <c r="BB377" s="26">
        <v>0.4087728</v>
      </c>
      <c r="BC377" s="26">
        <v>0</v>
      </c>
      <c r="BD377" s="31">
        <f t="shared" si="75"/>
        <v>8.755129259999999</v>
      </c>
      <c r="BE377" s="26">
        <f t="shared" si="76"/>
        <v>99.99999976</v>
      </c>
    </row>
    <row r="378" spans="1:57" ht="12" customHeight="1">
      <c r="A378" s="2" t="s">
        <v>906</v>
      </c>
      <c r="B378" s="4">
        <v>97</v>
      </c>
      <c r="C378" s="4" t="s">
        <v>906</v>
      </c>
      <c r="D378" s="2" t="s">
        <v>65</v>
      </c>
      <c r="E378" s="22">
        <v>6</v>
      </c>
      <c r="F378" s="45">
        <v>9095.53562</v>
      </c>
      <c r="G378" s="44">
        <v>125.36771545827632</v>
      </c>
      <c r="H378" s="4" t="s">
        <v>763</v>
      </c>
      <c r="I378" s="4" t="s">
        <v>860</v>
      </c>
      <c r="J378" s="25">
        <v>94</v>
      </c>
      <c r="K378" s="4" t="s">
        <v>126</v>
      </c>
      <c r="L378" s="13" t="s">
        <v>507</v>
      </c>
      <c r="M378" s="13"/>
      <c r="N378" s="61" t="s">
        <v>72</v>
      </c>
      <c r="P378" s="95" t="s">
        <v>4</v>
      </c>
      <c r="Q378" s="98" t="s">
        <v>72</v>
      </c>
      <c r="R378" s="22" t="s">
        <v>860</v>
      </c>
      <c r="Z378" s="26">
        <v>3.338952</v>
      </c>
      <c r="AA378" s="26">
        <v>0.001375398</v>
      </c>
      <c r="AB378" s="26">
        <v>1.442743</v>
      </c>
      <c r="AC378" s="26">
        <v>0.4038327</v>
      </c>
      <c r="AD378" s="26">
        <v>0.0969903</v>
      </c>
      <c r="AE378" s="26">
        <v>0.7070832</v>
      </c>
      <c r="AF378" s="27">
        <f t="shared" si="70"/>
        <v>5.990976598</v>
      </c>
      <c r="AG378" s="26">
        <v>0.2156505</v>
      </c>
      <c r="AH378" s="26">
        <v>0.003562182</v>
      </c>
      <c r="AI378" s="26">
        <v>0</v>
      </c>
      <c r="AJ378" s="26">
        <v>0.06718671</v>
      </c>
      <c r="AK378" s="26">
        <v>0.1739334</v>
      </c>
      <c r="AL378" s="28">
        <f t="shared" si="71"/>
        <v>0.460332792</v>
      </c>
      <c r="AM378" s="26">
        <v>6.843011</v>
      </c>
      <c r="AN378" s="50">
        <f t="shared" si="72"/>
        <v>7.303343792</v>
      </c>
      <c r="AO378" s="26">
        <v>6.281126</v>
      </c>
      <c r="AP378" s="26">
        <v>33.10205</v>
      </c>
      <c r="AQ378" s="29">
        <f t="shared" si="73"/>
        <v>39.383176</v>
      </c>
      <c r="AR378" s="26">
        <v>14.91419</v>
      </c>
      <c r="AS378" s="26">
        <v>20.69357</v>
      </c>
      <c r="AT378" s="26">
        <v>6.105847</v>
      </c>
      <c r="AU378" s="26">
        <v>0.002790376</v>
      </c>
      <c r="AV378" s="30">
        <f t="shared" si="74"/>
        <v>41.716397375999996</v>
      </c>
      <c r="AW378" s="26">
        <v>3.789311</v>
      </c>
      <c r="AX378" s="26">
        <v>0.5078484</v>
      </c>
      <c r="AY378" s="26">
        <v>0.1017795</v>
      </c>
      <c r="AZ378" s="26">
        <v>0.7201743</v>
      </c>
      <c r="BA378" s="26">
        <v>0.01072613</v>
      </c>
      <c r="BB378" s="26">
        <v>0.4762637</v>
      </c>
      <c r="BC378" s="26">
        <v>0</v>
      </c>
      <c r="BD378" s="31">
        <f t="shared" si="75"/>
        <v>5.60610303</v>
      </c>
      <c r="BE378" s="26">
        <f t="shared" si="76"/>
        <v>99.99999679599999</v>
      </c>
    </row>
    <row r="379" spans="1:57" ht="12" customHeight="1">
      <c r="A379" s="2" t="s">
        <v>906</v>
      </c>
      <c r="B379" s="4">
        <v>97</v>
      </c>
      <c r="C379" s="4" t="s">
        <v>906</v>
      </c>
      <c r="D379" s="2" t="s">
        <v>65</v>
      </c>
      <c r="E379" s="22">
        <v>6</v>
      </c>
      <c r="F379" s="45">
        <v>18.687084</v>
      </c>
      <c r="G379" s="44">
        <v>2.3561696306429547</v>
      </c>
      <c r="H379" s="4" t="s">
        <v>665</v>
      </c>
      <c r="I379" s="4" t="s">
        <v>860</v>
      </c>
      <c r="J379" s="25">
        <v>5</v>
      </c>
      <c r="K379" s="4" t="s">
        <v>127</v>
      </c>
      <c r="L379" s="13" t="s">
        <v>24</v>
      </c>
      <c r="M379" s="13"/>
      <c r="N379" s="60" t="s">
        <v>1203</v>
      </c>
      <c r="P379" s="95" t="s">
        <v>1203</v>
      </c>
      <c r="Q379" s="97" t="s">
        <v>1203</v>
      </c>
      <c r="Z379" s="26">
        <v>0</v>
      </c>
      <c r="AA379" s="26">
        <v>0</v>
      </c>
      <c r="AB379" s="26">
        <v>0</v>
      </c>
      <c r="AC379" s="26">
        <v>0</v>
      </c>
      <c r="AD379" s="26">
        <v>0</v>
      </c>
      <c r="AE379" s="26">
        <v>0.1829298</v>
      </c>
      <c r="AF379" s="27">
        <f t="shared" si="70"/>
        <v>0.1829298</v>
      </c>
      <c r="AG379" s="26">
        <v>0</v>
      </c>
      <c r="AH379" s="26">
        <v>0</v>
      </c>
      <c r="AI379" s="26">
        <v>0</v>
      </c>
      <c r="AJ379" s="26">
        <v>0</v>
      </c>
      <c r="AK379" s="26">
        <v>0</v>
      </c>
      <c r="AL379" s="28">
        <f t="shared" si="71"/>
        <v>0</v>
      </c>
      <c r="AM379" s="26">
        <v>0</v>
      </c>
      <c r="AN379" s="50">
        <f t="shared" si="72"/>
        <v>0</v>
      </c>
      <c r="AO379" s="26">
        <v>8.462909</v>
      </c>
      <c r="AP379" s="26">
        <v>47.28735</v>
      </c>
      <c r="AQ379" s="29">
        <f t="shared" si="73"/>
        <v>55.750259</v>
      </c>
      <c r="AR379" s="26">
        <v>23.50648</v>
      </c>
      <c r="AS379" s="26">
        <v>6.628797</v>
      </c>
      <c r="AT379" s="26">
        <v>13.9171</v>
      </c>
      <c r="AU379" s="26">
        <v>0</v>
      </c>
      <c r="AV379" s="30">
        <f t="shared" si="74"/>
        <v>44.052377</v>
      </c>
      <c r="AW379" s="26">
        <v>0.01444182</v>
      </c>
      <c r="AX379" s="26">
        <v>0</v>
      </c>
      <c r="AY379" s="26">
        <v>0</v>
      </c>
      <c r="AZ379" s="26">
        <v>0</v>
      </c>
      <c r="BA379" s="26">
        <v>0</v>
      </c>
      <c r="BB379" s="26">
        <v>0</v>
      </c>
      <c r="BC379" s="26">
        <v>0</v>
      </c>
      <c r="BD379" s="31">
        <f t="shared" si="75"/>
        <v>0.01444182</v>
      </c>
      <c r="BE379" s="26">
        <f t="shared" si="76"/>
        <v>100.00000761999999</v>
      </c>
    </row>
    <row r="380" spans="1:57" ht="12" customHeight="1">
      <c r="A380" s="2" t="s">
        <v>919</v>
      </c>
      <c r="B380" s="4">
        <v>91</v>
      </c>
      <c r="C380" s="4" t="s">
        <v>919</v>
      </c>
      <c r="D380" s="2" t="s">
        <v>63</v>
      </c>
      <c r="E380" s="22">
        <v>6</v>
      </c>
      <c r="F380" s="45">
        <v>970.427648</v>
      </c>
      <c r="G380" s="44">
        <v>449.65479452054797</v>
      </c>
      <c r="H380" s="4" t="s">
        <v>1215</v>
      </c>
      <c r="I380" s="4" t="s">
        <v>860</v>
      </c>
      <c r="J380" s="25">
        <v>1</v>
      </c>
      <c r="K380" s="4" t="s">
        <v>842</v>
      </c>
      <c r="L380" s="13" t="s">
        <v>754</v>
      </c>
      <c r="M380" s="13"/>
      <c r="N380" s="60" t="s">
        <v>483</v>
      </c>
      <c r="O380" s="22" t="s">
        <v>483</v>
      </c>
      <c r="P380" s="95" t="s">
        <v>1203</v>
      </c>
      <c r="Q380" s="97" t="s">
        <v>1203</v>
      </c>
      <c r="V380" s="22" t="s">
        <v>860</v>
      </c>
      <c r="Z380" s="26">
        <v>0.007697615</v>
      </c>
      <c r="AA380" s="26">
        <v>0</v>
      </c>
      <c r="AB380" s="26">
        <v>0.02763722</v>
      </c>
      <c r="AC380" s="26">
        <v>0.006028253</v>
      </c>
      <c r="AD380" s="26">
        <v>0.002967755</v>
      </c>
      <c r="AE380" s="26">
        <v>0</v>
      </c>
      <c r="AF380" s="27">
        <f t="shared" si="70"/>
        <v>0.044330843</v>
      </c>
      <c r="AG380" s="26">
        <v>0</v>
      </c>
      <c r="AH380" s="26">
        <v>0</v>
      </c>
      <c r="AI380" s="26">
        <v>0</v>
      </c>
      <c r="AJ380" s="26">
        <v>0</v>
      </c>
      <c r="AK380" s="26">
        <v>0</v>
      </c>
      <c r="AL380" s="28">
        <f t="shared" si="71"/>
        <v>0</v>
      </c>
      <c r="AM380" s="26">
        <v>0.001391135</v>
      </c>
      <c r="AN380" s="50">
        <f t="shared" si="72"/>
        <v>0.001391135</v>
      </c>
      <c r="AO380" s="26">
        <v>7.702252</v>
      </c>
      <c r="AP380" s="26">
        <v>35.73205</v>
      </c>
      <c r="AQ380" s="29">
        <f t="shared" si="73"/>
        <v>43.434302</v>
      </c>
      <c r="AR380" s="26">
        <v>1.050122</v>
      </c>
      <c r="AS380" s="26">
        <v>50.38377</v>
      </c>
      <c r="AT380" s="26">
        <v>1.266026</v>
      </c>
      <c r="AU380" s="26">
        <v>0.0002782271</v>
      </c>
      <c r="AV380" s="30">
        <f t="shared" si="74"/>
        <v>52.700196227099994</v>
      </c>
      <c r="AW380" s="26">
        <v>0.2035695</v>
      </c>
      <c r="AX380" s="26">
        <v>0.01372587</v>
      </c>
      <c r="AY380" s="26">
        <v>1.878218</v>
      </c>
      <c r="AZ380" s="26">
        <v>1.402543</v>
      </c>
      <c r="BA380" s="26">
        <v>0.2437269</v>
      </c>
      <c r="BB380" s="26">
        <v>0.07799632</v>
      </c>
      <c r="BC380" s="26">
        <v>0</v>
      </c>
      <c r="BD380" s="31">
        <f t="shared" si="75"/>
        <v>3.81977959</v>
      </c>
      <c r="BE380" s="26">
        <f t="shared" si="76"/>
        <v>99.9999997951</v>
      </c>
    </row>
    <row r="381" spans="1:57" ht="12" customHeight="1">
      <c r="A381" s="2" t="s">
        <v>919</v>
      </c>
      <c r="B381" s="4">
        <v>91</v>
      </c>
      <c r="C381" s="4" t="s">
        <v>919</v>
      </c>
      <c r="D381" s="2" t="s">
        <v>63</v>
      </c>
      <c r="E381" s="22">
        <v>6</v>
      </c>
      <c r="F381" s="45">
        <v>2482.89254</v>
      </c>
      <c r="G381" s="44">
        <v>483.07834246575345</v>
      </c>
      <c r="H381" s="4" t="s">
        <v>763</v>
      </c>
      <c r="I381" s="4" t="s">
        <v>860</v>
      </c>
      <c r="J381" s="25">
        <v>25</v>
      </c>
      <c r="K381" s="4" t="s">
        <v>843</v>
      </c>
      <c r="L381" s="13" t="s">
        <v>1178</v>
      </c>
      <c r="M381" s="13"/>
      <c r="N381" s="62" t="s">
        <v>1203</v>
      </c>
      <c r="O381" s="2"/>
      <c r="P381" s="95" t="s">
        <v>1203</v>
      </c>
      <c r="Q381" s="99" t="s">
        <v>1203</v>
      </c>
      <c r="R381" s="2"/>
      <c r="S381" s="2"/>
      <c r="T381" s="2"/>
      <c r="U381" s="2"/>
      <c r="V381" s="2"/>
      <c r="W381" s="2"/>
      <c r="X381" s="2"/>
      <c r="Y381" s="2"/>
      <c r="Z381" s="26">
        <v>1.552098</v>
      </c>
      <c r="AA381" s="26">
        <v>0.003951019</v>
      </c>
      <c r="AB381" s="26">
        <v>0.5134512</v>
      </c>
      <c r="AC381" s="26">
        <v>0.2792174</v>
      </c>
      <c r="AD381" s="26">
        <v>0.007104584</v>
      </c>
      <c r="AE381" s="26">
        <v>0</v>
      </c>
      <c r="AF381" s="27">
        <f t="shared" si="70"/>
        <v>2.355822203</v>
      </c>
      <c r="AG381" s="26">
        <v>0</v>
      </c>
      <c r="AH381" s="26">
        <v>0</v>
      </c>
      <c r="AI381" s="26">
        <v>0</v>
      </c>
      <c r="AJ381" s="26">
        <v>0</v>
      </c>
      <c r="AK381" s="26">
        <v>0</v>
      </c>
      <c r="AL381" s="28">
        <f t="shared" si="71"/>
        <v>0</v>
      </c>
      <c r="AM381" s="26">
        <v>6.011203</v>
      </c>
      <c r="AN381" s="50">
        <f t="shared" si="72"/>
        <v>6.011203</v>
      </c>
      <c r="AO381" s="26">
        <v>12.12296</v>
      </c>
      <c r="AP381" s="26">
        <v>43.01282</v>
      </c>
      <c r="AQ381" s="29">
        <f t="shared" si="73"/>
        <v>55.13578</v>
      </c>
      <c r="AR381" s="26">
        <v>0.7554058</v>
      </c>
      <c r="AS381" s="26">
        <v>32.25296</v>
      </c>
      <c r="AT381" s="26">
        <v>0.9731831</v>
      </c>
      <c r="AU381" s="26">
        <v>0.1773246</v>
      </c>
      <c r="AV381" s="30">
        <f t="shared" si="74"/>
        <v>34.1588735</v>
      </c>
      <c r="AW381" s="26">
        <v>0.2910342</v>
      </c>
      <c r="AX381" s="26">
        <v>0.005364686</v>
      </c>
      <c r="AY381" s="26">
        <v>0.9531018</v>
      </c>
      <c r="AZ381" s="26">
        <v>0.902536</v>
      </c>
      <c r="BA381" s="26">
        <v>0.1114622</v>
      </c>
      <c r="BB381" s="26">
        <v>0.05821409</v>
      </c>
      <c r="BC381" s="26">
        <v>0.01660153</v>
      </c>
      <c r="BD381" s="31">
        <f t="shared" si="75"/>
        <v>2.3383145059999997</v>
      </c>
      <c r="BE381" s="26">
        <f t="shared" si="76"/>
        <v>99.999993209</v>
      </c>
    </row>
    <row r="382" spans="1:57" ht="12" customHeight="1">
      <c r="A382" s="2" t="s">
        <v>919</v>
      </c>
      <c r="B382" s="4">
        <v>91</v>
      </c>
      <c r="C382" s="4" t="s">
        <v>919</v>
      </c>
      <c r="D382" s="2" t="s">
        <v>63</v>
      </c>
      <c r="E382" s="22">
        <v>6</v>
      </c>
      <c r="F382" s="45">
        <v>3800.67277</v>
      </c>
      <c r="G382" s="44">
        <v>489.81482191780816</v>
      </c>
      <c r="H382" s="4" t="s">
        <v>763</v>
      </c>
      <c r="I382" s="4" t="s">
        <v>860</v>
      </c>
      <c r="J382" s="25">
        <v>21</v>
      </c>
      <c r="K382" s="4" t="s">
        <v>844</v>
      </c>
      <c r="L382" s="13" t="s">
        <v>1179</v>
      </c>
      <c r="M382" s="13"/>
      <c r="N382" s="62" t="s">
        <v>1203</v>
      </c>
      <c r="O382" s="2"/>
      <c r="P382" s="95" t="s">
        <v>1203</v>
      </c>
      <c r="Q382" s="99" t="s">
        <v>1203</v>
      </c>
      <c r="R382" s="2"/>
      <c r="S382" s="2"/>
      <c r="T382" s="2"/>
      <c r="U382" s="2"/>
      <c r="V382" s="2"/>
      <c r="W382" s="2"/>
      <c r="X382" s="2"/>
      <c r="Y382" s="2"/>
      <c r="Z382" s="26">
        <v>1.281657</v>
      </c>
      <c r="AA382" s="26">
        <v>0.003069669</v>
      </c>
      <c r="AB382" s="26">
        <v>0.4327951</v>
      </c>
      <c r="AC382" s="26">
        <v>0.2575142</v>
      </c>
      <c r="AD382" s="26">
        <v>0.005716905</v>
      </c>
      <c r="AE382" s="26">
        <v>0</v>
      </c>
      <c r="AF382" s="27">
        <f t="shared" si="70"/>
        <v>1.9807528740000004</v>
      </c>
      <c r="AG382" s="26">
        <v>0.01439083</v>
      </c>
      <c r="AH382" s="26">
        <v>0</v>
      </c>
      <c r="AI382" s="26">
        <v>0</v>
      </c>
      <c r="AJ382" s="26">
        <v>0</v>
      </c>
      <c r="AK382" s="26">
        <v>0</v>
      </c>
      <c r="AL382" s="28">
        <f t="shared" si="71"/>
        <v>0.01439083</v>
      </c>
      <c r="AM382" s="26">
        <v>5.033862</v>
      </c>
      <c r="AN382" s="50">
        <f t="shared" si="72"/>
        <v>5.04825283</v>
      </c>
      <c r="AO382" s="26">
        <v>10.86716</v>
      </c>
      <c r="AP382" s="26">
        <v>49.75209</v>
      </c>
      <c r="AQ382" s="29">
        <f t="shared" si="73"/>
        <v>60.61925</v>
      </c>
      <c r="AR382" s="26">
        <v>0.6031476</v>
      </c>
      <c r="AS382" s="26">
        <v>28.65896</v>
      </c>
      <c r="AT382" s="26">
        <v>0.7604611</v>
      </c>
      <c r="AU382" s="26">
        <v>0.151146</v>
      </c>
      <c r="AV382" s="30">
        <f t="shared" si="74"/>
        <v>30.1737147</v>
      </c>
      <c r="AW382" s="26">
        <v>0.2757632</v>
      </c>
      <c r="AX382" s="26">
        <v>0.01250397</v>
      </c>
      <c r="AY382" s="26">
        <v>0.7404942</v>
      </c>
      <c r="AZ382" s="26">
        <v>0.817264</v>
      </c>
      <c r="BA382" s="26">
        <v>0.08659845</v>
      </c>
      <c r="BB382" s="26">
        <v>0.2325063</v>
      </c>
      <c r="BC382" s="26">
        <v>0.01289824</v>
      </c>
      <c r="BD382" s="31">
        <f t="shared" si="75"/>
        <v>2.17802836</v>
      </c>
      <c r="BE382" s="26">
        <f t="shared" si="76"/>
        <v>99.99999876400001</v>
      </c>
    </row>
    <row r="383" spans="1:57" ht="12" customHeight="1">
      <c r="A383" s="2" t="s">
        <v>919</v>
      </c>
      <c r="B383" s="4">
        <v>91</v>
      </c>
      <c r="C383" s="4" t="s">
        <v>919</v>
      </c>
      <c r="D383" s="2" t="s">
        <v>63</v>
      </c>
      <c r="E383" s="22">
        <v>6</v>
      </c>
      <c r="F383" s="45">
        <v>2415.85152</v>
      </c>
      <c r="G383" s="44">
        <v>600.341095890411</v>
      </c>
      <c r="H383" s="4" t="s">
        <v>1215</v>
      </c>
      <c r="I383" s="4" t="s">
        <v>860</v>
      </c>
      <c r="J383" s="25">
        <v>36</v>
      </c>
      <c r="K383" s="4" t="s">
        <v>845</v>
      </c>
      <c r="L383" s="13" t="s">
        <v>1180</v>
      </c>
      <c r="M383" s="13"/>
      <c r="N383" s="60" t="s">
        <v>483</v>
      </c>
      <c r="O383" s="22" t="s">
        <v>483</v>
      </c>
      <c r="P383" s="95" t="s">
        <v>1203</v>
      </c>
      <c r="Q383" s="97" t="s">
        <v>1203</v>
      </c>
      <c r="V383" s="22" t="s">
        <v>860</v>
      </c>
      <c r="Z383" s="26">
        <v>1.945952</v>
      </c>
      <c r="AA383" s="26">
        <v>0.0009686172</v>
      </c>
      <c r="AB383" s="26">
        <v>0.3135712</v>
      </c>
      <c r="AC383" s="26">
        <v>0.215331</v>
      </c>
      <c r="AD383" s="26">
        <v>1.703574</v>
      </c>
      <c r="AE383" s="26">
        <v>0.08374813</v>
      </c>
      <c r="AF383" s="27">
        <f t="shared" si="70"/>
        <v>4.2631449472</v>
      </c>
      <c r="AG383" s="26">
        <v>0</v>
      </c>
      <c r="AH383" s="26">
        <v>0</v>
      </c>
      <c r="AI383" s="26">
        <v>0</v>
      </c>
      <c r="AJ383" s="26">
        <v>0</v>
      </c>
      <c r="AK383" s="26">
        <v>0</v>
      </c>
      <c r="AL383" s="28">
        <f t="shared" si="71"/>
        <v>0</v>
      </c>
      <c r="AM383" s="26">
        <v>0</v>
      </c>
      <c r="AN383" s="50">
        <f t="shared" si="72"/>
        <v>0</v>
      </c>
      <c r="AO383" s="26">
        <v>3.728915</v>
      </c>
      <c r="AP383" s="26">
        <v>11.63622</v>
      </c>
      <c r="AQ383" s="29">
        <f t="shared" si="73"/>
        <v>15.365135</v>
      </c>
      <c r="AR383" s="26">
        <v>0.659144</v>
      </c>
      <c r="AS383" s="26">
        <v>55.19263</v>
      </c>
      <c r="AT383" s="26">
        <v>1.323317</v>
      </c>
      <c r="AU383" s="26">
        <v>0.003762705</v>
      </c>
      <c r="AV383" s="30">
        <f t="shared" si="74"/>
        <v>57.178853705</v>
      </c>
      <c r="AW383" s="26">
        <v>21.90476</v>
      </c>
      <c r="AX383" s="26">
        <v>0.07368942</v>
      </c>
      <c r="AY383" s="26">
        <v>0.4924301</v>
      </c>
      <c r="AZ383" s="26">
        <v>0.5545334</v>
      </c>
      <c r="BA383" s="26">
        <v>0.05509942</v>
      </c>
      <c r="BB383" s="26">
        <v>0.06392873</v>
      </c>
      <c r="BC383" s="26">
        <v>0.04843086</v>
      </c>
      <c r="BD383" s="31">
        <f t="shared" si="75"/>
        <v>23.192871930000003</v>
      </c>
      <c r="BE383" s="26">
        <f t="shared" si="76"/>
        <v>100.0000055822</v>
      </c>
    </row>
    <row r="384" spans="1:57" ht="12" customHeight="1">
      <c r="A384" s="2" t="s">
        <v>919</v>
      </c>
      <c r="B384" s="4">
        <v>91</v>
      </c>
      <c r="C384" s="4" t="s">
        <v>919</v>
      </c>
      <c r="D384" s="2" t="s">
        <v>63</v>
      </c>
      <c r="E384" s="22">
        <v>6</v>
      </c>
      <c r="F384" s="45">
        <v>2762.54592</v>
      </c>
      <c r="G384" s="44">
        <v>549.6316438356165</v>
      </c>
      <c r="H384" s="4" t="s">
        <v>763</v>
      </c>
      <c r="I384" s="4" t="s">
        <v>860</v>
      </c>
      <c r="J384" s="25">
        <v>49</v>
      </c>
      <c r="K384" s="4" t="s">
        <v>846</v>
      </c>
      <c r="L384" s="13" t="s">
        <v>1181</v>
      </c>
      <c r="M384" s="13"/>
      <c r="N384" s="62" t="s">
        <v>72</v>
      </c>
      <c r="O384" s="2"/>
      <c r="P384" s="95" t="s">
        <v>4</v>
      </c>
      <c r="Q384" s="99" t="s">
        <v>72</v>
      </c>
      <c r="R384" s="2"/>
      <c r="S384" s="2"/>
      <c r="T384" s="2"/>
      <c r="U384" s="2"/>
      <c r="V384" s="2"/>
      <c r="W384" s="2"/>
      <c r="X384" s="2"/>
      <c r="Y384" s="2"/>
      <c r="Z384" s="26">
        <v>2.488981</v>
      </c>
      <c r="AA384" s="26">
        <v>0.02427146</v>
      </c>
      <c r="AB384" s="26">
        <v>0.6301783</v>
      </c>
      <c r="AC384" s="26">
        <v>0.2584177</v>
      </c>
      <c r="AD384" s="26">
        <v>1.491408</v>
      </c>
      <c r="AE384" s="26">
        <v>0.1122677</v>
      </c>
      <c r="AF384" s="27">
        <f t="shared" si="70"/>
        <v>5.00552416</v>
      </c>
      <c r="AG384" s="26">
        <v>0</v>
      </c>
      <c r="AH384" s="26">
        <v>0</v>
      </c>
      <c r="AI384" s="26">
        <v>0</v>
      </c>
      <c r="AJ384" s="26">
        <v>0</v>
      </c>
      <c r="AK384" s="26">
        <v>0</v>
      </c>
      <c r="AL384" s="28">
        <f t="shared" si="71"/>
        <v>0</v>
      </c>
      <c r="AM384" s="26">
        <v>0.1132777</v>
      </c>
      <c r="AN384" s="50">
        <f t="shared" si="72"/>
        <v>0.1132777</v>
      </c>
      <c r="AO384" s="26">
        <v>4.394991</v>
      </c>
      <c r="AP384" s="26">
        <v>15.28392</v>
      </c>
      <c r="AQ384" s="29">
        <f t="shared" si="73"/>
        <v>19.678911</v>
      </c>
      <c r="AR384" s="26">
        <v>0.7838215</v>
      </c>
      <c r="AS384" s="26">
        <v>52.66307</v>
      </c>
      <c r="AT384" s="26">
        <v>1.367672</v>
      </c>
      <c r="AU384" s="26">
        <v>0.005049766</v>
      </c>
      <c r="AV384" s="30">
        <f t="shared" si="74"/>
        <v>54.819613266</v>
      </c>
      <c r="AW384" s="26">
        <v>19.19041</v>
      </c>
      <c r="AX384" s="26">
        <v>0.06444153</v>
      </c>
      <c r="AY384" s="26">
        <v>0.430631</v>
      </c>
      <c r="AZ384" s="26">
        <v>0.5109386</v>
      </c>
      <c r="BA384" s="26">
        <v>0.04818454</v>
      </c>
      <c r="BB384" s="26">
        <v>0.06525601</v>
      </c>
      <c r="BC384" s="26">
        <v>0.07281438</v>
      </c>
      <c r="BD384" s="31">
        <f t="shared" si="75"/>
        <v>20.38267606</v>
      </c>
      <c r="BE384" s="26">
        <f t="shared" si="76"/>
        <v>100.00000218599999</v>
      </c>
    </row>
    <row r="385" spans="1:57" ht="12" customHeight="1">
      <c r="A385" s="2" t="s">
        <v>919</v>
      </c>
      <c r="B385" s="4">
        <v>91</v>
      </c>
      <c r="C385" s="4" t="s">
        <v>919</v>
      </c>
      <c r="D385" s="2" t="s">
        <v>63</v>
      </c>
      <c r="E385" s="22">
        <v>6</v>
      </c>
      <c r="F385" s="45">
        <v>4309.97606</v>
      </c>
      <c r="G385" s="44">
        <v>682.8438356164384</v>
      </c>
      <c r="H385" s="4" t="s">
        <v>763</v>
      </c>
      <c r="I385" s="4" t="s">
        <v>860</v>
      </c>
      <c r="J385" s="25">
        <v>75</v>
      </c>
      <c r="K385" s="4" t="s">
        <v>712</v>
      </c>
      <c r="L385" s="13" t="s">
        <v>755</v>
      </c>
      <c r="M385" s="13"/>
      <c r="N385" s="62" t="s">
        <v>72</v>
      </c>
      <c r="O385" s="2"/>
      <c r="P385" s="95" t="s">
        <v>4</v>
      </c>
      <c r="Q385" s="99" t="s">
        <v>72</v>
      </c>
      <c r="R385" s="2"/>
      <c r="S385" s="2"/>
      <c r="T385" s="2"/>
      <c r="U385" s="2"/>
      <c r="V385" s="2"/>
      <c r="W385" s="2"/>
      <c r="X385" s="2"/>
      <c r="Y385" s="2"/>
      <c r="Z385" s="26">
        <v>3.27453</v>
      </c>
      <c r="AA385" s="26">
        <v>0.06493081</v>
      </c>
      <c r="AB385" s="26">
        <v>1.243881</v>
      </c>
      <c r="AC385" s="26">
        <v>0.4438394</v>
      </c>
      <c r="AD385" s="26">
        <v>1.000249</v>
      </c>
      <c r="AE385" s="26">
        <v>0.1676979</v>
      </c>
      <c r="AF385" s="27">
        <f t="shared" si="70"/>
        <v>6.195128110000001</v>
      </c>
      <c r="AG385" s="26">
        <v>0.007575989</v>
      </c>
      <c r="AH385" s="26">
        <v>0</v>
      </c>
      <c r="AI385" s="26">
        <v>0</v>
      </c>
      <c r="AJ385" s="26">
        <v>0</v>
      </c>
      <c r="AK385" s="26">
        <v>0</v>
      </c>
      <c r="AL385" s="28">
        <f t="shared" si="71"/>
        <v>0.007575989</v>
      </c>
      <c r="AM385" s="26">
        <v>1.27043</v>
      </c>
      <c r="AN385" s="50">
        <f t="shared" si="72"/>
        <v>1.278005989</v>
      </c>
      <c r="AO385" s="26">
        <v>6.16786</v>
      </c>
      <c r="AP385" s="26">
        <v>31.40328</v>
      </c>
      <c r="AQ385" s="29">
        <f t="shared" si="73"/>
        <v>37.57114</v>
      </c>
      <c r="AR385" s="26">
        <v>0.7041959</v>
      </c>
      <c r="AS385" s="26">
        <v>39.04951</v>
      </c>
      <c r="AT385" s="26">
        <v>1.06435</v>
      </c>
      <c r="AU385" s="26">
        <v>0.006855506</v>
      </c>
      <c r="AV385" s="30">
        <f t="shared" si="74"/>
        <v>40.824911406</v>
      </c>
      <c r="AW385" s="26">
        <v>12.9211</v>
      </c>
      <c r="AX385" s="26">
        <v>0.07866365</v>
      </c>
      <c r="AY385" s="26">
        <v>0.3440416</v>
      </c>
      <c r="AZ385" s="26">
        <v>0.5600774</v>
      </c>
      <c r="BA385" s="26">
        <v>0.03355705</v>
      </c>
      <c r="BB385" s="26">
        <v>0.144577</v>
      </c>
      <c r="BC385" s="26">
        <v>0.04879636</v>
      </c>
      <c r="BD385" s="31">
        <f t="shared" si="75"/>
        <v>14.130813060000001</v>
      </c>
      <c r="BE385" s="26">
        <f t="shared" si="76"/>
        <v>99.999998565</v>
      </c>
    </row>
    <row r="386" spans="1:57" ht="12" customHeight="1">
      <c r="A386" s="2" t="s">
        <v>919</v>
      </c>
      <c r="B386" s="4">
        <v>91</v>
      </c>
      <c r="C386" s="4" t="s">
        <v>919</v>
      </c>
      <c r="D386" s="2" t="s">
        <v>63</v>
      </c>
      <c r="E386" s="22">
        <v>6</v>
      </c>
      <c r="F386" s="45">
        <v>4680.47777261</v>
      </c>
      <c r="G386" s="44">
        <v>505.52054794520546</v>
      </c>
      <c r="H386" s="4" t="s">
        <v>763</v>
      </c>
      <c r="I386" s="4" t="s">
        <v>860</v>
      </c>
      <c r="J386" s="25">
        <v>66</v>
      </c>
      <c r="K386" s="4" t="s">
        <v>713</v>
      </c>
      <c r="L386" s="13" t="s">
        <v>1182</v>
      </c>
      <c r="M386" s="13"/>
      <c r="N386" s="62" t="s">
        <v>72</v>
      </c>
      <c r="O386" s="2"/>
      <c r="P386" s="95" t="s">
        <v>4</v>
      </c>
      <c r="Q386" s="99" t="s">
        <v>72</v>
      </c>
      <c r="R386" s="2"/>
      <c r="S386" s="2"/>
      <c r="T386" s="2"/>
      <c r="U386" s="2"/>
      <c r="V386" s="2"/>
      <c r="W386" s="2"/>
      <c r="X386" s="2"/>
      <c r="Y386" s="2"/>
      <c r="Z386" s="26">
        <v>2.88471</v>
      </c>
      <c r="AA386" s="26">
        <v>0.05718693</v>
      </c>
      <c r="AB386" s="26">
        <v>1.121202</v>
      </c>
      <c r="AC386" s="26">
        <v>0.3954244</v>
      </c>
      <c r="AD386" s="26">
        <v>0.8809556</v>
      </c>
      <c r="AE386" s="26">
        <v>0.1476976</v>
      </c>
      <c r="AF386" s="27">
        <f t="shared" si="70"/>
        <v>5.48717653</v>
      </c>
      <c r="AG386" s="26">
        <v>0.006672449</v>
      </c>
      <c r="AH386" s="26">
        <v>0</v>
      </c>
      <c r="AI386" s="26">
        <v>0</v>
      </c>
      <c r="AJ386" s="26">
        <v>0</v>
      </c>
      <c r="AK386" s="26">
        <v>0</v>
      </c>
      <c r="AL386" s="28">
        <f t="shared" si="71"/>
        <v>0.006672449</v>
      </c>
      <c r="AM386" s="26">
        <v>1.267573</v>
      </c>
      <c r="AN386" s="50">
        <f t="shared" si="72"/>
        <v>1.2742454490000001</v>
      </c>
      <c r="AO386" s="26">
        <v>5.871602</v>
      </c>
      <c r="AP386" s="26">
        <v>38.63954</v>
      </c>
      <c r="AQ386" s="29">
        <f t="shared" si="73"/>
        <v>44.511142</v>
      </c>
      <c r="AR386" s="26">
        <v>0.6203455</v>
      </c>
      <c r="AS386" s="26">
        <v>34.52298</v>
      </c>
      <c r="AT386" s="26">
        <v>0.9376041</v>
      </c>
      <c r="AU386" s="26">
        <v>0.006037894</v>
      </c>
      <c r="AV386" s="30">
        <f t="shared" si="74"/>
        <v>36.086967494</v>
      </c>
      <c r="AW386" s="26">
        <v>11.39783</v>
      </c>
      <c r="AX386" s="26">
        <v>0.06966653</v>
      </c>
      <c r="AY386" s="26">
        <v>0.30301</v>
      </c>
      <c r="AZ386" s="26">
        <v>0.6288255</v>
      </c>
      <c r="BA386" s="26">
        <v>0.02955491</v>
      </c>
      <c r="BB386" s="26">
        <v>0.1685995</v>
      </c>
      <c r="BC386" s="26">
        <v>0.04297673</v>
      </c>
      <c r="BD386" s="31">
        <f t="shared" si="75"/>
        <v>12.64046317</v>
      </c>
      <c r="BE386" s="26">
        <f t="shared" si="76"/>
        <v>99.99999464300001</v>
      </c>
    </row>
    <row r="387" spans="1:57" ht="12" customHeight="1">
      <c r="A387" s="2" t="s">
        <v>81</v>
      </c>
      <c r="B387" s="4">
        <v>97</v>
      </c>
      <c r="C387" s="4" t="s">
        <v>926</v>
      </c>
      <c r="D387" s="2" t="s">
        <v>65</v>
      </c>
      <c r="E387" s="22">
        <v>8</v>
      </c>
      <c r="F387" s="45">
        <v>408.3750917703</v>
      </c>
      <c r="G387" s="44">
        <v>5.674281805745572</v>
      </c>
      <c r="H387" s="4" t="s">
        <v>1047</v>
      </c>
      <c r="I387" s="4" t="s">
        <v>860</v>
      </c>
      <c r="J387" s="25">
        <v>17</v>
      </c>
      <c r="K387" s="92" t="s">
        <v>513</v>
      </c>
      <c r="L387" s="56" t="s">
        <v>346</v>
      </c>
      <c r="M387" s="56"/>
      <c r="N387" s="60" t="s">
        <v>483</v>
      </c>
      <c r="P387" s="95" t="s">
        <v>1203</v>
      </c>
      <c r="Q387" s="97" t="s">
        <v>1203</v>
      </c>
      <c r="Z387" s="26">
        <v>0.4081498</v>
      </c>
      <c r="AA387" s="26">
        <v>0.06016463</v>
      </c>
      <c r="AB387" s="26">
        <v>0.3078754</v>
      </c>
      <c r="AC387" s="26">
        <v>1.280647</v>
      </c>
      <c r="AD387" s="26">
        <v>1.680863</v>
      </c>
      <c r="AE387" s="26">
        <v>0.03834669</v>
      </c>
      <c r="AF387" s="27">
        <f t="shared" si="70"/>
        <v>3.77604652</v>
      </c>
      <c r="AG387" s="26">
        <v>0</v>
      </c>
      <c r="AH387" s="26">
        <v>0</v>
      </c>
      <c r="AI387" s="26">
        <v>0.01013763</v>
      </c>
      <c r="AJ387" s="26">
        <v>0</v>
      </c>
      <c r="AK387" s="26">
        <v>0</v>
      </c>
      <c r="AL387" s="28">
        <f t="shared" si="71"/>
        <v>0.01013763</v>
      </c>
      <c r="AM387" s="26">
        <v>0.01344338</v>
      </c>
      <c r="AN387" s="50">
        <f t="shared" si="72"/>
        <v>0.02358101</v>
      </c>
      <c r="AO387" s="26">
        <v>3.717645</v>
      </c>
      <c r="AP387" s="26">
        <v>34.07059</v>
      </c>
      <c r="AQ387" s="29">
        <f t="shared" si="73"/>
        <v>37.788235</v>
      </c>
      <c r="AR387" s="26">
        <v>0.9137089</v>
      </c>
      <c r="AS387" s="26">
        <v>50.57774</v>
      </c>
      <c r="AT387" s="26">
        <v>3.618693</v>
      </c>
      <c r="AU387" s="26">
        <v>0.102919</v>
      </c>
      <c r="AV387" s="30">
        <f t="shared" si="74"/>
        <v>55.2130609</v>
      </c>
      <c r="AW387" s="26">
        <v>2.455069</v>
      </c>
      <c r="AX387" s="26">
        <v>0.003305749</v>
      </c>
      <c r="AY387" s="26">
        <v>0.1681524</v>
      </c>
      <c r="AZ387" s="26">
        <v>0.5258344</v>
      </c>
      <c r="BA387" s="26">
        <v>0.04672125</v>
      </c>
      <c r="BB387" s="26">
        <v>0</v>
      </c>
      <c r="BC387" s="26">
        <v>0</v>
      </c>
      <c r="BD387" s="31">
        <f t="shared" si="75"/>
        <v>3.1990827989999997</v>
      </c>
      <c r="BE387" s="26">
        <f t="shared" si="76"/>
        <v>100.00000622900001</v>
      </c>
    </row>
    <row r="388" spans="1:57" ht="12" customHeight="1">
      <c r="A388" s="2" t="s">
        <v>81</v>
      </c>
      <c r="B388" s="4">
        <v>97</v>
      </c>
      <c r="C388" s="4" t="s">
        <v>926</v>
      </c>
      <c r="D388" s="2" t="s">
        <v>65</v>
      </c>
      <c r="E388" s="22">
        <v>8</v>
      </c>
      <c r="F388" s="45">
        <v>30.91146711937</v>
      </c>
      <c r="G388" s="44">
        <v>5.146880984952115</v>
      </c>
      <c r="H388" s="4" t="s">
        <v>663</v>
      </c>
      <c r="I388" s="4" t="s">
        <v>860</v>
      </c>
      <c r="J388" s="25">
        <v>1893</v>
      </c>
      <c r="K388" s="4" t="s">
        <v>1048</v>
      </c>
      <c r="L388" s="13" t="s">
        <v>1065</v>
      </c>
      <c r="M388" s="13"/>
      <c r="N388" s="61" t="s">
        <v>73</v>
      </c>
      <c r="P388" s="95" t="s">
        <v>6</v>
      </c>
      <c r="Q388" s="98" t="s">
        <v>73</v>
      </c>
      <c r="R388" s="22" t="s">
        <v>860</v>
      </c>
      <c r="X388" s="22" t="s">
        <v>860</v>
      </c>
      <c r="Y388" s="22" t="s">
        <v>860</v>
      </c>
      <c r="Z388" s="26">
        <v>45.40586</v>
      </c>
      <c r="AA388" s="26">
        <v>4.205594</v>
      </c>
      <c r="AB388" s="26">
        <v>14.96842</v>
      </c>
      <c r="AC388" s="26">
        <v>7.741785</v>
      </c>
      <c r="AD388" s="26">
        <v>10.84141</v>
      </c>
      <c r="AE388" s="26">
        <v>1.324253</v>
      </c>
      <c r="AF388" s="27">
        <f t="shared" si="70"/>
        <v>84.48732199999998</v>
      </c>
      <c r="AG388" s="26">
        <v>0.1717163</v>
      </c>
      <c r="AH388" s="26">
        <v>0.02910446</v>
      </c>
      <c r="AI388" s="26">
        <v>0.008731336</v>
      </c>
      <c r="AJ388" s="26">
        <v>0.008731336</v>
      </c>
      <c r="AK388" s="26">
        <v>0</v>
      </c>
      <c r="AL388" s="28">
        <f t="shared" si="71"/>
        <v>0.218283432</v>
      </c>
      <c r="AM388" s="26">
        <v>0.3783579</v>
      </c>
      <c r="AN388" s="50">
        <f t="shared" si="72"/>
        <v>0.596641332</v>
      </c>
      <c r="AO388" s="26">
        <v>2.136267</v>
      </c>
      <c r="AP388" s="26">
        <v>7.214994</v>
      </c>
      <c r="AQ388" s="29">
        <f t="shared" si="73"/>
        <v>9.351261000000001</v>
      </c>
      <c r="AR388" s="26">
        <v>0.02328357</v>
      </c>
      <c r="AS388" s="26">
        <v>0.6694025</v>
      </c>
      <c r="AT388" s="26">
        <v>3.608953</v>
      </c>
      <c r="AU388" s="26">
        <v>0</v>
      </c>
      <c r="AV388" s="30">
        <f t="shared" si="74"/>
        <v>4.30163907</v>
      </c>
      <c r="AW388" s="26">
        <v>0.05529847</v>
      </c>
      <c r="AX388" s="26">
        <v>0</v>
      </c>
      <c r="AY388" s="26">
        <v>0</v>
      </c>
      <c r="AZ388" s="26">
        <v>1.207835</v>
      </c>
      <c r="BA388" s="26">
        <v>0</v>
      </c>
      <c r="BB388" s="26">
        <v>0</v>
      </c>
      <c r="BC388" s="26">
        <v>0</v>
      </c>
      <c r="BD388" s="31">
        <f t="shared" si="75"/>
        <v>1.26313347</v>
      </c>
      <c r="BE388" s="26">
        <f t="shared" si="76"/>
        <v>99.99999687199998</v>
      </c>
    </row>
    <row r="389" spans="1:57" ht="12" customHeight="1">
      <c r="A389" s="2" t="s">
        <v>81</v>
      </c>
      <c r="B389" s="4">
        <v>97</v>
      </c>
      <c r="C389" s="4" t="s">
        <v>926</v>
      </c>
      <c r="D389" s="2" t="s">
        <v>65</v>
      </c>
      <c r="E389" s="22">
        <v>8</v>
      </c>
      <c r="F389" s="45">
        <v>2136.074478441</v>
      </c>
      <c r="G389" s="44">
        <v>105.98084815321478</v>
      </c>
      <c r="H389" s="4" t="s">
        <v>763</v>
      </c>
      <c r="I389" s="4" t="s">
        <v>860</v>
      </c>
      <c r="J389" s="25">
        <v>343</v>
      </c>
      <c r="K389" s="4" t="s">
        <v>1049</v>
      </c>
      <c r="L389" s="13" t="s">
        <v>1081</v>
      </c>
      <c r="M389" s="81" t="s">
        <v>860</v>
      </c>
      <c r="N389" s="60" t="s">
        <v>73</v>
      </c>
      <c r="P389" s="95" t="s">
        <v>4</v>
      </c>
      <c r="Q389" s="97" t="s">
        <v>73</v>
      </c>
      <c r="X389" s="22" t="s">
        <v>860</v>
      </c>
      <c r="Y389" s="22" t="s">
        <v>860</v>
      </c>
      <c r="Z389" s="26">
        <v>10.59199</v>
      </c>
      <c r="AA389" s="26">
        <v>0.8798748</v>
      </c>
      <c r="AB389" s="26">
        <v>2.786923</v>
      </c>
      <c r="AC389" s="26">
        <v>3.200042</v>
      </c>
      <c r="AD389" s="26">
        <v>1.836306</v>
      </c>
      <c r="AE389" s="26">
        <v>0.7397807</v>
      </c>
      <c r="AF389" s="27">
        <f t="shared" si="70"/>
        <v>20.034916499999998</v>
      </c>
      <c r="AG389" s="26">
        <v>1.044153</v>
      </c>
      <c r="AH389" s="26">
        <v>0.2341782</v>
      </c>
      <c r="AI389" s="26">
        <v>0.08414068</v>
      </c>
      <c r="AJ389" s="26">
        <v>1.073689</v>
      </c>
      <c r="AK389" s="26">
        <v>0</v>
      </c>
      <c r="AL389" s="28">
        <f t="shared" si="71"/>
        <v>2.43616088</v>
      </c>
      <c r="AM389" s="26">
        <v>2.145819</v>
      </c>
      <c r="AN389" s="50">
        <f t="shared" si="72"/>
        <v>4.5819798800000004</v>
      </c>
      <c r="AO389" s="26">
        <v>6.796225</v>
      </c>
      <c r="AP389" s="26">
        <v>38.78397</v>
      </c>
      <c r="AQ389" s="29">
        <f t="shared" si="73"/>
        <v>45.580194999999996</v>
      </c>
      <c r="AR389" s="26">
        <v>1.012132</v>
      </c>
      <c r="AS389" s="26">
        <v>22.9024</v>
      </c>
      <c r="AT389" s="26">
        <v>3.438855</v>
      </c>
      <c r="AU389" s="26">
        <v>0.07921106</v>
      </c>
      <c r="AV389" s="30">
        <f t="shared" si="74"/>
        <v>27.43259806</v>
      </c>
      <c r="AW389" s="26">
        <v>0.4794797</v>
      </c>
      <c r="AX389" s="26">
        <v>0.008005373</v>
      </c>
      <c r="AY389" s="26">
        <v>0.07520837</v>
      </c>
      <c r="AZ389" s="26">
        <v>1.787221</v>
      </c>
      <c r="BA389" s="26">
        <v>0.01002778</v>
      </c>
      <c r="BB389" s="26">
        <v>0.01036485</v>
      </c>
      <c r="BC389" s="26">
        <v>0</v>
      </c>
      <c r="BD389" s="31">
        <f t="shared" si="75"/>
        <v>2.370307073</v>
      </c>
      <c r="BE389" s="26">
        <f t="shared" si="76"/>
        <v>99.999996513</v>
      </c>
    </row>
    <row r="390" spans="1:57" ht="12" customHeight="1">
      <c r="A390" s="2" t="s">
        <v>81</v>
      </c>
      <c r="B390" s="4">
        <v>97</v>
      </c>
      <c r="C390" s="4" t="s">
        <v>926</v>
      </c>
      <c r="D390" s="2" t="s">
        <v>65</v>
      </c>
      <c r="E390" s="22">
        <v>8</v>
      </c>
      <c r="F390" s="45">
        <v>208.2339247002</v>
      </c>
      <c r="G390" s="44">
        <v>51.05198358413133</v>
      </c>
      <c r="H390" s="4" t="s">
        <v>1230</v>
      </c>
      <c r="I390" s="4" t="s">
        <v>860</v>
      </c>
      <c r="J390" s="25">
        <v>982</v>
      </c>
      <c r="K390" s="4" t="s">
        <v>1050</v>
      </c>
      <c r="L390" s="13" t="s">
        <v>50</v>
      </c>
      <c r="M390" s="13"/>
      <c r="N390" s="60" t="s">
        <v>73</v>
      </c>
      <c r="P390" s="95" t="s">
        <v>5</v>
      </c>
      <c r="Q390" s="97" t="s">
        <v>73</v>
      </c>
      <c r="X390" s="22" t="s">
        <v>860</v>
      </c>
      <c r="Y390" s="22" t="s">
        <v>860</v>
      </c>
      <c r="Z390" s="26">
        <v>25.75325</v>
      </c>
      <c r="AA390" s="26">
        <v>4.633371</v>
      </c>
      <c r="AB390" s="26">
        <v>8.096298</v>
      </c>
      <c r="AC390" s="26">
        <v>3.045837</v>
      </c>
      <c r="AD390" s="26">
        <v>1.020033</v>
      </c>
      <c r="AE390" s="26">
        <v>2.306745</v>
      </c>
      <c r="AF390" s="27">
        <f t="shared" si="70"/>
        <v>44.855534</v>
      </c>
      <c r="AG390" s="26">
        <v>7.935946</v>
      </c>
      <c r="AH390" s="26">
        <v>0.6487585</v>
      </c>
      <c r="AI390" s="26">
        <v>0.3129255</v>
      </c>
      <c r="AJ390" s="26">
        <v>3.21224</v>
      </c>
      <c r="AK390" s="26">
        <v>0</v>
      </c>
      <c r="AL390" s="28">
        <f t="shared" si="71"/>
        <v>12.10987</v>
      </c>
      <c r="AM390" s="26">
        <v>2.175783</v>
      </c>
      <c r="AN390" s="50">
        <f t="shared" si="72"/>
        <v>14.285653</v>
      </c>
      <c r="AO390" s="26">
        <v>5.581656</v>
      </c>
      <c r="AP390" s="26">
        <v>24.54217</v>
      </c>
      <c r="AQ390" s="29">
        <f t="shared" si="73"/>
        <v>30.123825999999998</v>
      </c>
      <c r="AR390" s="26">
        <v>0.3090355</v>
      </c>
      <c r="AS390" s="26">
        <v>5.473602</v>
      </c>
      <c r="AT390" s="26">
        <v>2.345644</v>
      </c>
      <c r="AU390" s="26">
        <v>0.01772092</v>
      </c>
      <c r="AV390" s="30">
        <f t="shared" si="74"/>
        <v>8.14600242</v>
      </c>
      <c r="AW390" s="26">
        <v>0.08687571</v>
      </c>
      <c r="AX390" s="26">
        <v>0</v>
      </c>
      <c r="AY390" s="26">
        <v>0</v>
      </c>
      <c r="AZ390" s="26">
        <v>2.501243</v>
      </c>
      <c r="BA390" s="26">
        <v>0</v>
      </c>
      <c r="BB390" s="26">
        <v>0</v>
      </c>
      <c r="BC390" s="26">
        <v>0.000864435</v>
      </c>
      <c r="BD390" s="31">
        <f t="shared" si="75"/>
        <v>2.5889831450000003</v>
      </c>
      <c r="BE390" s="26">
        <f t="shared" si="76"/>
        <v>99.999998565</v>
      </c>
    </row>
    <row r="391" spans="1:57" ht="12" customHeight="1">
      <c r="A391" s="2" t="s">
        <v>81</v>
      </c>
      <c r="B391" s="4">
        <v>97</v>
      </c>
      <c r="C391" s="4" t="s">
        <v>926</v>
      </c>
      <c r="D391" s="2" t="s">
        <v>65</v>
      </c>
      <c r="E391" s="22">
        <v>8</v>
      </c>
      <c r="F391" s="45">
        <v>3726.513887654</v>
      </c>
      <c r="G391" s="44">
        <v>296.8508891928865</v>
      </c>
      <c r="H391" s="4" t="s">
        <v>763</v>
      </c>
      <c r="I391" s="4" t="s">
        <v>860</v>
      </c>
      <c r="J391" s="25">
        <v>447</v>
      </c>
      <c r="K391" s="4" t="s">
        <v>1051</v>
      </c>
      <c r="L391" s="13" t="s">
        <v>1066</v>
      </c>
      <c r="M391" s="13"/>
      <c r="N391" s="60" t="s">
        <v>73</v>
      </c>
      <c r="P391" s="95" t="s">
        <v>5</v>
      </c>
      <c r="Q391" s="97" t="s">
        <v>73</v>
      </c>
      <c r="X391" s="22" t="s">
        <v>860</v>
      </c>
      <c r="Y391" s="22" t="s">
        <v>860</v>
      </c>
      <c r="Z391" s="26">
        <v>13.27606</v>
      </c>
      <c r="AA391" s="26">
        <v>1.661645</v>
      </c>
      <c r="AB391" s="26">
        <v>4.241539</v>
      </c>
      <c r="AC391" s="26">
        <v>3.602984</v>
      </c>
      <c r="AD391" s="26">
        <v>1.398857</v>
      </c>
      <c r="AE391" s="26">
        <v>1.192316</v>
      </c>
      <c r="AF391" s="27">
        <f t="shared" si="70"/>
        <v>25.373401</v>
      </c>
      <c r="AG391" s="26">
        <v>3.769795</v>
      </c>
      <c r="AH391" s="26">
        <v>0.5894562</v>
      </c>
      <c r="AI391" s="26">
        <v>0.1231707</v>
      </c>
      <c r="AJ391" s="26">
        <v>1.725694</v>
      </c>
      <c r="AK391" s="26">
        <v>0</v>
      </c>
      <c r="AL391" s="28">
        <f t="shared" si="71"/>
        <v>6.2081159</v>
      </c>
      <c r="AM391" s="26">
        <v>2.396756</v>
      </c>
      <c r="AN391" s="50">
        <f t="shared" si="72"/>
        <v>8.6048719</v>
      </c>
      <c r="AO391" s="26">
        <v>8.736327</v>
      </c>
      <c r="AP391" s="26">
        <v>35.22281</v>
      </c>
      <c r="AQ391" s="29">
        <f t="shared" si="73"/>
        <v>43.959137</v>
      </c>
      <c r="AR391" s="26">
        <v>0.8276587</v>
      </c>
      <c r="AS391" s="26">
        <v>15.47731</v>
      </c>
      <c r="AT391" s="26">
        <v>2.836138</v>
      </c>
      <c r="AU391" s="26">
        <v>0.2505195</v>
      </c>
      <c r="AV391" s="30">
        <f t="shared" si="74"/>
        <v>19.3916262</v>
      </c>
      <c r="AW391" s="26">
        <v>0.5937551</v>
      </c>
      <c r="AX391" s="26">
        <v>0.1638895</v>
      </c>
      <c r="AY391" s="26">
        <v>0.04310974</v>
      </c>
      <c r="AZ391" s="26">
        <v>1.842005</v>
      </c>
      <c r="BA391" s="26">
        <v>0.005747965</v>
      </c>
      <c r="BB391" s="26">
        <v>0.008332134</v>
      </c>
      <c r="BC391" s="26">
        <v>0.0141284</v>
      </c>
      <c r="BD391" s="31">
        <f t="shared" si="75"/>
        <v>2.6709678390000002</v>
      </c>
      <c r="BE391" s="26">
        <f t="shared" si="76"/>
        <v>100.00000393900001</v>
      </c>
    </row>
    <row r="392" spans="1:57" ht="12" customHeight="1">
      <c r="A392" s="2" t="s">
        <v>81</v>
      </c>
      <c r="B392" s="4">
        <v>97</v>
      </c>
      <c r="C392" s="4" t="s">
        <v>926</v>
      </c>
      <c r="D392" s="2" t="s">
        <v>65</v>
      </c>
      <c r="E392" s="22">
        <v>8</v>
      </c>
      <c r="F392" s="45">
        <v>3868.308651891</v>
      </c>
      <c r="G392" s="44">
        <v>302.4733242134063</v>
      </c>
      <c r="H392" s="4" t="s">
        <v>763</v>
      </c>
      <c r="I392" s="4" t="s">
        <v>860</v>
      </c>
      <c r="J392" s="25">
        <v>457</v>
      </c>
      <c r="K392" s="4" t="s">
        <v>156</v>
      </c>
      <c r="L392" s="13" t="s">
        <v>1082</v>
      </c>
      <c r="M392" s="13"/>
      <c r="N392" s="61" t="s">
        <v>73</v>
      </c>
      <c r="P392" s="95" t="s">
        <v>5</v>
      </c>
      <c r="Q392" s="98" t="s">
        <v>73</v>
      </c>
      <c r="R392" s="22" t="s">
        <v>860</v>
      </c>
      <c r="X392" s="22" t="s">
        <v>860</v>
      </c>
      <c r="Y392" s="22" t="s">
        <v>860</v>
      </c>
      <c r="Z392" s="26">
        <v>13.47863</v>
      </c>
      <c r="AA392" s="26">
        <v>1.653815</v>
      </c>
      <c r="AB392" s="26">
        <v>4.217608</v>
      </c>
      <c r="AC392" s="26">
        <v>3.506438</v>
      </c>
      <c r="AD392" s="26">
        <v>1.357779</v>
      </c>
      <c r="AE392" s="26">
        <v>1.222883</v>
      </c>
      <c r="AF392" s="27">
        <f t="shared" si="70"/>
        <v>25.437153000000002</v>
      </c>
      <c r="AG392" s="26">
        <v>3.636308</v>
      </c>
      <c r="AH392" s="26">
        <v>0.5695742</v>
      </c>
      <c r="AI392" s="26">
        <v>0.1202851</v>
      </c>
      <c r="AJ392" s="26">
        <v>1.663517</v>
      </c>
      <c r="AK392" s="26">
        <v>0</v>
      </c>
      <c r="AL392" s="28">
        <f t="shared" si="71"/>
        <v>5.9896843</v>
      </c>
      <c r="AM392" s="26">
        <v>2.317942</v>
      </c>
      <c r="AN392" s="50">
        <f t="shared" si="72"/>
        <v>8.3076263</v>
      </c>
      <c r="AO392" s="26">
        <v>9.094272</v>
      </c>
      <c r="AP392" s="26">
        <v>35.53209</v>
      </c>
      <c r="AQ392" s="29">
        <f t="shared" si="73"/>
        <v>44.626362</v>
      </c>
      <c r="AR392" s="26">
        <v>0.8179384</v>
      </c>
      <c r="AS392" s="26">
        <v>15.07356</v>
      </c>
      <c r="AT392" s="26">
        <v>2.847778</v>
      </c>
      <c r="AU392" s="26">
        <v>0.243618</v>
      </c>
      <c r="AV392" s="30">
        <f t="shared" si="74"/>
        <v>18.982894400000003</v>
      </c>
      <c r="AW392" s="26">
        <v>0.5760654</v>
      </c>
      <c r="AX392" s="26">
        <v>0.1627687</v>
      </c>
      <c r="AY392" s="26">
        <v>0.04152976</v>
      </c>
      <c r="AZ392" s="26">
        <v>1.838407</v>
      </c>
      <c r="BA392" s="26">
        <v>0.005537301</v>
      </c>
      <c r="BB392" s="26">
        <v>0.008050025</v>
      </c>
      <c r="BC392" s="26">
        <v>0.01361059</v>
      </c>
      <c r="BD392" s="31">
        <f t="shared" si="75"/>
        <v>2.6459687759999997</v>
      </c>
      <c r="BE392" s="26">
        <f t="shared" si="76"/>
        <v>100.00000447600002</v>
      </c>
    </row>
    <row r="393" spans="1:57" ht="12" customHeight="1">
      <c r="A393" s="2" t="s">
        <v>927</v>
      </c>
      <c r="B393" s="4">
        <v>91</v>
      </c>
      <c r="C393" s="4" t="s">
        <v>927</v>
      </c>
      <c r="D393" s="2" t="s">
        <v>63</v>
      </c>
      <c r="E393" s="22">
        <v>8</v>
      </c>
      <c r="F393" s="45">
        <v>1274.05286</v>
      </c>
      <c r="G393" s="44">
        <v>308.26778082191777</v>
      </c>
      <c r="H393" s="4" t="s">
        <v>761</v>
      </c>
      <c r="I393" s="4" t="s">
        <v>860</v>
      </c>
      <c r="J393" s="25">
        <v>20</v>
      </c>
      <c r="K393" s="4" t="s">
        <v>1052</v>
      </c>
      <c r="L393" s="13" t="s">
        <v>813</v>
      </c>
      <c r="M393" s="13"/>
      <c r="N393" s="63" t="s">
        <v>1062</v>
      </c>
      <c r="O393" s="2" t="s">
        <v>1062</v>
      </c>
      <c r="P393" s="95" t="s">
        <v>9</v>
      </c>
      <c r="Q393" s="100" t="s">
        <v>9</v>
      </c>
      <c r="R393" s="2" t="s">
        <v>860</v>
      </c>
      <c r="S393" s="2" t="s">
        <v>860</v>
      </c>
      <c r="T393" s="2" t="s">
        <v>860</v>
      </c>
      <c r="U393" s="2" t="s">
        <v>860</v>
      </c>
      <c r="V393" s="2"/>
      <c r="W393" s="2"/>
      <c r="X393" s="2"/>
      <c r="Y393" s="2"/>
      <c r="Z393" s="26">
        <v>0.8237438</v>
      </c>
      <c r="AA393" s="26">
        <v>0.001059614</v>
      </c>
      <c r="AB393" s="26">
        <v>0.8010681</v>
      </c>
      <c r="AC393" s="26">
        <v>0.1673484</v>
      </c>
      <c r="AD393" s="26">
        <v>0.01010165</v>
      </c>
      <c r="AE393" s="26">
        <v>0.0006357683</v>
      </c>
      <c r="AF393" s="27">
        <f t="shared" si="70"/>
        <v>1.8039573323</v>
      </c>
      <c r="AG393" s="26">
        <v>45.72347</v>
      </c>
      <c r="AH393" s="26">
        <v>12.40674</v>
      </c>
      <c r="AI393" s="26">
        <v>0</v>
      </c>
      <c r="AJ393" s="26">
        <v>5.685394</v>
      </c>
      <c r="AK393" s="26">
        <v>0</v>
      </c>
      <c r="AL393" s="28">
        <f t="shared" si="71"/>
        <v>63.815604</v>
      </c>
      <c r="AM393" s="26">
        <v>11.31823</v>
      </c>
      <c r="AN393" s="50">
        <f t="shared" si="72"/>
        <v>75.13383400000001</v>
      </c>
      <c r="AO393" s="26">
        <v>10.10928</v>
      </c>
      <c r="AP393" s="26">
        <v>0.7575533</v>
      </c>
      <c r="AQ393" s="29">
        <f t="shared" si="73"/>
        <v>10.8668333</v>
      </c>
      <c r="AR393" s="26">
        <v>0.03517918</v>
      </c>
      <c r="AS393" s="26">
        <v>0.01342178</v>
      </c>
      <c r="AT393" s="26">
        <v>0.00614576</v>
      </c>
      <c r="AU393" s="26">
        <v>0.6600688</v>
      </c>
      <c r="AV393" s="30">
        <f t="shared" si="74"/>
        <v>0.71481552</v>
      </c>
      <c r="AW393" s="26">
        <v>1.543999</v>
      </c>
      <c r="AX393" s="26">
        <v>9.528754</v>
      </c>
      <c r="AY393" s="26">
        <v>0</v>
      </c>
      <c r="AZ393" s="26">
        <v>0.3981323</v>
      </c>
      <c r="BA393" s="26">
        <v>0</v>
      </c>
      <c r="BB393" s="26">
        <v>0.009677807</v>
      </c>
      <c r="BC393" s="26">
        <v>0</v>
      </c>
      <c r="BD393" s="31">
        <f t="shared" si="75"/>
        <v>11.480563106999998</v>
      </c>
      <c r="BE393" s="26">
        <f t="shared" si="76"/>
        <v>100.0000032593</v>
      </c>
    </row>
    <row r="394" spans="1:57" ht="12" customHeight="1">
      <c r="A394" s="2" t="s">
        <v>927</v>
      </c>
      <c r="B394" s="4">
        <v>91</v>
      </c>
      <c r="C394" s="4" t="s">
        <v>927</v>
      </c>
      <c r="D394" s="2" t="s">
        <v>63</v>
      </c>
      <c r="E394" s="22">
        <v>8</v>
      </c>
      <c r="F394" s="45">
        <v>3621.08902</v>
      </c>
      <c r="G394" s="44">
        <v>901.1616438356165</v>
      </c>
      <c r="H394" s="4" t="s">
        <v>1029</v>
      </c>
      <c r="I394" s="4" t="s">
        <v>860</v>
      </c>
      <c r="J394" s="25">
        <v>12</v>
      </c>
      <c r="K394" s="4" t="s">
        <v>333</v>
      </c>
      <c r="L394" s="13" t="s">
        <v>1139</v>
      </c>
      <c r="M394" s="81" t="s">
        <v>860</v>
      </c>
      <c r="N394" s="63" t="s">
        <v>1062</v>
      </c>
      <c r="O394" s="2" t="s">
        <v>72</v>
      </c>
      <c r="P394" s="95" t="s">
        <v>1203</v>
      </c>
      <c r="Q394" s="100" t="s">
        <v>9</v>
      </c>
      <c r="R394" s="2" t="s">
        <v>860</v>
      </c>
      <c r="S394" s="2" t="s">
        <v>860</v>
      </c>
      <c r="T394" s="2" t="s">
        <v>860</v>
      </c>
      <c r="U394" s="2" t="s">
        <v>860</v>
      </c>
      <c r="V394" s="2"/>
      <c r="W394" s="2"/>
      <c r="X394" s="2"/>
      <c r="Y394" s="2"/>
      <c r="Z394" s="26">
        <v>0.6099586</v>
      </c>
      <c r="AA394" s="26">
        <v>0.002088815</v>
      </c>
      <c r="AB394" s="26">
        <v>0.2486186</v>
      </c>
      <c r="AC394" s="26">
        <v>0.1805581</v>
      </c>
      <c r="AD394" s="26">
        <v>0.153503</v>
      </c>
      <c r="AE394" s="26">
        <v>0.007111916</v>
      </c>
      <c r="AF394" s="27">
        <f t="shared" si="70"/>
        <v>1.201839031</v>
      </c>
      <c r="AG394" s="26">
        <v>1.182667</v>
      </c>
      <c r="AH394" s="26">
        <v>0.3638267</v>
      </c>
      <c r="AI394" s="26">
        <v>0</v>
      </c>
      <c r="AJ394" s="26">
        <v>8.98772</v>
      </c>
      <c r="AK394" s="26">
        <v>0</v>
      </c>
      <c r="AL394" s="28">
        <f t="shared" si="71"/>
        <v>10.534213699999999</v>
      </c>
      <c r="AM394" s="26">
        <v>3.111811</v>
      </c>
      <c r="AN394" s="50">
        <f t="shared" si="72"/>
        <v>13.646024699999998</v>
      </c>
      <c r="AO394" s="26">
        <v>15.4345</v>
      </c>
      <c r="AP394" s="26">
        <v>17.55183</v>
      </c>
      <c r="AQ394" s="29">
        <f t="shared" si="73"/>
        <v>32.986329999999995</v>
      </c>
      <c r="AR394" s="26">
        <v>3.694814</v>
      </c>
      <c r="AS394" s="26">
        <v>39.32745</v>
      </c>
      <c r="AT394" s="26">
        <v>4.801985</v>
      </c>
      <c r="AU394" s="26">
        <v>0.04600365</v>
      </c>
      <c r="AV394" s="30">
        <f t="shared" si="74"/>
        <v>47.870252650000005</v>
      </c>
      <c r="AW394" s="26">
        <v>0.5751451</v>
      </c>
      <c r="AX394" s="26">
        <v>0.1803343</v>
      </c>
      <c r="AY394" s="26">
        <v>0.7910887</v>
      </c>
      <c r="AZ394" s="26">
        <v>2.726922</v>
      </c>
      <c r="BA394" s="26">
        <v>0.002959154</v>
      </c>
      <c r="BB394" s="26">
        <v>0.001740679</v>
      </c>
      <c r="BC394" s="26">
        <v>0.01735705</v>
      </c>
      <c r="BD394" s="31">
        <f t="shared" si="75"/>
        <v>4.295546983</v>
      </c>
      <c r="BE394" s="26">
        <f t="shared" si="76"/>
        <v>99.99999336399999</v>
      </c>
    </row>
    <row r="395" spans="1:57" ht="12" customHeight="1">
      <c r="A395" s="2" t="s">
        <v>927</v>
      </c>
      <c r="B395" s="4">
        <v>91</v>
      </c>
      <c r="C395" s="4" t="s">
        <v>927</v>
      </c>
      <c r="D395" s="2" t="s">
        <v>63</v>
      </c>
      <c r="E395" s="22">
        <v>8</v>
      </c>
      <c r="F395" s="45">
        <v>27.941042</v>
      </c>
      <c r="G395" s="44">
        <v>36.37026027397261</v>
      </c>
      <c r="H395" s="4" t="s">
        <v>761</v>
      </c>
      <c r="I395" s="4" t="s">
        <v>860</v>
      </c>
      <c r="J395" s="25">
        <v>7</v>
      </c>
      <c r="K395" s="4" t="s">
        <v>314</v>
      </c>
      <c r="L395" s="13" t="s">
        <v>1140</v>
      </c>
      <c r="M395" s="13"/>
      <c r="N395" s="63" t="s">
        <v>1062</v>
      </c>
      <c r="O395" s="2" t="s">
        <v>1062</v>
      </c>
      <c r="P395" s="95" t="s">
        <v>9</v>
      </c>
      <c r="Q395" s="100" t="s">
        <v>9</v>
      </c>
      <c r="R395" s="2" t="s">
        <v>860</v>
      </c>
      <c r="S395" s="2" t="s">
        <v>860</v>
      </c>
      <c r="T395" s="2" t="s">
        <v>860</v>
      </c>
      <c r="U395" s="2" t="s">
        <v>860</v>
      </c>
      <c r="V395" s="2"/>
      <c r="W395" s="2"/>
      <c r="X395" s="2"/>
      <c r="Y395" s="2"/>
      <c r="Z395" s="26">
        <v>0.003221546</v>
      </c>
      <c r="AA395" s="26">
        <v>0</v>
      </c>
      <c r="AB395" s="26">
        <v>0.2609452</v>
      </c>
      <c r="AC395" s="26">
        <v>0</v>
      </c>
      <c r="AD395" s="26">
        <v>0</v>
      </c>
      <c r="AE395" s="26">
        <v>0</v>
      </c>
      <c r="AF395" s="27">
        <f t="shared" si="70"/>
        <v>0.264166746</v>
      </c>
      <c r="AG395" s="26">
        <v>49.21878</v>
      </c>
      <c r="AH395" s="26">
        <v>6.381882</v>
      </c>
      <c r="AI395" s="26">
        <v>0</v>
      </c>
      <c r="AJ395" s="26">
        <v>31.73223</v>
      </c>
      <c r="AK395" s="26">
        <v>0</v>
      </c>
      <c r="AL395" s="28">
        <f t="shared" si="71"/>
        <v>87.332892</v>
      </c>
      <c r="AM395" s="26">
        <v>7.892787</v>
      </c>
      <c r="AN395" s="50">
        <f t="shared" si="72"/>
        <v>95.225679</v>
      </c>
      <c r="AO395" s="26">
        <v>3.23121</v>
      </c>
      <c r="AP395" s="26">
        <v>0.2416159</v>
      </c>
      <c r="AQ395" s="29">
        <f t="shared" si="73"/>
        <v>3.4728259</v>
      </c>
      <c r="AR395" s="26">
        <v>0.006443091</v>
      </c>
      <c r="AS395" s="26">
        <v>0.01932927</v>
      </c>
      <c r="AT395" s="26">
        <v>0</v>
      </c>
      <c r="AU395" s="26">
        <v>0.006443091</v>
      </c>
      <c r="AV395" s="30">
        <f t="shared" si="74"/>
        <v>0.032215452</v>
      </c>
      <c r="AW395" s="26">
        <v>0.3350407</v>
      </c>
      <c r="AX395" s="26">
        <v>0.035437</v>
      </c>
      <c r="AY395" s="26">
        <v>0</v>
      </c>
      <c r="AZ395" s="26">
        <v>0.05476628</v>
      </c>
      <c r="BA395" s="26">
        <v>0</v>
      </c>
      <c r="BB395" s="26">
        <v>0.5798782</v>
      </c>
      <c r="BC395" s="26">
        <v>0</v>
      </c>
      <c r="BD395" s="31">
        <f t="shared" si="75"/>
        <v>1.00512218</v>
      </c>
      <c r="BE395" s="26">
        <f t="shared" si="76"/>
        <v>100.00000927800001</v>
      </c>
    </row>
    <row r="396" spans="1:57" ht="12" customHeight="1">
      <c r="A396" s="2" t="s">
        <v>927</v>
      </c>
      <c r="B396" s="4">
        <v>91</v>
      </c>
      <c r="C396" s="4" t="s">
        <v>927</v>
      </c>
      <c r="D396" s="2" t="s">
        <v>63</v>
      </c>
      <c r="E396" s="22">
        <v>8</v>
      </c>
      <c r="F396" s="45">
        <v>56.195492</v>
      </c>
      <c r="G396" s="44">
        <v>12.302684931506846</v>
      </c>
      <c r="H396" s="4" t="s">
        <v>761</v>
      </c>
      <c r="I396" s="4" t="s">
        <v>860</v>
      </c>
      <c r="J396" s="25">
        <v>22</v>
      </c>
      <c r="K396" s="4" t="s">
        <v>883</v>
      </c>
      <c r="L396" s="13" t="s">
        <v>587</v>
      </c>
      <c r="M396" s="13"/>
      <c r="N396" s="62" t="s">
        <v>1062</v>
      </c>
      <c r="O396" s="2" t="s">
        <v>1062</v>
      </c>
      <c r="P396" s="95" t="s">
        <v>9</v>
      </c>
      <c r="Q396" s="99" t="s">
        <v>9</v>
      </c>
      <c r="R396" s="2"/>
      <c r="S396" s="2"/>
      <c r="T396" s="2" t="s">
        <v>860</v>
      </c>
      <c r="U396" s="2" t="s">
        <v>860</v>
      </c>
      <c r="V396" s="2"/>
      <c r="W396" s="2"/>
      <c r="X396" s="2"/>
      <c r="Y396" s="2"/>
      <c r="Z396" s="26">
        <v>0.1569406</v>
      </c>
      <c r="AA396" s="26">
        <v>0</v>
      </c>
      <c r="AB396" s="26">
        <v>2.675998</v>
      </c>
      <c r="AC396" s="26">
        <v>0.02562296</v>
      </c>
      <c r="AD396" s="26">
        <v>0.02242009</v>
      </c>
      <c r="AE396" s="26">
        <v>0</v>
      </c>
      <c r="AF396" s="27">
        <f t="shared" si="70"/>
        <v>2.88098165</v>
      </c>
      <c r="AG396" s="26">
        <v>55.04932</v>
      </c>
      <c r="AH396" s="26">
        <v>4.7995</v>
      </c>
      <c r="AI396" s="26">
        <v>0</v>
      </c>
      <c r="AJ396" s="26">
        <v>14.88854</v>
      </c>
      <c r="AK396" s="26">
        <v>0</v>
      </c>
      <c r="AL396" s="28">
        <f t="shared" si="71"/>
        <v>74.73736000000001</v>
      </c>
      <c r="AM396" s="26">
        <v>21.75069</v>
      </c>
      <c r="AN396" s="50">
        <f t="shared" si="72"/>
        <v>96.48805000000002</v>
      </c>
      <c r="AO396" s="26">
        <v>0.3266927</v>
      </c>
      <c r="AP396" s="26">
        <v>0.05605022</v>
      </c>
      <c r="AQ396" s="29">
        <f t="shared" si="73"/>
        <v>0.38274292</v>
      </c>
      <c r="AR396" s="26">
        <v>0</v>
      </c>
      <c r="AS396" s="26">
        <v>0.05925309</v>
      </c>
      <c r="AT396" s="26">
        <v>0.008007174</v>
      </c>
      <c r="AU396" s="26">
        <v>0</v>
      </c>
      <c r="AV396" s="30">
        <f t="shared" si="74"/>
        <v>0.067260264</v>
      </c>
      <c r="AW396" s="26">
        <v>0.1537378</v>
      </c>
      <c r="AX396" s="26">
        <v>0.00640574</v>
      </c>
      <c r="AY396" s="26">
        <v>0</v>
      </c>
      <c r="AZ396" s="26">
        <v>0.02081865</v>
      </c>
      <c r="BA396" s="26">
        <v>0</v>
      </c>
      <c r="BB396" s="26">
        <v>0</v>
      </c>
      <c r="BC396" s="26">
        <v>0</v>
      </c>
      <c r="BD396" s="31">
        <f t="shared" si="75"/>
        <v>0.18096219</v>
      </c>
      <c r="BE396" s="26">
        <f t="shared" si="76"/>
        <v>99.99999702400001</v>
      </c>
    </row>
    <row r="397" spans="1:57" ht="12" customHeight="1">
      <c r="A397" s="2" t="s">
        <v>927</v>
      </c>
      <c r="B397" s="4">
        <v>91</v>
      </c>
      <c r="C397" s="4" t="s">
        <v>927</v>
      </c>
      <c r="D397" s="2" t="s">
        <v>63</v>
      </c>
      <c r="E397" s="22">
        <v>8</v>
      </c>
      <c r="F397" s="45">
        <v>217.632992</v>
      </c>
      <c r="G397" s="44">
        <v>46.013698630136986</v>
      </c>
      <c r="H397" s="4" t="s">
        <v>761</v>
      </c>
      <c r="I397" s="4" t="s">
        <v>860</v>
      </c>
      <c r="J397" s="25">
        <v>190</v>
      </c>
      <c r="K397" s="4" t="s">
        <v>884</v>
      </c>
      <c r="L397" s="13" t="s">
        <v>588</v>
      </c>
      <c r="M397" s="13"/>
      <c r="N397" s="62" t="s">
        <v>72</v>
      </c>
      <c r="O397" s="2"/>
      <c r="P397" s="95" t="s">
        <v>10</v>
      </c>
      <c r="Q397" s="99" t="s">
        <v>72</v>
      </c>
      <c r="R397" s="2"/>
      <c r="S397" s="2"/>
      <c r="T397" s="2"/>
      <c r="U397" s="2"/>
      <c r="V397" s="2"/>
      <c r="W397" s="2"/>
      <c r="X397" s="2"/>
      <c r="Y397" s="2"/>
      <c r="Z397" s="26">
        <v>7.494459</v>
      </c>
      <c r="AA397" s="26">
        <v>0.0217219</v>
      </c>
      <c r="AB397" s="26">
        <v>2.333898</v>
      </c>
      <c r="AC397" s="26">
        <v>3.577276</v>
      </c>
      <c r="AD397" s="26">
        <v>0.106196</v>
      </c>
      <c r="AE397" s="26">
        <v>0.1170569</v>
      </c>
      <c r="AF397" s="27">
        <f t="shared" si="70"/>
        <v>13.6506078</v>
      </c>
      <c r="AG397" s="26">
        <v>16.78339</v>
      </c>
      <c r="AH397" s="26">
        <v>0.4815022</v>
      </c>
      <c r="AI397" s="26">
        <v>0</v>
      </c>
      <c r="AJ397" s="26">
        <v>21.42946</v>
      </c>
      <c r="AK397" s="26">
        <v>0</v>
      </c>
      <c r="AL397" s="28">
        <f t="shared" si="71"/>
        <v>38.6943522</v>
      </c>
      <c r="AM397" s="26">
        <v>46.37103</v>
      </c>
      <c r="AN397" s="50">
        <f t="shared" si="72"/>
        <v>85.06538219999999</v>
      </c>
      <c r="AO397" s="26">
        <v>0.8350865</v>
      </c>
      <c r="AP397" s="26">
        <v>0.2212416</v>
      </c>
      <c r="AQ397" s="29">
        <f t="shared" si="73"/>
        <v>1.0563281</v>
      </c>
      <c r="AR397" s="26">
        <v>0.005631605</v>
      </c>
      <c r="AS397" s="26">
        <v>0.06033862</v>
      </c>
      <c r="AT397" s="26">
        <v>0.02654899</v>
      </c>
      <c r="AU397" s="26">
        <v>0.002413545</v>
      </c>
      <c r="AV397" s="30">
        <f t="shared" si="74"/>
        <v>0.09493276000000002</v>
      </c>
      <c r="AW397" s="26">
        <v>0.03177834</v>
      </c>
      <c r="AX397" s="26">
        <v>0.03901897</v>
      </c>
      <c r="AY397" s="26">
        <v>0</v>
      </c>
      <c r="AZ397" s="26">
        <v>0.06194765</v>
      </c>
      <c r="BA397" s="26">
        <v>0</v>
      </c>
      <c r="BB397" s="26">
        <v>0</v>
      </c>
      <c r="BC397" s="26">
        <v>0</v>
      </c>
      <c r="BD397" s="31">
        <f t="shared" si="75"/>
        <v>0.13274496</v>
      </c>
      <c r="BE397" s="26">
        <f t="shared" si="76"/>
        <v>99.99999582</v>
      </c>
    </row>
    <row r="398" spans="1:59" ht="12" customHeight="1">
      <c r="A398" s="2" t="s">
        <v>927</v>
      </c>
      <c r="B398" s="4">
        <v>91</v>
      </c>
      <c r="C398" s="4" t="s">
        <v>927</v>
      </c>
      <c r="D398" s="2" t="s">
        <v>63</v>
      </c>
      <c r="E398" s="22">
        <v>8</v>
      </c>
      <c r="F398" s="45">
        <v>9801.83552</v>
      </c>
      <c r="G398" s="44">
        <v>777.2876712328767</v>
      </c>
      <c r="H398" s="4" t="s">
        <v>763</v>
      </c>
      <c r="I398" s="4" t="s">
        <v>860</v>
      </c>
      <c r="J398" s="25">
        <v>25</v>
      </c>
      <c r="K398" s="4" t="s">
        <v>885</v>
      </c>
      <c r="L398" s="13" t="s">
        <v>589</v>
      </c>
      <c r="M398" s="13"/>
      <c r="N398" s="62" t="s">
        <v>72</v>
      </c>
      <c r="O398" s="2"/>
      <c r="P398" s="95" t="s">
        <v>8</v>
      </c>
      <c r="Q398" s="99" t="s">
        <v>72</v>
      </c>
      <c r="R398" s="2"/>
      <c r="S398" s="2"/>
      <c r="T398" s="2"/>
      <c r="U398" s="2"/>
      <c r="V398" s="2"/>
      <c r="W398" s="2"/>
      <c r="X398" s="2"/>
      <c r="Y398" s="2"/>
      <c r="Z398" s="26">
        <v>1.005494</v>
      </c>
      <c r="AA398" s="26">
        <v>0.004650285</v>
      </c>
      <c r="AB398" s="26">
        <v>0.5282352</v>
      </c>
      <c r="AC398" s="26">
        <v>0.3368666</v>
      </c>
      <c r="AD398" s="26">
        <v>0.1001764</v>
      </c>
      <c r="AE398" s="26">
        <v>0.008454219</v>
      </c>
      <c r="AF398" s="27">
        <f t="shared" si="70"/>
        <v>1.9838767040000003</v>
      </c>
      <c r="AG398" s="26">
        <v>11.31597</v>
      </c>
      <c r="AH398" s="26">
        <v>2.977075</v>
      </c>
      <c r="AI398" s="26">
        <v>0</v>
      </c>
      <c r="AJ398" s="26">
        <v>8.528149</v>
      </c>
      <c r="AK398" s="26">
        <v>0</v>
      </c>
      <c r="AL398" s="28">
        <f t="shared" si="71"/>
        <v>22.821194</v>
      </c>
      <c r="AM398" s="26">
        <v>8.827673</v>
      </c>
      <c r="AN398" s="50">
        <f t="shared" si="72"/>
        <v>31.648867</v>
      </c>
      <c r="AO398" s="26">
        <v>29.19846</v>
      </c>
      <c r="AP398" s="26">
        <v>9.240145</v>
      </c>
      <c r="AQ398" s="29">
        <f t="shared" si="73"/>
        <v>38.438605</v>
      </c>
      <c r="AR398" s="26">
        <v>3.599265</v>
      </c>
      <c r="AS398" s="26">
        <v>16.49784</v>
      </c>
      <c r="AT398" s="26">
        <v>2.827894</v>
      </c>
      <c r="AU398" s="26">
        <v>0.1928659</v>
      </c>
      <c r="AV398" s="30">
        <f t="shared" si="74"/>
        <v>23.1178649</v>
      </c>
      <c r="AW398" s="26">
        <v>1.254173</v>
      </c>
      <c r="AX398" s="26">
        <v>2.102971</v>
      </c>
      <c r="AY398" s="26">
        <v>0.295879</v>
      </c>
      <c r="AZ398" s="26">
        <v>1.121695</v>
      </c>
      <c r="BA398" s="26">
        <v>0.001106768</v>
      </c>
      <c r="BB398" s="26">
        <v>0.02661823</v>
      </c>
      <c r="BC398" s="26">
        <v>0.008351912</v>
      </c>
      <c r="BD398" s="31">
        <f t="shared" si="75"/>
        <v>4.81079491</v>
      </c>
      <c r="BE398" s="26">
        <f t="shared" si="76"/>
        <v>100.000008514</v>
      </c>
      <c r="BF398" s="11"/>
      <c r="BG398" s="11"/>
    </row>
    <row r="399" spans="1:65" ht="12" customHeight="1">
      <c r="A399" s="2" t="s">
        <v>927</v>
      </c>
      <c r="B399" s="4">
        <v>91</v>
      </c>
      <c r="C399" s="4" t="s">
        <v>927</v>
      </c>
      <c r="D399" s="2" t="s">
        <v>63</v>
      </c>
      <c r="E399" s="22">
        <v>8</v>
      </c>
      <c r="F399" s="45">
        <v>4767.9703</v>
      </c>
      <c r="G399" s="44">
        <v>1833.7643835616439</v>
      </c>
      <c r="H399" s="4" t="s">
        <v>763</v>
      </c>
      <c r="I399" s="4" t="s">
        <v>860</v>
      </c>
      <c r="J399" s="25">
        <v>24</v>
      </c>
      <c r="K399" s="4" t="s">
        <v>886</v>
      </c>
      <c r="L399" s="13" t="s">
        <v>590</v>
      </c>
      <c r="M399" s="13"/>
      <c r="N399" s="62" t="s">
        <v>483</v>
      </c>
      <c r="O399" s="2"/>
      <c r="P399" s="95" t="s">
        <v>1203</v>
      </c>
      <c r="Q399" s="99" t="s">
        <v>1203</v>
      </c>
      <c r="R399" s="2"/>
      <c r="S399" s="2"/>
      <c r="T399" s="2"/>
      <c r="U399" s="2"/>
      <c r="V399" s="2" t="s">
        <v>860</v>
      </c>
      <c r="W399" s="2"/>
      <c r="X399" s="2"/>
      <c r="Y399" s="2"/>
      <c r="Z399" s="26">
        <v>1.36217</v>
      </c>
      <c r="AA399" s="26">
        <v>0.001132012</v>
      </c>
      <c r="AB399" s="26">
        <v>0.2758337</v>
      </c>
      <c r="AC399" s="26">
        <v>0.4097885</v>
      </c>
      <c r="AD399" s="26">
        <v>0.6323233</v>
      </c>
      <c r="AE399" s="26">
        <v>0.01524443</v>
      </c>
      <c r="AF399" s="27">
        <f t="shared" si="70"/>
        <v>2.696491942</v>
      </c>
      <c r="AG399" s="26">
        <v>0.4007135</v>
      </c>
      <c r="AH399" s="26">
        <v>0.3459807</v>
      </c>
      <c r="AI399" s="26">
        <v>0</v>
      </c>
      <c r="AJ399" s="26">
        <v>2.026227</v>
      </c>
      <c r="AK399" s="26">
        <v>0</v>
      </c>
      <c r="AL399" s="28">
        <f t="shared" si="71"/>
        <v>2.7729212</v>
      </c>
      <c r="AM399" s="26">
        <v>1.518406</v>
      </c>
      <c r="AN399" s="50">
        <f t="shared" si="72"/>
        <v>4.2913272</v>
      </c>
      <c r="AO399" s="26">
        <v>17.25857</v>
      </c>
      <c r="AP399" s="26">
        <v>16.57149</v>
      </c>
      <c r="AQ399" s="29">
        <f t="shared" si="73"/>
        <v>33.83006</v>
      </c>
      <c r="AR399" s="26">
        <v>3.136844</v>
      </c>
      <c r="AS399" s="26">
        <v>41.65538</v>
      </c>
      <c r="AT399" s="26">
        <v>3.661702</v>
      </c>
      <c r="AU399" s="26">
        <v>0.006565672</v>
      </c>
      <c r="AV399" s="30">
        <f t="shared" si="74"/>
        <v>48.460491672</v>
      </c>
      <c r="AW399" s="26">
        <v>1.666964</v>
      </c>
      <c r="AX399" s="26">
        <v>0.07001497</v>
      </c>
      <c r="AY399" s="26">
        <v>3.70802</v>
      </c>
      <c r="AZ399" s="26">
        <v>5.231841</v>
      </c>
      <c r="BA399" s="26">
        <v>0.01020698</v>
      </c>
      <c r="BB399" s="26">
        <v>0.02662116</v>
      </c>
      <c r="BC399" s="26">
        <v>0.007961821</v>
      </c>
      <c r="BD399" s="31">
        <f t="shared" si="75"/>
        <v>10.721629930999999</v>
      </c>
      <c r="BE399" s="26">
        <f t="shared" si="76"/>
        <v>100.000000745</v>
      </c>
      <c r="BH399" s="11"/>
      <c r="BI399" s="11"/>
      <c r="BJ399" s="11"/>
      <c r="BK399" s="11"/>
      <c r="BL399" s="11"/>
      <c r="BM399" s="11"/>
    </row>
    <row r="400" spans="1:57" ht="12" customHeight="1">
      <c r="A400" s="2" t="s">
        <v>927</v>
      </c>
      <c r="B400" s="4">
        <v>91</v>
      </c>
      <c r="C400" s="4" t="s">
        <v>927</v>
      </c>
      <c r="D400" s="2" t="s">
        <v>63</v>
      </c>
      <c r="E400" s="22">
        <v>8</v>
      </c>
      <c r="F400" s="45">
        <v>2877.50272</v>
      </c>
      <c r="G400" s="44">
        <v>514.9972602739726</v>
      </c>
      <c r="H400" s="4" t="s">
        <v>763</v>
      </c>
      <c r="I400" s="4" t="s">
        <v>860</v>
      </c>
      <c r="J400" s="25">
        <v>17</v>
      </c>
      <c r="K400" s="4" t="s">
        <v>155</v>
      </c>
      <c r="L400" s="13" t="s">
        <v>591</v>
      </c>
      <c r="M400" s="13"/>
      <c r="N400" s="62" t="s">
        <v>483</v>
      </c>
      <c r="O400" s="2"/>
      <c r="P400" s="95" t="s">
        <v>1203</v>
      </c>
      <c r="Q400" s="99" t="s">
        <v>1203</v>
      </c>
      <c r="R400" s="2"/>
      <c r="S400" s="2"/>
      <c r="T400" s="2"/>
      <c r="U400" s="2"/>
      <c r="V400" s="2" t="s">
        <v>860</v>
      </c>
      <c r="W400" s="2"/>
      <c r="X400" s="2"/>
      <c r="Y400" s="2"/>
      <c r="Z400" s="26">
        <v>1.132277</v>
      </c>
      <c r="AA400" s="26">
        <v>0.002064658</v>
      </c>
      <c r="AB400" s="26">
        <v>0.1970497</v>
      </c>
      <c r="AC400" s="26">
        <v>0.7786887</v>
      </c>
      <c r="AD400" s="26">
        <v>0.1568514</v>
      </c>
      <c r="AE400" s="26">
        <v>0.06635059</v>
      </c>
      <c r="AF400" s="27">
        <f t="shared" si="70"/>
        <v>2.333282048</v>
      </c>
      <c r="AG400" s="26">
        <v>0.2528267</v>
      </c>
      <c r="AH400" s="26">
        <v>0.09966666</v>
      </c>
      <c r="AI400" s="26">
        <v>0</v>
      </c>
      <c r="AJ400" s="26">
        <v>2.70833</v>
      </c>
      <c r="AK400" s="26">
        <v>0</v>
      </c>
      <c r="AL400" s="28">
        <f t="shared" si="71"/>
        <v>3.06082336</v>
      </c>
      <c r="AM400" s="26">
        <v>2.700635</v>
      </c>
      <c r="AN400" s="50">
        <f t="shared" si="72"/>
        <v>5.761458360000001</v>
      </c>
      <c r="AO400" s="26">
        <v>11.71393</v>
      </c>
      <c r="AP400" s="26">
        <v>11.51563</v>
      </c>
      <c r="AQ400" s="29">
        <f t="shared" si="73"/>
        <v>23.22956</v>
      </c>
      <c r="AR400" s="26">
        <v>3.060917</v>
      </c>
      <c r="AS400" s="26">
        <v>55.26559</v>
      </c>
      <c r="AT400" s="26">
        <v>4.077542</v>
      </c>
      <c r="AU400" s="26">
        <v>0.008415043</v>
      </c>
      <c r="AV400" s="30">
        <f t="shared" si="74"/>
        <v>62.41246404300001</v>
      </c>
      <c r="AW400" s="26">
        <v>1.870048</v>
      </c>
      <c r="AX400" s="26">
        <v>0.05452573</v>
      </c>
      <c r="AY400" s="26">
        <v>2.126065</v>
      </c>
      <c r="AZ400" s="26">
        <v>2.057244</v>
      </c>
      <c r="BA400" s="26">
        <v>0.0081335</v>
      </c>
      <c r="BB400" s="26">
        <v>0.08386889</v>
      </c>
      <c r="BC400" s="26">
        <v>0.06334745</v>
      </c>
      <c r="BD400" s="31">
        <f t="shared" si="75"/>
        <v>6.2632325699999996</v>
      </c>
      <c r="BE400" s="26">
        <f t="shared" si="76"/>
        <v>99.999997021</v>
      </c>
    </row>
    <row r="401" spans="1:57" ht="12" customHeight="1">
      <c r="A401" s="2" t="s">
        <v>927</v>
      </c>
      <c r="B401" s="4">
        <v>91</v>
      </c>
      <c r="C401" s="4" t="s">
        <v>927</v>
      </c>
      <c r="D401" s="2" t="s">
        <v>63</v>
      </c>
      <c r="E401" s="22">
        <v>8</v>
      </c>
      <c r="F401" s="45">
        <v>19153.0844</v>
      </c>
      <c r="G401" s="44">
        <v>5193.854794520548</v>
      </c>
      <c r="H401" s="4" t="s">
        <v>763</v>
      </c>
      <c r="I401" s="4" t="s">
        <v>860</v>
      </c>
      <c r="J401" s="25">
        <v>32</v>
      </c>
      <c r="K401" s="4" t="s">
        <v>1033</v>
      </c>
      <c r="L401" s="13" t="s">
        <v>1141</v>
      </c>
      <c r="M401" s="81" t="s">
        <v>860</v>
      </c>
      <c r="N401" s="63" t="s">
        <v>72</v>
      </c>
      <c r="O401" s="2" t="s">
        <v>72</v>
      </c>
      <c r="P401" s="95" t="s">
        <v>1203</v>
      </c>
      <c r="Q401" s="100" t="s">
        <v>72</v>
      </c>
      <c r="R401" s="2" t="s">
        <v>860</v>
      </c>
      <c r="S401" s="2"/>
      <c r="T401" s="2"/>
      <c r="U401" s="2"/>
      <c r="V401" s="2"/>
      <c r="W401" s="2" t="s">
        <v>860</v>
      </c>
      <c r="X401" s="2"/>
      <c r="Y401" s="2"/>
      <c r="Z401" s="26">
        <v>1.402818</v>
      </c>
      <c r="AA401" s="26">
        <v>0.004437636</v>
      </c>
      <c r="AB401" s="26">
        <v>0.4819377</v>
      </c>
      <c r="AC401" s="26">
        <v>0.5441781</v>
      </c>
      <c r="AD401" s="26">
        <v>0.2391214</v>
      </c>
      <c r="AE401" s="26">
        <v>0.02719353</v>
      </c>
      <c r="AF401" s="27">
        <f t="shared" si="70"/>
        <v>2.699686366</v>
      </c>
      <c r="AG401" s="26">
        <v>7.003119</v>
      </c>
      <c r="AH401" s="26">
        <v>1.805044</v>
      </c>
      <c r="AI401" s="26">
        <v>0</v>
      </c>
      <c r="AJ401" s="26">
        <v>7.254111</v>
      </c>
      <c r="AK401" s="26">
        <v>0</v>
      </c>
      <c r="AL401" s="28">
        <f t="shared" si="71"/>
        <v>16.062274000000002</v>
      </c>
      <c r="AM401" s="26">
        <v>6.372147</v>
      </c>
      <c r="AN401" s="50">
        <f t="shared" si="72"/>
        <v>22.434421</v>
      </c>
      <c r="AO401" s="26">
        <v>23.75588</v>
      </c>
      <c r="AP401" s="26">
        <v>10.94467</v>
      </c>
      <c r="AQ401" s="29">
        <f t="shared" si="73"/>
        <v>34.70055</v>
      </c>
      <c r="AR401" s="26">
        <v>3.31508</v>
      </c>
      <c r="AS401" s="26">
        <v>27.43063</v>
      </c>
      <c r="AT401" s="26">
        <v>3.038787</v>
      </c>
      <c r="AU401" s="26">
        <v>0.1242254</v>
      </c>
      <c r="AV401" s="30">
        <f t="shared" si="74"/>
        <v>33.9087224</v>
      </c>
      <c r="AW401" s="26">
        <v>1.448103</v>
      </c>
      <c r="AX401" s="26">
        <v>1.148685</v>
      </c>
      <c r="AY401" s="26">
        <v>1.401891</v>
      </c>
      <c r="AZ401" s="26">
        <v>2.202756</v>
      </c>
      <c r="BA401" s="26">
        <v>0.004357209</v>
      </c>
      <c r="BB401" s="26">
        <v>0.03289906</v>
      </c>
      <c r="BC401" s="26">
        <v>0.01793978</v>
      </c>
      <c r="BD401" s="31">
        <f t="shared" si="75"/>
        <v>6.256631049</v>
      </c>
      <c r="BE401" s="26">
        <f t="shared" si="76"/>
        <v>100.00001081500001</v>
      </c>
    </row>
    <row r="402" spans="1:57" ht="12" customHeight="1">
      <c r="A402" s="2" t="s">
        <v>925</v>
      </c>
      <c r="B402" s="4">
        <v>94</v>
      </c>
      <c r="C402" s="4" t="s">
        <v>925</v>
      </c>
      <c r="D402" s="2" t="s">
        <v>64</v>
      </c>
      <c r="E402" s="22">
        <v>8</v>
      </c>
      <c r="F402" s="45">
        <v>23559.9032</v>
      </c>
      <c r="G402" s="44">
        <v>18734.095890410958</v>
      </c>
      <c r="H402" s="4" t="s">
        <v>763</v>
      </c>
      <c r="I402" s="4" t="s">
        <v>860</v>
      </c>
      <c r="J402" s="25">
        <v>7</v>
      </c>
      <c r="K402" s="4" t="s">
        <v>956</v>
      </c>
      <c r="L402" s="13" t="s">
        <v>1317</v>
      </c>
      <c r="M402" s="13"/>
      <c r="N402" s="62" t="s">
        <v>483</v>
      </c>
      <c r="O402" s="2"/>
      <c r="P402" s="95" t="s">
        <v>1203</v>
      </c>
      <c r="Q402" s="99" t="s">
        <v>1203</v>
      </c>
      <c r="R402" s="2"/>
      <c r="S402" s="2"/>
      <c r="T402" s="2"/>
      <c r="U402" s="2"/>
      <c r="V402" s="2" t="s">
        <v>860</v>
      </c>
      <c r="W402" s="2"/>
      <c r="X402" s="2"/>
      <c r="Y402" s="2"/>
      <c r="Z402" s="26">
        <v>0.2948016</v>
      </c>
      <c r="AA402" s="26">
        <v>0.0003514454</v>
      </c>
      <c r="AB402" s="26">
        <v>0.202318</v>
      </c>
      <c r="AC402" s="26">
        <v>0.1064574</v>
      </c>
      <c r="AD402" s="26">
        <v>0.09477948</v>
      </c>
      <c r="AE402" s="26">
        <v>0.01073818</v>
      </c>
      <c r="AF402" s="27">
        <f aca="true" t="shared" si="77" ref="AF402:AF433">SUM(Z402:AE402)</f>
        <v>0.7094461054000001</v>
      </c>
      <c r="AG402" s="26">
        <v>0.1222648</v>
      </c>
      <c r="AH402" s="26">
        <v>0.1938642</v>
      </c>
      <c r="AI402" s="26">
        <v>0</v>
      </c>
      <c r="AJ402" s="26">
        <v>0.0856801</v>
      </c>
      <c r="AK402" s="26">
        <v>0</v>
      </c>
      <c r="AL402" s="28">
        <f aca="true" t="shared" si="78" ref="AL402:AL433">SUM(AG402:AK402)</f>
        <v>0.4018091</v>
      </c>
      <c r="AM402" s="26">
        <v>3.840458</v>
      </c>
      <c r="AN402" s="50">
        <f aca="true" t="shared" si="79" ref="AN402:AN433">AL402+AM402</f>
        <v>4.2422671</v>
      </c>
      <c r="AO402" s="26">
        <v>11.22521</v>
      </c>
      <c r="AP402" s="26">
        <v>22.57035</v>
      </c>
      <c r="AQ402" s="29">
        <f aca="true" t="shared" si="80" ref="AQ402:AQ433">SUM(AO402:AP402)</f>
        <v>33.79556</v>
      </c>
      <c r="AR402" s="26">
        <v>3.324219</v>
      </c>
      <c r="AS402" s="26">
        <v>50.99889</v>
      </c>
      <c r="AT402" s="26">
        <v>3.821285</v>
      </c>
      <c r="AU402" s="26">
        <v>0.05804579</v>
      </c>
      <c r="AV402" s="30">
        <f aca="true" t="shared" si="81" ref="AV402:AV433">SUM(AR402:AU402)</f>
        <v>58.20243979000001</v>
      </c>
      <c r="AW402" s="26">
        <v>0.9439785</v>
      </c>
      <c r="AX402" s="26">
        <v>0.6119466</v>
      </c>
      <c r="AY402" s="26">
        <v>7.640117E-06</v>
      </c>
      <c r="AZ402" s="26">
        <v>1.202195</v>
      </c>
      <c r="BA402" s="26">
        <v>0.01970768</v>
      </c>
      <c r="BB402" s="26">
        <v>0.03060631</v>
      </c>
      <c r="BC402" s="26">
        <v>0.2418479</v>
      </c>
      <c r="BD402" s="31">
        <f aca="true" t="shared" si="82" ref="BD402:BD433">SUM(AW402:BC402)</f>
        <v>3.0502896301169997</v>
      </c>
      <c r="BE402" s="26">
        <f aca="true" t="shared" si="83" ref="BE402:BE433">AF402+AN402+AQ402+AV402+BD402</f>
        <v>100.000002625517</v>
      </c>
    </row>
    <row r="403" spans="1:67" ht="12" customHeight="1">
      <c r="A403" s="2" t="s">
        <v>925</v>
      </c>
      <c r="B403" s="4">
        <v>94</v>
      </c>
      <c r="C403" s="4" t="s">
        <v>925</v>
      </c>
      <c r="D403" s="2" t="s">
        <v>64</v>
      </c>
      <c r="E403" s="22">
        <v>8</v>
      </c>
      <c r="F403" s="45">
        <v>31727.3477</v>
      </c>
      <c r="G403" s="44">
        <v>16672.19178082192</v>
      </c>
      <c r="H403" s="4" t="s">
        <v>763</v>
      </c>
      <c r="I403" s="4" t="s">
        <v>860</v>
      </c>
      <c r="J403" s="25">
        <v>9</v>
      </c>
      <c r="K403" s="4" t="s">
        <v>957</v>
      </c>
      <c r="L403" s="13" t="s">
        <v>1318</v>
      </c>
      <c r="M403" s="13"/>
      <c r="N403" s="62" t="s">
        <v>483</v>
      </c>
      <c r="O403" s="2"/>
      <c r="P403" s="95" t="s">
        <v>1203</v>
      </c>
      <c r="Q403" s="99" t="s">
        <v>1203</v>
      </c>
      <c r="R403" s="2"/>
      <c r="S403" s="2"/>
      <c r="T403" s="2"/>
      <c r="U403" s="2"/>
      <c r="V403" s="2" t="s">
        <v>860</v>
      </c>
      <c r="W403" s="2"/>
      <c r="X403" s="2"/>
      <c r="Y403" s="2"/>
      <c r="Z403" s="26">
        <v>0.3752122</v>
      </c>
      <c r="AA403" s="26">
        <v>0.0004538675</v>
      </c>
      <c r="AB403" s="26">
        <v>0.2184805</v>
      </c>
      <c r="AC403" s="26">
        <v>0.1057767</v>
      </c>
      <c r="AD403" s="26">
        <v>0.07817584</v>
      </c>
      <c r="AE403" s="26">
        <v>0.01013259</v>
      </c>
      <c r="AF403" s="27">
        <f t="shared" si="77"/>
        <v>0.7882316975</v>
      </c>
      <c r="AG403" s="26">
        <v>0.2119107</v>
      </c>
      <c r="AH403" s="26">
        <v>0.4002884</v>
      </c>
      <c r="AI403" s="26">
        <v>0</v>
      </c>
      <c r="AJ403" s="26">
        <v>1.333936</v>
      </c>
      <c r="AK403" s="26">
        <v>0</v>
      </c>
      <c r="AL403" s="28">
        <f t="shared" si="78"/>
        <v>1.9461351</v>
      </c>
      <c r="AM403" s="26">
        <v>4.04186</v>
      </c>
      <c r="AN403" s="50">
        <f t="shared" si="79"/>
        <v>5.9879951</v>
      </c>
      <c r="AO403" s="26">
        <v>18.11563</v>
      </c>
      <c r="AP403" s="26">
        <v>19.56714</v>
      </c>
      <c r="AQ403" s="29">
        <f t="shared" si="80"/>
        <v>37.68277</v>
      </c>
      <c r="AR403" s="26">
        <v>4.872576</v>
      </c>
      <c r="AS403" s="26">
        <v>43.16302</v>
      </c>
      <c r="AT403" s="26">
        <v>4.717728</v>
      </c>
      <c r="AU403" s="26">
        <v>0.1301805</v>
      </c>
      <c r="AV403" s="30">
        <f t="shared" si="81"/>
        <v>52.88350450000001</v>
      </c>
      <c r="AW403" s="26">
        <v>0.8781031</v>
      </c>
      <c r="AX403" s="26">
        <v>0.5036851</v>
      </c>
      <c r="AY403" s="26">
        <v>5.673343E-06</v>
      </c>
      <c r="AZ403" s="26">
        <v>1.053486</v>
      </c>
      <c r="BA403" s="26">
        <v>0.01463439</v>
      </c>
      <c r="BB403" s="26">
        <v>0.02278698</v>
      </c>
      <c r="BC403" s="26">
        <v>0.1847978</v>
      </c>
      <c r="BD403" s="31">
        <f t="shared" si="82"/>
        <v>2.657499043343</v>
      </c>
      <c r="BE403" s="26">
        <f t="shared" si="83"/>
        <v>100.000000340843</v>
      </c>
      <c r="BO403" s="11"/>
    </row>
    <row r="404" spans="1:57" ht="12" customHeight="1">
      <c r="A404" s="2" t="s">
        <v>925</v>
      </c>
      <c r="B404" s="4">
        <v>94</v>
      </c>
      <c r="C404" s="4" t="s">
        <v>925</v>
      </c>
      <c r="D404" s="2" t="s">
        <v>64</v>
      </c>
      <c r="E404" s="22">
        <v>8</v>
      </c>
      <c r="F404" s="45">
        <v>4257.54778</v>
      </c>
      <c r="G404" s="44">
        <v>1145.8383561643836</v>
      </c>
      <c r="H404" s="4" t="s">
        <v>1127</v>
      </c>
      <c r="I404" s="4" t="s">
        <v>860</v>
      </c>
      <c r="J404" s="25">
        <v>8</v>
      </c>
      <c r="K404" s="4" t="s">
        <v>958</v>
      </c>
      <c r="L404" s="13" t="s">
        <v>1319</v>
      </c>
      <c r="M404" s="13"/>
      <c r="N404" s="63" t="s">
        <v>1062</v>
      </c>
      <c r="O404" s="2" t="s">
        <v>1062</v>
      </c>
      <c r="P404" s="95" t="s">
        <v>9</v>
      </c>
      <c r="Q404" s="100" t="s">
        <v>9</v>
      </c>
      <c r="R404" s="2" t="s">
        <v>860</v>
      </c>
      <c r="S404" s="2" t="s">
        <v>860</v>
      </c>
      <c r="T404" s="2" t="s">
        <v>860</v>
      </c>
      <c r="U404" s="2" t="s">
        <v>860</v>
      </c>
      <c r="V404" s="2"/>
      <c r="W404" s="2"/>
      <c r="X404" s="2"/>
      <c r="Y404" s="2"/>
      <c r="Z404" s="26">
        <v>0.3636575</v>
      </c>
      <c r="AA404" s="26">
        <v>0.0002536703</v>
      </c>
      <c r="AB404" s="26">
        <v>0.4311549</v>
      </c>
      <c r="AC404" s="26">
        <v>0.1272368</v>
      </c>
      <c r="AD404" s="26">
        <v>0.002050502</v>
      </c>
      <c r="AE404" s="26">
        <v>0.0209278</v>
      </c>
      <c r="AF404" s="27">
        <f t="shared" si="77"/>
        <v>0.9452811723000002</v>
      </c>
      <c r="AG404" s="26">
        <v>12.13669</v>
      </c>
      <c r="AH404" s="26">
        <v>31.51177</v>
      </c>
      <c r="AI404" s="26">
        <v>0</v>
      </c>
      <c r="AJ404" s="26">
        <v>5.944658</v>
      </c>
      <c r="AK404" s="26">
        <v>0</v>
      </c>
      <c r="AL404" s="28">
        <f t="shared" si="78"/>
        <v>49.593118000000004</v>
      </c>
      <c r="AM404" s="26">
        <v>7.060638</v>
      </c>
      <c r="AN404" s="50">
        <f t="shared" si="79"/>
        <v>56.653756</v>
      </c>
      <c r="AO404" s="26">
        <v>29.99582</v>
      </c>
      <c r="AP404" s="26">
        <v>2.69326</v>
      </c>
      <c r="AQ404" s="29">
        <f t="shared" si="80"/>
        <v>32.68908</v>
      </c>
      <c r="AR404" s="26">
        <v>2.955259</v>
      </c>
      <c r="AS404" s="26">
        <v>0.4997939</v>
      </c>
      <c r="AT404" s="26">
        <v>3.432772</v>
      </c>
      <c r="AU404" s="26">
        <v>0.2506897</v>
      </c>
      <c r="AV404" s="30">
        <f t="shared" si="81"/>
        <v>7.1385146</v>
      </c>
      <c r="AW404" s="26">
        <v>0.9900118</v>
      </c>
      <c r="AX404" s="26">
        <v>1.497035</v>
      </c>
      <c r="AY404" s="26">
        <v>0</v>
      </c>
      <c r="AZ404" s="26">
        <v>0.07375464</v>
      </c>
      <c r="BA404" s="26">
        <v>0</v>
      </c>
      <c r="BB404" s="26">
        <v>0.01257782</v>
      </c>
      <c r="BC404" s="26">
        <v>0</v>
      </c>
      <c r="BD404" s="31">
        <f t="shared" si="82"/>
        <v>2.5733792600000003</v>
      </c>
      <c r="BE404" s="26">
        <f t="shared" si="83"/>
        <v>100.00001103229998</v>
      </c>
    </row>
    <row r="405" spans="1:68" ht="12" customHeight="1">
      <c r="A405" s="2" t="s">
        <v>925</v>
      </c>
      <c r="B405" s="4">
        <v>94</v>
      </c>
      <c r="C405" s="4" t="s">
        <v>925</v>
      </c>
      <c r="D405" s="2" t="s">
        <v>64</v>
      </c>
      <c r="E405" s="22">
        <v>8</v>
      </c>
      <c r="F405" s="45">
        <v>3399.55533</v>
      </c>
      <c r="G405" s="44">
        <v>2132.3078082191782</v>
      </c>
      <c r="H405" s="4" t="s">
        <v>1127</v>
      </c>
      <c r="I405" s="4" t="s">
        <v>860</v>
      </c>
      <c r="J405" s="25">
        <v>43</v>
      </c>
      <c r="K405" s="4" t="s">
        <v>959</v>
      </c>
      <c r="L405" s="13" t="s">
        <v>1115</v>
      </c>
      <c r="M405" s="13"/>
      <c r="N405" s="62" t="s">
        <v>1062</v>
      </c>
      <c r="O405" s="2" t="s">
        <v>1062</v>
      </c>
      <c r="P405" s="95" t="s">
        <v>9</v>
      </c>
      <c r="Q405" s="99" t="s">
        <v>9</v>
      </c>
      <c r="R405" s="2"/>
      <c r="S405" s="2"/>
      <c r="T405" s="2" t="s">
        <v>860</v>
      </c>
      <c r="U405" s="2" t="s">
        <v>860</v>
      </c>
      <c r="V405" s="2"/>
      <c r="W405" s="2"/>
      <c r="X405" s="2"/>
      <c r="Y405" s="2"/>
      <c r="Z405" s="26">
        <v>2.091734</v>
      </c>
      <c r="AA405" s="26">
        <v>0.004633002</v>
      </c>
      <c r="AB405" s="26">
        <v>0.4329076</v>
      </c>
      <c r="AC405" s="26">
        <v>0.3052486</v>
      </c>
      <c r="AD405" s="26">
        <v>0.6198162</v>
      </c>
      <c r="AE405" s="26">
        <v>0.005930242</v>
      </c>
      <c r="AF405" s="27">
        <f t="shared" si="77"/>
        <v>3.4602696440000003</v>
      </c>
      <c r="AG405" s="26">
        <v>6.350839</v>
      </c>
      <c r="AH405" s="26">
        <v>36.01672</v>
      </c>
      <c r="AI405" s="26">
        <v>0</v>
      </c>
      <c r="AJ405" s="26">
        <v>15.13128</v>
      </c>
      <c r="AK405" s="26">
        <v>0</v>
      </c>
      <c r="AL405" s="28">
        <f t="shared" si="78"/>
        <v>57.498839000000004</v>
      </c>
      <c r="AM405" s="26">
        <v>3.312649</v>
      </c>
      <c r="AN405" s="50">
        <f t="shared" si="79"/>
        <v>60.811488000000004</v>
      </c>
      <c r="AO405" s="26">
        <v>13.32549</v>
      </c>
      <c r="AP405" s="26">
        <v>1.840361</v>
      </c>
      <c r="AQ405" s="29">
        <f t="shared" si="80"/>
        <v>15.165851</v>
      </c>
      <c r="AR405" s="26">
        <v>2.118182</v>
      </c>
      <c r="AS405" s="26">
        <v>9.508799</v>
      </c>
      <c r="AT405" s="26">
        <v>3.310822</v>
      </c>
      <c r="AU405" s="26">
        <v>0.470607</v>
      </c>
      <c r="AV405" s="30">
        <f t="shared" si="81"/>
        <v>15.40841</v>
      </c>
      <c r="AW405" s="26">
        <v>1.217923</v>
      </c>
      <c r="AX405" s="26">
        <v>3.656179</v>
      </c>
      <c r="AY405" s="26">
        <v>0</v>
      </c>
      <c r="AZ405" s="26">
        <v>0.1049176</v>
      </c>
      <c r="BA405" s="26">
        <v>0</v>
      </c>
      <c r="BB405" s="26">
        <v>0.1423787</v>
      </c>
      <c r="BC405" s="26">
        <v>0.03258986</v>
      </c>
      <c r="BD405" s="31">
        <f t="shared" si="82"/>
        <v>5.15398816</v>
      </c>
      <c r="BE405" s="26">
        <f t="shared" si="83"/>
        <v>100.00000680400001</v>
      </c>
      <c r="BP405" s="11"/>
    </row>
    <row r="406" spans="1:57" ht="12" customHeight="1">
      <c r="A406" s="2" t="s">
        <v>925</v>
      </c>
      <c r="B406" s="4">
        <v>94</v>
      </c>
      <c r="C406" s="4" t="s">
        <v>925</v>
      </c>
      <c r="D406" s="2" t="s">
        <v>64</v>
      </c>
      <c r="E406" s="22">
        <v>8</v>
      </c>
      <c r="F406" s="45">
        <v>3482.70362</v>
      </c>
      <c r="G406" s="44">
        <v>4225.461643835616</v>
      </c>
      <c r="H406" s="4" t="s">
        <v>763</v>
      </c>
      <c r="I406" s="4" t="s">
        <v>860</v>
      </c>
      <c r="J406" s="25">
        <v>10</v>
      </c>
      <c r="K406" s="4" t="s">
        <v>861</v>
      </c>
      <c r="L406" s="13" t="s">
        <v>1320</v>
      </c>
      <c r="M406" s="13"/>
      <c r="N406" s="62" t="s">
        <v>483</v>
      </c>
      <c r="O406" s="2"/>
      <c r="P406" s="95" t="s">
        <v>1203</v>
      </c>
      <c r="Q406" s="99" t="s">
        <v>1203</v>
      </c>
      <c r="R406" s="2"/>
      <c r="S406" s="2"/>
      <c r="T406" s="2"/>
      <c r="U406" s="2"/>
      <c r="V406" s="2" t="s">
        <v>860</v>
      </c>
      <c r="W406" s="2"/>
      <c r="X406" s="2"/>
      <c r="Y406" s="2"/>
      <c r="Z406" s="26">
        <v>0.4925928</v>
      </c>
      <c r="AA406" s="26">
        <v>0</v>
      </c>
      <c r="AB406" s="26">
        <v>0.0747081</v>
      </c>
      <c r="AC406" s="26">
        <v>0.07041839</v>
      </c>
      <c r="AD406" s="26">
        <v>0.3358117</v>
      </c>
      <c r="AE406" s="26">
        <v>0.01545328</v>
      </c>
      <c r="AF406" s="27">
        <f t="shared" si="77"/>
        <v>0.98898427</v>
      </c>
      <c r="AG406" s="26">
        <v>0.001550497</v>
      </c>
      <c r="AH406" s="26">
        <v>0.052045</v>
      </c>
      <c r="AI406" s="26">
        <v>0</v>
      </c>
      <c r="AJ406" s="26">
        <v>0.3066365</v>
      </c>
      <c r="AK406" s="26">
        <v>0</v>
      </c>
      <c r="AL406" s="28">
        <f t="shared" si="78"/>
        <v>0.36023199699999997</v>
      </c>
      <c r="AM406" s="26">
        <v>0.6472806</v>
      </c>
      <c r="AN406" s="50">
        <f t="shared" si="79"/>
        <v>1.0075125969999998</v>
      </c>
      <c r="AO406" s="26">
        <v>6.447016</v>
      </c>
      <c r="AP406" s="26">
        <v>7.186836</v>
      </c>
      <c r="AQ406" s="29">
        <f t="shared" si="80"/>
        <v>13.633852</v>
      </c>
      <c r="AR406" s="26">
        <v>4.671</v>
      </c>
      <c r="AS406" s="26">
        <v>68.76122</v>
      </c>
      <c r="AT406" s="26">
        <v>8.545923</v>
      </c>
      <c r="AU406" s="26">
        <v>0.001343764</v>
      </c>
      <c r="AV406" s="30">
        <f t="shared" si="81"/>
        <v>81.979486764</v>
      </c>
      <c r="AW406" s="26">
        <v>1.555872</v>
      </c>
      <c r="AX406" s="26">
        <v>0.01452298</v>
      </c>
      <c r="AY406" s="26">
        <v>0</v>
      </c>
      <c r="AZ406" s="26">
        <v>0.5816171</v>
      </c>
      <c r="BA406" s="26">
        <v>0.001472972</v>
      </c>
      <c r="BB406" s="26">
        <v>0.155644</v>
      </c>
      <c r="BC406" s="26">
        <v>0.08103929</v>
      </c>
      <c r="BD406" s="31">
        <f t="shared" si="82"/>
        <v>2.3901683420000004</v>
      </c>
      <c r="BE406" s="26">
        <f t="shared" si="83"/>
        <v>100.00000397299999</v>
      </c>
    </row>
    <row r="407" spans="1:57" ht="12" customHeight="1">
      <c r="A407" s="2" t="s">
        <v>925</v>
      </c>
      <c r="B407" s="4">
        <v>94</v>
      </c>
      <c r="C407" s="4" t="s">
        <v>925</v>
      </c>
      <c r="D407" s="2" t="s">
        <v>64</v>
      </c>
      <c r="E407" s="22">
        <v>8</v>
      </c>
      <c r="F407" s="45">
        <v>15241.0204</v>
      </c>
      <c r="G407" s="44">
        <v>12956.14109589041</v>
      </c>
      <c r="H407" s="4" t="s">
        <v>763</v>
      </c>
      <c r="I407" s="4" t="s">
        <v>860</v>
      </c>
      <c r="J407" s="25">
        <v>14</v>
      </c>
      <c r="K407" s="4" t="s">
        <v>960</v>
      </c>
      <c r="L407" s="13" t="s">
        <v>1338</v>
      </c>
      <c r="M407" s="13"/>
      <c r="N407" s="62" t="s">
        <v>483</v>
      </c>
      <c r="O407" s="2"/>
      <c r="P407" s="95" t="s">
        <v>1203</v>
      </c>
      <c r="Q407" s="99" t="s">
        <v>1203</v>
      </c>
      <c r="R407" s="2"/>
      <c r="S407" s="2"/>
      <c r="T407" s="2"/>
      <c r="U407" s="2"/>
      <c r="V407" s="2" t="s">
        <v>860</v>
      </c>
      <c r="W407" s="2"/>
      <c r="X407" s="2"/>
      <c r="Y407" s="2"/>
      <c r="Z407" s="26">
        <v>0.7465376</v>
      </c>
      <c r="AA407" s="26">
        <v>0.001104258</v>
      </c>
      <c r="AB407" s="26">
        <v>0.1517381</v>
      </c>
      <c r="AC407" s="26">
        <v>0.1455967</v>
      </c>
      <c r="AD407" s="26">
        <v>0.3141998</v>
      </c>
      <c r="AE407" s="26">
        <v>0.01491044</v>
      </c>
      <c r="AF407" s="27">
        <f t="shared" si="77"/>
        <v>1.3740868979999998</v>
      </c>
      <c r="AG407" s="26">
        <v>0.0588918</v>
      </c>
      <c r="AH407" s="26">
        <v>1.527927</v>
      </c>
      <c r="AI407" s="26">
        <v>0</v>
      </c>
      <c r="AJ407" s="26">
        <v>1.658289</v>
      </c>
      <c r="AK407" s="26">
        <v>0</v>
      </c>
      <c r="AL407" s="28">
        <f t="shared" si="78"/>
        <v>3.2451078</v>
      </c>
      <c r="AM407" s="26">
        <v>2.544152</v>
      </c>
      <c r="AN407" s="50">
        <f t="shared" si="79"/>
        <v>5.7892598</v>
      </c>
      <c r="AO407" s="26">
        <v>9.261153</v>
      </c>
      <c r="AP407" s="26">
        <v>11.22589</v>
      </c>
      <c r="AQ407" s="29">
        <f t="shared" si="80"/>
        <v>20.487043</v>
      </c>
      <c r="AR407" s="26">
        <v>2.951706</v>
      </c>
      <c r="AS407" s="26">
        <v>61.07959</v>
      </c>
      <c r="AT407" s="26">
        <v>5.508524</v>
      </c>
      <c r="AU407" s="26">
        <v>0.01393609</v>
      </c>
      <c r="AV407" s="30">
        <f t="shared" si="81"/>
        <v>69.55375609</v>
      </c>
      <c r="AW407" s="26">
        <v>2.025192</v>
      </c>
      <c r="AX407" s="26">
        <v>0.2600498</v>
      </c>
      <c r="AY407" s="26">
        <v>0</v>
      </c>
      <c r="AZ407" s="26">
        <v>0.3016869</v>
      </c>
      <c r="BA407" s="26">
        <v>0.0003543074</v>
      </c>
      <c r="BB407" s="26">
        <v>0.0598189</v>
      </c>
      <c r="BC407" s="26">
        <v>0.1487442</v>
      </c>
      <c r="BD407" s="31">
        <f t="shared" si="82"/>
        <v>2.7958461073999996</v>
      </c>
      <c r="BE407" s="26">
        <f t="shared" si="83"/>
        <v>99.99999189539999</v>
      </c>
    </row>
    <row r="408" spans="1:69" ht="12" customHeight="1">
      <c r="A408" s="2" t="s">
        <v>925</v>
      </c>
      <c r="B408" s="4">
        <v>94</v>
      </c>
      <c r="C408" s="4" t="s">
        <v>925</v>
      </c>
      <c r="D408" s="2" t="s">
        <v>64</v>
      </c>
      <c r="E408" s="22">
        <v>8</v>
      </c>
      <c r="F408" s="45">
        <v>55604.8876</v>
      </c>
      <c r="G408" s="44">
        <v>28465.91780821918</v>
      </c>
      <c r="H408" s="4" t="s">
        <v>763</v>
      </c>
      <c r="I408" s="4" t="s">
        <v>860</v>
      </c>
      <c r="J408" s="25">
        <v>13</v>
      </c>
      <c r="K408" s="4" t="s">
        <v>961</v>
      </c>
      <c r="L408" s="13" t="s">
        <v>1339</v>
      </c>
      <c r="M408" s="81" t="s">
        <v>860</v>
      </c>
      <c r="N408" s="62" t="s">
        <v>72</v>
      </c>
      <c r="O408" s="2"/>
      <c r="P408" s="95" t="s">
        <v>1203</v>
      </c>
      <c r="Q408" s="99" t="s">
        <v>72</v>
      </c>
      <c r="R408" s="2"/>
      <c r="S408" s="2"/>
      <c r="T408" s="2"/>
      <c r="U408" s="2"/>
      <c r="V408" s="2"/>
      <c r="W408" s="2"/>
      <c r="X408" s="2"/>
      <c r="Y408" s="2"/>
      <c r="Z408" s="26">
        <v>0.6163744</v>
      </c>
      <c r="AA408" s="26">
        <v>0.0008934487</v>
      </c>
      <c r="AB408" s="26">
        <v>0.2420906</v>
      </c>
      <c r="AC408" s="26">
        <v>0.1351535</v>
      </c>
      <c r="AD408" s="26">
        <v>0.1734504</v>
      </c>
      <c r="AE408" s="26">
        <v>0.01361538</v>
      </c>
      <c r="AF408" s="27">
        <f t="shared" si="77"/>
        <v>1.1815777287</v>
      </c>
      <c r="AG408" s="26">
        <v>1.57695</v>
      </c>
      <c r="AH408" s="26">
        <v>5.697721</v>
      </c>
      <c r="AI408" s="26">
        <v>0</v>
      </c>
      <c r="AJ408" s="26">
        <v>2.778425</v>
      </c>
      <c r="AK408" s="26">
        <v>0</v>
      </c>
      <c r="AL408" s="28">
        <f t="shared" si="78"/>
        <v>10.053096</v>
      </c>
      <c r="AM408" s="26">
        <v>3.98818</v>
      </c>
      <c r="AN408" s="50">
        <f t="shared" si="79"/>
        <v>14.041276</v>
      </c>
      <c r="AO408" s="26">
        <v>16.44746</v>
      </c>
      <c r="AP408" s="26">
        <v>14.59364</v>
      </c>
      <c r="AQ408" s="29">
        <f t="shared" si="80"/>
        <v>31.0411</v>
      </c>
      <c r="AR408" s="26">
        <v>3.990595</v>
      </c>
      <c r="AS408" s="26">
        <v>42.08357</v>
      </c>
      <c r="AT408" s="26">
        <v>4.70817</v>
      </c>
      <c r="AU408" s="26">
        <v>0.129474</v>
      </c>
      <c r="AV408" s="30">
        <f t="shared" si="81"/>
        <v>50.911809000000005</v>
      </c>
      <c r="AW408" s="26">
        <v>1.217173</v>
      </c>
      <c r="AX408" s="26">
        <v>0.709196</v>
      </c>
      <c r="AY408" s="26">
        <v>3.237133E-06</v>
      </c>
      <c r="AZ408" s="26">
        <v>0.7000479</v>
      </c>
      <c r="BA408" s="26">
        <v>0.008447299</v>
      </c>
      <c r="BB408" s="26">
        <v>0.03953834</v>
      </c>
      <c r="BC408" s="26">
        <v>0.1498259</v>
      </c>
      <c r="BD408" s="31">
        <f t="shared" si="82"/>
        <v>2.824231676133001</v>
      </c>
      <c r="BE408" s="26">
        <f t="shared" si="83"/>
        <v>99.999994404833</v>
      </c>
      <c r="BQ408" s="11"/>
    </row>
    <row r="409" spans="1:69" s="11" customFormat="1" ht="12" customHeight="1">
      <c r="A409" s="2" t="s">
        <v>925</v>
      </c>
      <c r="B409" s="4">
        <v>94</v>
      </c>
      <c r="C409" s="4" t="s">
        <v>925</v>
      </c>
      <c r="D409" s="2" t="s">
        <v>64</v>
      </c>
      <c r="E409" s="22">
        <v>8</v>
      </c>
      <c r="F409" s="45">
        <v>5047.93754</v>
      </c>
      <c r="G409" s="44">
        <v>6081.232876712329</v>
      </c>
      <c r="H409" s="4" t="s">
        <v>763</v>
      </c>
      <c r="I409" s="4" t="s">
        <v>860</v>
      </c>
      <c r="J409" s="25">
        <v>55</v>
      </c>
      <c r="K409" s="4" t="s">
        <v>962</v>
      </c>
      <c r="L409" s="13" t="s">
        <v>1340</v>
      </c>
      <c r="M409" s="13"/>
      <c r="N409" s="62" t="s">
        <v>483</v>
      </c>
      <c r="O409" s="2"/>
      <c r="P409" s="95" t="s">
        <v>1203</v>
      </c>
      <c r="Q409" s="99" t="s">
        <v>1203</v>
      </c>
      <c r="R409" s="2"/>
      <c r="S409" s="2"/>
      <c r="T409" s="2"/>
      <c r="U409" s="2"/>
      <c r="V409" s="2" t="s">
        <v>860</v>
      </c>
      <c r="W409" s="2"/>
      <c r="X409" s="2"/>
      <c r="Y409" s="2"/>
      <c r="Z409" s="26">
        <v>2.763085</v>
      </c>
      <c r="AA409" s="26">
        <v>0.008290485</v>
      </c>
      <c r="AB409" s="26">
        <v>0.65165</v>
      </c>
      <c r="AC409" s="26">
        <v>0.08725514</v>
      </c>
      <c r="AD409" s="26">
        <v>0.3023977</v>
      </c>
      <c r="AE409" s="26">
        <v>0.00607969</v>
      </c>
      <c r="AF409" s="27">
        <f t="shared" si="77"/>
        <v>3.8187580149999993</v>
      </c>
      <c r="AG409" s="26">
        <v>0.001283688</v>
      </c>
      <c r="AH409" s="26">
        <v>0.005063436</v>
      </c>
      <c r="AI409" s="26">
        <v>0</v>
      </c>
      <c r="AJ409" s="26">
        <v>0.224164</v>
      </c>
      <c r="AK409" s="26">
        <v>0</v>
      </c>
      <c r="AL409" s="28">
        <f t="shared" si="78"/>
        <v>0.230511124</v>
      </c>
      <c r="AM409" s="26">
        <v>0.3957682</v>
      </c>
      <c r="AN409" s="50">
        <f t="shared" si="79"/>
        <v>0.626279324</v>
      </c>
      <c r="AO409" s="26">
        <v>6.299771</v>
      </c>
      <c r="AP409" s="26">
        <v>8.959109</v>
      </c>
      <c r="AQ409" s="29">
        <f t="shared" si="80"/>
        <v>15.25888</v>
      </c>
      <c r="AR409" s="26">
        <v>2.861893</v>
      </c>
      <c r="AS409" s="26">
        <v>66.64119</v>
      </c>
      <c r="AT409" s="26">
        <v>7.418772</v>
      </c>
      <c r="AU409" s="26">
        <v>0.002941785</v>
      </c>
      <c r="AV409" s="30">
        <f t="shared" si="81"/>
        <v>76.924796785</v>
      </c>
      <c r="AW409" s="26">
        <v>1.785057</v>
      </c>
      <c r="AX409" s="26">
        <v>0.05300562</v>
      </c>
      <c r="AY409" s="26">
        <v>0.3123463</v>
      </c>
      <c r="AZ409" s="26">
        <v>0.6243181</v>
      </c>
      <c r="BA409" s="26">
        <v>0.0568032</v>
      </c>
      <c r="BB409" s="26">
        <v>0.01934447</v>
      </c>
      <c r="BC409" s="26">
        <v>0.5204107</v>
      </c>
      <c r="BD409" s="31">
        <f t="shared" si="82"/>
        <v>3.3712853899999997</v>
      </c>
      <c r="BE409" s="26">
        <f t="shared" si="83"/>
        <v>99.999999514</v>
      </c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</row>
    <row r="410" spans="1:57" ht="12" customHeight="1">
      <c r="A410" s="2" t="s">
        <v>925</v>
      </c>
      <c r="B410" s="4">
        <v>94</v>
      </c>
      <c r="C410" s="4" t="s">
        <v>925</v>
      </c>
      <c r="D410" s="2" t="s">
        <v>64</v>
      </c>
      <c r="E410" s="22">
        <v>8</v>
      </c>
      <c r="F410" s="45">
        <v>81.523552</v>
      </c>
      <c r="G410" s="44">
        <v>32.702534246575325</v>
      </c>
      <c r="H410" s="4" t="s">
        <v>663</v>
      </c>
      <c r="I410" s="4" t="s">
        <v>860</v>
      </c>
      <c r="J410" s="25">
        <v>1982</v>
      </c>
      <c r="K410" s="4" t="s">
        <v>963</v>
      </c>
      <c r="L410" s="13" t="s">
        <v>1116</v>
      </c>
      <c r="M410" s="13"/>
      <c r="N410" s="63" t="s">
        <v>73</v>
      </c>
      <c r="O410" s="2" t="s">
        <v>73</v>
      </c>
      <c r="P410" s="95" t="s">
        <v>6</v>
      </c>
      <c r="Q410" s="100" t="s">
        <v>73</v>
      </c>
      <c r="R410" s="2" t="s">
        <v>860</v>
      </c>
      <c r="S410" s="2"/>
      <c r="T410" s="2"/>
      <c r="U410" s="2"/>
      <c r="V410" s="2"/>
      <c r="W410" s="2"/>
      <c r="X410" s="2" t="s">
        <v>860</v>
      </c>
      <c r="Y410" s="2" t="s">
        <v>860</v>
      </c>
      <c r="Z410" s="26">
        <v>78.8397</v>
      </c>
      <c r="AA410" s="26">
        <v>0.06071981</v>
      </c>
      <c r="AB410" s="26">
        <v>12.13623</v>
      </c>
      <c r="AC410" s="26">
        <v>1.452859</v>
      </c>
      <c r="AD410" s="26">
        <v>2.262089</v>
      </c>
      <c r="AE410" s="26">
        <v>0.5961581</v>
      </c>
      <c r="AF410" s="27">
        <f t="shared" si="77"/>
        <v>95.34775590999999</v>
      </c>
      <c r="AG410" s="26">
        <v>0.04747185</v>
      </c>
      <c r="AH410" s="26">
        <v>0.08279973</v>
      </c>
      <c r="AI410" s="26">
        <v>0</v>
      </c>
      <c r="AJ410" s="26">
        <v>0</v>
      </c>
      <c r="AK410" s="26">
        <v>0</v>
      </c>
      <c r="AL410" s="28">
        <f t="shared" si="78"/>
        <v>0.13027158</v>
      </c>
      <c r="AM410" s="26">
        <v>0.007727975</v>
      </c>
      <c r="AN410" s="50">
        <f t="shared" si="79"/>
        <v>0.137999555</v>
      </c>
      <c r="AO410" s="26">
        <v>3.415765</v>
      </c>
      <c r="AP410" s="26">
        <v>0.06844778</v>
      </c>
      <c r="AQ410" s="29">
        <f t="shared" si="80"/>
        <v>3.48421278</v>
      </c>
      <c r="AR410" s="26">
        <v>0.1788474</v>
      </c>
      <c r="AS410" s="26">
        <v>0.5751821</v>
      </c>
      <c r="AT410" s="26">
        <v>0.2638552</v>
      </c>
      <c r="AU410" s="26">
        <v>0</v>
      </c>
      <c r="AV410" s="30">
        <f t="shared" si="81"/>
        <v>1.0178847</v>
      </c>
      <c r="AW410" s="26">
        <v>0.004415986</v>
      </c>
      <c r="AX410" s="26">
        <v>0</v>
      </c>
      <c r="AY410" s="26">
        <v>0</v>
      </c>
      <c r="AZ410" s="26">
        <v>0.007727975</v>
      </c>
      <c r="BA410" s="26">
        <v>0</v>
      </c>
      <c r="BB410" s="26">
        <v>0</v>
      </c>
      <c r="BC410" s="26">
        <v>0</v>
      </c>
      <c r="BD410" s="31">
        <f t="shared" si="82"/>
        <v>0.012143961</v>
      </c>
      <c r="BE410" s="26">
        <f t="shared" si="83"/>
        <v>99.99999690599999</v>
      </c>
    </row>
    <row r="411" spans="1:57" ht="12" customHeight="1">
      <c r="A411" s="2" t="s">
        <v>925</v>
      </c>
      <c r="B411" s="4">
        <v>94</v>
      </c>
      <c r="C411" s="4" t="s">
        <v>925</v>
      </c>
      <c r="D411" s="2" t="s">
        <v>64</v>
      </c>
      <c r="E411" s="22">
        <v>8</v>
      </c>
      <c r="F411" s="45">
        <v>61720.1132</v>
      </c>
      <c r="G411" s="44">
        <v>34552.397260273974</v>
      </c>
      <c r="H411" s="4" t="s">
        <v>763</v>
      </c>
      <c r="I411" s="4" t="s">
        <v>860</v>
      </c>
      <c r="J411" s="25">
        <v>30</v>
      </c>
      <c r="K411" s="4" t="s">
        <v>964</v>
      </c>
      <c r="L411" s="13" t="s">
        <v>1341</v>
      </c>
      <c r="M411" s="81" t="s">
        <v>860</v>
      </c>
      <c r="N411" s="63" t="s">
        <v>72</v>
      </c>
      <c r="O411" s="2" t="s">
        <v>72</v>
      </c>
      <c r="P411" s="95" t="s">
        <v>1203</v>
      </c>
      <c r="Q411" s="100" t="s">
        <v>72</v>
      </c>
      <c r="R411" s="2" t="s">
        <v>860</v>
      </c>
      <c r="S411" s="2"/>
      <c r="T411" s="2"/>
      <c r="U411" s="2"/>
      <c r="V411" s="2"/>
      <c r="W411" s="2" t="s">
        <v>860</v>
      </c>
      <c r="X411" s="2"/>
      <c r="Y411" s="2"/>
      <c r="Z411" s="26">
        <v>1.282615</v>
      </c>
      <c r="AA411" s="26">
        <v>0.003065133</v>
      </c>
      <c r="AB411" s="26">
        <v>0.4553166</v>
      </c>
      <c r="AC411" s="26">
        <v>0.1534798</v>
      </c>
      <c r="AD411" s="26">
        <v>0.1924443</v>
      </c>
      <c r="AE411" s="26">
        <v>0.01965797</v>
      </c>
      <c r="AF411" s="27">
        <f t="shared" si="77"/>
        <v>2.1065788029999997</v>
      </c>
      <c r="AG411" s="26">
        <v>1.487909</v>
      </c>
      <c r="AH411" s="26">
        <v>5.3581</v>
      </c>
      <c r="AI411" s="26">
        <v>0</v>
      </c>
      <c r="AJ411" s="26">
        <v>2.573293</v>
      </c>
      <c r="AK411" s="26">
        <v>0</v>
      </c>
      <c r="AL411" s="28">
        <f t="shared" si="78"/>
        <v>9.419302</v>
      </c>
      <c r="AM411" s="26">
        <v>3.749159</v>
      </c>
      <c r="AN411" s="50">
        <f t="shared" si="79"/>
        <v>13.168461</v>
      </c>
      <c r="AO411" s="26">
        <v>15.74163</v>
      </c>
      <c r="AP411" s="26">
        <v>13.90479</v>
      </c>
      <c r="AQ411" s="29">
        <f t="shared" si="80"/>
        <v>29.64642</v>
      </c>
      <c r="AR411" s="26">
        <v>3.846077</v>
      </c>
      <c r="AS411" s="26">
        <v>43.40088</v>
      </c>
      <c r="AT411" s="26">
        <v>4.861686</v>
      </c>
      <c r="AU411" s="26">
        <v>0.1173208</v>
      </c>
      <c r="AV411" s="30">
        <f t="shared" si="81"/>
        <v>52.2259638</v>
      </c>
      <c r="AW411" s="26">
        <v>1.261031</v>
      </c>
      <c r="AX411" s="26">
        <v>0.6472986</v>
      </c>
      <c r="AY411" s="26">
        <v>0.02554909</v>
      </c>
      <c r="AZ411" s="26">
        <v>0.6916673</v>
      </c>
      <c r="BA411" s="26">
        <v>0.01225616</v>
      </c>
      <c r="BB411" s="26">
        <v>0.03722926</v>
      </c>
      <c r="BC411" s="26">
        <v>0.1775444</v>
      </c>
      <c r="BD411" s="31">
        <f t="shared" si="82"/>
        <v>2.8525758100000003</v>
      </c>
      <c r="BE411" s="26">
        <f t="shared" si="83"/>
        <v>99.999999413</v>
      </c>
    </row>
    <row r="412" spans="1:57" ht="12" customHeight="1">
      <c r="A412" s="2" t="s">
        <v>925</v>
      </c>
      <c r="B412" s="4">
        <v>94</v>
      </c>
      <c r="C412" s="4" t="s">
        <v>925</v>
      </c>
      <c r="D412" s="2" t="s">
        <v>64</v>
      </c>
      <c r="E412" s="22">
        <v>8</v>
      </c>
      <c r="F412" s="45">
        <v>2490.63706</v>
      </c>
      <c r="G412" s="44">
        <v>2251.8082191780823</v>
      </c>
      <c r="H412" s="4" t="s">
        <v>821</v>
      </c>
      <c r="I412" s="4" t="s">
        <v>860</v>
      </c>
      <c r="J412" s="25">
        <v>32</v>
      </c>
      <c r="K412" s="4" t="s">
        <v>148</v>
      </c>
      <c r="L412" s="13" t="s">
        <v>1342</v>
      </c>
      <c r="M412" s="13"/>
      <c r="N412" s="62" t="s">
        <v>483</v>
      </c>
      <c r="O412" s="2"/>
      <c r="P412" s="95" t="s">
        <v>1203</v>
      </c>
      <c r="Q412" s="99" t="s">
        <v>1203</v>
      </c>
      <c r="R412" s="2"/>
      <c r="S412" s="2"/>
      <c r="T412" s="2"/>
      <c r="U412" s="2"/>
      <c r="V412" s="2" t="s">
        <v>860</v>
      </c>
      <c r="W412" s="2"/>
      <c r="X412" s="2"/>
      <c r="Y412" s="2"/>
      <c r="Z412" s="26">
        <v>0.79291</v>
      </c>
      <c r="AA412" s="26">
        <v>0.0002890799</v>
      </c>
      <c r="AB412" s="26">
        <v>0.1282069</v>
      </c>
      <c r="AC412" s="26">
        <v>0.639264</v>
      </c>
      <c r="AD412" s="26">
        <v>0.309713</v>
      </c>
      <c r="AE412" s="26">
        <v>0.02269277</v>
      </c>
      <c r="AF412" s="27">
        <f t="shared" si="77"/>
        <v>1.8930757499</v>
      </c>
      <c r="AG412" s="26">
        <v>0.005311843</v>
      </c>
      <c r="AH412" s="26">
        <v>0.0007949697</v>
      </c>
      <c r="AI412" s="26">
        <v>0</v>
      </c>
      <c r="AJ412" s="26">
        <v>2.850978</v>
      </c>
      <c r="AK412" s="26">
        <v>0</v>
      </c>
      <c r="AL412" s="28">
        <f t="shared" si="78"/>
        <v>2.8570848127</v>
      </c>
      <c r="AM412" s="26">
        <v>1.86583</v>
      </c>
      <c r="AN412" s="50">
        <f t="shared" si="79"/>
        <v>4.7229148127</v>
      </c>
      <c r="AO412" s="26">
        <v>22.83952</v>
      </c>
      <c r="AP412" s="26">
        <v>19.71431</v>
      </c>
      <c r="AQ412" s="29">
        <f t="shared" si="80"/>
        <v>42.553830000000005</v>
      </c>
      <c r="AR412" s="26">
        <v>8.436725</v>
      </c>
      <c r="AS412" s="26">
        <v>26.4429</v>
      </c>
      <c r="AT412" s="26">
        <v>8.759771</v>
      </c>
      <c r="AU412" s="26">
        <v>0.001336995</v>
      </c>
      <c r="AV412" s="30">
        <f t="shared" si="81"/>
        <v>43.64073299500001</v>
      </c>
      <c r="AW412" s="26">
        <v>6.932027</v>
      </c>
      <c r="AX412" s="26">
        <v>0.04000143</v>
      </c>
      <c r="AY412" s="26">
        <v>0</v>
      </c>
      <c r="AZ412" s="26">
        <v>0.0801474</v>
      </c>
      <c r="BA412" s="26">
        <v>0</v>
      </c>
      <c r="BB412" s="26">
        <v>0.02764327</v>
      </c>
      <c r="BC412" s="26">
        <v>0.1096336</v>
      </c>
      <c r="BD412" s="31">
        <f t="shared" si="82"/>
        <v>7.1894527</v>
      </c>
      <c r="BE412" s="26">
        <f t="shared" si="83"/>
        <v>100.00000625760002</v>
      </c>
    </row>
    <row r="413" spans="1:57" ht="12" customHeight="1">
      <c r="A413" s="2" t="s">
        <v>925</v>
      </c>
      <c r="B413" s="4">
        <v>94</v>
      </c>
      <c r="C413" s="4" t="s">
        <v>925</v>
      </c>
      <c r="D413" s="2" t="s">
        <v>64</v>
      </c>
      <c r="E413" s="22">
        <v>8</v>
      </c>
      <c r="F413" s="45">
        <v>59389.2024</v>
      </c>
      <c r="G413" s="44"/>
      <c r="H413" s="4" t="s">
        <v>763</v>
      </c>
      <c r="I413" s="4" t="s">
        <v>1054</v>
      </c>
      <c r="J413" s="25">
        <v>16</v>
      </c>
      <c r="K413" s="4" t="s">
        <v>1046</v>
      </c>
      <c r="L413" s="12" t="s">
        <v>807</v>
      </c>
      <c r="M413" s="81" t="s">
        <v>860</v>
      </c>
      <c r="N413" s="60" t="s">
        <v>72</v>
      </c>
      <c r="O413" s="22" t="s">
        <v>969</v>
      </c>
      <c r="P413" s="95" t="s">
        <v>1203</v>
      </c>
      <c r="Q413" s="97" t="s">
        <v>72</v>
      </c>
      <c r="Z413" s="26">
        <v>0.6645672</v>
      </c>
      <c r="AA413" s="26">
        <v>0.001521491</v>
      </c>
      <c r="AB413" s="26">
        <v>0.2506262</v>
      </c>
      <c r="AC413" s="26">
        <v>0.1597535</v>
      </c>
      <c r="AD413" s="26">
        <v>0.1755807</v>
      </c>
      <c r="AE413" s="26">
        <v>0.01569985</v>
      </c>
      <c r="AF413" s="27">
        <f t="shared" si="77"/>
        <v>1.2677489410000002</v>
      </c>
      <c r="AG413" s="26">
        <v>1.911053</v>
      </c>
      <c r="AH413" s="26">
        <v>5.814054</v>
      </c>
      <c r="AI413" s="26">
        <v>0</v>
      </c>
      <c r="AJ413" s="26">
        <v>2.845503</v>
      </c>
      <c r="AK413" s="26">
        <v>0</v>
      </c>
      <c r="AL413" s="28">
        <f t="shared" si="78"/>
        <v>10.570609999999999</v>
      </c>
      <c r="AM413" s="26">
        <v>4.020529</v>
      </c>
      <c r="AN413" s="50">
        <f t="shared" si="79"/>
        <v>14.591138999999998</v>
      </c>
      <c r="AO413" s="26">
        <v>16.81277</v>
      </c>
      <c r="AP413" s="26">
        <v>14.54399</v>
      </c>
      <c r="AQ413" s="29">
        <f t="shared" si="80"/>
        <v>31.35676</v>
      </c>
      <c r="AR413" s="26">
        <v>4.196393</v>
      </c>
      <c r="AS413" s="26">
        <v>40.55333</v>
      </c>
      <c r="AT413" s="26">
        <v>4.936918</v>
      </c>
      <c r="AU413" s="26">
        <v>0.1224633</v>
      </c>
      <c r="AV413" s="30">
        <f t="shared" si="81"/>
        <v>49.8091043</v>
      </c>
      <c r="AW413" s="26">
        <v>1.439374</v>
      </c>
      <c r="AX413" s="26">
        <v>0.676921</v>
      </c>
      <c r="AY413" s="26">
        <v>3.030858E-06</v>
      </c>
      <c r="AZ413" s="26">
        <v>0.6670601</v>
      </c>
      <c r="BA413" s="26">
        <v>0.007909025</v>
      </c>
      <c r="BB413" s="26">
        <v>0.03909656</v>
      </c>
      <c r="BC413" s="26">
        <v>0.1448765</v>
      </c>
      <c r="BD413" s="31">
        <f t="shared" si="82"/>
        <v>2.9752402158580002</v>
      </c>
      <c r="BE413" s="26">
        <f t="shared" si="83"/>
        <v>99.999992456858</v>
      </c>
    </row>
    <row r="414" spans="1:57" ht="12" customHeight="1">
      <c r="A414" s="2" t="s">
        <v>922</v>
      </c>
      <c r="B414" s="4">
        <v>94</v>
      </c>
      <c r="C414" s="4" t="s">
        <v>922</v>
      </c>
      <c r="D414" s="2" t="s">
        <v>64</v>
      </c>
      <c r="E414" s="22">
        <v>7</v>
      </c>
      <c r="F414" s="45">
        <v>146.971472</v>
      </c>
      <c r="G414" s="44">
        <v>640.3465753424657</v>
      </c>
      <c r="H414" s="4" t="s">
        <v>665</v>
      </c>
      <c r="I414" s="4" t="s">
        <v>860</v>
      </c>
      <c r="J414" s="25">
        <v>0</v>
      </c>
      <c r="K414" s="4" t="s">
        <v>1032</v>
      </c>
      <c r="L414" s="13" t="s">
        <v>1110</v>
      </c>
      <c r="M414" s="13"/>
      <c r="N414" s="60" t="s">
        <v>483</v>
      </c>
      <c r="O414" s="22" t="s">
        <v>483</v>
      </c>
      <c r="P414" s="95" t="s">
        <v>1203</v>
      </c>
      <c r="Q414" s="97" t="s">
        <v>1203</v>
      </c>
      <c r="V414" s="22" t="s">
        <v>860</v>
      </c>
      <c r="Z414" s="26">
        <v>0</v>
      </c>
      <c r="AA414" s="26">
        <v>0</v>
      </c>
      <c r="AB414" s="26">
        <v>0</v>
      </c>
      <c r="AC414" s="26">
        <v>0</v>
      </c>
      <c r="AD414" s="26">
        <v>0</v>
      </c>
      <c r="AE414" s="26">
        <v>0</v>
      </c>
      <c r="AF414" s="27">
        <f t="shared" si="77"/>
        <v>0</v>
      </c>
      <c r="AG414" s="26">
        <v>0</v>
      </c>
      <c r="AH414" s="26">
        <v>0</v>
      </c>
      <c r="AI414" s="26">
        <v>0</v>
      </c>
      <c r="AJ414" s="26">
        <v>0</v>
      </c>
      <c r="AK414" s="26">
        <v>0</v>
      </c>
      <c r="AL414" s="28">
        <f t="shared" si="78"/>
        <v>0</v>
      </c>
      <c r="AM414" s="26">
        <v>0</v>
      </c>
      <c r="AN414" s="50">
        <f t="shared" si="79"/>
        <v>0</v>
      </c>
      <c r="AO414" s="26">
        <v>1.802883</v>
      </c>
      <c r="AP414" s="26">
        <v>3.232819</v>
      </c>
      <c r="AQ414" s="29">
        <f t="shared" si="80"/>
        <v>5.035702000000001</v>
      </c>
      <c r="AR414" s="26">
        <v>1.773488</v>
      </c>
      <c r="AS414" s="26">
        <v>87.46249</v>
      </c>
      <c r="AT414" s="26">
        <v>0.5046113</v>
      </c>
      <c r="AU414" s="26">
        <v>0</v>
      </c>
      <c r="AV414" s="30">
        <f t="shared" si="81"/>
        <v>89.7405893</v>
      </c>
      <c r="AW414" s="26">
        <v>0.08451015</v>
      </c>
      <c r="AX414" s="26">
        <v>0</v>
      </c>
      <c r="AY414" s="26">
        <v>2.564087</v>
      </c>
      <c r="AZ414" s="26">
        <v>2.094382</v>
      </c>
      <c r="BA414" s="26">
        <v>0.03919311</v>
      </c>
      <c r="BB414" s="26">
        <v>0</v>
      </c>
      <c r="BC414" s="26">
        <v>0.4415349</v>
      </c>
      <c r="BD414" s="31">
        <f t="shared" si="82"/>
        <v>5.22370716</v>
      </c>
      <c r="BE414" s="26">
        <f t="shared" si="83"/>
        <v>99.99999846</v>
      </c>
    </row>
    <row r="415" spans="1:57" ht="12" customHeight="1">
      <c r="A415" s="2" t="s">
        <v>922</v>
      </c>
      <c r="B415" s="4">
        <v>94</v>
      </c>
      <c r="C415" s="4" t="s">
        <v>922</v>
      </c>
      <c r="D415" s="2" t="s">
        <v>64</v>
      </c>
      <c r="E415" s="22">
        <v>7</v>
      </c>
      <c r="F415" s="45">
        <v>339.363456</v>
      </c>
      <c r="G415" s="44">
        <v>1411.4424657534246</v>
      </c>
      <c r="H415" s="4" t="s">
        <v>763</v>
      </c>
      <c r="I415" s="4" t="s">
        <v>860</v>
      </c>
      <c r="J415" s="25">
        <v>2</v>
      </c>
      <c r="K415" s="4" t="s">
        <v>1088</v>
      </c>
      <c r="L415" s="13" t="s">
        <v>1309</v>
      </c>
      <c r="M415" s="13"/>
      <c r="N415" s="62" t="s">
        <v>483</v>
      </c>
      <c r="O415" s="2"/>
      <c r="P415" s="95" t="s">
        <v>1203</v>
      </c>
      <c r="Q415" s="99" t="s">
        <v>1203</v>
      </c>
      <c r="R415" s="2"/>
      <c r="S415" s="2"/>
      <c r="T415" s="2"/>
      <c r="U415" s="2"/>
      <c r="V415" s="2" t="s">
        <v>860</v>
      </c>
      <c r="W415" s="2"/>
      <c r="X415" s="2"/>
      <c r="Y415" s="2"/>
      <c r="Z415" s="26">
        <v>0.01988952</v>
      </c>
      <c r="AA415" s="26">
        <v>0</v>
      </c>
      <c r="AB415" s="26">
        <v>0.1036907</v>
      </c>
      <c r="AC415" s="26">
        <v>0.08963544</v>
      </c>
      <c r="AD415" s="26">
        <v>0.1416134</v>
      </c>
      <c r="AE415" s="26">
        <v>0</v>
      </c>
      <c r="AF415" s="27">
        <f t="shared" si="77"/>
        <v>0.35482906</v>
      </c>
      <c r="AG415" s="26">
        <v>0.005038679</v>
      </c>
      <c r="AH415" s="26">
        <v>0</v>
      </c>
      <c r="AI415" s="26">
        <v>0</v>
      </c>
      <c r="AJ415" s="26">
        <v>0.01458565</v>
      </c>
      <c r="AK415" s="26">
        <v>0</v>
      </c>
      <c r="AL415" s="28">
        <f t="shared" si="78"/>
        <v>0.019624329</v>
      </c>
      <c r="AM415" s="26">
        <v>1.226255</v>
      </c>
      <c r="AN415" s="50">
        <f t="shared" si="79"/>
        <v>1.245879329</v>
      </c>
      <c r="AO415" s="26">
        <v>0.4296136</v>
      </c>
      <c r="AP415" s="26">
        <v>1.344797</v>
      </c>
      <c r="AQ415" s="29">
        <f t="shared" si="80"/>
        <v>1.7744106</v>
      </c>
      <c r="AR415" s="26">
        <v>7.421178</v>
      </c>
      <c r="AS415" s="26">
        <v>64.79316</v>
      </c>
      <c r="AT415" s="26">
        <v>8.234527</v>
      </c>
      <c r="AU415" s="26">
        <v>0.2039339</v>
      </c>
      <c r="AV415" s="30">
        <f t="shared" si="81"/>
        <v>80.6527989</v>
      </c>
      <c r="AW415" s="26">
        <v>0.3513815</v>
      </c>
      <c r="AX415" s="26">
        <v>0.004508291</v>
      </c>
      <c r="AY415" s="26">
        <v>0.01882875</v>
      </c>
      <c r="AZ415" s="26">
        <v>0.06417685</v>
      </c>
      <c r="BA415" s="26">
        <v>0.0002651936</v>
      </c>
      <c r="BB415" s="26">
        <v>0</v>
      </c>
      <c r="BC415" s="26">
        <v>15.53292</v>
      </c>
      <c r="BD415" s="31">
        <f t="shared" si="82"/>
        <v>15.9720805846</v>
      </c>
      <c r="BE415" s="26">
        <f t="shared" si="83"/>
        <v>99.99999847359999</v>
      </c>
    </row>
    <row r="416" spans="1:57" ht="12" customHeight="1">
      <c r="A416" s="2" t="s">
        <v>922</v>
      </c>
      <c r="B416" s="4">
        <v>94</v>
      </c>
      <c r="C416" s="4" t="s">
        <v>922</v>
      </c>
      <c r="D416" s="2" t="s">
        <v>64</v>
      </c>
      <c r="E416" s="22">
        <v>7</v>
      </c>
      <c r="F416" s="45">
        <v>42.673896</v>
      </c>
      <c r="G416" s="44">
        <v>65.79438356164385</v>
      </c>
      <c r="H416" s="4" t="s">
        <v>258</v>
      </c>
      <c r="I416" s="4" t="s">
        <v>860</v>
      </c>
      <c r="J416" s="25">
        <v>0</v>
      </c>
      <c r="K416" s="4" t="s">
        <v>1089</v>
      </c>
      <c r="L416" s="13" t="s">
        <v>1310</v>
      </c>
      <c r="M416" s="13"/>
      <c r="N416" s="60" t="s">
        <v>483</v>
      </c>
      <c r="O416" s="22" t="s">
        <v>483</v>
      </c>
      <c r="P416" s="95" t="s">
        <v>1203</v>
      </c>
      <c r="Q416" s="97" t="s">
        <v>1203</v>
      </c>
      <c r="V416" s="22" t="s">
        <v>860</v>
      </c>
      <c r="Z416" s="26">
        <v>0</v>
      </c>
      <c r="AA416" s="26">
        <v>0</v>
      </c>
      <c r="AB416" s="26">
        <v>0.05062757</v>
      </c>
      <c r="AC416" s="26">
        <v>0</v>
      </c>
      <c r="AD416" s="26">
        <v>0</v>
      </c>
      <c r="AE416" s="26">
        <v>0.002109482</v>
      </c>
      <c r="AF416" s="27">
        <f t="shared" si="77"/>
        <v>0.052737052</v>
      </c>
      <c r="AG416" s="26">
        <v>0</v>
      </c>
      <c r="AH416" s="26">
        <v>0</v>
      </c>
      <c r="AI416" s="26">
        <v>0</v>
      </c>
      <c r="AJ416" s="26">
        <v>0</v>
      </c>
      <c r="AK416" s="26">
        <v>0</v>
      </c>
      <c r="AL416" s="28">
        <f t="shared" si="78"/>
        <v>0</v>
      </c>
      <c r="AM416" s="26">
        <v>0</v>
      </c>
      <c r="AN416" s="50">
        <f t="shared" si="79"/>
        <v>0</v>
      </c>
      <c r="AO416" s="26">
        <v>1.38382</v>
      </c>
      <c r="AP416" s="26">
        <v>2.522941</v>
      </c>
      <c r="AQ416" s="29">
        <f t="shared" si="80"/>
        <v>3.906761</v>
      </c>
      <c r="AR416" s="26">
        <v>1.626411</v>
      </c>
      <c r="AS416" s="26">
        <v>72.88683</v>
      </c>
      <c r="AT416" s="26">
        <v>0.765742</v>
      </c>
      <c r="AU416" s="26">
        <v>0.006328446</v>
      </c>
      <c r="AV416" s="30">
        <f t="shared" si="81"/>
        <v>75.28531144600001</v>
      </c>
      <c r="AW416" s="26">
        <v>0.01054741</v>
      </c>
      <c r="AX416" s="26">
        <v>0</v>
      </c>
      <c r="AY416" s="26">
        <v>0</v>
      </c>
      <c r="AZ416" s="26">
        <v>0.5041662</v>
      </c>
      <c r="BA416" s="26">
        <v>0</v>
      </c>
      <c r="BB416" s="26">
        <v>0</v>
      </c>
      <c r="BC416" s="26">
        <v>20.24048</v>
      </c>
      <c r="BD416" s="31">
        <f t="shared" si="82"/>
        <v>20.755193610000003</v>
      </c>
      <c r="BE416" s="26">
        <f t="shared" si="83"/>
        <v>100.00000310800002</v>
      </c>
    </row>
    <row r="417" spans="1:57" ht="12" customHeight="1">
      <c r="A417" s="2" t="s">
        <v>922</v>
      </c>
      <c r="B417" s="4">
        <v>94</v>
      </c>
      <c r="C417" s="4" t="s">
        <v>922</v>
      </c>
      <c r="D417" s="2" t="s">
        <v>64</v>
      </c>
      <c r="E417" s="22">
        <v>7</v>
      </c>
      <c r="F417" s="45">
        <v>71.076528</v>
      </c>
      <c r="G417" s="44">
        <v>67.78493150684932</v>
      </c>
      <c r="H417" s="4" t="s">
        <v>761</v>
      </c>
      <c r="I417" s="4" t="s">
        <v>860</v>
      </c>
      <c r="J417" s="25">
        <v>112</v>
      </c>
      <c r="K417" s="4" t="s">
        <v>1090</v>
      </c>
      <c r="L417" s="13" t="s">
        <v>1311</v>
      </c>
      <c r="M417" s="13"/>
      <c r="N417" s="62" t="s">
        <v>72</v>
      </c>
      <c r="O417" s="2" t="s">
        <v>1062</v>
      </c>
      <c r="P417" s="4" t="s">
        <v>7</v>
      </c>
      <c r="Q417" s="99" t="s">
        <v>72</v>
      </c>
      <c r="R417" s="2"/>
      <c r="S417" s="2"/>
      <c r="T417" s="2"/>
      <c r="U417" s="2"/>
      <c r="V417" s="2"/>
      <c r="W417" s="2"/>
      <c r="X417" s="2"/>
      <c r="Y417" s="2"/>
      <c r="Z417" s="26">
        <v>5.689688</v>
      </c>
      <c r="AA417" s="26">
        <v>0</v>
      </c>
      <c r="AB417" s="26">
        <v>1.862379</v>
      </c>
      <c r="AC417" s="26">
        <v>9.587896</v>
      </c>
      <c r="AD417" s="26">
        <v>1.928214</v>
      </c>
      <c r="AE417" s="26">
        <v>0.02152307</v>
      </c>
      <c r="AF417" s="27">
        <f t="shared" si="77"/>
        <v>19.089700070000003</v>
      </c>
      <c r="AG417" s="26">
        <v>0.3494334</v>
      </c>
      <c r="AH417" s="26">
        <v>0.6241692</v>
      </c>
      <c r="AI417" s="26">
        <v>0.07849592</v>
      </c>
      <c r="AJ417" s="26">
        <v>0.6950687</v>
      </c>
      <c r="AK417" s="26">
        <v>0</v>
      </c>
      <c r="AL417" s="28">
        <f t="shared" si="78"/>
        <v>1.74716722</v>
      </c>
      <c r="AM417" s="26">
        <v>36.53985</v>
      </c>
      <c r="AN417" s="50">
        <f t="shared" si="79"/>
        <v>38.28701722</v>
      </c>
      <c r="AO417" s="26">
        <v>0.9495474</v>
      </c>
      <c r="AP417" s="26">
        <v>1.41166</v>
      </c>
      <c r="AQ417" s="29">
        <f t="shared" si="80"/>
        <v>2.3612074</v>
      </c>
      <c r="AR417" s="26">
        <v>7.462176</v>
      </c>
      <c r="AS417" s="26">
        <v>16.49934</v>
      </c>
      <c r="AT417" s="26">
        <v>11.05273</v>
      </c>
      <c r="AU417" s="26">
        <v>0.3962778</v>
      </c>
      <c r="AV417" s="30">
        <f t="shared" si="81"/>
        <v>35.4105238</v>
      </c>
      <c r="AW417" s="26">
        <v>0.03418371</v>
      </c>
      <c r="AX417" s="26">
        <v>0</v>
      </c>
      <c r="AY417" s="26">
        <v>0</v>
      </c>
      <c r="AZ417" s="26">
        <v>0.01012851</v>
      </c>
      <c r="BA417" s="26">
        <v>0</v>
      </c>
      <c r="BB417" s="26">
        <v>0.1949737</v>
      </c>
      <c r="BC417" s="26">
        <v>4.612268</v>
      </c>
      <c r="BD417" s="31">
        <f t="shared" si="82"/>
        <v>4.851553920000001</v>
      </c>
      <c r="BE417" s="26">
        <f t="shared" si="83"/>
        <v>100.00000241</v>
      </c>
    </row>
    <row r="418" spans="1:57" ht="12" customHeight="1">
      <c r="A418" s="2" t="s">
        <v>922</v>
      </c>
      <c r="B418" s="4">
        <v>94</v>
      </c>
      <c r="C418" s="4" t="s">
        <v>922</v>
      </c>
      <c r="D418" s="2" t="s">
        <v>64</v>
      </c>
      <c r="E418" s="22">
        <v>7</v>
      </c>
      <c r="F418" s="45">
        <v>173.05184</v>
      </c>
      <c r="G418" s="44">
        <v>152.36712328767123</v>
      </c>
      <c r="H418" s="4" t="s">
        <v>661</v>
      </c>
      <c r="I418" s="4" t="s">
        <v>860</v>
      </c>
      <c r="J418" s="25">
        <v>410</v>
      </c>
      <c r="K418" s="4" t="s">
        <v>720</v>
      </c>
      <c r="L418" s="13" t="s">
        <v>1312</v>
      </c>
      <c r="M418" s="13"/>
      <c r="N418" s="62" t="s">
        <v>73</v>
      </c>
      <c r="O418" s="2" t="s">
        <v>73</v>
      </c>
      <c r="P418" s="95" t="s">
        <v>5</v>
      </c>
      <c r="Q418" s="99" t="s">
        <v>73</v>
      </c>
      <c r="R418" s="2"/>
      <c r="S418" s="2"/>
      <c r="T418" s="2"/>
      <c r="U418" s="2"/>
      <c r="V418" s="2"/>
      <c r="W418" s="2"/>
      <c r="X418" s="2" t="s">
        <v>860</v>
      </c>
      <c r="Y418" s="2" t="s">
        <v>860</v>
      </c>
      <c r="Z418" s="26">
        <v>20.86762</v>
      </c>
      <c r="AA418" s="26">
        <v>0.06710013</v>
      </c>
      <c r="AB418" s="26">
        <v>4.487906</v>
      </c>
      <c r="AC418" s="26">
        <v>4.503511</v>
      </c>
      <c r="AD418" s="26">
        <v>8.885305</v>
      </c>
      <c r="AE418" s="26">
        <v>0.2137841</v>
      </c>
      <c r="AF418" s="27">
        <f t="shared" si="77"/>
        <v>39.025226229999994</v>
      </c>
      <c r="AG418" s="26">
        <v>0.0130039</v>
      </c>
      <c r="AH418" s="26">
        <v>0.156567</v>
      </c>
      <c r="AI418" s="26">
        <v>0.02496749</v>
      </c>
      <c r="AJ418" s="26">
        <v>0.02080624</v>
      </c>
      <c r="AK418" s="26">
        <v>0</v>
      </c>
      <c r="AL418" s="28">
        <f t="shared" si="78"/>
        <v>0.21534463000000004</v>
      </c>
      <c r="AM418" s="26">
        <v>3.204161</v>
      </c>
      <c r="AN418" s="50">
        <f t="shared" si="79"/>
        <v>3.41950563</v>
      </c>
      <c r="AO418" s="26">
        <v>1.873602</v>
      </c>
      <c r="AP418" s="26">
        <v>4.094668</v>
      </c>
      <c r="AQ418" s="29">
        <f t="shared" si="80"/>
        <v>5.96827</v>
      </c>
      <c r="AR418" s="26">
        <v>9.960468</v>
      </c>
      <c r="AS418" s="26">
        <v>23.74252</v>
      </c>
      <c r="AT418" s="26">
        <v>12.90663</v>
      </c>
      <c r="AU418" s="26">
        <v>0.816645</v>
      </c>
      <c r="AV418" s="30">
        <f t="shared" si="81"/>
        <v>47.426263</v>
      </c>
      <c r="AW418" s="26">
        <v>1.806502</v>
      </c>
      <c r="AX418" s="26">
        <v>0.00260078</v>
      </c>
      <c r="AY418" s="26">
        <v>0</v>
      </c>
      <c r="AZ418" s="26">
        <v>0.07542263</v>
      </c>
      <c r="BA418" s="26">
        <v>0</v>
      </c>
      <c r="BB418" s="26">
        <v>0.269961</v>
      </c>
      <c r="BC418" s="26">
        <v>2.006242</v>
      </c>
      <c r="BD418" s="31">
        <f t="shared" si="82"/>
        <v>4.16072841</v>
      </c>
      <c r="BE418" s="26">
        <f t="shared" si="83"/>
        <v>99.99999326999999</v>
      </c>
    </row>
    <row r="419" spans="1:57" ht="12" customHeight="1">
      <c r="A419" s="2" t="s">
        <v>922</v>
      </c>
      <c r="B419" s="4">
        <v>94</v>
      </c>
      <c r="C419" s="4" t="s">
        <v>922</v>
      </c>
      <c r="D419" s="2" t="s">
        <v>64</v>
      </c>
      <c r="E419" s="22">
        <v>7</v>
      </c>
      <c r="F419" s="45">
        <v>51.691968</v>
      </c>
      <c r="G419" s="44">
        <v>38.90904109589044</v>
      </c>
      <c r="H419" s="4" t="s">
        <v>722</v>
      </c>
      <c r="I419" s="4" t="s">
        <v>860</v>
      </c>
      <c r="J419" s="25">
        <v>801</v>
      </c>
      <c r="K419" s="4" t="s">
        <v>721</v>
      </c>
      <c r="L419" s="13" t="s">
        <v>1313</v>
      </c>
      <c r="M419" s="13"/>
      <c r="N419" s="62" t="s">
        <v>73</v>
      </c>
      <c r="O419" s="2" t="s">
        <v>73</v>
      </c>
      <c r="P419" s="95" t="s">
        <v>6</v>
      </c>
      <c r="Q419" s="99" t="s">
        <v>73</v>
      </c>
      <c r="R419" s="2"/>
      <c r="S419" s="2"/>
      <c r="T419" s="2"/>
      <c r="U419" s="2"/>
      <c r="V419" s="2"/>
      <c r="W419" s="2"/>
      <c r="X419" s="2" t="s">
        <v>860</v>
      </c>
      <c r="Y419" s="2" t="s">
        <v>860</v>
      </c>
      <c r="Z419" s="26">
        <v>25.35135</v>
      </c>
      <c r="AA419" s="26">
        <v>0.6913847</v>
      </c>
      <c r="AB419" s="26">
        <v>38.87602</v>
      </c>
      <c r="AC419" s="26">
        <v>4.022918</v>
      </c>
      <c r="AD419" s="26">
        <v>6.541161</v>
      </c>
      <c r="AE419" s="26">
        <v>2.483412</v>
      </c>
      <c r="AF419" s="27">
        <f t="shared" si="77"/>
        <v>77.9662457</v>
      </c>
      <c r="AG419" s="26">
        <v>0.02960589</v>
      </c>
      <c r="AH419" s="26">
        <v>0.1236481</v>
      </c>
      <c r="AI419" s="26">
        <v>0.04353808</v>
      </c>
      <c r="AJ419" s="26">
        <v>0.03831351</v>
      </c>
      <c r="AK419" s="26">
        <v>0</v>
      </c>
      <c r="AL419" s="28">
        <f t="shared" si="78"/>
        <v>0.23510558</v>
      </c>
      <c r="AM419" s="26">
        <v>2.75509</v>
      </c>
      <c r="AN419" s="50">
        <f t="shared" si="79"/>
        <v>2.99019558</v>
      </c>
      <c r="AO419" s="26">
        <v>1.88607</v>
      </c>
      <c r="AP419" s="26">
        <v>5.435294</v>
      </c>
      <c r="AQ419" s="29">
        <f t="shared" si="80"/>
        <v>7.321364</v>
      </c>
      <c r="AR419" s="26">
        <v>4.23016</v>
      </c>
      <c r="AS419" s="26">
        <v>2.627958</v>
      </c>
      <c r="AT419" s="26">
        <v>4.134376</v>
      </c>
      <c r="AU419" s="26">
        <v>0.1323558</v>
      </c>
      <c r="AV419" s="30">
        <f t="shared" si="81"/>
        <v>11.124849799999998</v>
      </c>
      <c r="AW419" s="26">
        <v>0.2542624</v>
      </c>
      <c r="AX419" s="26">
        <v>0</v>
      </c>
      <c r="AY419" s="26">
        <v>0</v>
      </c>
      <c r="AZ419" s="26">
        <v>0.1044914</v>
      </c>
      <c r="BA419" s="26">
        <v>0</v>
      </c>
      <c r="BB419" s="26">
        <v>0.1689277</v>
      </c>
      <c r="BC419" s="26">
        <v>0.06966092</v>
      </c>
      <c r="BD419" s="31">
        <f t="shared" si="82"/>
        <v>0.59734242</v>
      </c>
      <c r="BE419" s="26">
        <f t="shared" si="83"/>
        <v>99.9999975</v>
      </c>
    </row>
    <row r="420" spans="1:57" ht="12" customHeight="1">
      <c r="A420" s="2" t="s">
        <v>922</v>
      </c>
      <c r="B420" s="4">
        <v>94</v>
      </c>
      <c r="C420" s="4" t="s">
        <v>922</v>
      </c>
      <c r="D420" s="2" t="s">
        <v>64</v>
      </c>
      <c r="E420" s="22">
        <v>7</v>
      </c>
      <c r="F420" s="45">
        <v>1194.23949</v>
      </c>
      <c r="G420" s="44">
        <v>1702.2383561643835</v>
      </c>
      <c r="H420" s="4" t="s">
        <v>763</v>
      </c>
      <c r="I420" s="4" t="s">
        <v>860</v>
      </c>
      <c r="J420" s="25">
        <v>182</v>
      </c>
      <c r="K420" s="4" t="s">
        <v>723</v>
      </c>
      <c r="L420" s="13" t="s">
        <v>1111</v>
      </c>
      <c r="M420" s="13"/>
      <c r="N420" s="63" t="s">
        <v>72</v>
      </c>
      <c r="O420" s="2" t="s">
        <v>72</v>
      </c>
      <c r="P420" s="95" t="s">
        <v>4</v>
      </c>
      <c r="Q420" s="100" t="s">
        <v>72</v>
      </c>
      <c r="R420" s="2" t="s">
        <v>860</v>
      </c>
      <c r="S420" s="2"/>
      <c r="T420" s="2"/>
      <c r="U420" s="2"/>
      <c r="V420" s="2"/>
      <c r="W420" s="2"/>
      <c r="X420" s="2"/>
      <c r="Y420" s="2"/>
      <c r="Z420" s="26">
        <v>7.278795</v>
      </c>
      <c r="AA420" s="26">
        <v>0.05802899</v>
      </c>
      <c r="AB420" s="26">
        <v>4.649026</v>
      </c>
      <c r="AC420" s="26">
        <v>1.992128</v>
      </c>
      <c r="AD420" s="26">
        <v>2.613565</v>
      </c>
      <c r="AE420" s="26">
        <v>0.4271536</v>
      </c>
      <c r="AF420" s="27">
        <f t="shared" si="77"/>
        <v>17.01869659</v>
      </c>
      <c r="AG420" s="26">
        <v>0.08071305</v>
      </c>
      <c r="AH420" s="26">
        <v>0.1755942</v>
      </c>
      <c r="AI420" s="26">
        <v>0.04144928</v>
      </c>
      <c r="AJ420" s="26">
        <v>0.08312465</v>
      </c>
      <c r="AK420" s="26">
        <v>0</v>
      </c>
      <c r="AL420" s="28">
        <f t="shared" si="78"/>
        <v>0.38088117999999993</v>
      </c>
      <c r="AM420" s="26">
        <v>5.221629</v>
      </c>
      <c r="AN420" s="50">
        <f t="shared" si="79"/>
        <v>5.60251018</v>
      </c>
      <c r="AO420" s="26">
        <v>1.633252</v>
      </c>
      <c r="AP420" s="26">
        <v>2.419281</v>
      </c>
      <c r="AQ420" s="29">
        <f t="shared" si="80"/>
        <v>4.0525329999999995</v>
      </c>
      <c r="AR420" s="26">
        <v>6.84938</v>
      </c>
      <c r="AS420" s="26">
        <v>46.64867</v>
      </c>
      <c r="AT420" s="26">
        <v>6.909971</v>
      </c>
      <c r="AU420" s="26">
        <v>0.2257855</v>
      </c>
      <c r="AV420" s="30">
        <f t="shared" si="81"/>
        <v>60.633806500000006</v>
      </c>
      <c r="AW420" s="26">
        <v>1.092904</v>
      </c>
      <c r="AX420" s="26">
        <v>0.0006782609</v>
      </c>
      <c r="AY420" s="26">
        <v>0</v>
      </c>
      <c r="AZ420" s="26">
        <v>0.2879594</v>
      </c>
      <c r="BA420" s="26">
        <v>0</v>
      </c>
      <c r="BB420" s="26">
        <v>0.1578087</v>
      </c>
      <c r="BC420" s="26">
        <v>11.1531</v>
      </c>
      <c r="BD420" s="31">
        <f t="shared" si="82"/>
        <v>12.6924503609</v>
      </c>
      <c r="BE420" s="26">
        <f t="shared" si="83"/>
        <v>99.9999966309</v>
      </c>
    </row>
    <row r="421" spans="1:57" ht="12" customHeight="1">
      <c r="A421" s="2" t="s">
        <v>922</v>
      </c>
      <c r="B421" s="4">
        <v>94</v>
      </c>
      <c r="C421" s="4" t="s">
        <v>922</v>
      </c>
      <c r="D421" s="2" t="s">
        <v>64</v>
      </c>
      <c r="E421" s="22">
        <v>7</v>
      </c>
      <c r="F421" s="45">
        <v>29.22268</v>
      </c>
      <c r="G421" s="44">
        <v>11.420397260273967</v>
      </c>
      <c r="H421" s="4" t="s">
        <v>663</v>
      </c>
      <c r="I421" s="4" t="s">
        <v>860</v>
      </c>
      <c r="J421" s="25">
        <v>2205</v>
      </c>
      <c r="K421" s="4" t="s">
        <v>724</v>
      </c>
      <c r="L421" s="13" t="s">
        <v>1112</v>
      </c>
      <c r="M421" s="13"/>
      <c r="N421" s="63" t="s">
        <v>73</v>
      </c>
      <c r="O421" s="2" t="s">
        <v>73</v>
      </c>
      <c r="P421" s="95" t="s">
        <v>6</v>
      </c>
      <c r="Q421" s="100" t="s">
        <v>73</v>
      </c>
      <c r="R421" s="2" t="s">
        <v>860</v>
      </c>
      <c r="S421" s="2"/>
      <c r="T421" s="2"/>
      <c r="U421" s="2"/>
      <c r="V421" s="2"/>
      <c r="W421" s="2"/>
      <c r="X421" s="2" t="s">
        <v>860</v>
      </c>
      <c r="Y421" s="2" t="s">
        <v>860</v>
      </c>
      <c r="Z421" s="26">
        <v>78.57561</v>
      </c>
      <c r="AA421" s="26">
        <v>0</v>
      </c>
      <c r="AB421" s="26">
        <v>8.338724</v>
      </c>
      <c r="AC421" s="26">
        <v>1.367711</v>
      </c>
      <c r="AD421" s="26">
        <v>4.08465</v>
      </c>
      <c r="AE421" s="26">
        <v>2.039245</v>
      </c>
      <c r="AF421" s="27">
        <f t="shared" si="77"/>
        <v>94.40593999999999</v>
      </c>
      <c r="AG421" s="26">
        <v>0</v>
      </c>
      <c r="AH421" s="26">
        <v>0.01540215</v>
      </c>
      <c r="AI421" s="26">
        <v>0</v>
      </c>
      <c r="AJ421" s="26">
        <v>0</v>
      </c>
      <c r="AK421" s="26">
        <v>0</v>
      </c>
      <c r="AL421" s="28">
        <f t="shared" si="78"/>
        <v>0.01540215</v>
      </c>
      <c r="AM421" s="26">
        <v>0</v>
      </c>
      <c r="AN421" s="50">
        <f t="shared" si="79"/>
        <v>0.01540215</v>
      </c>
      <c r="AO421" s="26">
        <v>0.5021101</v>
      </c>
      <c r="AP421" s="26">
        <v>1.139759</v>
      </c>
      <c r="AQ421" s="29">
        <f t="shared" si="80"/>
        <v>1.6418691</v>
      </c>
      <c r="AR421" s="26">
        <v>1.272218</v>
      </c>
      <c r="AS421" s="26">
        <v>1.965314</v>
      </c>
      <c r="AT421" s="26">
        <v>0.3912146</v>
      </c>
      <c r="AU421" s="26">
        <v>0.2094692</v>
      </c>
      <c r="AV421" s="30">
        <f t="shared" si="81"/>
        <v>3.8382158</v>
      </c>
      <c r="AW421" s="26">
        <v>0.08317161</v>
      </c>
      <c r="AX421" s="26">
        <v>0</v>
      </c>
      <c r="AY421" s="26">
        <v>0</v>
      </c>
      <c r="AZ421" s="26">
        <v>0</v>
      </c>
      <c r="BA421" s="26">
        <v>0</v>
      </c>
      <c r="BB421" s="26">
        <v>0</v>
      </c>
      <c r="BC421" s="26">
        <v>0.01540215</v>
      </c>
      <c r="BD421" s="31">
        <f t="shared" si="82"/>
        <v>0.09857376000000001</v>
      </c>
      <c r="BE421" s="26">
        <f t="shared" si="83"/>
        <v>100.00000080999997</v>
      </c>
    </row>
    <row r="422" spans="1:57" ht="12" customHeight="1">
      <c r="A422" s="2" t="s">
        <v>922</v>
      </c>
      <c r="B422" s="4">
        <v>94</v>
      </c>
      <c r="C422" s="4" t="s">
        <v>922</v>
      </c>
      <c r="D422" s="2" t="s">
        <v>64</v>
      </c>
      <c r="E422" s="22">
        <v>7</v>
      </c>
      <c r="F422" s="45">
        <v>1524.7977</v>
      </c>
      <c r="G422" s="44">
        <v>4053.7671232876714</v>
      </c>
      <c r="H422" s="4" t="s">
        <v>763</v>
      </c>
      <c r="I422" s="4" t="s">
        <v>860</v>
      </c>
      <c r="J422" s="25">
        <v>3</v>
      </c>
      <c r="K422" s="4" t="s">
        <v>866</v>
      </c>
      <c r="L422" s="13" t="s">
        <v>1314</v>
      </c>
      <c r="M422" s="13"/>
      <c r="N422" s="62" t="s">
        <v>483</v>
      </c>
      <c r="O422" s="2"/>
      <c r="P422" s="95" t="s">
        <v>1203</v>
      </c>
      <c r="Q422" s="99" t="s">
        <v>1203</v>
      </c>
      <c r="R422" s="2"/>
      <c r="S422" s="2"/>
      <c r="T422" s="2"/>
      <c r="U422" s="2"/>
      <c r="V422" s="2" t="s">
        <v>860</v>
      </c>
      <c r="W422" s="2"/>
      <c r="X422" s="2"/>
      <c r="Y422" s="2"/>
      <c r="Z422" s="26">
        <v>0.1421877</v>
      </c>
      <c r="AA422" s="26">
        <v>0</v>
      </c>
      <c r="AB422" s="26">
        <v>0.05312119</v>
      </c>
      <c r="AC422" s="26">
        <v>0.3151858</v>
      </c>
      <c r="AD422" s="26">
        <v>0.3639392</v>
      </c>
      <c r="AE422" s="26">
        <v>0.03618143</v>
      </c>
      <c r="AF422" s="27">
        <f t="shared" si="77"/>
        <v>0.91061532</v>
      </c>
      <c r="AG422" s="26">
        <v>0.1115545</v>
      </c>
      <c r="AH422" s="26">
        <v>0.01770706</v>
      </c>
      <c r="AI422" s="26">
        <v>5.902355E-05</v>
      </c>
      <c r="AJ422" s="26">
        <v>0.08328223</v>
      </c>
      <c r="AK422" s="26">
        <v>0</v>
      </c>
      <c r="AL422" s="28">
        <f t="shared" si="78"/>
        <v>0.21260281355</v>
      </c>
      <c r="AM422" s="26">
        <v>1.180825</v>
      </c>
      <c r="AN422" s="50">
        <f t="shared" si="79"/>
        <v>1.39342781355</v>
      </c>
      <c r="AO422" s="26">
        <v>1.941403</v>
      </c>
      <c r="AP422" s="26">
        <v>2.076626</v>
      </c>
      <c r="AQ422" s="29">
        <f t="shared" si="80"/>
        <v>4.018029</v>
      </c>
      <c r="AR422" s="26">
        <v>9.332745</v>
      </c>
      <c r="AS422" s="26">
        <v>59.15181</v>
      </c>
      <c r="AT422" s="26">
        <v>10.00892</v>
      </c>
      <c r="AU422" s="26">
        <v>0.1630821</v>
      </c>
      <c r="AV422" s="30">
        <f t="shared" si="81"/>
        <v>78.6565571</v>
      </c>
      <c r="AW422" s="26">
        <v>0.6179765</v>
      </c>
      <c r="AX422" s="26">
        <v>0.05624944</v>
      </c>
      <c r="AY422" s="26">
        <v>0.6561058</v>
      </c>
      <c r="AZ422" s="26">
        <v>3.947967</v>
      </c>
      <c r="BA422" s="26">
        <v>4.038332</v>
      </c>
      <c r="BB422" s="26">
        <v>0.01859242</v>
      </c>
      <c r="BC422" s="26">
        <v>5.686152</v>
      </c>
      <c r="BD422" s="31">
        <f t="shared" si="82"/>
        <v>15.02137516</v>
      </c>
      <c r="BE422" s="26">
        <f t="shared" si="83"/>
        <v>100.00000439355</v>
      </c>
    </row>
    <row r="423" spans="1:57" ht="12" customHeight="1">
      <c r="A423" s="2" t="s">
        <v>922</v>
      </c>
      <c r="B423" s="4">
        <v>94</v>
      </c>
      <c r="C423" s="4" t="s">
        <v>922</v>
      </c>
      <c r="D423" s="2" t="s">
        <v>64</v>
      </c>
      <c r="E423" s="22">
        <v>7</v>
      </c>
      <c r="F423" s="45">
        <v>98.59124</v>
      </c>
      <c r="G423" s="44">
        <v>89.65712328767123</v>
      </c>
      <c r="H423" s="4" t="s">
        <v>761</v>
      </c>
      <c r="I423" s="4" t="s">
        <v>860</v>
      </c>
      <c r="J423" s="25">
        <v>49</v>
      </c>
      <c r="K423" s="4" t="s">
        <v>867</v>
      </c>
      <c r="L423" s="13" t="s">
        <v>1315</v>
      </c>
      <c r="M423" s="81" t="s">
        <v>860</v>
      </c>
      <c r="N423" s="63" t="s">
        <v>1062</v>
      </c>
      <c r="O423" s="2" t="s">
        <v>1062</v>
      </c>
      <c r="P423" s="4" t="s">
        <v>12</v>
      </c>
      <c r="Q423" s="100" t="s">
        <v>9</v>
      </c>
      <c r="R423" s="2" t="s">
        <v>860</v>
      </c>
      <c r="S423" s="2" t="s">
        <v>860</v>
      </c>
      <c r="T423" s="2" t="s">
        <v>860</v>
      </c>
      <c r="U423" s="2" t="s">
        <v>860</v>
      </c>
      <c r="V423" s="2"/>
      <c r="W423" s="2"/>
      <c r="X423" s="2"/>
      <c r="Y423" s="2"/>
      <c r="Z423" s="26">
        <v>1.904701</v>
      </c>
      <c r="AA423" s="26">
        <v>0</v>
      </c>
      <c r="AB423" s="26">
        <v>0.461801</v>
      </c>
      <c r="AC423" s="26">
        <v>0.5567166</v>
      </c>
      <c r="AD423" s="26">
        <v>0.5028703</v>
      </c>
      <c r="AE423" s="26">
        <v>0.1651897</v>
      </c>
      <c r="AF423" s="27">
        <f t="shared" si="77"/>
        <v>3.5912786000000003</v>
      </c>
      <c r="AG423" s="26">
        <v>3.40236</v>
      </c>
      <c r="AH423" s="26">
        <v>1.573409</v>
      </c>
      <c r="AI423" s="26">
        <v>0.04198191</v>
      </c>
      <c r="AJ423" s="26">
        <v>0.6689726</v>
      </c>
      <c r="AK423" s="26">
        <v>0</v>
      </c>
      <c r="AL423" s="28">
        <f t="shared" si="78"/>
        <v>5.686723509999999</v>
      </c>
      <c r="AM423" s="26">
        <v>26.99254</v>
      </c>
      <c r="AN423" s="50">
        <f t="shared" si="79"/>
        <v>32.67926351</v>
      </c>
      <c r="AO423" s="26">
        <v>0.3075631</v>
      </c>
      <c r="AP423" s="26">
        <v>0.1934818</v>
      </c>
      <c r="AQ423" s="29">
        <f t="shared" si="80"/>
        <v>0.5010449</v>
      </c>
      <c r="AR423" s="26">
        <v>0.8405509</v>
      </c>
      <c r="AS423" s="26">
        <v>0.2655812</v>
      </c>
      <c r="AT423" s="26">
        <v>0.5256866</v>
      </c>
      <c r="AU423" s="26">
        <v>0.06206022</v>
      </c>
      <c r="AV423" s="30">
        <f t="shared" si="81"/>
        <v>1.69387892</v>
      </c>
      <c r="AW423" s="26">
        <v>0.2555421</v>
      </c>
      <c r="AX423" s="26">
        <v>0</v>
      </c>
      <c r="AY423" s="26">
        <v>0</v>
      </c>
      <c r="AZ423" s="26">
        <v>0</v>
      </c>
      <c r="BA423" s="26">
        <v>0</v>
      </c>
      <c r="BB423" s="26">
        <v>0</v>
      </c>
      <c r="BC423" s="26">
        <v>0.001825301</v>
      </c>
      <c r="BD423" s="31">
        <f t="shared" si="82"/>
        <v>0.257367401</v>
      </c>
      <c r="BE423" s="26">
        <f t="shared" si="83"/>
        <v>38.722833331000004</v>
      </c>
    </row>
    <row r="424" spans="1:57" ht="12" customHeight="1">
      <c r="A424" s="2" t="s">
        <v>922</v>
      </c>
      <c r="B424" s="4">
        <v>94</v>
      </c>
      <c r="C424" s="4" t="s">
        <v>922</v>
      </c>
      <c r="D424" s="2" t="s">
        <v>64</v>
      </c>
      <c r="E424" s="22">
        <v>7</v>
      </c>
      <c r="F424" s="45">
        <v>2023.86509</v>
      </c>
      <c r="G424" s="44">
        <v>4382.471232876713</v>
      </c>
      <c r="H424" s="4" t="s">
        <v>763</v>
      </c>
      <c r="I424" s="4" t="s">
        <v>860</v>
      </c>
      <c r="J424" s="25">
        <v>16</v>
      </c>
      <c r="K424" s="4" t="s">
        <v>868</v>
      </c>
      <c r="L424" s="13" t="s">
        <v>1316</v>
      </c>
      <c r="M424" s="13"/>
      <c r="N424" s="63" t="s">
        <v>483</v>
      </c>
      <c r="O424" s="2" t="s">
        <v>72</v>
      </c>
      <c r="P424" s="95" t="s">
        <v>1203</v>
      </c>
      <c r="Q424" s="100" t="s">
        <v>1203</v>
      </c>
      <c r="R424" s="2" t="s">
        <v>860</v>
      </c>
      <c r="S424" s="2"/>
      <c r="T424" s="2"/>
      <c r="U424" s="2"/>
      <c r="V424" s="2" t="s">
        <v>860</v>
      </c>
      <c r="W424" s="2"/>
      <c r="X424" s="2"/>
      <c r="Y424" s="2"/>
      <c r="Z424" s="26">
        <v>0.7094088</v>
      </c>
      <c r="AA424" s="26">
        <v>0</v>
      </c>
      <c r="AB424" s="26">
        <v>0.1828107</v>
      </c>
      <c r="AC424" s="26">
        <v>0.7940326</v>
      </c>
      <c r="AD424" s="26">
        <v>0.7043393</v>
      </c>
      <c r="AE424" s="26">
        <v>0.04082225</v>
      </c>
      <c r="AF424" s="27">
        <f t="shared" si="77"/>
        <v>2.43141365</v>
      </c>
      <c r="AG424" s="26">
        <v>0.8875058</v>
      </c>
      <c r="AH424" s="26">
        <v>0.3587288</v>
      </c>
      <c r="AI424" s="26">
        <v>0.003112807</v>
      </c>
      <c r="AJ424" s="26">
        <v>0.2591634</v>
      </c>
      <c r="AK424" s="26">
        <v>0</v>
      </c>
      <c r="AL424" s="28">
        <f t="shared" si="78"/>
        <v>1.508510807</v>
      </c>
      <c r="AM424" s="26">
        <v>10.03351</v>
      </c>
      <c r="AN424" s="50">
        <f t="shared" si="79"/>
        <v>11.542020807</v>
      </c>
      <c r="AO424" s="26">
        <v>1.596381</v>
      </c>
      <c r="AP424" s="26">
        <v>1.706263</v>
      </c>
      <c r="AQ424" s="29">
        <f t="shared" si="80"/>
        <v>3.302644</v>
      </c>
      <c r="AR424" s="26">
        <v>9.610436</v>
      </c>
      <c r="AS424" s="26">
        <v>45.91035</v>
      </c>
      <c r="AT424" s="26">
        <v>9.673271</v>
      </c>
      <c r="AU424" s="26">
        <v>0.2267902</v>
      </c>
      <c r="AV424" s="30">
        <f t="shared" si="81"/>
        <v>65.4208472</v>
      </c>
      <c r="AW424" s="26">
        <v>0.6917102</v>
      </c>
      <c r="AX424" s="26">
        <v>0.04309015</v>
      </c>
      <c r="AY424" s="26">
        <v>0.4943138</v>
      </c>
      <c r="AZ424" s="26">
        <v>2.9766</v>
      </c>
      <c r="BA424" s="26">
        <v>3.042502</v>
      </c>
      <c r="BB424" s="26">
        <v>0.01707597</v>
      </c>
      <c r="BC424" s="26">
        <v>4.386968</v>
      </c>
      <c r="BD424" s="31">
        <f t="shared" si="82"/>
        <v>11.652260120000001</v>
      </c>
      <c r="BE424" s="26">
        <f t="shared" si="83"/>
        <v>94.349185777</v>
      </c>
    </row>
    <row r="425" spans="1:57" ht="12" customHeight="1">
      <c r="A425" s="2" t="s">
        <v>918</v>
      </c>
      <c r="B425" s="4">
        <v>97</v>
      </c>
      <c r="C425" s="4" t="s">
        <v>918</v>
      </c>
      <c r="D425" s="2"/>
      <c r="E425" s="22">
        <v>7</v>
      </c>
      <c r="F425" s="45">
        <v>9520.54477</v>
      </c>
      <c r="G425" s="44">
        <v>835.2257181942545</v>
      </c>
      <c r="H425" s="4" t="s">
        <v>821</v>
      </c>
      <c r="I425" s="4" t="s">
        <v>860</v>
      </c>
      <c r="J425" s="25">
        <v>6</v>
      </c>
      <c r="K425" s="4" t="s">
        <v>874</v>
      </c>
      <c r="L425" s="13" t="s">
        <v>38</v>
      </c>
      <c r="M425" s="13"/>
      <c r="N425" s="60" t="s">
        <v>483</v>
      </c>
      <c r="P425" s="95" t="s">
        <v>1203</v>
      </c>
      <c r="Q425" s="97" t="s">
        <v>1203</v>
      </c>
      <c r="V425" s="22" t="s">
        <v>860</v>
      </c>
      <c r="Z425" s="26">
        <v>0.1042414</v>
      </c>
      <c r="AA425" s="26">
        <v>0.05155823</v>
      </c>
      <c r="AB425" s="26">
        <v>0.1813802</v>
      </c>
      <c r="AC425" s="26">
        <v>0.2034915</v>
      </c>
      <c r="AD425" s="26">
        <v>0.02435167</v>
      </c>
      <c r="AE425" s="26">
        <v>0.07639202</v>
      </c>
      <c r="AF425" s="27">
        <f t="shared" si="77"/>
        <v>0.64141502</v>
      </c>
      <c r="AG425" s="26">
        <v>0.04871279</v>
      </c>
      <c r="AH425" s="26">
        <v>0.6082718</v>
      </c>
      <c r="AI425" s="26">
        <v>0</v>
      </c>
      <c r="AJ425" s="26">
        <v>0</v>
      </c>
      <c r="AK425" s="26">
        <v>0</v>
      </c>
      <c r="AL425" s="28">
        <f t="shared" si="78"/>
        <v>0.65698459</v>
      </c>
      <c r="AM425" s="26">
        <v>4.488497</v>
      </c>
      <c r="AN425" s="50">
        <f t="shared" si="79"/>
        <v>5.145481589999999</v>
      </c>
      <c r="AO425" s="26">
        <v>29.04317</v>
      </c>
      <c r="AP425" s="26">
        <v>11.27116</v>
      </c>
      <c r="AQ425" s="29">
        <f t="shared" si="80"/>
        <v>40.31433</v>
      </c>
      <c r="AR425" s="26">
        <v>0.2596913</v>
      </c>
      <c r="AS425" s="26">
        <v>51.45973</v>
      </c>
      <c r="AT425" s="26">
        <v>0.004310699</v>
      </c>
      <c r="AU425" s="26">
        <v>0.5644085</v>
      </c>
      <c r="AV425" s="30">
        <f t="shared" si="81"/>
        <v>52.288140499</v>
      </c>
      <c r="AW425" s="26">
        <v>0.4568112</v>
      </c>
      <c r="AX425" s="26">
        <v>0.2537168</v>
      </c>
      <c r="AY425" s="26">
        <v>0.1098567</v>
      </c>
      <c r="AZ425" s="26">
        <v>0.1790736</v>
      </c>
      <c r="BA425" s="26">
        <v>0.00701434</v>
      </c>
      <c r="BB425" s="26">
        <v>0.3621838</v>
      </c>
      <c r="BC425" s="26">
        <v>0.2419758</v>
      </c>
      <c r="BD425" s="31">
        <f t="shared" si="82"/>
        <v>1.6106322400000002</v>
      </c>
      <c r="BE425" s="26">
        <f t="shared" si="83"/>
        <v>99.999999349</v>
      </c>
    </row>
    <row r="426" spans="1:57" ht="12" customHeight="1">
      <c r="A426" s="2" t="s">
        <v>918</v>
      </c>
      <c r="B426" s="4">
        <v>97</v>
      </c>
      <c r="C426" s="4" t="s">
        <v>918</v>
      </c>
      <c r="D426" s="2"/>
      <c r="E426" s="22">
        <v>7</v>
      </c>
      <c r="F426" s="45">
        <v>7249.82784</v>
      </c>
      <c r="G426" s="44">
        <v>1564.749658002736</v>
      </c>
      <c r="H426" s="4" t="s">
        <v>761</v>
      </c>
      <c r="I426" s="4" t="s">
        <v>860</v>
      </c>
      <c r="J426" s="25">
        <v>5</v>
      </c>
      <c r="K426" s="4" t="s">
        <v>875</v>
      </c>
      <c r="L426" s="13" t="s">
        <v>814</v>
      </c>
      <c r="M426" s="81" t="s">
        <v>860</v>
      </c>
      <c r="N426" s="61" t="s">
        <v>72</v>
      </c>
      <c r="P426" s="95" t="s">
        <v>1203</v>
      </c>
      <c r="Q426" s="98" t="s">
        <v>72</v>
      </c>
      <c r="R426" s="22" t="s">
        <v>860</v>
      </c>
      <c r="Z426" s="26">
        <v>0.03271125</v>
      </c>
      <c r="AA426" s="26">
        <v>0.0005089795</v>
      </c>
      <c r="AB426" s="26">
        <v>0.1153397</v>
      </c>
      <c r="AC426" s="26">
        <v>0.1840644</v>
      </c>
      <c r="AD426" s="26">
        <v>0.02385997</v>
      </c>
      <c r="AE426" s="26">
        <v>0.01009269</v>
      </c>
      <c r="AF426" s="27">
        <f t="shared" si="77"/>
        <v>0.3665769895</v>
      </c>
      <c r="AG426" s="26">
        <v>0.0505876</v>
      </c>
      <c r="AH426" s="26">
        <v>1.549371</v>
      </c>
      <c r="AI426" s="26">
        <v>0.2523049</v>
      </c>
      <c r="AJ426" s="26">
        <v>0</v>
      </c>
      <c r="AK426" s="26">
        <v>0.06702391</v>
      </c>
      <c r="AL426" s="28">
        <f t="shared" si="78"/>
        <v>1.9192874100000001</v>
      </c>
      <c r="AM426" s="26">
        <v>5.580464</v>
      </c>
      <c r="AN426" s="50">
        <f t="shared" si="79"/>
        <v>7.49975141</v>
      </c>
      <c r="AO426" s="26">
        <v>13.54581</v>
      </c>
      <c r="AP426" s="26">
        <v>10.91114</v>
      </c>
      <c r="AQ426" s="29">
        <f t="shared" si="80"/>
        <v>24.45695</v>
      </c>
      <c r="AR426" s="26">
        <v>0.2239634</v>
      </c>
      <c r="AS426" s="26">
        <v>61.39233</v>
      </c>
      <c r="AT426" s="26">
        <v>0.07340477</v>
      </c>
      <c r="AU426" s="26">
        <v>0.5340312</v>
      </c>
      <c r="AV426" s="30">
        <f t="shared" si="81"/>
        <v>62.22372937000001</v>
      </c>
      <c r="AW426" s="26">
        <v>0.3347596</v>
      </c>
      <c r="AX426" s="26">
        <v>0.2456261</v>
      </c>
      <c r="AY426" s="26">
        <v>0.3709592</v>
      </c>
      <c r="AZ426" s="26">
        <v>3.895406</v>
      </c>
      <c r="BA426" s="26">
        <v>0.008776793</v>
      </c>
      <c r="BB426" s="26">
        <v>0</v>
      </c>
      <c r="BC426" s="26">
        <v>0.5974675</v>
      </c>
      <c r="BD426" s="31">
        <f t="shared" si="82"/>
        <v>5.452995193</v>
      </c>
      <c r="BE426" s="26">
        <f t="shared" si="83"/>
        <v>100.00000296249999</v>
      </c>
    </row>
    <row r="427" spans="1:57" ht="12" customHeight="1">
      <c r="A427" s="2" t="s">
        <v>918</v>
      </c>
      <c r="B427" s="4">
        <v>97</v>
      </c>
      <c r="C427" s="4" t="s">
        <v>918</v>
      </c>
      <c r="D427" s="2"/>
      <c r="E427" s="22">
        <v>7</v>
      </c>
      <c r="F427" s="45">
        <v>27819.989</v>
      </c>
      <c r="G427" s="44">
        <v>4727.619699042408</v>
      </c>
      <c r="H427" s="4" t="s">
        <v>763</v>
      </c>
      <c r="I427" s="4" t="s">
        <v>860</v>
      </c>
      <c r="J427" s="25">
        <v>6</v>
      </c>
      <c r="K427" s="4" t="s">
        <v>876</v>
      </c>
      <c r="L427" s="13" t="s">
        <v>39</v>
      </c>
      <c r="M427" s="13"/>
      <c r="N427" s="60" t="s">
        <v>483</v>
      </c>
      <c r="P427" s="95" t="s">
        <v>1203</v>
      </c>
      <c r="Q427" s="97" t="s">
        <v>1203</v>
      </c>
      <c r="V427" s="22" t="s">
        <v>860</v>
      </c>
      <c r="Z427" s="26">
        <v>0.1032283</v>
      </c>
      <c r="AA427" s="26">
        <v>0.03018011</v>
      </c>
      <c r="AB427" s="26">
        <v>0.1685835</v>
      </c>
      <c r="AC427" s="26">
        <v>0.1676745</v>
      </c>
      <c r="AD427" s="26">
        <v>0.02853992</v>
      </c>
      <c r="AE427" s="26">
        <v>0.05299069</v>
      </c>
      <c r="AF427" s="27">
        <f t="shared" si="77"/>
        <v>0.55119702</v>
      </c>
      <c r="AG427" s="26">
        <v>0.03369988</v>
      </c>
      <c r="AH427" s="26">
        <v>0.9156552</v>
      </c>
      <c r="AI427" s="26">
        <v>0.0657531</v>
      </c>
      <c r="AJ427" s="26">
        <v>0</v>
      </c>
      <c r="AK427" s="26">
        <v>0.01763768</v>
      </c>
      <c r="AL427" s="28">
        <f t="shared" si="78"/>
        <v>1.03274586</v>
      </c>
      <c r="AM427" s="26">
        <v>4.129275</v>
      </c>
      <c r="AN427" s="50">
        <f t="shared" si="79"/>
        <v>5.16202086</v>
      </c>
      <c r="AO427" s="26">
        <v>17.78432</v>
      </c>
      <c r="AP427" s="26">
        <v>9.748553</v>
      </c>
      <c r="AQ427" s="29">
        <f t="shared" si="80"/>
        <v>27.532873000000002</v>
      </c>
      <c r="AR427" s="26">
        <v>0.208718</v>
      </c>
      <c r="AS427" s="26">
        <v>62.91448</v>
      </c>
      <c r="AT427" s="26">
        <v>0.04284223</v>
      </c>
      <c r="AU427" s="26">
        <v>0.4969414</v>
      </c>
      <c r="AV427" s="30">
        <f t="shared" si="81"/>
        <v>63.66298162999999</v>
      </c>
      <c r="AW427" s="26">
        <v>0.5234011</v>
      </c>
      <c r="AX427" s="26">
        <v>0.2314347</v>
      </c>
      <c r="AY427" s="26">
        <v>0.177907</v>
      </c>
      <c r="AZ427" s="26">
        <v>1.263595</v>
      </c>
      <c r="BA427" s="26">
        <v>0.009430273</v>
      </c>
      <c r="BB427" s="26">
        <v>0.1239458</v>
      </c>
      <c r="BC427" s="26">
        <v>0.7612123</v>
      </c>
      <c r="BD427" s="31">
        <f t="shared" si="82"/>
        <v>3.090926173</v>
      </c>
      <c r="BE427" s="26">
        <f t="shared" si="83"/>
        <v>99.99999868299999</v>
      </c>
    </row>
    <row r="428" spans="1:57" ht="12" customHeight="1">
      <c r="A428" s="2" t="s">
        <v>918</v>
      </c>
      <c r="B428" s="4">
        <v>97</v>
      </c>
      <c r="C428" s="4" t="s">
        <v>918</v>
      </c>
      <c r="D428" s="2"/>
      <c r="E428" s="22">
        <v>7</v>
      </c>
      <c r="F428" s="45">
        <v>21787.4985</v>
      </c>
      <c r="G428" s="44">
        <v>9295.690834473324</v>
      </c>
      <c r="H428" s="4" t="s">
        <v>761</v>
      </c>
      <c r="I428" s="4" t="s">
        <v>860</v>
      </c>
      <c r="J428" s="25">
        <v>4</v>
      </c>
      <c r="K428" s="4" t="s">
        <v>877</v>
      </c>
      <c r="L428" s="13" t="s">
        <v>40</v>
      </c>
      <c r="M428" s="13"/>
      <c r="N428" s="60" t="s">
        <v>483</v>
      </c>
      <c r="P428" s="95" t="s">
        <v>1203</v>
      </c>
      <c r="Q428" s="97" t="s">
        <v>1203</v>
      </c>
      <c r="V428" s="22" t="s">
        <v>860</v>
      </c>
      <c r="Z428" s="26">
        <v>0.118624</v>
      </c>
      <c r="AA428" s="26">
        <v>0.001020306</v>
      </c>
      <c r="AB428" s="26">
        <v>0.1484029</v>
      </c>
      <c r="AC428" s="26">
        <v>0.09673077</v>
      </c>
      <c r="AD428" s="26">
        <v>0.08140139</v>
      </c>
      <c r="AE428" s="26">
        <v>0.01511457</v>
      </c>
      <c r="AF428" s="27">
        <f t="shared" si="77"/>
        <v>0.46129393599999996</v>
      </c>
      <c r="AG428" s="26">
        <v>0</v>
      </c>
      <c r="AH428" s="26">
        <v>3.275012</v>
      </c>
      <c r="AI428" s="26">
        <v>0.3236641</v>
      </c>
      <c r="AJ428" s="26">
        <v>0.0007146271</v>
      </c>
      <c r="AK428" s="26">
        <v>0.02915926</v>
      </c>
      <c r="AL428" s="28">
        <f t="shared" si="78"/>
        <v>3.6285499870999995</v>
      </c>
      <c r="AM428" s="26">
        <v>3.374994</v>
      </c>
      <c r="AN428" s="50">
        <f t="shared" si="79"/>
        <v>7.0035439871</v>
      </c>
      <c r="AO428" s="26">
        <v>11.74128</v>
      </c>
      <c r="AP428" s="26">
        <v>6.80862</v>
      </c>
      <c r="AQ428" s="29">
        <f t="shared" si="80"/>
        <v>18.5499</v>
      </c>
      <c r="AR428" s="26">
        <v>0.3117344</v>
      </c>
      <c r="AS428" s="26">
        <v>65.22234</v>
      </c>
      <c r="AT428" s="26">
        <v>0.04643011</v>
      </c>
      <c r="AU428" s="26">
        <v>0.3386176</v>
      </c>
      <c r="AV428" s="30">
        <f t="shared" si="81"/>
        <v>65.91912211000002</v>
      </c>
      <c r="AW428" s="26">
        <v>3.978498</v>
      </c>
      <c r="AX428" s="26">
        <v>0.05100702</v>
      </c>
      <c r="AY428" s="26">
        <v>0.5877002</v>
      </c>
      <c r="AZ428" s="26">
        <v>2.253368</v>
      </c>
      <c r="BA428" s="26">
        <v>0.06047893</v>
      </c>
      <c r="BB428" s="26">
        <v>0</v>
      </c>
      <c r="BC428" s="26">
        <v>1.134208</v>
      </c>
      <c r="BD428" s="31">
        <f t="shared" si="82"/>
        <v>8.06526015</v>
      </c>
      <c r="BE428" s="26">
        <f t="shared" si="83"/>
        <v>99.99912018310002</v>
      </c>
    </row>
    <row r="429" spans="1:57" ht="12" customHeight="1">
      <c r="A429" s="2" t="s">
        <v>918</v>
      </c>
      <c r="B429" s="4">
        <v>97</v>
      </c>
      <c r="C429" s="4" t="s">
        <v>918</v>
      </c>
      <c r="D429" s="2"/>
      <c r="E429" s="22">
        <v>7</v>
      </c>
      <c r="F429" s="45">
        <v>326.192832</v>
      </c>
      <c r="G429" s="44">
        <v>332.45972640218906</v>
      </c>
      <c r="H429" s="4" t="s">
        <v>258</v>
      </c>
      <c r="I429" s="4" t="s">
        <v>860</v>
      </c>
      <c r="J429" s="25">
        <v>3</v>
      </c>
      <c r="K429" s="4" t="s">
        <v>878</v>
      </c>
      <c r="L429" s="13" t="s">
        <v>41</v>
      </c>
      <c r="M429" s="13"/>
      <c r="N429" s="60" t="s">
        <v>483</v>
      </c>
      <c r="P429" s="95" t="s">
        <v>1203</v>
      </c>
      <c r="Q429" s="97" t="s">
        <v>1203</v>
      </c>
      <c r="V429" s="22" t="s">
        <v>860</v>
      </c>
      <c r="Z429" s="26">
        <v>0.0965725</v>
      </c>
      <c r="AA429" s="26">
        <v>0</v>
      </c>
      <c r="AB429" s="26">
        <v>0.1150592</v>
      </c>
      <c r="AC429" s="26">
        <v>0.03393834</v>
      </c>
      <c r="AD429" s="26">
        <v>0.05132139</v>
      </c>
      <c r="AE429" s="26">
        <v>0.002483293</v>
      </c>
      <c r="AF429" s="27">
        <f t="shared" si="77"/>
        <v>0.299374723</v>
      </c>
      <c r="AG429" s="26">
        <v>0</v>
      </c>
      <c r="AH429" s="26">
        <v>0</v>
      </c>
      <c r="AI429" s="26">
        <v>0</v>
      </c>
      <c r="AJ429" s="26">
        <v>0</v>
      </c>
      <c r="AK429" s="26">
        <v>0</v>
      </c>
      <c r="AL429" s="28">
        <f t="shared" si="78"/>
        <v>0</v>
      </c>
      <c r="AM429" s="26">
        <v>0.382703</v>
      </c>
      <c r="AN429" s="50">
        <f t="shared" si="79"/>
        <v>0.382703</v>
      </c>
      <c r="AO429" s="26">
        <v>3.462538</v>
      </c>
      <c r="AP429" s="26">
        <v>6.3633</v>
      </c>
      <c r="AQ429" s="29">
        <f t="shared" si="80"/>
        <v>9.825838</v>
      </c>
      <c r="AR429" s="26">
        <v>0.1531364</v>
      </c>
      <c r="AS429" s="26">
        <v>82.29633</v>
      </c>
      <c r="AT429" s="26">
        <v>0.09822803</v>
      </c>
      <c r="AU429" s="26">
        <v>0.4028453</v>
      </c>
      <c r="AV429" s="30">
        <f t="shared" si="81"/>
        <v>82.95053972999999</v>
      </c>
      <c r="AW429" s="26">
        <v>0.2797844</v>
      </c>
      <c r="AX429" s="26">
        <v>0.0002759214</v>
      </c>
      <c r="AY429" s="26">
        <v>0</v>
      </c>
      <c r="AZ429" s="26">
        <v>2.048165</v>
      </c>
      <c r="BA429" s="26">
        <v>0</v>
      </c>
      <c r="BB429" s="26">
        <v>0</v>
      </c>
      <c r="BC429" s="26">
        <v>4.21332</v>
      </c>
      <c r="BD429" s="31">
        <f t="shared" si="82"/>
        <v>6.541545321400001</v>
      </c>
      <c r="BE429" s="26">
        <f t="shared" si="83"/>
        <v>100.00000077439998</v>
      </c>
    </row>
    <row r="430" spans="1:57" ht="12" customHeight="1">
      <c r="A430" s="2" t="s">
        <v>918</v>
      </c>
      <c r="B430" s="4">
        <v>97</v>
      </c>
      <c r="C430" s="4" t="s">
        <v>918</v>
      </c>
      <c r="D430" s="2"/>
      <c r="E430" s="22">
        <v>7</v>
      </c>
      <c r="F430" s="45">
        <v>2325.16634</v>
      </c>
      <c r="G430" s="44">
        <v>1396.5841313269493</v>
      </c>
      <c r="H430" s="4" t="s">
        <v>665</v>
      </c>
      <c r="I430" s="4" t="s">
        <v>860</v>
      </c>
      <c r="J430" s="25">
        <v>1</v>
      </c>
      <c r="K430" s="4" t="s">
        <v>879</v>
      </c>
      <c r="L430" s="13" t="s">
        <v>42</v>
      </c>
      <c r="M430" s="13"/>
      <c r="N430" s="60" t="s">
        <v>483</v>
      </c>
      <c r="P430" s="95" t="s">
        <v>1203</v>
      </c>
      <c r="Q430" s="97" t="s">
        <v>1203</v>
      </c>
      <c r="V430" s="22" t="s">
        <v>860</v>
      </c>
      <c r="Z430" s="26">
        <v>0.03429489</v>
      </c>
      <c r="AA430" s="26">
        <v>0.0005806133</v>
      </c>
      <c r="AB430" s="26">
        <v>0.03921075</v>
      </c>
      <c r="AC430" s="26">
        <v>0.0020515</v>
      </c>
      <c r="AD430" s="26">
        <v>0.001819255</v>
      </c>
      <c r="AE430" s="26">
        <v>0.00317402</v>
      </c>
      <c r="AF430" s="27">
        <f t="shared" si="77"/>
        <v>0.0811310283</v>
      </c>
      <c r="AG430" s="26">
        <v>0</v>
      </c>
      <c r="AH430" s="26">
        <v>3.870756E-05</v>
      </c>
      <c r="AI430" s="26">
        <v>0</v>
      </c>
      <c r="AJ430" s="26">
        <v>0</v>
      </c>
      <c r="AK430" s="26">
        <v>0</v>
      </c>
      <c r="AL430" s="28">
        <f t="shared" si="78"/>
        <v>3.870756E-05</v>
      </c>
      <c r="AM430" s="26">
        <v>0.1729067</v>
      </c>
      <c r="AN430" s="50">
        <f t="shared" si="79"/>
        <v>0.17294540756</v>
      </c>
      <c r="AO430" s="26">
        <v>1.352868</v>
      </c>
      <c r="AP430" s="26">
        <v>2.965308</v>
      </c>
      <c r="AQ430" s="29">
        <f t="shared" si="80"/>
        <v>4.318175999999999</v>
      </c>
      <c r="AR430" s="26">
        <v>0.02570182</v>
      </c>
      <c r="AS430" s="26">
        <v>86.51649</v>
      </c>
      <c r="AT430" s="26">
        <v>2.260057</v>
      </c>
      <c r="AU430" s="26">
        <v>0.03065638</v>
      </c>
      <c r="AV430" s="30">
        <f t="shared" si="81"/>
        <v>88.8329052</v>
      </c>
      <c r="AW430" s="26">
        <v>0.2253941</v>
      </c>
      <c r="AX430" s="26">
        <v>0.003367557</v>
      </c>
      <c r="AY430" s="26">
        <v>0</v>
      </c>
      <c r="AZ430" s="26">
        <v>0.2837651</v>
      </c>
      <c r="BA430" s="26">
        <v>0.0007741511</v>
      </c>
      <c r="BB430" s="26">
        <v>0</v>
      </c>
      <c r="BC430" s="26">
        <v>6.081537</v>
      </c>
      <c r="BD430" s="31">
        <f t="shared" si="82"/>
        <v>6.5948379081</v>
      </c>
      <c r="BE430" s="26">
        <f t="shared" si="83"/>
        <v>99.99999554396</v>
      </c>
    </row>
    <row r="431" spans="1:57" ht="12" customHeight="1">
      <c r="A431" s="2" t="s">
        <v>918</v>
      </c>
      <c r="B431" s="4">
        <v>97</v>
      </c>
      <c r="C431" s="4" t="s">
        <v>918</v>
      </c>
      <c r="D431" s="2"/>
      <c r="E431" s="22">
        <v>7</v>
      </c>
      <c r="F431" s="45">
        <v>738.004032</v>
      </c>
      <c r="G431" s="44">
        <v>408.2831737346101</v>
      </c>
      <c r="H431" s="4" t="s">
        <v>821</v>
      </c>
      <c r="I431" s="4" t="s">
        <v>860</v>
      </c>
      <c r="J431" s="25">
        <v>15</v>
      </c>
      <c r="K431" s="4" t="s">
        <v>880</v>
      </c>
      <c r="L431" s="13" t="s">
        <v>43</v>
      </c>
      <c r="M431" s="13"/>
      <c r="N431" s="60" t="s">
        <v>483</v>
      </c>
      <c r="P431" s="95" t="s">
        <v>1203</v>
      </c>
      <c r="Q431" s="97" t="s">
        <v>1203</v>
      </c>
      <c r="V431" s="22" t="s">
        <v>860</v>
      </c>
      <c r="Z431" s="26">
        <v>0.8092406</v>
      </c>
      <c r="AA431" s="26">
        <v>0.04804714</v>
      </c>
      <c r="AB431" s="26">
        <v>0.9892345</v>
      </c>
      <c r="AC431" s="26">
        <v>0.3949865</v>
      </c>
      <c r="AD431" s="26">
        <v>0.1202398</v>
      </c>
      <c r="AE431" s="26">
        <v>0.08804578</v>
      </c>
      <c r="AF431" s="27">
        <f t="shared" si="77"/>
        <v>2.4497943199999996</v>
      </c>
      <c r="AG431" s="26">
        <v>0</v>
      </c>
      <c r="AH431" s="26">
        <v>0.03182818</v>
      </c>
      <c r="AI431" s="26">
        <v>0.005975406</v>
      </c>
      <c r="AJ431" s="26">
        <v>0</v>
      </c>
      <c r="AK431" s="26">
        <v>0</v>
      </c>
      <c r="AL431" s="28">
        <f t="shared" si="78"/>
        <v>0.037803586</v>
      </c>
      <c r="AM431" s="26">
        <v>0.07426576</v>
      </c>
      <c r="AN431" s="50">
        <f t="shared" si="79"/>
        <v>0.112069346</v>
      </c>
      <c r="AO431" s="26">
        <v>6.100158</v>
      </c>
      <c r="AP431" s="26">
        <v>6.62453</v>
      </c>
      <c r="AQ431" s="29">
        <f t="shared" si="80"/>
        <v>12.724688</v>
      </c>
      <c r="AR431" s="26">
        <v>0.1334101</v>
      </c>
      <c r="AS431" s="26">
        <v>80.65347</v>
      </c>
      <c r="AT431" s="26">
        <v>2.416137</v>
      </c>
      <c r="AU431" s="26">
        <v>0.05682733</v>
      </c>
      <c r="AV431" s="30">
        <f t="shared" si="81"/>
        <v>83.25984443000002</v>
      </c>
      <c r="AW431" s="26">
        <v>0.216578</v>
      </c>
      <c r="AX431" s="26">
        <v>0.00743877</v>
      </c>
      <c r="AY431" s="26">
        <v>0</v>
      </c>
      <c r="AZ431" s="26">
        <v>0.6135156</v>
      </c>
      <c r="BA431" s="26">
        <v>0.00743877</v>
      </c>
      <c r="BB431" s="26">
        <v>0</v>
      </c>
      <c r="BC431" s="26">
        <v>0.6086378</v>
      </c>
      <c r="BD431" s="31">
        <f t="shared" si="82"/>
        <v>1.45360894</v>
      </c>
      <c r="BE431" s="26">
        <f t="shared" si="83"/>
        <v>100.00000503600002</v>
      </c>
    </row>
    <row r="432" spans="1:57" ht="12" customHeight="1">
      <c r="A432" s="2" t="s">
        <v>918</v>
      </c>
      <c r="B432" s="4">
        <v>97</v>
      </c>
      <c r="C432" s="4" t="s">
        <v>918</v>
      </c>
      <c r="D432" s="2"/>
      <c r="E432" s="22">
        <v>7</v>
      </c>
      <c r="F432" s="45">
        <v>275.064832</v>
      </c>
      <c r="G432" s="44">
        <v>242.20383036935704</v>
      </c>
      <c r="H432" s="4" t="s">
        <v>665</v>
      </c>
      <c r="I432" s="4" t="s">
        <v>860</v>
      </c>
      <c r="J432" s="25">
        <v>0</v>
      </c>
      <c r="K432" s="4" t="s">
        <v>881</v>
      </c>
      <c r="L432" s="13" t="s">
        <v>44</v>
      </c>
      <c r="M432" s="13"/>
      <c r="N432" s="60" t="s">
        <v>483</v>
      </c>
      <c r="P432" s="95" t="s">
        <v>1203</v>
      </c>
      <c r="Q432" s="97" t="s">
        <v>1203</v>
      </c>
      <c r="V432" s="22" t="s">
        <v>860</v>
      </c>
      <c r="Z432" s="26">
        <v>0</v>
      </c>
      <c r="AA432" s="26">
        <v>0</v>
      </c>
      <c r="AB432" s="26">
        <v>0.02061195</v>
      </c>
      <c r="AC432" s="26">
        <v>0</v>
      </c>
      <c r="AD432" s="26">
        <v>0</v>
      </c>
      <c r="AE432" s="26">
        <v>0</v>
      </c>
      <c r="AF432" s="27">
        <f t="shared" si="77"/>
        <v>0.02061195</v>
      </c>
      <c r="AG432" s="26">
        <v>0</v>
      </c>
      <c r="AH432" s="26">
        <v>0</v>
      </c>
      <c r="AI432" s="26">
        <v>0</v>
      </c>
      <c r="AJ432" s="26">
        <v>0</v>
      </c>
      <c r="AK432" s="26">
        <v>0</v>
      </c>
      <c r="AL432" s="28">
        <f t="shared" si="78"/>
        <v>0</v>
      </c>
      <c r="AM432" s="26">
        <v>0.006216301</v>
      </c>
      <c r="AN432" s="50">
        <f t="shared" si="79"/>
        <v>0.006216301</v>
      </c>
      <c r="AO432" s="26">
        <v>3.620178</v>
      </c>
      <c r="AP432" s="26">
        <v>4.30757</v>
      </c>
      <c r="AQ432" s="29">
        <f t="shared" si="80"/>
        <v>7.927748</v>
      </c>
      <c r="AR432" s="26">
        <v>0.003926085</v>
      </c>
      <c r="AS432" s="26">
        <v>90.92878</v>
      </c>
      <c r="AT432" s="26">
        <v>0.0009815212</v>
      </c>
      <c r="AU432" s="26">
        <v>0.001635869</v>
      </c>
      <c r="AV432" s="30">
        <f t="shared" si="81"/>
        <v>90.93532347520001</v>
      </c>
      <c r="AW432" s="26">
        <v>0.06118149</v>
      </c>
      <c r="AX432" s="26">
        <v>0.0186489</v>
      </c>
      <c r="AY432" s="26">
        <v>0</v>
      </c>
      <c r="AZ432" s="26">
        <v>0.9825028</v>
      </c>
      <c r="BA432" s="26">
        <v>0.01472282</v>
      </c>
      <c r="BB432" s="26">
        <v>0</v>
      </c>
      <c r="BC432" s="26">
        <v>0.03304455</v>
      </c>
      <c r="BD432" s="31">
        <f t="shared" si="82"/>
        <v>1.11010056</v>
      </c>
      <c r="BE432" s="26">
        <f t="shared" si="83"/>
        <v>100.00000028620002</v>
      </c>
    </row>
    <row r="433" spans="1:57" ht="12" customHeight="1">
      <c r="A433" s="2" t="s">
        <v>918</v>
      </c>
      <c r="B433" s="4">
        <v>97</v>
      </c>
      <c r="C433" s="4" t="s">
        <v>918</v>
      </c>
      <c r="D433" s="2"/>
      <c r="E433" s="22">
        <v>7</v>
      </c>
      <c r="F433" s="45">
        <v>10162.1391</v>
      </c>
      <c r="G433" s="44">
        <v>4774.664842681259</v>
      </c>
      <c r="H433" s="4" t="s">
        <v>763</v>
      </c>
      <c r="I433" s="4" t="s">
        <v>860</v>
      </c>
      <c r="J433" s="25">
        <v>8</v>
      </c>
      <c r="K433" s="4" t="s">
        <v>839</v>
      </c>
      <c r="L433" s="13" t="s">
        <v>45</v>
      </c>
      <c r="M433" s="13"/>
      <c r="N433" s="60" t="s">
        <v>483</v>
      </c>
      <c r="P433" s="95" t="s">
        <v>1203</v>
      </c>
      <c r="Q433" s="97" t="s">
        <v>1203</v>
      </c>
      <c r="V433" s="22" t="s">
        <v>860</v>
      </c>
      <c r="Z433" s="26">
        <v>0.5372118</v>
      </c>
      <c r="AA433" s="26">
        <v>0.004348495</v>
      </c>
      <c r="AB433" s="26">
        <v>0.4290485</v>
      </c>
      <c r="AC433" s="26">
        <v>0.1692725</v>
      </c>
      <c r="AD433" s="26">
        <v>0.06091436</v>
      </c>
      <c r="AE433" s="26">
        <v>0.03417687</v>
      </c>
      <c r="AF433" s="27">
        <f t="shared" si="77"/>
        <v>1.2349725249999999</v>
      </c>
      <c r="AG433" s="26">
        <v>2.656922E-05</v>
      </c>
      <c r="AH433" s="26">
        <v>1.714547</v>
      </c>
      <c r="AI433" s="26">
        <v>0.9695373</v>
      </c>
      <c r="AJ433" s="26">
        <v>0.02270782</v>
      </c>
      <c r="AK433" s="26">
        <v>0</v>
      </c>
      <c r="AL433" s="28">
        <f t="shared" si="78"/>
        <v>2.7068186892200004</v>
      </c>
      <c r="AM433" s="26">
        <v>1.48506</v>
      </c>
      <c r="AN433" s="50">
        <f t="shared" si="79"/>
        <v>4.19187868922</v>
      </c>
      <c r="AO433" s="26">
        <v>2.677459</v>
      </c>
      <c r="AP433" s="26">
        <v>3.527196</v>
      </c>
      <c r="AQ433" s="29">
        <f t="shared" si="80"/>
        <v>6.204655</v>
      </c>
      <c r="AR433" s="26">
        <v>0.08746586</v>
      </c>
      <c r="AS433" s="26">
        <v>77.70493</v>
      </c>
      <c r="AT433" s="26">
        <v>2.572015</v>
      </c>
      <c r="AU433" s="26">
        <v>0.08281624</v>
      </c>
      <c r="AV433" s="30">
        <f t="shared" si="81"/>
        <v>80.44722709999999</v>
      </c>
      <c r="AW433" s="26">
        <v>1.947825</v>
      </c>
      <c r="AX433" s="26">
        <v>0.02388573</v>
      </c>
      <c r="AY433" s="26">
        <v>0</v>
      </c>
      <c r="AZ433" s="26">
        <v>0.236528</v>
      </c>
      <c r="BA433" s="26">
        <v>0.001930696</v>
      </c>
      <c r="BB433" s="26">
        <v>0</v>
      </c>
      <c r="BC433" s="26">
        <v>5.711097</v>
      </c>
      <c r="BD433" s="31">
        <f t="shared" si="82"/>
        <v>7.921266425999999</v>
      </c>
      <c r="BE433" s="26">
        <f t="shared" si="83"/>
        <v>99.99999974021999</v>
      </c>
    </row>
    <row r="434" spans="1:57" ht="12" customHeight="1">
      <c r="A434" s="2" t="s">
        <v>918</v>
      </c>
      <c r="B434" s="4">
        <v>97</v>
      </c>
      <c r="C434" s="4" t="s">
        <v>918</v>
      </c>
      <c r="D434" s="2"/>
      <c r="E434" s="22">
        <v>7</v>
      </c>
      <c r="F434" s="45">
        <v>12994.9983</v>
      </c>
      <c r="G434" s="44">
        <v>5197.783036935704</v>
      </c>
      <c r="H434" s="4" t="s">
        <v>663</v>
      </c>
      <c r="I434" s="4" t="s">
        <v>860</v>
      </c>
      <c r="J434" s="25">
        <v>27</v>
      </c>
      <c r="K434" s="4" t="s">
        <v>1125</v>
      </c>
      <c r="L434" s="13" t="s">
        <v>46</v>
      </c>
      <c r="M434" s="81" t="s">
        <v>860</v>
      </c>
      <c r="N434" s="61" t="s">
        <v>73</v>
      </c>
      <c r="P434" s="95" t="s">
        <v>1203</v>
      </c>
      <c r="Q434" s="98" t="s">
        <v>73</v>
      </c>
      <c r="R434" s="22" t="s">
        <v>860</v>
      </c>
      <c r="X434" s="22" t="s">
        <v>860</v>
      </c>
      <c r="Y434" s="22" t="s">
        <v>860</v>
      </c>
      <c r="Z434" s="26">
        <v>1.538345</v>
      </c>
      <c r="AA434" s="26">
        <v>0.0175776</v>
      </c>
      <c r="AB434" s="26">
        <v>0.8822666</v>
      </c>
      <c r="AC434" s="26">
        <v>0.5428694</v>
      </c>
      <c r="AD434" s="26">
        <v>0.1036857</v>
      </c>
      <c r="AE434" s="26">
        <v>0.1007422</v>
      </c>
      <c r="AF434" s="27">
        <f aca="true" t="shared" si="84" ref="AF434:AF465">SUM(Z434:AE434)</f>
        <v>3.1854865</v>
      </c>
      <c r="AG434" s="26">
        <v>0.01194002</v>
      </c>
      <c r="AH434" s="26">
        <v>7.501001</v>
      </c>
      <c r="AI434" s="26">
        <v>3.789122</v>
      </c>
      <c r="AJ434" s="26">
        <v>0.06772708</v>
      </c>
      <c r="AK434" s="26">
        <v>0</v>
      </c>
      <c r="AL434" s="28">
        <f aca="true" t="shared" si="85" ref="AL434:AL465">SUM(AG434:AK434)</f>
        <v>11.369790099999998</v>
      </c>
      <c r="AM434" s="26">
        <v>2.081983</v>
      </c>
      <c r="AN434" s="50">
        <f aca="true" t="shared" si="86" ref="AN434:AN465">AL434+AM434</f>
        <v>13.451773099999997</v>
      </c>
      <c r="AO434" s="26">
        <v>3.310849</v>
      </c>
      <c r="AP434" s="26">
        <v>4.771494</v>
      </c>
      <c r="AQ434" s="29">
        <f aca="true" t="shared" si="87" ref="AQ434:AQ465">SUM(AO434:AP434)</f>
        <v>8.082343</v>
      </c>
      <c r="AR434" s="26">
        <v>0.08645436</v>
      </c>
      <c r="AS434" s="26">
        <v>65.76665</v>
      </c>
      <c r="AT434" s="26">
        <v>2.552824</v>
      </c>
      <c r="AU434" s="26">
        <v>0.07367632</v>
      </c>
      <c r="AV434" s="30">
        <f aca="true" t="shared" si="88" ref="AV434:AV465">SUM(AR434:AU434)</f>
        <v>68.47960468000001</v>
      </c>
      <c r="AW434" s="26">
        <v>1.709958</v>
      </c>
      <c r="AX434" s="26">
        <v>0.03063267</v>
      </c>
      <c r="AY434" s="26">
        <v>0</v>
      </c>
      <c r="AZ434" s="26">
        <v>0.2024956</v>
      </c>
      <c r="BA434" s="26">
        <v>0.001509817</v>
      </c>
      <c r="BB434" s="26">
        <v>0</v>
      </c>
      <c r="BC434" s="26">
        <v>4.856196</v>
      </c>
      <c r="BD434" s="31">
        <f aca="true" t="shared" si="89" ref="BD434:BD465">SUM(AW434:BC434)</f>
        <v>6.800792087</v>
      </c>
      <c r="BE434" s="26">
        <f aca="true" t="shared" si="90" ref="BE434:BE465">AF434+AN434+AQ434+AV434+BD434</f>
        <v>99.999999367</v>
      </c>
    </row>
    <row r="435" spans="1:57" ht="12" customHeight="1">
      <c r="A435" s="2" t="s">
        <v>77</v>
      </c>
      <c r="B435" s="4">
        <v>91</v>
      </c>
      <c r="C435" s="4" t="s">
        <v>472</v>
      </c>
      <c r="D435" s="2" t="s">
        <v>63</v>
      </c>
      <c r="E435" s="22">
        <v>7</v>
      </c>
      <c r="F435" s="45">
        <v>120.721792</v>
      </c>
      <c r="G435" s="44">
        <v>57.40232876712329</v>
      </c>
      <c r="H435" s="4" t="s">
        <v>761</v>
      </c>
      <c r="I435" s="4" t="s">
        <v>860</v>
      </c>
      <c r="J435" s="25">
        <v>3</v>
      </c>
      <c r="K435" s="4" t="s">
        <v>121</v>
      </c>
      <c r="L435" s="13" t="s">
        <v>439</v>
      </c>
      <c r="M435" s="13"/>
      <c r="N435" s="62" t="s">
        <v>1062</v>
      </c>
      <c r="O435" s="2" t="s">
        <v>1062</v>
      </c>
      <c r="P435" s="95" t="s">
        <v>9</v>
      </c>
      <c r="Q435" s="99" t="s">
        <v>9</v>
      </c>
      <c r="R435" s="2"/>
      <c r="S435" s="2"/>
      <c r="T435" s="2" t="s">
        <v>860</v>
      </c>
      <c r="U435" s="2" t="s">
        <v>860</v>
      </c>
      <c r="V435" s="2"/>
      <c r="W435" s="2"/>
      <c r="X435" s="2"/>
      <c r="Y435" s="2"/>
      <c r="Z435" s="26">
        <v>0.1217308</v>
      </c>
      <c r="AA435" s="26">
        <v>0</v>
      </c>
      <c r="AB435" s="26">
        <v>0.8498753</v>
      </c>
      <c r="AC435" s="26">
        <v>0</v>
      </c>
      <c r="AD435" s="26">
        <v>0</v>
      </c>
      <c r="AE435" s="26">
        <v>0</v>
      </c>
      <c r="AF435" s="27">
        <f t="shared" si="84"/>
        <v>0.9716061</v>
      </c>
      <c r="AG435" s="26">
        <v>36.47369</v>
      </c>
      <c r="AH435" s="26">
        <v>4.5018</v>
      </c>
      <c r="AI435" s="26">
        <v>0.6445012</v>
      </c>
      <c r="AJ435" s="26">
        <v>0</v>
      </c>
      <c r="AK435" s="26">
        <v>0</v>
      </c>
      <c r="AL435" s="28">
        <f t="shared" si="85"/>
        <v>41.6199912</v>
      </c>
      <c r="AM435" s="26">
        <v>43.8343</v>
      </c>
      <c r="AN435" s="50">
        <f t="shared" si="86"/>
        <v>85.4542912</v>
      </c>
      <c r="AO435" s="26">
        <v>5.458469</v>
      </c>
      <c r="AP435" s="26">
        <v>8.052157</v>
      </c>
      <c r="AQ435" s="29">
        <f t="shared" si="87"/>
        <v>13.510625999999998</v>
      </c>
      <c r="AR435" s="26">
        <v>0.02688533</v>
      </c>
      <c r="AS435" s="26">
        <v>0.01194904</v>
      </c>
      <c r="AT435" s="26">
        <v>0</v>
      </c>
      <c r="AU435" s="26">
        <v>0.0007468148</v>
      </c>
      <c r="AV435" s="30">
        <f t="shared" si="88"/>
        <v>0.0395811848</v>
      </c>
      <c r="AW435" s="26">
        <v>0.01194904</v>
      </c>
      <c r="AX435" s="26">
        <v>0</v>
      </c>
      <c r="AY435" s="26">
        <v>0</v>
      </c>
      <c r="AZ435" s="26">
        <v>0.01194904</v>
      </c>
      <c r="BA435" s="26">
        <v>0</v>
      </c>
      <c r="BB435" s="26">
        <v>0</v>
      </c>
      <c r="BC435" s="26">
        <v>0</v>
      </c>
      <c r="BD435" s="31">
        <f t="shared" si="89"/>
        <v>0.02389808</v>
      </c>
      <c r="BE435" s="26">
        <f t="shared" si="90"/>
        <v>100.0000025648</v>
      </c>
    </row>
    <row r="436" spans="1:57" ht="12" customHeight="1">
      <c r="A436" s="2" t="s">
        <v>77</v>
      </c>
      <c r="B436" s="4">
        <v>91</v>
      </c>
      <c r="C436" s="4" t="s">
        <v>472</v>
      </c>
      <c r="D436" s="2" t="s">
        <v>63</v>
      </c>
      <c r="E436" s="22">
        <v>7</v>
      </c>
      <c r="F436" s="45">
        <v>1188.17549</v>
      </c>
      <c r="G436" s="44">
        <v>43.163698630137</v>
      </c>
      <c r="H436" s="4" t="s">
        <v>761</v>
      </c>
      <c r="I436" s="4" t="s">
        <v>860</v>
      </c>
      <c r="J436" s="25">
        <v>4</v>
      </c>
      <c r="K436" s="4" t="s">
        <v>122</v>
      </c>
      <c r="L436" s="13" t="s">
        <v>740</v>
      </c>
      <c r="M436" s="13"/>
      <c r="N436" s="63" t="s">
        <v>1062</v>
      </c>
      <c r="O436" s="2" t="s">
        <v>1062</v>
      </c>
      <c r="P436" s="95" t="s">
        <v>9</v>
      </c>
      <c r="Q436" s="100" t="s">
        <v>9</v>
      </c>
      <c r="R436" s="2" t="s">
        <v>860</v>
      </c>
      <c r="S436" s="2" t="s">
        <v>860</v>
      </c>
      <c r="T436" s="2" t="s">
        <v>860</v>
      </c>
      <c r="U436" s="2" t="s">
        <v>860</v>
      </c>
      <c r="V436" s="2"/>
      <c r="W436" s="2"/>
      <c r="X436" s="2"/>
      <c r="Y436" s="2"/>
      <c r="Z436" s="26">
        <v>0.1932025</v>
      </c>
      <c r="AA436" s="26">
        <v>0</v>
      </c>
      <c r="AB436" s="26">
        <v>0.957375</v>
      </c>
      <c r="AC436" s="26">
        <v>0.02750294</v>
      </c>
      <c r="AD436" s="26">
        <v>0.01333476</v>
      </c>
      <c r="AE436" s="26">
        <v>0</v>
      </c>
      <c r="AF436" s="27">
        <f t="shared" si="84"/>
        <v>1.1914152</v>
      </c>
      <c r="AG436" s="26">
        <v>0</v>
      </c>
      <c r="AH436" s="26">
        <v>22.91214</v>
      </c>
      <c r="AI436" s="26">
        <v>42.80745</v>
      </c>
      <c r="AJ436" s="26">
        <v>0</v>
      </c>
      <c r="AK436" s="26">
        <v>0</v>
      </c>
      <c r="AL436" s="28">
        <f t="shared" si="85"/>
        <v>65.71959000000001</v>
      </c>
      <c r="AM436" s="26">
        <v>0.9047936</v>
      </c>
      <c r="AN436" s="50">
        <f t="shared" si="86"/>
        <v>66.62438360000002</v>
      </c>
      <c r="AO436" s="26">
        <v>2.356085</v>
      </c>
      <c r="AP436" s="26">
        <v>25.02896</v>
      </c>
      <c r="AQ436" s="29">
        <f t="shared" si="87"/>
        <v>27.385045</v>
      </c>
      <c r="AR436" s="26">
        <v>0.09804077</v>
      </c>
      <c r="AS436" s="26">
        <v>3.785632</v>
      </c>
      <c r="AT436" s="26">
        <v>0.1508494</v>
      </c>
      <c r="AU436" s="26">
        <v>0.09372213</v>
      </c>
      <c r="AV436" s="30">
        <f t="shared" si="88"/>
        <v>4.1282442999999995</v>
      </c>
      <c r="AW436" s="26">
        <v>0.3967091</v>
      </c>
      <c r="AX436" s="26">
        <v>0.246693</v>
      </c>
      <c r="AY436" s="26">
        <v>0</v>
      </c>
      <c r="AZ436" s="26">
        <v>0.02613916</v>
      </c>
      <c r="BA436" s="26">
        <v>0</v>
      </c>
      <c r="BB436" s="26">
        <v>0</v>
      </c>
      <c r="BC436" s="26">
        <v>0.001363782</v>
      </c>
      <c r="BD436" s="31">
        <f t="shared" si="89"/>
        <v>0.670905042</v>
      </c>
      <c r="BE436" s="26">
        <f t="shared" si="90"/>
        <v>99.99999314200002</v>
      </c>
    </row>
    <row r="437" spans="1:57" ht="12" customHeight="1">
      <c r="A437" s="2" t="s">
        <v>77</v>
      </c>
      <c r="B437" s="4">
        <v>91</v>
      </c>
      <c r="C437" s="4" t="s">
        <v>472</v>
      </c>
      <c r="D437" s="2" t="s">
        <v>63</v>
      </c>
      <c r="E437" s="22">
        <v>7</v>
      </c>
      <c r="F437" s="45">
        <v>523.41824</v>
      </c>
      <c r="G437" s="44">
        <v>363.2219178082192</v>
      </c>
      <c r="H437" s="4" t="s">
        <v>761</v>
      </c>
      <c r="I437" s="4" t="s">
        <v>860</v>
      </c>
      <c r="J437" s="25">
        <v>4</v>
      </c>
      <c r="K437" s="4" t="s">
        <v>123</v>
      </c>
      <c r="L437" s="13" t="s">
        <v>440</v>
      </c>
      <c r="M437" s="13"/>
      <c r="N437" s="62" t="s">
        <v>1062</v>
      </c>
      <c r="O437" s="2" t="s">
        <v>1062</v>
      </c>
      <c r="P437" s="95" t="s">
        <v>9</v>
      </c>
      <c r="Q437" s="99" t="s">
        <v>9</v>
      </c>
      <c r="R437" s="2"/>
      <c r="S437" s="2"/>
      <c r="T437" s="2" t="s">
        <v>860</v>
      </c>
      <c r="U437" s="2" t="s">
        <v>860</v>
      </c>
      <c r="V437" s="2"/>
      <c r="W437" s="2"/>
      <c r="X437" s="2"/>
      <c r="Y437" s="2"/>
      <c r="Z437" s="26">
        <v>0.2052964</v>
      </c>
      <c r="AA437" s="26">
        <v>0</v>
      </c>
      <c r="AB437" s="26">
        <v>1.953927</v>
      </c>
      <c r="AC437" s="26">
        <v>0.02665071</v>
      </c>
      <c r="AD437" s="26">
        <v>0</v>
      </c>
      <c r="AE437" s="26">
        <v>0</v>
      </c>
      <c r="AF437" s="27">
        <f t="shared" si="84"/>
        <v>2.1858741100000003</v>
      </c>
      <c r="AG437" s="26">
        <v>4.204794</v>
      </c>
      <c r="AH437" s="26">
        <v>10.22321</v>
      </c>
      <c r="AI437" s="26">
        <v>21.41531</v>
      </c>
      <c r="AJ437" s="26">
        <v>0.370015</v>
      </c>
      <c r="AK437" s="26">
        <v>0</v>
      </c>
      <c r="AL437" s="28">
        <f t="shared" si="85"/>
        <v>36.213329</v>
      </c>
      <c r="AM437" s="26">
        <v>30.56665</v>
      </c>
      <c r="AN437" s="50">
        <f t="shared" si="86"/>
        <v>66.779979</v>
      </c>
      <c r="AO437" s="26">
        <v>5.290424</v>
      </c>
      <c r="AP437" s="26">
        <v>23.503</v>
      </c>
      <c r="AQ437" s="29">
        <f t="shared" si="87"/>
        <v>28.793424</v>
      </c>
      <c r="AR437" s="26">
        <v>0.02596295</v>
      </c>
      <c r="AS437" s="26">
        <v>0.1260321</v>
      </c>
      <c r="AT437" s="26">
        <v>0.0003438802</v>
      </c>
      <c r="AU437" s="26">
        <v>0.1177789</v>
      </c>
      <c r="AV437" s="30">
        <f t="shared" si="88"/>
        <v>0.2701178302</v>
      </c>
      <c r="AW437" s="26">
        <v>1.046599</v>
      </c>
      <c r="AX437" s="26">
        <v>0.8688132</v>
      </c>
      <c r="AY437" s="26">
        <v>0</v>
      </c>
      <c r="AZ437" s="26">
        <v>0.05433306</v>
      </c>
      <c r="BA437" s="26">
        <v>0</v>
      </c>
      <c r="BB437" s="26">
        <v>0.0008597003</v>
      </c>
      <c r="BC437" s="26">
        <v>0</v>
      </c>
      <c r="BD437" s="31">
        <f t="shared" si="89"/>
        <v>1.9706049603</v>
      </c>
      <c r="BE437" s="26">
        <f t="shared" si="90"/>
        <v>99.99999990049999</v>
      </c>
    </row>
    <row r="438" spans="1:57" ht="12" customHeight="1">
      <c r="A438" s="2" t="s">
        <v>77</v>
      </c>
      <c r="B438" s="4">
        <v>91</v>
      </c>
      <c r="C438" s="4" t="s">
        <v>472</v>
      </c>
      <c r="D438" s="2" t="s">
        <v>63</v>
      </c>
      <c r="E438" s="22">
        <v>7</v>
      </c>
      <c r="F438" s="45">
        <v>1840.87488</v>
      </c>
      <c r="G438" s="44">
        <v>236.41780821917808</v>
      </c>
      <c r="H438" s="4" t="s">
        <v>763</v>
      </c>
      <c r="I438" s="4" t="s">
        <v>860</v>
      </c>
      <c r="J438" s="25">
        <v>2</v>
      </c>
      <c r="K438" s="4" t="s">
        <v>363</v>
      </c>
      <c r="L438" s="13" t="s">
        <v>441</v>
      </c>
      <c r="M438" s="13"/>
      <c r="N438" s="62" t="s">
        <v>1062</v>
      </c>
      <c r="O438" s="2" t="s">
        <v>1062</v>
      </c>
      <c r="P438" s="95" t="s">
        <v>9</v>
      </c>
      <c r="Q438" s="99" t="s">
        <v>9</v>
      </c>
      <c r="R438" s="2"/>
      <c r="S438" s="2"/>
      <c r="T438" s="2" t="s">
        <v>860</v>
      </c>
      <c r="U438" s="2" t="s">
        <v>860</v>
      </c>
      <c r="V438" s="2"/>
      <c r="W438" s="2"/>
      <c r="X438" s="2"/>
      <c r="Y438" s="2"/>
      <c r="Z438" s="26">
        <v>0.2664469</v>
      </c>
      <c r="AA438" s="26">
        <v>0.001384396</v>
      </c>
      <c r="AB438" s="26">
        <v>1.771039</v>
      </c>
      <c r="AC438" s="26">
        <v>0.0391092</v>
      </c>
      <c r="AD438" s="26">
        <v>9.888546E-05</v>
      </c>
      <c r="AE438" s="26">
        <v>0</v>
      </c>
      <c r="AF438" s="27">
        <f t="shared" si="84"/>
        <v>2.0780783814599997</v>
      </c>
      <c r="AG438" s="26">
        <v>0</v>
      </c>
      <c r="AH438" s="26">
        <v>26.76206</v>
      </c>
      <c r="AI438" s="26">
        <v>35.32293</v>
      </c>
      <c r="AJ438" s="26">
        <v>0</v>
      </c>
      <c r="AK438" s="26">
        <v>0</v>
      </c>
      <c r="AL438" s="28">
        <f t="shared" si="85"/>
        <v>62.084990000000005</v>
      </c>
      <c r="AM438" s="26">
        <v>6.840847</v>
      </c>
      <c r="AN438" s="50">
        <f t="shared" si="86"/>
        <v>68.925837</v>
      </c>
      <c r="AO438" s="26">
        <v>2.475598</v>
      </c>
      <c r="AP438" s="26">
        <v>26.34398</v>
      </c>
      <c r="AQ438" s="29">
        <f t="shared" si="87"/>
        <v>28.819578</v>
      </c>
      <c r="AR438" s="26">
        <v>0.004845388</v>
      </c>
      <c r="AS438" s="26">
        <v>0.02966564</v>
      </c>
      <c r="AT438" s="26">
        <v>0.0001977709</v>
      </c>
      <c r="AU438" s="26">
        <v>0.02091428</v>
      </c>
      <c r="AV438" s="30">
        <f t="shared" si="88"/>
        <v>0.0556230789</v>
      </c>
      <c r="AW438" s="26">
        <v>0.1187614</v>
      </c>
      <c r="AX438" s="26">
        <v>0.0007910837</v>
      </c>
      <c r="AY438" s="26">
        <v>0</v>
      </c>
      <c r="AZ438" s="26">
        <v>0.001236068</v>
      </c>
      <c r="BA438" s="26">
        <v>0</v>
      </c>
      <c r="BB438" s="26">
        <v>0</v>
      </c>
      <c r="BC438" s="26">
        <v>9.888546E-05</v>
      </c>
      <c r="BD438" s="31">
        <f t="shared" si="89"/>
        <v>0.12088743716000001</v>
      </c>
      <c r="BE438" s="26">
        <f t="shared" si="90"/>
        <v>100.00000389751999</v>
      </c>
    </row>
    <row r="439" spans="1:57" ht="12" customHeight="1">
      <c r="A439" s="2" t="s">
        <v>77</v>
      </c>
      <c r="B439" s="4">
        <v>91</v>
      </c>
      <c r="C439" s="4" t="s">
        <v>472</v>
      </c>
      <c r="D439" s="2" t="s">
        <v>63</v>
      </c>
      <c r="E439" s="22">
        <v>7</v>
      </c>
      <c r="F439" s="45">
        <v>83.479376</v>
      </c>
      <c r="G439" s="44">
        <v>40.76712328767125</v>
      </c>
      <c r="H439" s="4" t="s">
        <v>761</v>
      </c>
      <c r="I439" s="4" t="s">
        <v>860</v>
      </c>
      <c r="J439" s="25">
        <v>11</v>
      </c>
      <c r="K439" s="4" t="s">
        <v>757</v>
      </c>
      <c r="L439" s="13" t="s">
        <v>442</v>
      </c>
      <c r="M439" s="13"/>
      <c r="N439" s="63" t="s">
        <v>1062</v>
      </c>
      <c r="O439" s="2" t="s">
        <v>1062</v>
      </c>
      <c r="P439" s="95" t="s">
        <v>9</v>
      </c>
      <c r="Q439" s="100" t="s">
        <v>9</v>
      </c>
      <c r="R439" s="2" t="s">
        <v>860</v>
      </c>
      <c r="S439" s="2" t="s">
        <v>860</v>
      </c>
      <c r="T439" s="2" t="s">
        <v>860</v>
      </c>
      <c r="U439" s="2" t="s">
        <v>860</v>
      </c>
      <c r="V439" s="2"/>
      <c r="W439" s="2"/>
      <c r="X439" s="2"/>
      <c r="Y439" s="2"/>
      <c r="Z439" s="26">
        <v>1.037192</v>
      </c>
      <c r="AA439" s="26">
        <v>0.006181119</v>
      </c>
      <c r="AB439" s="26">
        <v>1.496449</v>
      </c>
      <c r="AC439" s="26">
        <v>0.1230043</v>
      </c>
      <c r="AD439" s="26">
        <v>0.001854336</v>
      </c>
      <c r="AE439" s="26">
        <v>0</v>
      </c>
      <c r="AF439" s="27">
        <f t="shared" si="84"/>
        <v>2.664680755</v>
      </c>
      <c r="AG439" s="26">
        <v>37.27029</v>
      </c>
      <c r="AH439" s="26">
        <v>6.497592</v>
      </c>
      <c r="AI439" s="26">
        <v>0.1063152</v>
      </c>
      <c r="AJ439" s="26">
        <v>0</v>
      </c>
      <c r="AK439" s="26">
        <v>0</v>
      </c>
      <c r="AL439" s="28">
        <f t="shared" si="85"/>
        <v>43.8741972</v>
      </c>
      <c r="AM439" s="26">
        <v>48.7202</v>
      </c>
      <c r="AN439" s="50">
        <f t="shared" si="86"/>
        <v>92.5943972</v>
      </c>
      <c r="AO439" s="26">
        <v>1.761619</v>
      </c>
      <c r="AP439" s="26">
        <v>2.869894</v>
      </c>
      <c r="AQ439" s="29">
        <f t="shared" si="87"/>
        <v>4.631513</v>
      </c>
      <c r="AR439" s="26">
        <v>0.04450406</v>
      </c>
      <c r="AS439" s="26">
        <v>0.03585049</v>
      </c>
      <c r="AT439" s="26">
        <v>0</v>
      </c>
      <c r="AU439" s="26">
        <v>0.0006181119</v>
      </c>
      <c r="AV439" s="30">
        <f t="shared" si="88"/>
        <v>0.08097266189999999</v>
      </c>
      <c r="AW439" s="26">
        <v>0.0154528</v>
      </c>
      <c r="AX439" s="26">
        <v>0</v>
      </c>
      <c r="AY439" s="26">
        <v>0</v>
      </c>
      <c r="AZ439" s="26">
        <v>0.01298035</v>
      </c>
      <c r="BA439" s="26">
        <v>0</v>
      </c>
      <c r="BB439" s="26">
        <v>0</v>
      </c>
      <c r="BC439" s="26">
        <v>0</v>
      </c>
      <c r="BD439" s="31">
        <f t="shared" si="89"/>
        <v>0.028433149999999997</v>
      </c>
      <c r="BE439" s="26">
        <f t="shared" si="90"/>
        <v>99.99999676690001</v>
      </c>
    </row>
    <row r="440" spans="1:57" ht="12" customHeight="1">
      <c r="A440" s="2" t="s">
        <v>77</v>
      </c>
      <c r="B440" s="4">
        <v>91</v>
      </c>
      <c r="C440" s="4" t="s">
        <v>472</v>
      </c>
      <c r="D440" s="2" t="s">
        <v>63</v>
      </c>
      <c r="E440" s="22">
        <v>7</v>
      </c>
      <c r="F440" s="45">
        <v>999.11776</v>
      </c>
      <c r="G440" s="44">
        <v>253.97671232876712</v>
      </c>
      <c r="H440" s="4" t="s">
        <v>763</v>
      </c>
      <c r="I440" s="4" t="s">
        <v>860</v>
      </c>
      <c r="J440" s="25">
        <v>6</v>
      </c>
      <c r="K440" s="4" t="s">
        <v>758</v>
      </c>
      <c r="L440" s="13" t="s">
        <v>443</v>
      </c>
      <c r="M440" s="13"/>
      <c r="N440" s="62" t="s">
        <v>72</v>
      </c>
      <c r="O440" s="2"/>
      <c r="P440" s="95" t="s">
        <v>8</v>
      </c>
      <c r="Q440" s="99" t="s">
        <v>72</v>
      </c>
      <c r="R440" s="2"/>
      <c r="S440" s="2"/>
      <c r="T440" s="2"/>
      <c r="U440" s="2"/>
      <c r="V440" s="2"/>
      <c r="W440" s="2"/>
      <c r="X440" s="2"/>
      <c r="Y440" s="2"/>
      <c r="Z440" s="26">
        <v>0.5107583</v>
      </c>
      <c r="AA440" s="26">
        <v>0.002522263</v>
      </c>
      <c r="AB440" s="26">
        <v>1.093041</v>
      </c>
      <c r="AC440" s="26">
        <v>0.1071061</v>
      </c>
      <c r="AD440" s="26">
        <v>0.001351213</v>
      </c>
      <c r="AE440" s="26">
        <v>0</v>
      </c>
      <c r="AF440" s="27">
        <f t="shared" si="84"/>
        <v>1.7147788759999998</v>
      </c>
      <c r="AG440" s="26">
        <v>9.5274</v>
      </c>
      <c r="AH440" s="26">
        <v>4.80275</v>
      </c>
      <c r="AI440" s="26">
        <v>6.302145</v>
      </c>
      <c r="AJ440" s="26">
        <v>0</v>
      </c>
      <c r="AK440" s="26">
        <v>0</v>
      </c>
      <c r="AL440" s="28">
        <f t="shared" si="85"/>
        <v>20.632295</v>
      </c>
      <c r="AM440" s="26">
        <v>21.57049</v>
      </c>
      <c r="AN440" s="50">
        <f t="shared" si="86"/>
        <v>42.202785</v>
      </c>
      <c r="AO440" s="26">
        <v>5.751662</v>
      </c>
      <c r="AP440" s="26">
        <v>47.76239</v>
      </c>
      <c r="AQ440" s="29">
        <f t="shared" si="87"/>
        <v>53.51405200000001</v>
      </c>
      <c r="AR440" s="26">
        <v>0.03630258</v>
      </c>
      <c r="AS440" s="26">
        <v>0.2845654</v>
      </c>
      <c r="AT440" s="26">
        <v>0.004594123</v>
      </c>
      <c r="AU440" s="26">
        <v>0.2471818</v>
      </c>
      <c r="AV440" s="30">
        <f t="shared" si="88"/>
        <v>0.5726439030000001</v>
      </c>
      <c r="AW440" s="26">
        <v>1.592899</v>
      </c>
      <c r="AX440" s="26">
        <v>0.2913214</v>
      </c>
      <c r="AY440" s="26">
        <v>0</v>
      </c>
      <c r="AZ440" s="26">
        <v>0.1104391</v>
      </c>
      <c r="BA440" s="26">
        <v>0</v>
      </c>
      <c r="BB440" s="26">
        <v>0</v>
      </c>
      <c r="BC440" s="26">
        <v>0.00108097</v>
      </c>
      <c r="BD440" s="31">
        <f t="shared" si="89"/>
        <v>1.99574047</v>
      </c>
      <c r="BE440" s="26">
        <f t="shared" si="90"/>
        <v>100.000000249</v>
      </c>
    </row>
    <row r="441" spans="1:57" ht="12" customHeight="1">
      <c r="A441" s="2" t="s">
        <v>77</v>
      </c>
      <c r="B441" s="4">
        <v>91</v>
      </c>
      <c r="C441" s="4" t="s">
        <v>472</v>
      </c>
      <c r="D441" s="2" t="s">
        <v>63</v>
      </c>
      <c r="E441" s="22">
        <v>7</v>
      </c>
      <c r="F441" s="45">
        <v>305.316384</v>
      </c>
      <c r="G441" s="44">
        <v>172.0904109589041</v>
      </c>
      <c r="H441" s="4" t="s">
        <v>761</v>
      </c>
      <c r="I441" s="4" t="s">
        <v>860</v>
      </c>
      <c r="J441" s="25">
        <v>11</v>
      </c>
      <c r="K441" s="4" t="s">
        <v>759</v>
      </c>
      <c r="L441" s="13" t="s">
        <v>444</v>
      </c>
      <c r="M441" s="13"/>
      <c r="N441" s="62" t="s">
        <v>1062</v>
      </c>
      <c r="O441" s="2" t="s">
        <v>1062</v>
      </c>
      <c r="P441" s="95" t="s">
        <v>9</v>
      </c>
      <c r="Q441" s="99" t="s">
        <v>9</v>
      </c>
      <c r="R441" s="2"/>
      <c r="S441" s="2"/>
      <c r="T441" s="2" t="s">
        <v>860</v>
      </c>
      <c r="U441" s="2" t="s">
        <v>860</v>
      </c>
      <c r="V441" s="2"/>
      <c r="W441" s="2"/>
      <c r="X441" s="2"/>
      <c r="Y441" s="2"/>
      <c r="Z441" s="26">
        <v>0.7510973</v>
      </c>
      <c r="AA441" s="26">
        <v>0</v>
      </c>
      <c r="AB441" s="26">
        <v>1.225397</v>
      </c>
      <c r="AC441" s="26">
        <v>0.138841</v>
      </c>
      <c r="AD441" s="26">
        <v>0.002063454</v>
      </c>
      <c r="AE441" s="26">
        <v>0</v>
      </c>
      <c r="AF441" s="27">
        <f t="shared" si="84"/>
        <v>2.117398754</v>
      </c>
      <c r="AG441" s="26">
        <v>19.31098</v>
      </c>
      <c r="AH441" s="26">
        <v>0.1456209</v>
      </c>
      <c r="AI441" s="26">
        <v>0.2031028</v>
      </c>
      <c r="AJ441" s="26">
        <v>0</v>
      </c>
      <c r="AK441" s="26">
        <v>0</v>
      </c>
      <c r="AL441" s="28">
        <f t="shared" si="85"/>
        <v>19.6597037</v>
      </c>
      <c r="AM441" s="26">
        <v>40.25003</v>
      </c>
      <c r="AN441" s="50">
        <f t="shared" si="86"/>
        <v>59.909733700000004</v>
      </c>
      <c r="AO441" s="26">
        <v>1.646636</v>
      </c>
      <c r="AP441" s="26">
        <v>32.6297</v>
      </c>
      <c r="AQ441" s="29">
        <f t="shared" si="87"/>
        <v>34.276336</v>
      </c>
      <c r="AR441" s="26">
        <v>0.01650763</v>
      </c>
      <c r="AS441" s="26">
        <v>0.09491889</v>
      </c>
      <c r="AT441" s="26">
        <v>0.005895583</v>
      </c>
      <c r="AU441" s="26">
        <v>0.104057</v>
      </c>
      <c r="AV441" s="30">
        <f t="shared" si="88"/>
        <v>0.221379103</v>
      </c>
      <c r="AW441" s="26">
        <v>2.518593</v>
      </c>
      <c r="AX441" s="26">
        <v>0.9447672</v>
      </c>
      <c r="AY441" s="26">
        <v>0</v>
      </c>
      <c r="AZ441" s="26">
        <v>0.01120161</v>
      </c>
      <c r="BA441" s="26">
        <v>0</v>
      </c>
      <c r="BB441" s="26">
        <v>0</v>
      </c>
      <c r="BC441" s="26">
        <v>0.0005895583</v>
      </c>
      <c r="BD441" s="31">
        <f t="shared" si="89"/>
        <v>3.4751513683000006</v>
      </c>
      <c r="BE441" s="26">
        <f t="shared" si="90"/>
        <v>99.99999892530002</v>
      </c>
    </row>
    <row r="442" spans="1:57" ht="12" customHeight="1">
      <c r="A442" s="2" t="s">
        <v>77</v>
      </c>
      <c r="B442" s="4">
        <v>91</v>
      </c>
      <c r="C442" s="4" t="s">
        <v>472</v>
      </c>
      <c r="D442" s="2" t="s">
        <v>63</v>
      </c>
      <c r="E442" s="22">
        <v>7</v>
      </c>
      <c r="F442" s="45">
        <v>377.299232</v>
      </c>
      <c r="G442" s="44">
        <v>133.3178082191781</v>
      </c>
      <c r="H442" s="4" t="s">
        <v>761</v>
      </c>
      <c r="I442" s="4" t="s">
        <v>860</v>
      </c>
      <c r="J442" s="25">
        <v>17</v>
      </c>
      <c r="K442" s="4" t="s">
        <v>891</v>
      </c>
      <c r="L442" s="13" t="s">
        <v>479</v>
      </c>
      <c r="M442" s="13"/>
      <c r="N442" s="63" t="s">
        <v>1062</v>
      </c>
      <c r="O442" s="2" t="s">
        <v>1062</v>
      </c>
      <c r="P442" s="95" t="s">
        <v>9</v>
      </c>
      <c r="Q442" s="100" t="s">
        <v>9</v>
      </c>
      <c r="R442" s="2" t="s">
        <v>860</v>
      </c>
      <c r="S442" s="2" t="s">
        <v>860</v>
      </c>
      <c r="T442" s="2" t="s">
        <v>860</v>
      </c>
      <c r="U442" s="2" t="s">
        <v>860</v>
      </c>
      <c r="V442" s="2"/>
      <c r="W442" s="2"/>
      <c r="X442" s="2"/>
      <c r="Y442" s="2"/>
      <c r="Z442" s="26">
        <v>0.8756948</v>
      </c>
      <c r="AA442" s="26">
        <v>0.01455118</v>
      </c>
      <c r="AB442" s="26">
        <v>1.775005</v>
      </c>
      <c r="AC442" s="26">
        <v>0.1063906</v>
      </c>
      <c r="AD442" s="26">
        <v>0.0004770879</v>
      </c>
      <c r="AE442" s="26">
        <v>0.002385439</v>
      </c>
      <c r="AF442" s="27">
        <f t="shared" si="84"/>
        <v>2.7745041069</v>
      </c>
      <c r="AG442" s="26">
        <v>17.4056</v>
      </c>
      <c r="AH442" s="26">
        <v>6.925884</v>
      </c>
      <c r="AI442" s="26">
        <v>20.91744</v>
      </c>
      <c r="AJ442" s="26">
        <v>0</v>
      </c>
      <c r="AK442" s="26">
        <v>0</v>
      </c>
      <c r="AL442" s="28">
        <f t="shared" si="85"/>
        <v>45.248924</v>
      </c>
      <c r="AM442" s="26">
        <v>36.72837</v>
      </c>
      <c r="AN442" s="50">
        <f t="shared" si="86"/>
        <v>81.977294</v>
      </c>
      <c r="AO442" s="26">
        <v>1.033134</v>
      </c>
      <c r="AP442" s="26">
        <v>13.88731</v>
      </c>
      <c r="AQ442" s="29">
        <f t="shared" si="87"/>
        <v>14.920444</v>
      </c>
      <c r="AR442" s="26">
        <v>0.02671692</v>
      </c>
      <c r="AS442" s="26">
        <v>0.04102955</v>
      </c>
      <c r="AT442" s="26">
        <v>0</v>
      </c>
      <c r="AU442" s="26">
        <v>0.00787195</v>
      </c>
      <c r="AV442" s="30">
        <f t="shared" si="88"/>
        <v>0.07561842</v>
      </c>
      <c r="AW442" s="26">
        <v>0.2378283</v>
      </c>
      <c r="AX442" s="26">
        <v>0.00548651</v>
      </c>
      <c r="AY442" s="26">
        <v>0</v>
      </c>
      <c r="AZ442" s="26">
        <v>0.008826125</v>
      </c>
      <c r="BA442" s="26">
        <v>0</v>
      </c>
      <c r="BB442" s="26">
        <v>0</v>
      </c>
      <c r="BC442" s="26">
        <v>0</v>
      </c>
      <c r="BD442" s="31">
        <f t="shared" si="89"/>
        <v>0.252140935</v>
      </c>
      <c r="BE442" s="26">
        <f t="shared" si="90"/>
        <v>100.0000014619</v>
      </c>
    </row>
    <row r="443" spans="1:57" ht="12" customHeight="1">
      <c r="A443" s="2" t="s">
        <v>78</v>
      </c>
      <c r="B443" s="4">
        <v>97</v>
      </c>
      <c r="C443" s="4" t="s">
        <v>472</v>
      </c>
      <c r="D443" s="2" t="s">
        <v>63</v>
      </c>
      <c r="E443" s="22">
        <v>7</v>
      </c>
      <c r="F443" s="45">
        <v>352.7531422743</v>
      </c>
      <c r="G443" s="44"/>
      <c r="H443" s="21" t="s">
        <v>761</v>
      </c>
      <c r="I443" s="4" t="s">
        <v>1054</v>
      </c>
      <c r="J443" s="25">
        <v>10</v>
      </c>
      <c r="K443" s="4" t="s">
        <v>253</v>
      </c>
      <c r="L443" s="49" t="s">
        <v>798</v>
      </c>
      <c r="M443" s="49"/>
      <c r="N443" s="61" t="s">
        <v>72</v>
      </c>
      <c r="P443" s="95" t="s">
        <v>8</v>
      </c>
      <c r="Q443" s="98" t="s">
        <v>72</v>
      </c>
      <c r="R443" s="22" t="s">
        <v>860</v>
      </c>
      <c r="Z443" s="26">
        <v>0.7422206</v>
      </c>
      <c r="AA443" s="26">
        <v>0.002806609</v>
      </c>
      <c r="AB443" s="26">
        <v>0.2832124</v>
      </c>
      <c r="AC443" s="26">
        <v>0.2462162</v>
      </c>
      <c r="AD443" s="26">
        <v>0.0002551463</v>
      </c>
      <c r="AE443" s="26">
        <v>0.01479849</v>
      </c>
      <c r="AF443" s="27">
        <f t="shared" si="84"/>
        <v>1.2895094453</v>
      </c>
      <c r="AG443" s="26">
        <v>0</v>
      </c>
      <c r="AH443" s="26">
        <v>3.058949</v>
      </c>
      <c r="AI443" s="26">
        <v>8.248625</v>
      </c>
      <c r="AJ443" s="26">
        <v>8.025117</v>
      </c>
      <c r="AK443" s="26">
        <v>0</v>
      </c>
      <c r="AL443" s="28">
        <f t="shared" si="85"/>
        <v>19.332691</v>
      </c>
      <c r="AM443" s="26">
        <v>5.749467</v>
      </c>
      <c r="AN443" s="50">
        <f t="shared" si="86"/>
        <v>25.082158</v>
      </c>
      <c r="AO443" s="26">
        <v>30.30092</v>
      </c>
      <c r="AP443" s="26">
        <v>43.18351</v>
      </c>
      <c r="AQ443" s="29">
        <f t="shared" si="87"/>
        <v>73.48443</v>
      </c>
      <c r="AR443" s="26">
        <v>0.01939112</v>
      </c>
      <c r="AS443" s="26">
        <v>0.08726004</v>
      </c>
      <c r="AT443" s="26">
        <v>0.001275731</v>
      </c>
      <c r="AU443" s="26">
        <v>0.0002551463</v>
      </c>
      <c r="AV443" s="30">
        <f t="shared" si="88"/>
        <v>0.10818203729999999</v>
      </c>
      <c r="AW443" s="26">
        <v>0.02525948</v>
      </c>
      <c r="AX443" s="26">
        <v>0.0002551463</v>
      </c>
      <c r="AY443" s="26">
        <v>0</v>
      </c>
      <c r="AZ443" s="26">
        <v>0.01020585</v>
      </c>
      <c r="BA443" s="26">
        <v>0</v>
      </c>
      <c r="BB443" s="26">
        <v>0</v>
      </c>
      <c r="BC443" s="26">
        <v>0</v>
      </c>
      <c r="BD443" s="31">
        <f t="shared" si="89"/>
        <v>0.0357204763</v>
      </c>
      <c r="BE443" s="26">
        <f t="shared" si="90"/>
        <v>99.9999999589</v>
      </c>
    </row>
    <row r="444" spans="1:57" ht="12" customHeight="1">
      <c r="A444" s="2" t="s">
        <v>78</v>
      </c>
      <c r="B444" s="4">
        <v>97</v>
      </c>
      <c r="C444" s="4" t="s">
        <v>472</v>
      </c>
      <c r="D444" s="2" t="s">
        <v>63</v>
      </c>
      <c r="E444" s="22">
        <v>7</v>
      </c>
      <c r="F444" s="45">
        <v>159.8608016327</v>
      </c>
      <c r="G444" s="44">
        <v>34.0218878248974</v>
      </c>
      <c r="H444" s="21" t="s">
        <v>761</v>
      </c>
      <c r="I444" s="4" t="s">
        <v>860</v>
      </c>
      <c r="J444" s="25">
        <v>21</v>
      </c>
      <c r="K444" s="4" t="s">
        <v>254</v>
      </c>
      <c r="L444" s="13" t="s">
        <v>741</v>
      </c>
      <c r="M444" s="13"/>
      <c r="N444" s="61" t="s">
        <v>1062</v>
      </c>
      <c r="P444" s="95" t="s">
        <v>9</v>
      </c>
      <c r="Q444" s="98" t="s">
        <v>9</v>
      </c>
      <c r="R444" s="22" t="s">
        <v>860</v>
      </c>
      <c r="S444" s="22" t="s">
        <v>860</v>
      </c>
      <c r="T444" s="22" t="s">
        <v>860</v>
      </c>
      <c r="U444" s="22" t="s">
        <v>860</v>
      </c>
      <c r="Z444" s="26">
        <v>0.8217574</v>
      </c>
      <c r="AA444" s="26">
        <v>0</v>
      </c>
      <c r="AB444" s="26">
        <v>2.218182</v>
      </c>
      <c r="AC444" s="26">
        <v>0.2448387</v>
      </c>
      <c r="AD444" s="26">
        <v>0.001125695</v>
      </c>
      <c r="AE444" s="26">
        <v>0</v>
      </c>
      <c r="AF444" s="27">
        <f t="shared" si="84"/>
        <v>3.285903795</v>
      </c>
      <c r="AG444" s="26">
        <v>0</v>
      </c>
      <c r="AH444" s="26">
        <v>7.696377</v>
      </c>
      <c r="AI444" s="26">
        <v>16.11039</v>
      </c>
      <c r="AJ444" s="26">
        <v>7.915325</v>
      </c>
      <c r="AK444" s="26">
        <v>0</v>
      </c>
      <c r="AL444" s="28">
        <f t="shared" si="85"/>
        <v>31.722092</v>
      </c>
      <c r="AM444" s="26">
        <v>27.51199</v>
      </c>
      <c r="AN444" s="50">
        <f t="shared" si="86"/>
        <v>59.234082</v>
      </c>
      <c r="AO444" s="26">
        <v>19.27415</v>
      </c>
      <c r="AP444" s="26">
        <v>17.91093</v>
      </c>
      <c r="AQ444" s="29">
        <f t="shared" si="87"/>
        <v>37.18508</v>
      </c>
      <c r="AR444" s="26">
        <v>0.04953058</v>
      </c>
      <c r="AS444" s="26">
        <v>0.1035639</v>
      </c>
      <c r="AT444" s="26">
        <v>0.009568408</v>
      </c>
      <c r="AU444" s="26">
        <v>0.005628475</v>
      </c>
      <c r="AV444" s="30">
        <f t="shared" si="88"/>
        <v>0.168291363</v>
      </c>
      <c r="AW444" s="26">
        <v>0.1013126</v>
      </c>
      <c r="AX444" s="26">
        <v>0</v>
      </c>
      <c r="AY444" s="26">
        <v>0</v>
      </c>
      <c r="AZ444" s="26">
        <v>0.02532814</v>
      </c>
      <c r="BA444" s="26">
        <v>0</v>
      </c>
      <c r="BB444" s="26">
        <v>0</v>
      </c>
      <c r="BC444" s="26">
        <v>0</v>
      </c>
      <c r="BD444" s="31">
        <f t="shared" si="89"/>
        <v>0.12664074</v>
      </c>
      <c r="BE444" s="26">
        <f t="shared" si="90"/>
        <v>99.99999789799999</v>
      </c>
    </row>
    <row r="445" spans="1:57" ht="12" customHeight="1">
      <c r="A445" s="2" t="s">
        <v>78</v>
      </c>
      <c r="B445" s="4">
        <v>97</v>
      </c>
      <c r="C445" s="4" t="s">
        <v>472</v>
      </c>
      <c r="D445" s="2" t="s">
        <v>63</v>
      </c>
      <c r="E445" s="22">
        <v>7</v>
      </c>
      <c r="F445" s="45">
        <v>14536.20249603</v>
      </c>
      <c r="G445" s="44">
        <v>2648.603283173735</v>
      </c>
      <c r="H445" s="21" t="s">
        <v>763</v>
      </c>
      <c r="I445" s="4" t="s">
        <v>860</v>
      </c>
      <c r="J445" s="25">
        <v>15</v>
      </c>
      <c r="K445" s="4" t="s">
        <v>255</v>
      </c>
      <c r="L445" s="13" t="s">
        <v>742</v>
      </c>
      <c r="M445" s="81" t="s">
        <v>860</v>
      </c>
      <c r="N445" s="61" t="s">
        <v>72</v>
      </c>
      <c r="P445" s="95" t="s">
        <v>1203</v>
      </c>
      <c r="Q445" s="98" t="s">
        <v>72</v>
      </c>
      <c r="R445" s="22" t="s">
        <v>860</v>
      </c>
      <c r="Z445" s="26">
        <v>0.9535266</v>
      </c>
      <c r="AA445" s="26">
        <v>0.01142322</v>
      </c>
      <c r="AB445" s="26">
        <v>0.7679565</v>
      </c>
      <c r="AC445" s="26">
        <v>0.2445623</v>
      </c>
      <c r="AD445" s="26">
        <v>0.05174195</v>
      </c>
      <c r="AE445" s="26">
        <v>0.02983041</v>
      </c>
      <c r="AF445" s="27">
        <f t="shared" si="84"/>
        <v>2.0590409800000002</v>
      </c>
      <c r="AG445" s="26">
        <v>0.0007305911</v>
      </c>
      <c r="AH445" s="26">
        <v>2.948647</v>
      </c>
      <c r="AI445" s="26">
        <v>3.953067</v>
      </c>
      <c r="AJ445" s="26">
        <v>2.514794</v>
      </c>
      <c r="AK445" s="26">
        <v>0</v>
      </c>
      <c r="AL445" s="28">
        <f t="shared" si="85"/>
        <v>9.4172385911</v>
      </c>
      <c r="AM445" s="26">
        <v>5.614852</v>
      </c>
      <c r="AN445" s="50">
        <f t="shared" si="86"/>
        <v>15.032090591100001</v>
      </c>
      <c r="AO445" s="26">
        <v>12.38348</v>
      </c>
      <c r="AP445" s="26">
        <v>29.47923</v>
      </c>
      <c r="AQ445" s="29">
        <f t="shared" si="87"/>
        <v>41.86271</v>
      </c>
      <c r="AR445" s="26">
        <v>0.5786343</v>
      </c>
      <c r="AS445" s="26">
        <v>35.14789</v>
      </c>
      <c r="AT445" s="26">
        <v>0.5110237</v>
      </c>
      <c r="AU445" s="26">
        <v>0.08345455</v>
      </c>
      <c r="AV445" s="30">
        <f t="shared" si="88"/>
        <v>36.321002549999996</v>
      </c>
      <c r="AW445" s="26">
        <v>0.8038297</v>
      </c>
      <c r="AX445" s="26">
        <v>0.06967857</v>
      </c>
      <c r="AY445" s="26">
        <v>0.03827554</v>
      </c>
      <c r="AZ445" s="26">
        <v>1.041606</v>
      </c>
      <c r="BA445" s="26">
        <v>0.07155459</v>
      </c>
      <c r="BB445" s="26">
        <v>0.003516743</v>
      </c>
      <c r="BC445" s="26">
        <v>2.696698</v>
      </c>
      <c r="BD445" s="31">
        <f t="shared" si="89"/>
        <v>4.725159143</v>
      </c>
      <c r="BE445" s="26">
        <f t="shared" si="90"/>
        <v>100.00000326409999</v>
      </c>
    </row>
    <row r="446" spans="1:57" ht="12" customHeight="1">
      <c r="A446" s="2" t="s">
        <v>77</v>
      </c>
      <c r="B446" s="4">
        <v>91</v>
      </c>
      <c r="C446" s="4" t="s">
        <v>472</v>
      </c>
      <c r="D446" s="2" t="s">
        <v>63</v>
      </c>
      <c r="E446" s="22">
        <v>7</v>
      </c>
      <c r="F446" s="45">
        <v>1229.68064</v>
      </c>
      <c r="G446" s="44">
        <v>91.86027397260274</v>
      </c>
      <c r="H446" s="4" t="s">
        <v>763</v>
      </c>
      <c r="I446" s="4" t="s">
        <v>860</v>
      </c>
      <c r="J446" s="25">
        <v>4</v>
      </c>
      <c r="K446" s="4" t="s">
        <v>892</v>
      </c>
      <c r="L446" s="13" t="s">
        <v>480</v>
      </c>
      <c r="M446" s="13"/>
      <c r="N446" s="62" t="s">
        <v>1062</v>
      </c>
      <c r="O446" s="2" t="s">
        <v>1062</v>
      </c>
      <c r="P446" s="95" t="s">
        <v>9</v>
      </c>
      <c r="Q446" s="99" t="s">
        <v>9</v>
      </c>
      <c r="R446" s="2"/>
      <c r="S446" s="2"/>
      <c r="T446" s="2" t="s">
        <v>860</v>
      </c>
      <c r="U446" s="2" t="s">
        <v>860</v>
      </c>
      <c r="V446" s="2"/>
      <c r="W446" s="2"/>
      <c r="X446" s="2"/>
      <c r="Y446" s="2"/>
      <c r="Z446" s="26">
        <v>0.2096872</v>
      </c>
      <c r="AA446" s="26">
        <v>0.001024649</v>
      </c>
      <c r="AB446" s="26">
        <v>1.615287</v>
      </c>
      <c r="AC446" s="26">
        <v>0.02729959</v>
      </c>
      <c r="AD446" s="26">
        <v>0.0005123247</v>
      </c>
      <c r="AE446" s="26">
        <v>0.0001463785</v>
      </c>
      <c r="AF446" s="27">
        <f t="shared" si="84"/>
        <v>1.8539571421999999</v>
      </c>
      <c r="AG446" s="26">
        <v>9.482691</v>
      </c>
      <c r="AH446" s="26">
        <v>19.42018</v>
      </c>
      <c r="AI446" s="26">
        <v>20.98789</v>
      </c>
      <c r="AJ446" s="26">
        <v>0</v>
      </c>
      <c r="AK446" s="26">
        <v>0</v>
      </c>
      <c r="AL446" s="28">
        <f t="shared" si="85"/>
        <v>49.890761</v>
      </c>
      <c r="AM446" s="26">
        <v>16.06892</v>
      </c>
      <c r="AN446" s="50">
        <f t="shared" si="86"/>
        <v>65.95968099999999</v>
      </c>
      <c r="AO446" s="26">
        <v>0.7407483</v>
      </c>
      <c r="AP446" s="26">
        <v>30.99155</v>
      </c>
      <c r="AQ446" s="29">
        <f t="shared" si="87"/>
        <v>31.7322983</v>
      </c>
      <c r="AR446" s="26">
        <v>0.0204198</v>
      </c>
      <c r="AS446" s="26">
        <v>0.0278851</v>
      </c>
      <c r="AT446" s="26">
        <v>0.0004391354</v>
      </c>
      <c r="AU446" s="26">
        <v>0.007026167</v>
      </c>
      <c r="AV446" s="30">
        <f t="shared" si="88"/>
        <v>0.055770202399999996</v>
      </c>
      <c r="AW446" s="26">
        <v>0.306297</v>
      </c>
      <c r="AX446" s="26">
        <v>0.08943725</v>
      </c>
      <c r="AY446" s="26">
        <v>0</v>
      </c>
      <c r="AZ446" s="26">
        <v>0.002561623</v>
      </c>
      <c r="BA446" s="26">
        <v>0</v>
      </c>
      <c r="BB446" s="26">
        <v>0</v>
      </c>
      <c r="BC446" s="26">
        <v>0</v>
      </c>
      <c r="BD446" s="31">
        <f t="shared" si="89"/>
        <v>0.39829587299999997</v>
      </c>
      <c r="BE446" s="26">
        <f t="shared" si="90"/>
        <v>100.00000251759998</v>
      </c>
    </row>
    <row r="447" spans="1:57" ht="12" customHeight="1">
      <c r="A447" s="2" t="s">
        <v>490</v>
      </c>
      <c r="B447" s="4">
        <v>91</v>
      </c>
      <c r="C447" s="4" t="s">
        <v>490</v>
      </c>
      <c r="D447" s="2" t="s">
        <v>64</v>
      </c>
      <c r="E447" s="22">
        <v>7</v>
      </c>
      <c r="F447" s="45">
        <v>1324.47757</v>
      </c>
      <c r="G447" s="44">
        <v>797.527397260274</v>
      </c>
      <c r="H447" s="4" t="s">
        <v>665</v>
      </c>
      <c r="I447" s="4" t="s">
        <v>860</v>
      </c>
      <c r="J447" s="25">
        <v>0</v>
      </c>
      <c r="K447" s="4" t="s">
        <v>1190</v>
      </c>
      <c r="L447" s="13" t="s">
        <v>523</v>
      </c>
      <c r="M447" s="13"/>
      <c r="N447" s="60" t="s">
        <v>483</v>
      </c>
      <c r="O447" s="22" t="s">
        <v>483</v>
      </c>
      <c r="P447" s="95" t="s">
        <v>1203</v>
      </c>
      <c r="Q447" s="97" t="s">
        <v>1203</v>
      </c>
      <c r="V447" s="22" t="s">
        <v>860</v>
      </c>
      <c r="Z447" s="26">
        <v>0</v>
      </c>
      <c r="AA447" s="26">
        <v>0</v>
      </c>
      <c r="AB447" s="26">
        <v>0.05116761</v>
      </c>
      <c r="AC447" s="26">
        <v>0</v>
      </c>
      <c r="AD447" s="26">
        <v>0</v>
      </c>
      <c r="AE447" s="26">
        <v>6.795168E-05</v>
      </c>
      <c r="AF447" s="27">
        <f t="shared" si="84"/>
        <v>0.05123556168</v>
      </c>
      <c r="AG447" s="26">
        <v>0</v>
      </c>
      <c r="AH447" s="26">
        <v>0</v>
      </c>
      <c r="AI447" s="26">
        <v>0</v>
      </c>
      <c r="AJ447" s="26">
        <v>0</v>
      </c>
      <c r="AK447" s="26">
        <v>0</v>
      </c>
      <c r="AL447" s="28">
        <f t="shared" si="85"/>
        <v>0</v>
      </c>
      <c r="AM447" s="26">
        <v>0</v>
      </c>
      <c r="AN447" s="50">
        <f t="shared" si="86"/>
        <v>0</v>
      </c>
      <c r="AO447" s="26">
        <v>8.470924</v>
      </c>
      <c r="AP447" s="26">
        <v>6.433461</v>
      </c>
      <c r="AQ447" s="29">
        <f t="shared" si="87"/>
        <v>14.904385000000001</v>
      </c>
      <c r="AR447" s="26">
        <v>0.2300164</v>
      </c>
      <c r="AS447" s="26">
        <v>42.6093</v>
      </c>
      <c r="AT447" s="26">
        <v>0.07032999</v>
      </c>
      <c r="AU447" s="26">
        <v>0.3792383</v>
      </c>
      <c r="AV447" s="30">
        <f t="shared" si="88"/>
        <v>43.28888468999999</v>
      </c>
      <c r="AW447" s="26">
        <v>3.955943</v>
      </c>
      <c r="AX447" s="26">
        <v>0.5167046</v>
      </c>
      <c r="AY447" s="26">
        <v>2.266528</v>
      </c>
      <c r="AZ447" s="26">
        <v>0.153231</v>
      </c>
      <c r="BA447" s="26">
        <v>0.03689776</v>
      </c>
      <c r="BB447" s="26">
        <v>0</v>
      </c>
      <c r="BC447" s="26">
        <v>34.82619</v>
      </c>
      <c r="BD447" s="31">
        <f t="shared" si="89"/>
        <v>41.75549436</v>
      </c>
      <c r="BE447" s="26">
        <f t="shared" si="90"/>
        <v>99.99999961167998</v>
      </c>
    </row>
    <row r="448" spans="1:57" ht="12" customHeight="1">
      <c r="A448" s="2" t="s">
        <v>490</v>
      </c>
      <c r="B448" s="4">
        <v>91</v>
      </c>
      <c r="C448" s="4" t="s">
        <v>490</v>
      </c>
      <c r="D448" s="2" t="s">
        <v>64</v>
      </c>
      <c r="E448" s="22">
        <v>7</v>
      </c>
      <c r="F448" s="45">
        <v>2206.33574</v>
      </c>
      <c r="G448" s="44">
        <v>702.5013698630137</v>
      </c>
      <c r="H448" s="4" t="s">
        <v>761</v>
      </c>
      <c r="I448" s="4" t="s">
        <v>860</v>
      </c>
      <c r="J448" s="25">
        <v>3</v>
      </c>
      <c r="K448" s="4" t="s">
        <v>1191</v>
      </c>
      <c r="L448" s="13" t="s">
        <v>407</v>
      </c>
      <c r="M448" s="13"/>
      <c r="N448" s="62" t="s">
        <v>483</v>
      </c>
      <c r="O448" s="2" t="s">
        <v>857</v>
      </c>
      <c r="P448" s="95" t="s">
        <v>1203</v>
      </c>
      <c r="Q448" s="99" t="s">
        <v>1203</v>
      </c>
      <c r="R448" s="2"/>
      <c r="S448" s="2"/>
      <c r="T448" s="2"/>
      <c r="U448" s="2"/>
      <c r="V448" s="2" t="s">
        <v>860</v>
      </c>
      <c r="W448" s="2"/>
      <c r="X448" s="2"/>
      <c r="Y448" s="2"/>
      <c r="Z448" s="26">
        <v>0.03055285</v>
      </c>
      <c r="AA448" s="26">
        <v>0.0001223745</v>
      </c>
      <c r="AB448" s="26">
        <v>0.01415466</v>
      </c>
      <c r="AC448" s="26">
        <v>0.06579672</v>
      </c>
      <c r="AD448" s="26">
        <v>0.003956778</v>
      </c>
      <c r="AE448" s="26">
        <v>0.02516837</v>
      </c>
      <c r="AF448" s="27">
        <f t="shared" si="84"/>
        <v>0.1397517525</v>
      </c>
      <c r="AG448" s="26">
        <v>1.056541</v>
      </c>
      <c r="AH448" s="26">
        <v>7.78139</v>
      </c>
      <c r="AI448" s="26">
        <v>0</v>
      </c>
      <c r="AJ448" s="26">
        <v>0</v>
      </c>
      <c r="AK448" s="26">
        <v>0</v>
      </c>
      <c r="AL448" s="28">
        <f t="shared" si="85"/>
        <v>8.837931</v>
      </c>
      <c r="AM448" s="26">
        <v>6.383791</v>
      </c>
      <c r="AN448" s="50">
        <f t="shared" si="86"/>
        <v>15.221722</v>
      </c>
      <c r="AO448" s="26">
        <v>13.66283</v>
      </c>
      <c r="AP448" s="26">
        <v>27.83838</v>
      </c>
      <c r="AQ448" s="29">
        <f t="shared" si="87"/>
        <v>41.50121</v>
      </c>
      <c r="AR448" s="26">
        <v>11.6246</v>
      </c>
      <c r="AS448" s="26">
        <v>26.60268</v>
      </c>
      <c r="AT448" s="26">
        <v>2.396094</v>
      </c>
      <c r="AU448" s="26">
        <v>0.92919</v>
      </c>
      <c r="AV448" s="30">
        <f t="shared" si="88"/>
        <v>41.552564</v>
      </c>
      <c r="AW448" s="26">
        <v>0.5937613</v>
      </c>
      <c r="AX448" s="26">
        <v>0.3317166</v>
      </c>
      <c r="AY448" s="26">
        <v>0</v>
      </c>
      <c r="AZ448" s="26">
        <v>0.6129333</v>
      </c>
      <c r="BA448" s="26">
        <v>0.046176</v>
      </c>
      <c r="BB448" s="26">
        <v>0</v>
      </c>
      <c r="BC448" s="26">
        <v>0.0001631661</v>
      </c>
      <c r="BD448" s="31">
        <f t="shared" si="89"/>
        <v>1.5847503661</v>
      </c>
      <c r="BE448" s="26">
        <f t="shared" si="90"/>
        <v>99.99999811859999</v>
      </c>
    </row>
    <row r="449" spans="1:57" ht="12" customHeight="1">
      <c r="A449" s="2" t="s">
        <v>490</v>
      </c>
      <c r="B449" s="4">
        <v>91</v>
      </c>
      <c r="C449" s="4" t="s">
        <v>490</v>
      </c>
      <c r="D449" s="2" t="s">
        <v>64</v>
      </c>
      <c r="E449" s="22">
        <v>7</v>
      </c>
      <c r="F449" s="45">
        <v>2294.46323</v>
      </c>
      <c r="G449" s="44">
        <v>870.6109589041096</v>
      </c>
      <c r="H449" s="4" t="s">
        <v>761</v>
      </c>
      <c r="I449" s="4" t="s">
        <v>860</v>
      </c>
      <c r="J449" s="25">
        <v>2</v>
      </c>
      <c r="K449" s="4" t="s">
        <v>1192</v>
      </c>
      <c r="L449" s="13" t="s">
        <v>409</v>
      </c>
      <c r="M449" s="13"/>
      <c r="N449" s="63" t="s">
        <v>72</v>
      </c>
      <c r="O449" s="2" t="s">
        <v>1062</v>
      </c>
      <c r="P449" s="95" t="s">
        <v>8</v>
      </c>
      <c r="Q449" s="100" t="s">
        <v>72</v>
      </c>
      <c r="R449" s="2" t="s">
        <v>860</v>
      </c>
      <c r="S449" s="2"/>
      <c r="T449" s="2"/>
      <c r="U449" s="2"/>
      <c r="V449" s="2"/>
      <c r="W449" s="2"/>
      <c r="X449" s="2"/>
      <c r="Y449" s="2"/>
      <c r="Z449" s="26">
        <v>0.02973257</v>
      </c>
      <c r="AA449" s="26">
        <v>0.0004707003</v>
      </c>
      <c r="AB449" s="26">
        <v>0.02581006</v>
      </c>
      <c r="AC449" s="26">
        <v>0.06868301</v>
      </c>
      <c r="AD449" s="26">
        <v>0.0009806256</v>
      </c>
      <c r="AE449" s="26">
        <v>0.02443719</v>
      </c>
      <c r="AF449" s="27">
        <f t="shared" si="84"/>
        <v>0.1501141559</v>
      </c>
      <c r="AG449" s="26">
        <v>7.129462</v>
      </c>
      <c r="AH449" s="26">
        <v>11.74468</v>
      </c>
      <c r="AI449" s="26">
        <v>3.922502E-05</v>
      </c>
      <c r="AJ449" s="26">
        <v>0</v>
      </c>
      <c r="AK449" s="26">
        <v>0</v>
      </c>
      <c r="AL449" s="28">
        <f t="shared" si="85"/>
        <v>18.87418122502</v>
      </c>
      <c r="AM449" s="26">
        <v>15.18279</v>
      </c>
      <c r="AN449" s="50">
        <f t="shared" si="86"/>
        <v>34.05697122502</v>
      </c>
      <c r="AO449" s="26">
        <v>10.10001</v>
      </c>
      <c r="AP449" s="26">
        <v>15.16392</v>
      </c>
      <c r="AQ449" s="29">
        <f t="shared" si="87"/>
        <v>25.26393</v>
      </c>
      <c r="AR449" s="26">
        <v>5.469851</v>
      </c>
      <c r="AS449" s="26">
        <v>25.7353</v>
      </c>
      <c r="AT449" s="26">
        <v>1.217702</v>
      </c>
      <c r="AU449" s="26">
        <v>1.755006</v>
      </c>
      <c r="AV449" s="30">
        <f t="shared" si="88"/>
        <v>34.177859000000005</v>
      </c>
      <c r="AW449" s="26">
        <v>0.2732023</v>
      </c>
      <c r="AX449" s="26">
        <v>0.6016334</v>
      </c>
      <c r="AY449" s="26">
        <v>0.8619699</v>
      </c>
      <c r="AZ449" s="26">
        <v>2.448348</v>
      </c>
      <c r="BA449" s="26">
        <v>1.922928</v>
      </c>
      <c r="BB449" s="26">
        <v>0</v>
      </c>
      <c r="BC449" s="26">
        <v>0.2430383</v>
      </c>
      <c r="BD449" s="31">
        <f t="shared" si="89"/>
        <v>6.3511199</v>
      </c>
      <c r="BE449" s="26">
        <f t="shared" si="90"/>
        <v>99.99999428092</v>
      </c>
    </row>
    <row r="450" spans="1:57" ht="12" customHeight="1">
      <c r="A450" s="2" t="s">
        <v>490</v>
      </c>
      <c r="B450" s="4">
        <v>91</v>
      </c>
      <c r="C450" s="4" t="s">
        <v>490</v>
      </c>
      <c r="D450" s="2" t="s">
        <v>64</v>
      </c>
      <c r="E450" s="22">
        <v>7</v>
      </c>
      <c r="F450" s="45">
        <v>8336.92672</v>
      </c>
      <c r="G450" s="44">
        <v>2163.4424657534246</v>
      </c>
      <c r="H450" s="4" t="s">
        <v>763</v>
      </c>
      <c r="I450" s="4" t="s">
        <v>860</v>
      </c>
      <c r="J450" s="25">
        <v>4</v>
      </c>
      <c r="K450" s="4" t="s">
        <v>1193</v>
      </c>
      <c r="L450" s="13" t="s">
        <v>410</v>
      </c>
      <c r="M450" s="13"/>
      <c r="N450" s="62" t="s">
        <v>483</v>
      </c>
      <c r="O450" s="2"/>
      <c r="P450" s="95" t="s">
        <v>1203</v>
      </c>
      <c r="Q450" s="99" t="s">
        <v>1203</v>
      </c>
      <c r="R450" s="2"/>
      <c r="S450" s="2"/>
      <c r="T450" s="2"/>
      <c r="U450" s="2"/>
      <c r="V450" s="2" t="s">
        <v>860</v>
      </c>
      <c r="W450" s="2"/>
      <c r="X450" s="2"/>
      <c r="Y450" s="2"/>
      <c r="Z450" s="26">
        <v>0.1179283</v>
      </c>
      <c r="AA450" s="26">
        <v>0.00391871</v>
      </c>
      <c r="AB450" s="26">
        <v>0.0670067</v>
      </c>
      <c r="AC450" s="26">
        <v>0.1109869</v>
      </c>
      <c r="AD450" s="26">
        <v>0.01719698</v>
      </c>
      <c r="AE450" s="26">
        <v>0.03144684</v>
      </c>
      <c r="AF450" s="27">
        <f t="shared" si="84"/>
        <v>0.34848442999999996</v>
      </c>
      <c r="AG450" s="26">
        <v>6.691504</v>
      </c>
      <c r="AH450" s="26">
        <v>6.665995</v>
      </c>
      <c r="AI450" s="26">
        <v>1.079534E-05</v>
      </c>
      <c r="AJ450" s="26">
        <v>0</v>
      </c>
      <c r="AK450" s="26">
        <v>0</v>
      </c>
      <c r="AL450" s="28">
        <f t="shared" si="85"/>
        <v>13.35750979534</v>
      </c>
      <c r="AM450" s="26">
        <v>8.303951</v>
      </c>
      <c r="AN450" s="50">
        <f t="shared" si="86"/>
        <v>21.66146079534</v>
      </c>
      <c r="AO450" s="26">
        <v>11.65287</v>
      </c>
      <c r="AP450" s="26">
        <v>21.54625</v>
      </c>
      <c r="AQ450" s="29">
        <f t="shared" si="87"/>
        <v>33.19912</v>
      </c>
      <c r="AR450" s="26">
        <v>3.51776</v>
      </c>
      <c r="AS450" s="26">
        <v>31.19514</v>
      </c>
      <c r="AT450" s="26">
        <v>2.550713</v>
      </c>
      <c r="AU450" s="26">
        <v>1.501729</v>
      </c>
      <c r="AV450" s="30">
        <f t="shared" si="88"/>
        <v>38.765342</v>
      </c>
      <c r="AW450" s="26">
        <v>1.394802</v>
      </c>
      <c r="AX450" s="26">
        <v>0.4724798</v>
      </c>
      <c r="AY450" s="26">
        <v>0.3587617</v>
      </c>
      <c r="AZ450" s="26">
        <v>0.9171184</v>
      </c>
      <c r="BA450" s="26">
        <v>0.5342399</v>
      </c>
      <c r="BB450" s="26">
        <v>0</v>
      </c>
      <c r="BC450" s="26">
        <v>2.348181</v>
      </c>
      <c r="BD450" s="31">
        <f t="shared" si="89"/>
        <v>6.0255828000000005</v>
      </c>
      <c r="BE450" s="26">
        <f t="shared" si="90"/>
        <v>99.99999002534</v>
      </c>
    </row>
    <row r="451" spans="1:57" ht="12" customHeight="1">
      <c r="A451" s="2" t="s">
        <v>490</v>
      </c>
      <c r="B451" s="4">
        <v>91</v>
      </c>
      <c r="C451" s="4" t="s">
        <v>490</v>
      </c>
      <c r="D451" s="2" t="s">
        <v>64</v>
      </c>
      <c r="E451" s="22">
        <v>7</v>
      </c>
      <c r="F451" s="45">
        <v>31558.3959</v>
      </c>
      <c r="G451" s="44">
        <v>3571.797260273973</v>
      </c>
      <c r="H451" s="4" t="s">
        <v>763</v>
      </c>
      <c r="I451" s="4" t="s">
        <v>860</v>
      </c>
      <c r="J451" s="25">
        <v>5</v>
      </c>
      <c r="K451" s="4" t="s">
        <v>1194</v>
      </c>
      <c r="L451" s="13" t="s">
        <v>411</v>
      </c>
      <c r="M451" s="13"/>
      <c r="N451" s="62" t="s">
        <v>1203</v>
      </c>
      <c r="O451" s="2" t="s">
        <v>857</v>
      </c>
      <c r="P451" s="95" t="s">
        <v>1203</v>
      </c>
      <c r="Q451" s="99" t="s">
        <v>1203</v>
      </c>
      <c r="R451" s="2"/>
      <c r="S451" s="2"/>
      <c r="T451" s="2"/>
      <c r="U451" s="2"/>
      <c r="V451" s="2"/>
      <c r="W451" s="2"/>
      <c r="X451" s="2"/>
      <c r="Y451" s="2"/>
      <c r="Z451" s="26">
        <v>0.1456129</v>
      </c>
      <c r="AA451" s="26">
        <v>0.004796822</v>
      </c>
      <c r="AB451" s="26">
        <v>0.09544021</v>
      </c>
      <c r="AC451" s="26">
        <v>0.1644095</v>
      </c>
      <c r="AD451" s="26">
        <v>0.01707406</v>
      </c>
      <c r="AE451" s="26">
        <v>0.0416428</v>
      </c>
      <c r="AF451" s="27">
        <f t="shared" si="84"/>
        <v>0.46897629199999996</v>
      </c>
      <c r="AG451" s="26">
        <v>5.404703</v>
      </c>
      <c r="AH451" s="26">
        <v>5.144454</v>
      </c>
      <c r="AI451" s="26">
        <v>4.848155E-05</v>
      </c>
      <c r="AJ451" s="26">
        <v>0</v>
      </c>
      <c r="AK451" s="26">
        <v>0</v>
      </c>
      <c r="AL451" s="28">
        <f t="shared" si="85"/>
        <v>10.549205481549999</v>
      </c>
      <c r="AM451" s="26">
        <v>6.327344</v>
      </c>
      <c r="AN451" s="50">
        <f t="shared" si="86"/>
        <v>16.87654948155</v>
      </c>
      <c r="AO451" s="26">
        <v>12.90954</v>
      </c>
      <c r="AP451" s="26">
        <v>25.69801</v>
      </c>
      <c r="AQ451" s="29">
        <f t="shared" si="87"/>
        <v>38.60755</v>
      </c>
      <c r="AR451" s="26">
        <v>5.418258</v>
      </c>
      <c r="AS451" s="26">
        <v>27.6069</v>
      </c>
      <c r="AT451" s="26">
        <v>1.410833</v>
      </c>
      <c r="AU451" s="26">
        <v>1.263232</v>
      </c>
      <c r="AV451" s="30">
        <f t="shared" si="88"/>
        <v>35.699222999999996</v>
      </c>
      <c r="AW451" s="26">
        <v>1.787506</v>
      </c>
      <c r="AX451" s="26">
        <v>0.7022866</v>
      </c>
      <c r="AY451" s="26">
        <v>1.333824</v>
      </c>
      <c r="AZ451" s="26">
        <v>1.476161</v>
      </c>
      <c r="BA451" s="26">
        <v>0.4291815</v>
      </c>
      <c r="BB451" s="26">
        <v>0</v>
      </c>
      <c r="BC451" s="26">
        <v>2.618734</v>
      </c>
      <c r="BD451" s="31">
        <f t="shared" si="89"/>
        <v>8.3476931</v>
      </c>
      <c r="BE451" s="26">
        <f t="shared" si="90"/>
        <v>99.99999187355</v>
      </c>
    </row>
    <row r="452" spans="1:57" ht="12" customHeight="1">
      <c r="A452" s="2" t="s">
        <v>490</v>
      </c>
      <c r="B452" s="4">
        <v>91</v>
      </c>
      <c r="C452" s="4" t="s">
        <v>490</v>
      </c>
      <c r="D452" s="2" t="s">
        <v>64</v>
      </c>
      <c r="E452" s="22">
        <v>7</v>
      </c>
      <c r="F452" s="45">
        <v>1523.43936</v>
      </c>
      <c r="G452" s="44">
        <v>138.85890410958905</v>
      </c>
      <c r="H452" s="4" t="s">
        <v>761</v>
      </c>
      <c r="I452" s="4" t="s">
        <v>860</v>
      </c>
      <c r="J452" s="25">
        <v>1</v>
      </c>
      <c r="K452" s="4" t="s">
        <v>1195</v>
      </c>
      <c r="L452" s="13" t="s">
        <v>412</v>
      </c>
      <c r="M452" s="13"/>
      <c r="N452" s="62" t="s">
        <v>72</v>
      </c>
      <c r="O452" s="2" t="s">
        <v>1062</v>
      </c>
      <c r="P452" s="95" t="s">
        <v>8</v>
      </c>
      <c r="Q452" s="99" t="s">
        <v>72</v>
      </c>
      <c r="R452" s="2"/>
      <c r="S452" s="2"/>
      <c r="T452" s="2"/>
      <c r="U452" s="2"/>
      <c r="V452" s="2"/>
      <c r="W452" s="2"/>
      <c r="X452" s="2"/>
      <c r="Y452" s="2"/>
      <c r="Z452" s="26">
        <v>0.004726339</v>
      </c>
      <c r="AA452" s="26">
        <v>5.907924E-05</v>
      </c>
      <c r="AB452" s="26">
        <v>0.09694903</v>
      </c>
      <c r="AC452" s="26">
        <v>0.04200534</v>
      </c>
      <c r="AD452" s="26">
        <v>0.0007680301</v>
      </c>
      <c r="AE452" s="26">
        <v>0.01630587</v>
      </c>
      <c r="AF452" s="27">
        <f t="shared" si="84"/>
        <v>0.16081368834</v>
      </c>
      <c r="AG452" s="26">
        <v>11.18807</v>
      </c>
      <c r="AH452" s="26">
        <v>9.652307</v>
      </c>
      <c r="AI452" s="26">
        <v>0</v>
      </c>
      <c r="AJ452" s="26">
        <v>0</v>
      </c>
      <c r="AK452" s="26">
        <v>0</v>
      </c>
      <c r="AL452" s="28">
        <f t="shared" si="85"/>
        <v>20.840377</v>
      </c>
      <c r="AM452" s="26">
        <v>7.710077</v>
      </c>
      <c r="AN452" s="50">
        <f t="shared" si="86"/>
        <v>28.550454000000002</v>
      </c>
      <c r="AO452" s="26">
        <v>15.71774</v>
      </c>
      <c r="AP452" s="26">
        <v>39.70024</v>
      </c>
      <c r="AQ452" s="29">
        <f t="shared" si="87"/>
        <v>55.41798</v>
      </c>
      <c r="AR452" s="26">
        <v>6.065784</v>
      </c>
      <c r="AS452" s="26">
        <v>7.879753</v>
      </c>
      <c r="AT452" s="26">
        <v>0.7274427</v>
      </c>
      <c r="AU452" s="26">
        <v>0.5058955</v>
      </c>
      <c r="AV452" s="30">
        <f t="shared" si="88"/>
        <v>15.178875199999998</v>
      </c>
      <c r="AW452" s="26">
        <v>0.4538467</v>
      </c>
      <c r="AX452" s="26">
        <v>0.1901761</v>
      </c>
      <c r="AY452" s="26">
        <v>0</v>
      </c>
      <c r="AZ452" s="26">
        <v>0.03615649</v>
      </c>
      <c r="BA452" s="26">
        <v>0.01146137</v>
      </c>
      <c r="BB452" s="26">
        <v>0</v>
      </c>
      <c r="BC452" s="26">
        <v>0.0002363169</v>
      </c>
      <c r="BD452" s="31">
        <f t="shared" si="89"/>
        <v>0.6918769769</v>
      </c>
      <c r="BE452" s="26">
        <f t="shared" si="90"/>
        <v>99.99999986524</v>
      </c>
    </row>
    <row r="453" spans="1:57" ht="12" customHeight="1">
      <c r="A453" s="2" t="s">
        <v>490</v>
      </c>
      <c r="B453" s="4">
        <v>91</v>
      </c>
      <c r="C453" s="4" t="s">
        <v>490</v>
      </c>
      <c r="D453" s="2" t="s">
        <v>64</v>
      </c>
      <c r="E453" s="22">
        <v>7</v>
      </c>
      <c r="F453" s="45">
        <v>48830.4148</v>
      </c>
      <c r="G453" s="44">
        <v>5217.319178082192</v>
      </c>
      <c r="H453" s="4" t="s">
        <v>763</v>
      </c>
      <c r="I453" s="4" t="s">
        <v>860</v>
      </c>
      <c r="J453" s="25">
        <v>5</v>
      </c>
      <c r="K453" s="4" t="s">
        <v>1196</v>
      </c>
      <c r="L453" s="13" t="s">
        <v>413</v>
      </c>
      <c r="M453" s="13"/>
      <c r="N453" s="62" t="s">
        <v>1203</v>
      </c>
      <c r="O453" s="2" t="s">
        <v>857</v>
      </c>
      <c r="P453" s="95" t="s">
        <v>1203</v>
      </c>
      <c r="Q453" s="99" t="s">
        <v>1203</v>
      </c>
      <c r="R453" s="2"/>
      <c r="S453" s="2"/>
      <c r="T453" s="2"/>
      <c r="U453" s="2"/>
      <c r="V453" s="2"/>
      <c r="W453" s="2"/>
      <c r="X453" s="2"/>
      <c r="Y453" s="2"/>
      <c r="Z453" s="26">
        <v>0.1444318</v>
      </c>
      <c r="AA453" s="26">
        <v>0.00467229</v>
      </c>
      <c r="AB453" s="26">
        <v>0.1262661</v>
      </c>
      <c r="AC453" s="26">
        <v>0.1465256</v>
      </c>
      <c r="AD453" s="26">
        <v>0.01158028</v>
      </c>
      <c r="AE453" s="26">
        <v>0.04343294</v>
      </c>
      <c r="AF453" s="27">
        <f t="shared" si="84"/>
        <v>0.47690900999999997</v>
      </c>
      <c r="AG453" s="26">
        <v>6.629334</v>
      </c>
      <c r="AH453" s="26">
        <v>5.352002</v>
      </c>
      <c r="AI453" s="26">
        <v>5.713648E-05</v>
      </c>
      <c r="AJ453" s="26">
        <v>0</v>
      </c>
      <c r="AK453" s="26">
        <v>0.0005529337</v>
      </c>
      <c r="AL453" s="28">
        <f t="shared" si="85"/>
        <v>11.98194607018</v>
      </c>
      <c r="AM453" s="26">
        <v>6.501544</v>
      </c>
      <c r="AN453" s="50">
        <f t="shared" si="86"/>
        <v>18.48349007018</v>
      </c>
      <c r="AO453" s="26">
        <v>14.23741</v>
      </c>
      <c r="AP453" s="26">
        <v>34.44427</v>
      </c>
      <c r="AQ453" s="29">
        <f t="shared" si="87"/>
        <v>48.68168</v>
      </c>
      <c r="AR453" s="26">
        <v>4.051944</v>
      </c>
      <c r="AS453" s="26">
        <v>18.95092</v>
      </c>
      <c r="AT453" s="26">
        <v>0.9664268</v>
      </c>
      <c r="AU453" s="26">
        <v>1.021687</v>
      </c>
      <c r="AV453" s="30">
        <f t="shared" si="88"/>
        <v>24.9909778</v>
      </c>
      <c r="AW453" s="26">
        <v>1.700378</v>
      </c>
      <c r="AX453" s="26">
        <v>0.5033503</v>
      </c>
      <c r="AY453" s="26">
        <v>0.8599281</v>
      </c>
      <c r="AZ453" s="26">
        <v>2.332273</v>
      </c>
      <c r="BA453" s="26">
        <v>0.2779672</v>
      </c>
      <c r="BB453" s="26">
        <v>0.0003999554</v>
      </c>
      <c r="BC453" s="26">
        <v>1.692635</v>
      </c>
      <c r="BD453" s="31">
        <f t="shared" si="89"/>
        <v>7.3669315554</v>
      </c>
      <c r="BE453" s="26">
        <f t="shared" si="90"/>
        <v>99.99998843558</v>
      </c>
    </row>
    <row r="454" spans="1:57" ht="12" customHeight="1">
      <c r="A454" s="2" t="s">
        <v>490</v>
      </c>
      <c r="B454" s="4">
        <v>91</v>
      </c>
      <c r="C454" s="4" t="s">
        <v>490</v>
      </c>
      <c r="D454" s="2" t="s">
        <v>64</v>
      </c>
      <c r="E454" s="22">
        <v>7</v>
      </c>
      <c r="F454" s="45">
        <v>623.355968</v>
      </c>
      <c r="G454" s="44">
        <v>110.77534246575343</v>
      </c>
      <c r="H454" s="4" t="s">
        <v>761</v>
      </c>
      <c r="I454" s="4" t="s">
        <v>860</v>
      </c>
      <c r="J454" s="25">
        <v>13</v>
      </c>
      <c r="K454" s="4" t="s">
        <v>1197</v>
      </c>
      <c r="L454" s="13" t="s">
        <v>524</v>
      </c>
      <c r="M454" s="81" t="s">
        <v>860</v>
      </c>
      <c r="N454" s="63" t="s">
        <v>1062</v>
      </c>
      <c r="O454" s="2" t="s">
        <v>1062</v>
      </c>
      <c r="P454" s="95" t="s">
        <v>1203</v>
      </c>
      <c r="Q454" s="100" t="s">
        <v>9</v>
      </c>
      <c r="R454" s="2" t="s">
        <v>860</v>
      </c>
      <c r="S454" s="2" t="s">
        <v>860</v>
      </c>
      <c r="T454" s="2" t="s">
        <v>860</v>
      </c>
      <c r="U454" s="2" t="s">
        <v>860</v>
      </c>
      <c r="V454" s="2"/>
      <c r="W454" s="2"/>
      <c r="X454" s="2"/>
      <c r="Y454" s="2"/>
      <c r="Z454" s="26">
        <v>0.6491228</v>
      </c>
      <c r="AA454" s="26">
        <v>0.1048183</v>
      </c>
      <c r="AB454" s="26">
        <v>0.4534909</v>
      </c>
      <c r="AC454" s="26">
        <v>0.2704197</v>
      </c>
      <c r="AD454" s="26">
        <v>0.001443779</v>
      </c>
      <c r="AE454" s="26">
        <v>0.0795522</v>
      </c>
      <c r="AF454" s="27">
        <f t="shared" si="84"/>
        <v>1.5588476789999999</v>
      </c>
      <c r="AG454" s="26">
        <v>9.125257</v>
      </c>
      <c r="AH454" s="26">
        <v>6.093901</v>
      </c>
      <c r="AI454" s="26">
        <v>0</v>
      </c>
      <c r="AJ454" s="26">
        <v>0</v>
      </c>
      <c r="AK454" s="26">
        <v>0</v>
      </c>
      <c r="AL454" s="28">
        <f t="shared" si="85"/>
        <v>15.219158</v>
      </c>
      <c r="AM454" s="26">
        <v>6.537285</v>
      </c>
      <c r="AN454" s="50">
        <f t="shared" si="86"/>
        <v>21.756443</v>
      </c>
      <c r="AO454" s="26">
        <v>13.73207</v>
      </c>
      <c r="AP454" s="26">
        <v>59.3123</v>
      </c>
      <c r="AQ454" s="29">
        <f t="shared" si="87"/>
        <v>73.04437</v>
      </c>
      <c r="AR454" s="26">
        <v>1.556105</v>
      </c>
      <c r="AS454" s="26">
        <v>1.71391</v>
      </c>
      <c r="AT454" s="26">
        <v>0.01155023</v>
      </c>
      <c r="AU454" s="26">
        <v>0.3236952</v>
      </c>
      <c r="AV454" s="30">
        <f t="shared" si="88"/>
        <v>3.60526043</v>
      </c>
      <c r="AW454" s="26">
        <v>0.02757617</v>
      </c>
      <c r="AX454" s="26">
        <v>0.002310046</v>
      </c>
      <c r="AY454" s="26">
        <v>0</v>
      </c>
      <c r="AZ454" s="26">
        <v>0.005197603</v>
      </c>
      <c r="BA454" s="26">
        <v>0</v>
      </c>
      <c r="BB454" s="26">
        <v>0</v>
      </c>
      <c r="BC454" s="26">
        <v>0</v>
      </c>
      <c r="BD454" s="31">
        <f t="shared" si="89"/>
        <v>0.035083819</v>
      </c>
      <c r="BE454" s="26">
        <f t="shared" si="90"/>
        <v>100.000004928</v>
      </c>
    </row>
    <row r="455" spans="1:57" ht="12" customHeight="1">
      <c r="A455" s="2" t="s">
        <v>490</v>
      </c>
      <c r="B455" s="4">
        <v>91</v>
      </c>
      <c r="C455" s="4" t="s">
        <v>490</v>
      </c>
      <c r="D455" s="2" t="s">
        <v>64</v>
      </c>
      <c r="E455" s="22">
        <v>7</v>
      </c>
      <c r="F455" s="45">
        <v>76105.2938</v>
      </c>
      <c r="G455" s="44">
        <v>3405.3972602739727</v>
      </c>
      <c r="H455" s="4" t="s">
        <v>763</v>
      </c>
      <c r="I455" s="4" t="s">
        <v>860</v>
      </c>
      <c r="J455" s="25">
        <v>5</v>
      </c>
      <c r="K455" s="4" t="s">
        <v>1205</v>
      </c>
      <c r="L455" s="13" t="s">
        <v>414</v>
      </c>
      <c r="M455" s="13"/>
      <c r="N455" s="62" t="s">
        <v>1203</v>
      </c>
      <c r="O455" s="2"/>
      <c r="P455" s="95" t="s">
        <v>1203</v>
      </c>
      <c r="Q455" s="99" t="s">
        <v>1203</v>
      </c>
      <c r="R455" s="2"/>
      <c r="S455" s="2"/>
      <c r="T455" s="2"/>
      <c r="U455" s="2"/>
      <c r="V455" s="2"/>
      <c r="W455" s="2"/>
      <c r="X455" s="2"/>
      <c r="Y455" s="2"/>
      <c r="Z455" s="26">
        <v>0.1395281</v>
      </c>
      <c r="AA455" s="26">
        <v>0.005653875</v>
      </c>
      <c r="AB455" s="26">
        <v>0.1341651</v>
      </c>
      <c r="AC455" s="26">
        <v>0.1186522</v>
      </c>
      <c r="AD455" s="26">
        <v>0.00749514</v>
      </c>
      <c r="AE455" s="26">
        <v>0.03872095</v>
      </c>
      <c r="AF455" s="27">
        <f t="shared" si="84"/>
        <v>0.444215365</v>
      </c>
      <c r="AG455" s="26">
        <v>7.129692</v>
      </c>
      <c r="AH455" s="26">
        <v>5.138428</v>
      </c>
      <c r="AI455" s="26">
        <v>0.008661156</v>
      </c>
      <c r="AJ455" s="26">
        <v>0</v>
      </c>
      <c r="AK455" s="26">
        <v>0.00127363</v>
      </c>
      <c r="AL455" s="28">
        <f t="shared" si="85"/>
        <v>12.278054786</v>
      </c>
      <c r="AM455" s="26">
        <v>5.794359</v>
      </c>
      <c r="AN455" s="50">
        <f t="shared" si="86"/>
        <v>18.072413786</v>
      </c>
      <c r="AO455" s="26">
        <v>14.27018</v>
      </c>
      <c r="AP455" s="26">
        <v>40.99577</v>
      </c>
      <c r="AQ455" s="29">
        <f t="shared" si="87"/>
        <v>55.265950000000004</v>
      </c>
      <c r="AR455" s="26">
        <v>2.69676</v>
      </c>
      <c r="AS455" s="26">
        <v>14.79124</v>
      </c>
      <c r="AT455" s="26">
        <v>0.6401899</v>
      </c>
      <c r="AU455" s="26">
        <v>0.788339</v>
      </c>
      <c r="AV455" s="30">
        <f t="shared" si="88"/>
        <v>18.9165289</v>
      </c>
      <c r="AW455" s="26">
        <v>1.178216</v>
      </c>
      <c r="AX455" s="26">
        <v>0.3688311</v>
      </c>
      <c r="AY455" s="26">
        <v>0.8750274</v>
      </c>
      <c r="AZ455" s="26">
        <v>3.612734</v>
      </c>
      <c r="BA455" s="26">
        <v>0.1793536</v>
      </c>
      <c r="BB455" s="26">
        <v>0.0002566181</v>
      </c>
      <c r="BC455" s="26">
        <v>1.086474</v>
      </c>
      <c r="BD455" s="31">
        <f t="shared" si="89"/>
        <v>7.3008927181</v>
      </c>
      <c r="BE455" s="26">
        <f t="shared" si="90"/>
        <v>100.00000076910001</v>
      </c>
    </row>
    <row r="456" spans="1:57" ht="12" customHeight="1">
      <c r="A456" s="2" t="s">
        <v>490</v>
      </c>
      <c r="B456" s="4">
        <v>91</v>
      </c>
      <c r="C456" s="4" t="s">
        <v>490</v>
      </c>
      <c r="D456" s="2" t="s">
        <v>64</v>
      </c>
      <c r="E456" s="22">
        <v>7</v>
      </c>
      <c r="F456" s="45">
        <v>1143.90643</v>
      </c>
      <c r="G456" s="44">
        <v>323.2958904109589</v>
      </c>
      <c r="H456" s="4" t="s">
        <v>665</v>
      </c>
      <c r="I456" s="4" t="s">
        <v>860</v>
      </c>
      <c r="J456" s="25">
        <v>0</v>
      </c>
      <c r="K456" s="4" t="s">
        <v>640</v>
      </c>
      <c r="L456" s="13" t="s">
        <v>415</v>
      </c>
      <c r="M456" s="13"/>
      <c r="N456" s="62" t="s">
        <v>1203</v>
      </c>
      <c r="O456" s="2"/>
      <c r="P456" s="95" t="s">
        <v>1203</v>
      </c>
      <c r="Q456" s="99" t="s">
        <v>1203</v>
      </c>
      <c r="R456" s="2"/>
      <c r="S456" s="2"/>
      <c r="T456" s="2"/>
      <c r="U456" s="2"/>
      <c r="V456" s="2"/>
      <c r="W456" s="2"/>
      <c r="X456" s="2"/>
      <c r="Y456" s="2"/>
      <c r="Z456" s="26">
        <v>0.001730929</v>
      </c>
      <c r="AA456" s="26">
        <v>0.0004720715</v>
      </c>
      <c r="AB456" s="26">
        <v>0.00385525</v>
      </c>
      <c r="AC456" s="26">
        <v>0</v>
      </c>
      <c r="AD456" s="26">
        <v>0</v>
      </c>
      <c r="AE456" s="26">
        <v>0.0008654643</v>
      </c>
      <c r="AF456" s="27">
        <f t="shared" si="84"/>
        <v>0.0069237148</v>
      </c>
      <c r="AG456" s="26">
        <v>0.001416214</v>
      </c>
      <c r="AH456" s="26">
        <v>0.0055075</v>
      </c>
      <c r="AI456" s="26">
        <v>0.0003147143</v>
      </c>
      <c r="AJ456" s="26">
        <v>0</v>
      </c>
      <c r="AK456" s="26">
        <v>0</v>
      </c>
      <c r="AL456" s="28">
        <f t="shared" si="85"/>
        <v>0.0072384283</v>
      </c>
      <c r="AM456" s="26">
        <v>0.02029907</v>
      </c>
      <c r="AN456" s="50">
        <f t="shared" si="86"/>
        <v>0.027537498299999998</v>
      </c>
      <c r="AO456" s="26">
        <v>19.71874</v>
      </c>
      <c r="AP456" s="26">
        <v>28.30399</v>
      </c>
      <c r="AQ456" s="29">
        <f t="shared" si="87"/>
        <v>48.022729999999996</v>
      </c>
      <c r="AR456" s="26">
        <v>0.01636514</v>
      </c>
      <c r="AS456" s="26">
        <v>37.88083</v>
      </c>
      <c r="AT456" s="26">
        <v>0.04154229</v>
      </c>
      <c r="AU456" s="26">
        <v>0.9741195</v>
      </c>
      <c r="AV456" s="30">
        <f t="shared" si="88"/>
        <v>38.912856930000004</v>
      </c>
      <c r="AW456" s="26">
        <v>0.2240766</v>
      </c>
      <c r="AX456" s="26">
        <v>0.1391037</v>
      </c>
      <c r="AY456" s="26">
        <v>4.107809</v>
      </c>
      <c r="AZ456" s="26">
        <v>8.550316</v>
      </c>
      <c r="BA456" s="26">
        <v>0.007395786</v>
      </c>
      <c r="BB456" s="26">
        <v>0</v>
      </c>
      <c r="BC456" s="26">
        <v>0.001258857</v>
      </c>
      <c r="BD456" s="31">
        <f t="shared" si="89"/>
        <v>13.029959943</v>
      </c>
      <c r="BE456" s="26">
        <f t="shared" si="90"/>
        <v>100.0000080861</v>
      </c>
    </row>
    <row r="457" spans="1:57" ht="12" customHeight="1">
      <c r="A457" s="2" t="s">
        <v>490</v>
      </c>
      <c r="B457" s="4">
        <v>91</v>
      </c>
      <c r="C457" s="4" t="s">
        <v>490</v>
      </c>
      <c r="D457" s="2" t="s">
        <v>64</v>
      </c>
      <c r="E457" s="22">
        <v>7</v>
      </c>
      <c r="F457" s="45">
        <v>8607.50336</v>
      </c>
      <c r="G457" s="44">
        <v>229.94006849315068</v>
      </c>
      <c r="H457" s="4" t="s">
        <v>761</v>
      </c>
      <c r="I457" s="4" t="s">
        <v>860</v>
      </c>
      <c r="J457" s="25">
        <v>2</v>
      </c>
      <c r="K457" s="4" t="s">
        <v>641</v>
      </c>
      <c r="L457" s="13" t="s">
        <v>416</v>
      </c>
      <c r="M457" s="13"/>
      <c r="N457" s="62" t="s">
        <v>1203</v>
      </c>
      <c r="O457" s="2"/>
      <c r="P457" s="95" t="s">
        <v>1203</v>
      </c>
      <c r="Q457" s="99" t="s">
        <v>1203</v>
      </c>
      <c r="R457" s="2"/>
      <c r="S457" s="2"/>
      <c r="T457" s="2"/>
      <c r="U457" s="2"/>
      <c r="V457" s="2"/>
      <c r="W457" s="2"/>
      <c r="X457" s="2"/>
      <c r="Y457" s="2"/>
      <c r="Z457" s="26">
        <v>0.07647485</v>
      </c>
      <c r="AA457" s="26">
        <v>0.01267262</v>
      </c>
      <c r="AB457" s="26">
        <v>0.1553859</v>
      </c>
      <c r="AC457" s="26">
        <v>0.154424</v>
      </c>
      <c r="AD457" s="26">
        <v>0.002530341</v>
      </c>
      <c r="AE457" s="26">
        <v>0.03263304</v>
      </c>
      <c r="AF457" s="27">
        <f t="shared" si="84"/>
        <v>0.43412075099999997</v>
      </c>
      <c r="AG457" s="26">
        <v>2.331437</v>
      </c>
      <c r="AH457" s="26">
        <v>4.604416</v>
      </c>
      <c r="AI457" s="26">
        <v>0</v>
      </c>
      <c r="AJ457" s="26">
        <v>0</v>
      </c>
      <c r="AK457" s="26">
        <v>0</v>
      </c>
      <c r="AL457" s="28">
        <f t="shared" si="85"/>
        <v>6.935853</v>
      </c>
      <c r="AM457" s="26">
        <v>6.706408</v>
      </c>
      <c r="AN457" s="50">
        <f t="shared" si="86"/>
        <v>13.642261</v>
      </c>
      <c r="AO457" s="26">
        <v>19.72563</v>
      </c>
      <c r="AP457" s="26">
        <v>51.10148</v>
      </c>
      <c r="AQ457" s="29">
        <f t="shared" si="87"/>
        <v>70.82711</v>
      </c>
      <c r="AR457" s="26">
        <v>0.2871519</v>
      </c>
      <c r="AS457" s="26">
        <v>10.43977</v>
      </c>
      <c r="AT457" s="26">
        <v>0.05220658</v>
      </c>
      <c r="AU457" s="26">
        <v>0.6554106</v>
      </c>
      <c r="AV457" s="30">
        <f t="shared" si="88"/>
        <v>11.434539079999999</v>
      </c>
      <c r="AW457" s="26">
        <v>0.4310258</v>
      </c>
      <c r="AX457" s="26">
        <v>0.3134591</v>
      </c>
      <c r="AY457" s="26">
        <v>0.4599888</v>
      </c>
      <c r="AZ457" s="26">
        <v>2.453207</v>
      </c>
      <c r="BA457" s="26">
        <v>0.002101647</v>
      </c>
      <c r="BB457" s="26">
        <v>0</v>
      </c>
      <c r="BC457" s="26">
        <v>0.002185295</v>
      </c>
      <c r="BD457" s="31">
        <f t="shared" si="89"/>
        <v>3.6619676419999996</v>
      </c>
      <c r="BE457" s="26">
        <f t="shared" si="90"/>
        <v>99.99999847299999</v>
      </c>
    </row>
    <row r="458" spans="1:57" ht="12" customHeight="1">
      <c r="A458" s="2" t="s">
        <v>490</v>
      </c>
      <c r="B458" s="4">
        <v>91</v>
      </c>
      <c r="C458" s="4" t="s">
        <v>490</v>
      </c>
      <c r="D458" s="2" t="s">
        <v>64</v>
      </c>
      <c r="E458" s="22">
        <v>7</v>
      </c>
      <c r="F458" s="45">
        <v>92942.4343</v>
      </c>
      <c r="G458" s="44">
        <v>8527.589041095891</v>
      </c>
      <c r="H458" s="4" t="s">
        <v>763</v>
      </c>
      <c r="I458" s="4" t="s">
        <v>860</v>
      </c>
      <c r="J458" s="25">
        <v>4</v>
      </c>
      <c r="K458" s="4" t="s">
        <v>642</v>
      </c>
      <c r="L458" s="13" t="s">
        <v>525</v>
      </c>
      <c r="M458" s="81" t="s">
        <v>860</v>
      </c>
      <c r="N458" s="63" t="s">
        <v>72</v>
      </c>
      <c r="O458" s="2" t="s">
        <v>857</v>
      </c>
      <c r="P458" s="95" t="s">
        <v>1203</v>
      </c>
      <c r="Q458" s="100" t="s">
        <v>72</v>
      </c>
      <c r="R458" s="2" t="s">
        <v>860</v>
      </c>
      <c r="S458" s="2"/>
      <c r="T458" s="2"/>
      <c r="U458" s="2"/>
      <c r="V458" s="2"/>
      <c r="W458" s="2" t="s">
        <v>860</v>
      </c>
      <c r="X458" s="2"/>
      <c r="Y458" s="2"/>
      <c r="Z458" s="26">
        <v>0.1280118</v>
      </c>
      <c r="AA458" s="26">
        <v>0.006433657</v>
      </c>
      <c r="AB458" s="26">
        <v>0.1343844</v>
      </c>
      <c r="AC458" s="26">
        <v>0.1161186</v>
      </c>
      <c r="AD458" s="26">
        <v>0.006372652</v>
      </c>
      <c r="AE458" s="26">
        <v>0.03625953</v>
      </c>
      <c r="AF458" s="27">
        <f t="shared" si="84"/>
        <v>0.427580639</v>
      </c>
      <c r="AG458" s="26">
        <v>6.602759</v>
      </c>
      <c r="AH458" s="26">
        <v>5.013417</v>
      </c>
      <c r="AI458" s="26">
        <v>0.007092129</v>
      </c>
      <c r="AJ458" s="26">
        <v>0</v>
      </c>
      <c r="AK458" s="26">
        <v>0.001042903</v>
      </c>
      <c r="AL458" s="28">
        <f t="shared" si="85"/>
        <v>11.624311032</v>
      </c>
      <c r="AM458" s="26">
        <v>5.761193</v>
      </c>
      <c r="AN458" s="50">
        <f t="shared" si="86"/>
        <v>17.385504032</v>
      </c>
      <c r="AO458" s="26">
        <v>14.77377</v>
      </c>
      <c r="AP458" s="26">
        <v>44.43194</v>
      </c>
      <c r="AQ458" s="29">
        <f t="shared" si="87"/>
        <v>59.205709999999996</v>
      </c>
      <c r="AR458" s="26">
        <v>2.263541</v>
      </c>
      <c r="AS458" s="26">
        <v>13.11051</v>
      </c>
      <c r="AT458" s="26">
        <v>0.529179</v>
      </c>
      <c r="AU458" s="26">
        <v>0.7328927</v>
      </c>
      <c r="AV458" s="30">
        <f t="shared" si="88"/>
        <v>16.636122699999998</v>
      </c>
      <c r="AW458" s="26">
        <v>1.029963</v>
      </c>
      <c r="AX458" s="26">
        <v>0.3327229</v>
      </c>
      <c r="AY458" s="26">
        <v>0.7591096</v>
      </c>
      <c r="AZ458" s="26">
        <v>3.18613</v>
      </c>
      <c r="BA458" s="26">
        <v>0.147061</v>
      </c>
      <c r="BB458" s="26">
        <v>0.00021013</v>
      </c>
      <c r="BC458" s="26">
        <v>0.8898947</v>
      </c>
      <c r="BD458" s="31">
        <f t="shared" si="89"/>
        <v>6.34509133</v>
      </c>
      <c r="BE458" s="26">
        <f t="shared" si="90"/>
        <v>100.000008701</v>
      </c>
    </row>
    <row r="459" spans="1:57" ht="12" customHeight="1">
      <c r="A459" s="2" t="s">
        <v>77</v>
      </c>
      <c r="B459" s="4">
        <v>91</v>
      </c>
      <c r="C459" s="4" t="s">
        <v>472</v>
      </c>
      <c r="D459" s="2" t="s">
        <v>63</v>
      </c>
      <c r="E459" s="22">
        <v>7</v>
      </c>
      <c r="F459" s="45">
        <v>1262.28736</v>
      </c>
      <c r="G459" s="44">
        <v>69.75835616438358</v>
      </c>
      <c r="H459" s="4" t="s">
        <v>761</v>
      </c>
      <c r="I459" s="4" t="s">
        <v>860</v>
      </c>
      <c r="J459" s="25">
        <v>4</v>
      </c>
      <c r="K459" s="4" t="s">
        <v>893</v>
      </c>
      <c r="L459" s="13" t="s">
        <v>295</v>
      </c>
      <c r="M459" s="13"/>
      <c r="N459" s="60" t="s">
        <v>72</v>
      </c>
      <c r="O459" s="22" t="s">
        <v>969</v>
      </c>
      <c r="P459" s="95" t="s">
        <v>8</v>
      </c>
      <c r="Q459" s="97" t="s">
        <v>72</v>
      </c>
      <c r="Z459" s="26">
        <v>0.4180365</v>
      </c>
      <c r="AA459" s="26">
        <v>0</v>
      </c>
      <c r="AB459" s="26">
        <v>0.6428479</v>
      </c>
      <c r="AC459" s="26">
        <v>0.1113718</v>
      </c>
      <c r="AD459" s="26">
        <v>0.004848454</v>
      </c>
      <c r="AE459" s="26">
        <v>0</v>
      </c>
      <c r="AF459" s="27">
        <f t="shared" si="84"/>
        <v>1.1771046539999999</v>
      </c>
      <c r="AG459" s="26">
        <v>0</v>
      </c>
      <c r="AH459" s="26">
        <v>35.62458</v>
      </c>
      <c r="AI459" s="26">
        <v>12.4586</v>
      </c>
      <c r="AJ459" s="26">
        <v>0</v>
      </c>
      <c r="AK459" s="26">
        <v>0</v>
      </c>
      <c r="AL459" s="28">
        <f t="shared" si="85"/>
        <v>48.08318</v>
      </c>
      <c r="AM459" s="26">
        <v>0.04655942</v>
      </c>
      <c r="AN459" s="50">
        <f t="shared" si="86"/>
        <v>48.12973942</v>
      </c>
      <c r="AO459" s="26">
        <v>0.2891247</v>
      </c>
      <c r="AP459" s="26">
        <v>3.322118</v>
      </c>
      <c r="AQ459" s="29">
        <f t="shared" si="87"/>
        <v>3.6112427</v>
      </c>
      <c r="AR459" s="26">
        <v>0.03864503</v>
      </c>
      <c r="AS459" s="26">
        <v>40.22527</v>
      </c>
      <c r="AT459" s="26">
        <v>1.660096</v>
      </c>
      <c r="AU459" s="26">
        <v>0.001283414</v>
      </c>
      <c r="AV459" s="30">
        <f t="shared" si="88"/>
        <v>41.925294444</v>
      </c>
      <c r="AW459" s="26">
        <v>0.1475213</v>
      </c>
      <c r="AX459" s="26">
        <v>0.001996422</v>
      </c>
      <c r="AY459" s="26">
        <v>0</v>
      </c>
      <c r="AZ459" s="26">
        <v>0.1547227</v>
      </c>
      <c r="BA459" s="26">
        <v>0</v>
      </c>
      <c r="BB459" s="26">
        <v>0</v>
      </c>
      <c r="BC459" s="26">
        <v>4.852376</v>
      </c>
      <c r="BD459" s="31">
        <f t="shared" si="89"/>
        <v>5.156616422</v>
      </c>
      <c r="BE459" s="26">
        <f t="shared" si="90"/>
        <v>99.99999763999999</v>
      </c>
    </row>
    <row r="460" spans="1:57" ht="12" customHeight="1">
      <c r="A460" s="2" t="s">
        <v>77</v>
      </c>
      <c r="B460" s="4">
        <v>91</v>
      </c>
      <c r="C460" s="4" t="s">
        <v>472</v>
      </c>
      <c r="D460" s="2" t="s">
        <v>63</v>
      </c>
      <c r="E460" s="22">
        <v>7</v>
      </c>
      <c r="F460" s="45">
        <v>709.22176</v>
      </c>
      <c r="G460" s="44">
        <v>53.57575342465753</v>
      </c>
      <c r="H460" s="4" t="s">
        <v>763</v>
      </c>
      <c r="I460" s="4" t="s">
        <v>860</v>
      </c>
      <c r="J460" s="25">
        <v>66</v>
      </c>
      <c r="K460" s="4" t="s">
        <v>894</v>
      </c>
      <c r="L460" s="13" t="s">
        <v>296</v>
      </c>
      <c r="M460" s="13"/>
      <c r="N460" s="62" t="s">
        <v>1062</v>
      </c>
      <c r="O460" s="2"/>
      <c r="P460" s="95" t="s">
        <v>9</v>
      </c>
      <c r="Q460" s="99" t="s">
        <v>9</v>
      </c>
      <c r="R460" s="2"/>
      <c r="S460" s="2"/>
      <c r="T460" s="2" t="s">
        <v>860</v>
      </c>
      <c r="U460" s="2" t="s">
        <v>860</v>
      </c>
      <c r="V460" s="2"/>
      <c r="W460" s="2"/>
      <c r="X460" s="2"/>
      <c r="Y460" s="2"/>
      <c r="Z460" s="26">
        <v>2.153523</v>
      </c>
      <c r="AA460" s="26">
        <v>0.07055739</v>
      </c>
      <c r="AB460" s="26">
        <v>1.803782</v>
      </c>
      <c r="AC460" s="26">
        <v>0.4271514</v>
      </c>
      <c r="AD460" s="26">
        <v>0.01510131</v>
      </c>
      <c r="AE460" s="26">
        <v>0.04022786</v>
      </c>
      <c r="AF460" s="27">
        <f t="shared" si="84"/>
        <v>4.510342959999999</v>
      </c>
      <c r="AG460" s="26">
        <v>0</v>
      </c>
      <c r="AH460" s="26">
        <v>73.48857</v>
      </c>
      <c r="AI460" s="26">
        <v>14.35399</v>
      </c>
      <c r="AJ460" s="26">
        <v>0</v>
      </c>
      <c r="AK460" s="26">
        <v>0</v>
      </c>
      <c r="AL460" s="28">
        <f t="shared" si="85"/>
        <v>87.84255999999999</v>
      </c>
      <c r="AM460" s="26">
        <v>0.005456777</v>
      </c>
      <c r="AN460" s="50">
        <f t="shared" si="86"/>
        <v>87.848016777</v>
      </c>
      <c r="AO460" s="26">
        <v>0.2204284</v>
      </c>
      <c r="AP460" s="26">
        <v>3.092723</v>
      </c>
      <c r="AQ460" s="29">
        <f t="shared" si="87"/>
        <v>3.3131513999999997</v>
      </c>
      <c r="AR460" s="26">
        <v>0.006725795</v>
      </c>
      <c r="AS460" s="26">
        <v>3.606422</v>
      </c>
      <c r="AT460" s="26">
        <v>0.6647115</v>
      </c>
      <c r="AU460" s="26">
        <v>0.001269018</v>
      </c>
      <c r="AV460" s="30">
        <f t="shared" si="88"/>
        <v>4.279128313</v>
      </c>
      <c r="AW460" s="26">
        <v>0.03274066</v>
      </c>
      <c r="AX460" s="26">
        <v>0.0008883125</v>
      </c>
      <c r="AY460" s="26">
        <v>0</v>
      </c>
      <c r="AZ460" s="26">
        <v>0.0003807053</v>
      </c>
      <c r="BA460" s="26">
        <v>0</v>
      </c>
      <c r="BB460" s="26">
        <v>0</v>
      </c>
      <c r="BC460" s="26">
        <v>0.01535512</v>
      </c>
      <c r="BD460" s="31">
        <f t="shared" si="89"/>
        <v>0.0493647978</v>
      </c>
      <c r="BE460" s="26">
        <f t="shared" si="90"/>
        <v>100.00000424779999</v>
      </c>
    </row>
    <row r="461" spans="1:57" ht="12" customHeight="1">
      <c r="A461" s="2" t="s">
        <v>77</v>
      </c>
      <c r="B461" s="4">
        <v>91</v>
      </c>
      <c r="C461" s="4" t="s">
        <v>472</v>
      </c>
      <c r="D461" s="2" t="s">
        <v>63</v>
      </c>
      <c r="E461" s="22">
        <v>7</v>
      </c>
      <c r="F461" s="45">
        <v>203.644704</v>
      </c>
      <c r="G461" s="44">
        <v>5.372534246575341</v>
      </c>
      <c r="H461" s="4" t="s">
        <v>761</v>
      </c>
      <c r="I461" s="4" t="s">
        <v>860</v>
      </c>
      <c r="J461" s="25">
        <v>5</v>
      </c>
      <c r="K461" s="4" t="s">
        <v>895</v>
      </c>
      <c r="L461" s="13" t="s">
        <v>297</v>
      </c>
      <c r="M461" s="13"/>
      <c r="N461" s="62" t="s">
        <v>1062</v>
      </c>
      <c r="O461" s="2" t="s">
        <v>1062</v>
      </c>
      <c r="P461" s="95" t="s">
        <v>9</v>
      </c>
      <c r="Q461" s="99" t="s">
        <v>9</v>
      </c>
      <c r="R461" s="2"/>
      <c r="S461" s="2"/>
      <c r="T461" s="2" t="s">
        <v>860</v>
      </c>
      <c r="U461" s="2" t="s">
        <v>860</v>
      </c>
      <c r="V461" s="2"/>
      <c r="W461" s="2"/>
      <c r="X461" s="2"/>
      <c r="Y461" s="2"/>
      <c r="Z461" s="26">
        <v>0.1918062</v>
      </c>
      <c r="AA461" s="26">
        <v>0</v>
      </c>
      <c r="AB461" s="26">
        <v>0.652318</v>
      </c>
      <c r="AC461" s="26">
        <v>0.09501922</v>
      </c>
      <c r="AD461" s="26">
        <v>0</v>
      </c>
      <c r="AE461" s="26">
        <v>0.02298139</v>
      </c>
      <c r="AF461" s="27">
        <f t="shared" si="84"/>
        <v>0.9621248099999999</v>
      </c>
      <c r="AG461" s="26">
        <v>0</v>
      </c>
      <c r="AH461" s="26">
        <v>66.0799</v>
      </c>
      <c r="AI461" s="26">
        <v>32.71932</v>
      </c>
      <c r="AJ461" s="26">
        <v>0</v>
      </c>
      <c r="AK461" s="26">
        <v>0</v>
      </c>
      <c r="AL461" s="28">
        <f t="shared" si="85"/>
        <v>98.79921999999999</v>
      </c>
      <c r="AM461" s="26">
        <v>0</v>
      </c>
      <c r="AN461" s="50">
        <f t="shared" si="86"/>
        <v>98.79921999999999</v>
      </c>
      <c r="AO461" s="26">
        <v>0.05568568</v>
      </c>
      <c r="AP461" s="26">
        <v>0.1688249</v>
      </c>
      <c r="AQ461" s="29">
        <f t="shared" si="87"/>
        <v>0.22451058000000002</v>
      </c>
      <c r="AR461" s="26">
        <v>0.007071198</v>
      </c>
      <c r="AS461" s="26">
        <v>0.003977549</v>
      </c>
      <c r="AT461" s="26">
        <v>0.0004419499</v>
      </c>
      <c r="AU461" s="26">
        <v>0</v>
      </c>
      <c r="AV461" s="30">
        <f t="shared" si="88"/>
        <v>0.011490696900000002</v>
      </c>
      <c r="AW461" s="26">
        <v>0.0008838997</v>
      </c>
      <c r="AX461" s="26">
        <v>0</v>
      </c>
      <c r="AY461" s="26">
        <v>0</v>
      </c>
      <c r="AZ461" s="26">
        <v>0.001767799</v>
      </c>
      <c r="BA461" s="26">
        <v>0</v>
      </c>
      <c r="BB461" s="26">
        <v>0</v>
      </c>
      <c r="BC461" s="26">
        <v>0</v>
      </c>
      <c r="BD461" s="31">
        <f t="shared" si="89"/>
        <v>0.0026516987</v>
      </c>
      <c r="BE461" s="26">
        <f t="shared" si="90"/>
        <v>99.9999977856</v>
      </c>
    </row>
    <row r="462" spans="1:57" ht="12" customHeight="1">
      <c r="A462" s="2" t="s">
        <v>77</v>
      </c>
      <c r="B462" s="4">
        <v>91</v>
      </c>
      <c r="C462" s="4" t="s">
        <v>472</v>
      </c>
      <c r="D462" s="2" t="s">
        <v>63</v>
      </c>
      <c r="E462" s="22">
        <v>7</v>
      </c>
      <c r="F462" s="45">
        <v>792.81088</v>
      </c>
      <c r="G462" s="44">
        <v>7.99342465753426</v>
      </c>
      <c r="H462" s="4" t="s">
        <v>761</v>
      </c>
      <c r="I462" s="4" t="s">
        <v>860</v>
      </c>
      <c r="J462" s="25">
        <v>3</v>
      </c>
      <c r="K462" s="4" t="s">
        <v>896</v>
      </c>
      <c r="L462" s="13" t="s">
        <v>1133</v>
      </c>
      <c r="M462" s="13"/>
      <c r="N462" s="62" t="s">
        <v>1062</v>
      </c>
      <c r="O462" s="2" t="s">
        <v>1062</v>
      </c>
      <c r="P462" s="95" t="s">
        <v>9</v>
      </c>
      <c r="Q462" s="99" t="s">
        <v>9</v>
      </c>
      <c r="R462" s="2"/>
      <c r="S462" s="2"/>
      <c r="T462" s="2" t="s">
        <v>860</v>
      </c>
      <c r="U462" s="2" t="s">
        <v>860</v>
      </c>
      <c r="V462" s="2"/>
      <c r="W462" s="2"/>
      <c r="X462" s="2"/>
      <c r="Y462" s="2"/>
      <c r="Z462" s="26">
        <v>0.330893</v>
      </c>
      <c r="AA462" s="26">
        <v>0</v>
      </c>
      <c r="AB462" s="26">
        <v>1.170564</v>
      </c>
      <c r="AC462" s="26">
        <v>0.2589894</v>
      </c>
      <c r="AD462" s="26">
        <v>0.00124951</v>
      </c>
      <c r="AE462" s="26">
        <v>0</v>
      </c>
      <c r="AF462" s="27">
        <f t="shared" si="84"/>
        <v>1.7616959099999998</v>
      </c>
      <c r="AG462" s="26">
        <v>0</v>
      </c>
      <c r="AH462" s="26">
        <v>61.83894</v>
      </c>
      <c r="AI462" s="26">
        <v>30.10547</v>
      </c>
      <c r="AJ462" s="26">
        <v>0</v>
      </c>
      <c r="AK462" s="26">
        <v>0</v>
      </c>
      <c r="AL462" s="28">
        <f t="shared" si="85"/>
        <v>91.94441</v>
      </c>
      <c r="AM462" s="26">
        <v>0.04895808</v>
      </c>
      <c r="AN462" s="50">
        <f t="shared" si="86"/>
        <v>91.99336808000001</v>
      </c>
      <c r="AO462" s="26">
        <v>1.489416</v>
      </c>
      <c r="AP462" s="26">
        <v>2.969972</v>
      </c>
      <c r="AQ462" s="29">
        <f t="shared" si="87"/>
        <v>4.459388</v>
      </c>
      <c r="AR462" s="26">
        <v>0.009655305</v>
      </c>
      <c r="AS462" s="26">
        <v>1.535194</v>
      </c>
      <c r="AT462" s="26">
        <v>0.2101449</v>
      </c>
      <c r="AU462" s="26">
        <v>0.002158245</v>
      </c>
      <c r="AV462" s="30">
        <f t="shared" si="88"/>
        <v>1.7571524499999998</v>
      </c>
      <c r="AW462" s="26">
        <v>0.02374069</v>
      </c>
      <c r="AX462" s="26">
        <v>0.002726204</v>
      </c>
      <c r="AY462" s="26">
        <v>0</v>
      </c>
      <c r="AZ462" s="26">
        <v>0.001931061</v>
      </c>
      <c r="BA462" s="26">
        <v>0</v>
      </c>
      <c r="BB462" s="26">
        <v>0</v>
      </c>
      <c r="BC462" s="26">
        <v>0</v>
      </c>
      <c r="BD462" s="31">
        <f t="shared" si="89"/>
        <v>0.028397955</v>
      </c>
      <c r="BE462" s="26">
        <f t="shared" si="90"/>
        <v>100.00000239500002</v>
      </c>
    </row>
    <row r="463" spans="1:57" ht="12" customHeight="1">
      <c r="A463" s="2" t="s">
        <v>77</v>
      </c>
      <c r="B463" s="4">
        <v>91</v>
      </c>
      <c r="C463" s="4" t="s">
        <v>472</v>
      </c>
      <c r="D463" s="2" t="s">
        <v>63</v>
      </c>
      <c r="E463" s="22">
        <v>7</v>
      </c>
      <c r="F463" s="45">
        <v>6378.82522</v>
      </c>
      <c r="G463" s="44">
        <v>378.37632876712325</v>
      </c>
      <c r="H463" s="4" t="s">
        <v>763</v>
      </c>
      <c r="I463" s="4" t="s">
        <v>860</v>
      </c>
      <c r="J463" s="25">
        <v>9</v>
      </c>
      <c r="K463" s="4" t="s">
        <v>897</v>
      </c>
      <c r="L463" s="13" t="s">
        <v>743</v>
      </c>
      <c r="M463" s="13"/>
      <c r="N463" s="63" t="s">
        <v>1062</v>
      </c>
      <c r="O463" s="2" t="s">
        <v>72</v>
      </c>
      <c r="P463" s="95" t="s">
        <v>9</v>
      </c>
      <c r="Q463" s="100" t="s">
        <v>9</v>
      </c>
      <c r="R463" s="2" t="s">
        <v>860</v>
      </c>
      <c r="S463" s="2" t="s">
        <v>860</v>
      </c>
      <c r="T463" s="2" t="s">
        <v>860</v>
      </c>
      <c r="U463" s="2" t="s">
        <v>860</v>
      </c>
      <c r="V463" s="2"/>
      <c r="W463" s="2"/>
      <c r="X463" s="2"/>
      <c r="Y463" s="2"/>
      <c r="Z463" s="26">
        <v>0.462187</v>
      </c>
      <c r="AA463" s="26">
        <v>0.008224119</v>
      </c>
      <c r="AB463" s="26">
        <v>0.8209024</v>
      </c>
      <c r="AC463" s="26">
        <v>0.1536908</v>
      </c>
      <c r="AD463" s="26">
        <v>0.003258613</v>
      </c>
      <c r="AE463" s="26">
        <v>0.01032599</v>
      </c>
      <c r="AF463" s="27">
        <f t="shared" si="84"/>
        <v>1.458588922</v>
      </c>
      <c r="AG463" s="26">
        <v>0</v>
      </c>
      <c r="AH463" s="26">
        <v>49.82711</v>
      </c>
      <c r="AI463" s="26">
        <v>22.28265</v>
      </c>
      <c r="AJ463" s="26">
        <v>0</v>
      </c>
      <c r="AK463" s="26">
        <v>0</v>
      </c>
      <c r="AL463" s="28">
        <f t="shared" si="85"/>
        <v>72.10976</v>
      </c>
      <c r="AM463" s="26">
        <v>0.4505067</v>
      </c>
      <c r="AN463" s="50">
        <f t="shared" si="86"/>
        <v>72.5602667</v>
      </c>
      <c r="AO463" s="26">
        <v>1.835177</v>
      </c>
      <c r="AP463" s="26">
        <v>13.01988</v>
      </c>
      <c r="AQ463" s="29">
        <f t="shared" si="87"/>
        <v>14.855057</v>
      </c>
      <c r="AR463" s="26">
        <v>0.05172871</v>
      </c>
      <c r="AS463" s="26">
        <v>9.103436</v>
      </c>
      <c r="AT463" s="26">
        <v>0.448151</v>
      </c>
      <c r="AU463" s="26">
        <v>0.01630717</v>
      </c>
      <c r="AV463" s="30">
        <f t="shared" si="88"/>
        <v>9.61962288</v>
      </c>
      <c r="AW463" s="26">
        <v>0.4082294</v>
      </c>
      <c r="AX463" s="26">
        <v>0.1011581</v>
      </c>
      <c r="AY463" s="26">
        <v>0</v>
      </c>
      <c r="AZ463" s="26">
        <v>0.03504067</v>
      </c>
      <c r="BA463" s="26">
        <v>0</v>
      </c>
      <c r="BB463" s="26">
        <v>0</v>
      </c>
      <c r="BC463" s="26">
        <v>0.9620385</v>
      </c>
      <c r="BD463" s="31">
        <f t="shared" si="89"/>
        <v>1.50646667</v>
      </c>
      <c r="BE463" s="26">
        <f t="shared" si="90"/>
        <v>100.000002172</v>
      </c>
    </row>
    <row r="464" spans="1:57" ht="12" customHeight="1">
      <c r="A464" s="2" t="s">
        <v>781</v>
      </c>
      <c r="B464" s="4">
        <v>91</v>
      </c>
      <c r="C464" s="4" t="s">
        <v>781</v>
      </c>
      <c r="D464" s="2" t="s">
        <v>63</v>
      </c>
      <c r="E464" s="22">
        <v>7</v>
      </c>
      <c r="F464" s="45">
        <v>25.49162</v>
      </c>
      <c r="G464" s="44">
        <v>30.188356164383553</v>
      </c>
      <c r="H464" s="4" t="s">
        <v>665</v>
      </c>
      <c r="I464" s="4" t="s">
        <v>860</v>
      </c>
      <c r="J464" s="25">
        <v>3</v>
      </c>
      <c r="K464" s="4" t="s">
        <v>1043</v>
      </c>
      <c r="L464" s="13" t="s">
        <v>976</v>
      </c>
      <c r="M464" s="13"/>
      <c r="N464" s="60" t="s">
        <v>483</v>
      </c>
      <c r="O464" s="22" t="s">
        <v>483</v>
      </c>
      <c r="P464" s="95" t="s">
        <v>1203</v>
      </c>
      <c r="Q464" s="97" t="s">
        <v>1203</v>
      </c>
      <c r="V464" s="22" t="s">
        <v>860</v>
      </c>
      <c r="Z464" s="26">
        <v>0</v>
      </c>
      <c r="AA464" s="26">
        <v>0</v>
      </c>
      <c r="AB464" s="26">
        <v>0</v>
      </c>
      <c r="AC464" s="26">
        <v>0.4058871</v>
      </c>
      <c r="AD464" s="26">
        <v>0.1058836</v>
      </c>
      <c r="AE464" s="26">
        <v>0</v>
      </c>
      <c r="AF464" s="27">
        <f t="shared" si="84"/>
        <v>0.5117707</v>
      </c>
      <c r="AG464" s="26">
        <v>0.06353016</v>
      </c>
      <c r="AH464" s="26">
        <v>0</v>
      </c>
      <c r="AI464" s="26">
        <v>0</v>
      </c>
      <c r="AJ464" s="26">
        <v>0</v>
      </c>
      <c r="AK464" s="26">
        <v>0</v>
      </c>
      <c r="AL464" s="28">
        <f t="shared" si="85"/>
        <v>0.06353016</v>
      </c>
      <c r="AM464" s="26">
        <v>1.637666</v>
      </c>
      <c r="AN464" s="50">
        <f t="shared" si="86"/>
        <v>1.70119616</v>
      </c>
      <c r="AO464" s="26">
        <v>3.716514</v>
      </c>
      <c r="AP464" s="26">
        <v>0.2964741</v>
      </c>
      <c r="AQ464" s="29">
        <f t="shared" si="87"/>
        <v>4.0129881</v>
      </c>
      <c r="AR464" s="26">
        <v>9.829528</v>
      </c>
      <c r="AS464" s="26">
        <v>65.78901</v>
      </c>
      <c r="AT464" s="26">
        <v>17.83786</v>
      </c>
      <c r="AU464" s="26">
        <v>0.01411781</v>
      </c>
      <c r="AV464" s="30">
        <f t="shared" si="88"/>
        <v>93.47051581000001</v>
      </c>
      <c r="AW464" s="26">
        <v>0</v>
      </c>
      <c r="AX464" s="26">
        <v>0.04941235</v>
      </c>
      <c r="AY464" s="26">
        <v>0</v>
      </c>
      <c r="AZ464" s="26">
        <v>0</v>
      </c>
      <c r="BA464" s="26">
        <v>0</v>
      </c>
      <c r="BB464" s="26">
        <v>0</v>
      </c>
      <c r="BC464" s="26">
        <v>0.2541206</v>
      </c>
      <c r="BD464" s="31">
        <f t="shared" si="89"/>
        <v>0.30353294999999997</v>
      </c>
      <c r="BE464" s="26">
        <f t="shared" si="90"/>
        <v>100.00000372000001</v>
      </c>
    </row>
    <row r="465" spans="1:57" ht="12" customHeight="1">
      <c r="A465" s="2" t="s">
        <v>781</v>
      </c>
      <c r="B465" s="4">
        <v>91</v>
      </c>
      <c r="C465" s="4" t="s">
        <v>781</v>
      </c>
      <c r="D465" s="2" t="s">
        <v>63</v>
      </c>
      <c r="E465" s="22">
        <v>7</v>
      </c>
      <c r="F465" s="45">
        <v>38.851404</v>
      </c>
      <c r="G465" s="44">
        <v>20.29153424657533</v>
      </c>
      <c r="H465" s="4" t="s">
        <v>761</v>
      </c>
      <c r="I465" s="4" t="s">
        <v>860</v>
      </c>
      <c r="J465" s="25">
        <v>55</v>
      </c>
      <c r="K465" s="4" t="s">
        <v>1044</v>
      </c>
      <c r="L465" s="13" t="s">
        <v>977</v>
      </c>
      <c r="M465" s="13"/>
      <c r="N465" s="63" t="s">
        <v>1062</v>
      </c>
      <c r="O465" s="2" t="s">
        <v>1062</v>
      </c>
      <c r="P465" s="95" t="s">
        <v>9</v>
      </c>
      <c r="Q465" s="100" t="s">
        <v>9</v>
      </c>
      <c r="R465" s="2" t="s">
        <v>860</v>
      </c>
      <c r="S465" s="2" t="s">
        <v>860</v>
      </c>
      <c r="T465" s="2" t="s">
        <v>860</v>
      </c>
      <c r="U465" s="2" t="s">
        <v>860</v>
      </c>
      <c r="V465" s="2"/>
      <c r="W465" s="2"/>
      <c r="X465" s="2"/>
      <c r="Y465" s="2"/>
      <c r="Z465" s="26">
        <v>0.3081271</v>
      </c>
      <c r="AA465" s="26">
        <v>0</v>
      </c>
      <c r="AB465" s="26">
        <v>0.7876934</v>
      </c>
      <c r="AC465" s="26">
        <v>0.01158373</v>
      </c>
      <c r="AD465" s="26">
        <v>0.002316745</v>
      </c>
      <c r="AE465" s="26">
        <v>0.002316745</v>
      </c>
      <c r="AF465" s="27">
        <f t="shared" si="84"/>
        <v>1.1120377199999996</v>
      </c>
      <c r="AG465" s="26">
        <v>37.32277</v>
      </c>
      <c r="AH465" s="26">
        <v>6.07219</v>
      </c>
      <c r="AI465" s="26">
        <v>0</v>
      </c>
      <c r="AJ465" s="26">
        <v>5.859049</v>
      </c>
      <c r="AK465" s="26">
        <v>0</v>
      </c>
      <c r="AL465" s="28">
        <f t="shared" si="85"/>
        <v>49.254008999999996</v>
      </c>
      <c r="AM465" s="26">
        <v>45.96655</v>
      </c>
      <c r="AN465" s="50">
        <f t="shared" si="86"/>
        <v>95.220559</v>
      </c>
      <c r="AO465" s="26">
        <v>0.7784265</v>
      </c>
      <c r="AP465" s="26">
        <v>0.03011769</v>
      </c>
      <c r="AQ465" s="29">
        <f t="shared" si="87"/>
        <v>0.80854419</v>
      </c>
      <c r="AR465" s="26">
        <v>0.136688</v>
      </c>
      <c r="AS465" s="26">
        <v>1.392364</v>
      </c>
      <c r="AT465" s="26">
        <v>1.024001</v>
      </c>
      <c r="AU465" s="26">
        <v>0.002316745</v>
      </c>
      <c r="AV465" s="30">
        <f t="shared" si="88"/>
        <v>2.5553697449999997</v>
      </c>
      <c r="AW465" s="26">
        <v>0.1320545</v>
      </c>
      <c r="AX465" s="26">
        <v>0.09730331</v>
      </c>
      <c r="AY465" s="26">
        <v>0</v>
      </c>
      <c r="AZ465" s="26">
        <v>0.07413585</v>
      </c>
      <c r="BA465" s="26">
        <v>0</v>
      </c>
      <c r="BB465" s="26">
        <v>0</v>
      </c>
      <c r="BC465" s="26">
        <v>0</v>
      </c>
      <c r="BD465" s="31">
        <f t="shared" si="89"/>
        <v>0.30349366</v>
      </c>
      <c r="BE465" s="26">
        <f t="shared" si="90"/>
        <v>100.000004315</v>
      </c>
    </row>
    <row r="466" spans="1:57" ht="12" customHeight="1">
      <c r="A466" s="2" t="s">
        <v>781</v>
      </c>
      <c r="B466" s="4">
        <v>91</v>
      </c>
      <c r="C466" s="4" t="s">
        <v>781</v>
      </c>
      <c r="D466" s="2" t="s">
        <v>63</v>
      </c>
      <c r="E466" s="22">
        <v>7</v>
      </c>
      <c r="F466" s="45">
        <v>1261.46906</v>
      </c>
      <c r="G466" s="44">
        <v>1035.8954794520548</v>
      </c>
      <c r="H466" s="4" t="s">
        <v>761</v>
      </c>
      <c r="I466" s="4" t="s">
        <v>860</v>
      </c>
      <c r="J466" s="25">
        <v>50</v>
      </c>
      <c r="K466" s="4" t="s">
        <v>1124</v>
      </c>
      <c r="L466" s="13" t="s">
        <v>1245</v>
      </c>
      <c r="M466" s="13"/>
      <c r="N466" s="63" t="s">
        <v>1062</v>
      </c>
      <c r="O466" s="2" t="s">
        <v>1062</v>
      </c>
      <c r="P466" s="95" t="s">
        <v>9</v>
      </c>
      <c r="Q466" s="100" t="s">
        <v>9</v>
      </c>
      <c r="R466" s="2" t="s">
        <v>860</v>
      </c>
      <c r="S466" s="2" t="s">
        <v>860</v>
      </c>
      <c r="T466" s="2" t="s">
        <v>860</v>
      </c>
      <c r="U466" s="2" t="s">
        <v>860</v>
      </c>
      <c r="V466" s="2"/>
      <c r="W466" s="2"/>
      <c r="X466" s="2"/>
      <c r="Y466" s="2"/>
      <c r="Z466" s="26">
        <v>1.479647</v>
      </c>
      <c r="AA466" s="26">
        <v>0</v>
      </c>
      <c r="AB466" s="26">
        <v>0.9259299</v>
      </c>
      <c r="AC466" s="26">
        <v>1.994481</v>
      </c>
      <c r="AD466" s="26">
        <v>0.2499254</v>
      </c>
      <c r="AE466" s="26">
        <v>0.08347496</v>
      </c>
      <c r="AF466" s="27">
        <f>SUM(Z466:AE466)</f>
        <v>4.733458260000001</v>
      </c>
      <c r="AG466" s="26">
        <v>11.21218</v>
      </c>
      <c r="AH466" s="26">
        <v>6.46724</v>
      </c>
      <c r="AI466" s="26">
        <v>0</v>
      </c>
      <c r="AJ466" s="26">
        <v>4.625298</v>
      </c>
      <c r="AK466" s="26">
        <v>0</v>
      </c>
      <c r="AL466" s="28">
        <f>SUM(AG466:AK466)</f>
        <v>22.304718</v>
      </c>
      <c r="AM466" s="26">
        <v>34.80934</v>
      </c>
      <c r="AN466" s="50">
        <f>AL466+AM466</f>
        <v>57.114058</v>
      </c>
      <c r="AO466" s="26">
        <v>2.564964</v>
      </c>
      <c r="AP466" s="26">
        <v>0.4685299</v>
      </c>
      <c r="AQ466" s="29">
        <f>SUM(AO466:AP466)</f>
        <v>3.0334939</v>
      </c>
      <c r="AR466" s="26">
        <v>3.053043</v>
      </c>
      <c r="AS466" s="26">
        <v>24.76374</v>
      </c>
      <c r="AT466" s="26">
        <v>6.224164</v>
      </c>
      <c r="AU466" s="26">
        <v>0.005350959</v>
      </c>
      <c r="AV466" s="30">
        <f>SUM(AR466:AU466)</f>
        <v>34.04629795899999</v>
      </c>
      <c r="AW466" s="26">
        <v>0.1847864</v>
      </c>
      <c r="AX466" s="26">
        <v>0.2053341</v>
      </c>
      <c r="AY466" s="26">
        <v>0</v>
      </c>
      <c r="AZ466" s="26">
        <v>0.04266498</v>
      </c>
      <c r="BA466" s="26">
        <v>0</v>
      </c>
      <c r="BB466" s="26">
        <v>0.01212884</v>
      </c>
      <c r="BC466" s="26">
        <v>0.6277745</v>
      </c>
      <c r="BD466" s="31">
        <f>SUM(AW466:BC466)</f>
        <v>1.07268882</v>
      </c>
      <c r="BE466" s="26">
        <f>AF466+AN466+AQ466+AV466+BD466</f>
        <v>99.999996939</v>
      </c>
    </row>
    <row r="467" spans="1:57" ht="12" customHeight="1">
      <c r="A467" s="2" t="s">
        <v>781</v>
      </c>
      <c r="B467" s="4">
        <v>91</v>
      </c>
      <c r="C467" s="4" t="s">
        <v>781</v>
      </c>
      <c r="D467" s="2" t="s">
        <v>63</v>
      </c>
      <c r="E467" s="22">
        <v>7</v>
      </c>
      <c r="F467" s="45">
        <v>18.38993</v>
      </c>
      <c r="G467" s="44">
        <v>32.86753424657534</v>
      </c>
      <c r="H467" s="4" t="s">
        <v>665</v>
      </c>
      <c r="I467" s="4" t="s">
        <v>860</v>
      </c>
      <c r="J467" s="25">
        <v>4</v>
      </c>
      <c r="K467" s="4" t="s">
        <v>337</v>
      </c>
      <c r="L467" s="13" t="s">
        <v>1247</v>
      </c>
      <c r="M467" s="13"/>
      <c r="N467" s="60" t="s">
        <v>483</v>
      </c>
      <c r="O467" s="22" t="s">
        <v>483</v>
      </c>
      <c r="P467" s="95" t="s">
        <v>1203</v>
      </c>
      <c r="Q467" s="97" t="s">
        <v>1203</v>
      </c>
      <c r="V467" s="22" t="s">
        <v>860</v>
      </c>
      <c r="Z467" s="26">
        <v>0</v>
      </c>
      <c r="AA467" s="26">
        <v>0</v>
      </c>
      <c r="AB467" s="26">
        <v>0.02447022</v>
      </c>
      <c r="AC467" s="26">
        <v>0</v>
      </c>
      <c r="AD467" s="26">
        <v>0</v>
      </c>
      <c r="AE467" s="26">
        <v>0</v>
      </c>
      <c r="AF467" s="27">
        <f>SUM(Z467:AE467)</f>
        <v>0.02447022</v>
      </c>
      <c r="AG467" s="26">
        <v>0</v>
      </c>
      <c r="AH467" s="26">
        <v>0</v>
      </c>
      <c r="AI467" s="26">
        <v>0</v>
      </c>
      <c r="AJ467" s="26">
        <v>0</v>
      </c>
      <c r="AK467" s="26">
        <v>0</v>
      </c>
      <c r="AL467" s="28">
        <f>SUM(AG467:AK467)</f>
        <v>0</v>
      </c>
      <c r="AM467" s="26">
        <v>0</v>
      </c>
      <c r="AN467" s="50">
        <f>AL467+AM467</f>
        <v>0</v>
      </c>
      <c r="AO467" s="26">
        <v>0</v>
      </c>
      <c r="AP467" s="26">
        <v>0.05872853</v>
      </c>
      <c r="AQ467" s="29">
        <f>SUM(AO467:AP467)</f>
        <v>0.05872853</v>
      </c>
      <c r="AR467" s="26">
        <v>4.40464</v>
      </c>
      <c r="AS467" s="26">
        <v>84.77463</v>
      </c>
      <c r="AT467" s="26">
        <v>10.52219</v>
      </c>
      <c r="AU467" s="26">
        <v>0</v>
      </c>
      <c r="AV467" s="30">
        <f>SUM(AR467:AU467)</f>
        <v>99.70146</v>
      </c>
      <c r="AW467" s="26">
        <v>0</v>
      </c>
      <c r="AX467" s="26">
        <v>0</v>
      </c>
      <c r="AY467" s="26">
        <v>0</v>
      </c>
      <c r="AZ467" s="26">
        <v>0</v>
      </c>
      <c r="BA467" s="26">
        <v>0</v>
      </c>
      <c r="BB467" s="26">
        <v>0</v>
      </c>
      <c r="BC467" s="26">
        <v>0.2153379</v>
      </c>
      <c r="BD467" s="31">
        <f>SUM(AW467:BC467)</f>
        <v>0.2153379</v>
      </c>
      <c r="BE467" s="26">
        <f>AF467+AN467+AQ467+AV467+BD467</f>
        <v>99.99999664999999</v>
      </c>
    </row>
    <row r="468" spans="1:57" ht="12" customHeight="1">
      <c r="A468" s="2" t="s">
        <v>781</v>
      </c>
      <c r="B468" s="4">
        <v>91</v>
      </c>
      <c r="C468" s="4" t="s">
        <v>781</v>
      </c>
      <c r="D468" s="2" t="s">
        <v>63</v>
      </c>
      <c r="E468" s="22">
        <v>7</v>
      </c>
      <c r="F468" s="45">
        <v>80.742192</v>
      </c>
      <c r="G468" s="44">
        <v>42.63479452054794</v>
      </c>
      <c r="H468" s="4" t="s">
        <v>339</v>
      </c>
      <c r="I468" s="4" t="s">
        <v>860</v>
      </c>
      <c r="J468" s="25">
        <v>1201</v>
      </c>
      <c r="K468" s="4" t="s">
        <v>338</v>
      </c>
      <c r="L468" s="13" t="s">
        <v>978</v>
      </c>
      <c r="M468" s="13"/>
      <c r="N468" s="63" t="s">
        <v>73</v>
      </c>
      <c r="O468" s="2" t="s">
        <v>73</v>
      </c>
      <c r="P468" s="95" t="s">
        <v>6</v>
      </c>
      <c r="Q468" s="100" t="s">
        <v>73</v>
      </c>
      <c r="R468" s="2" t="s">
        <v>860</v>
      </c>
      <c r="S468" s="2"/>
      <c r="T468" s="2"/>
      <c r="U468" s="2"/>
      <c r="V468" s="2"/>
      <c r="W468" s="2"/>
      <c r="X468" s="2" t="s">
        <v>860</v>
      </c>
      <c r="Y468" s="2" t="s">
        <v>860</v>
      </c>
      <c r="Z468" s="26">
        <v>38.22318</v>
      </c>
      <c r="AA468" s="26">
        <v>0.2215707</v>
      </c>
      <c r="AB468" s="26">
        <v>15.93854</v>
      </c>
      <c r="AC468" s="26">
        <v>3.128847</v>
      </c>
      <c r="AD468" s="26">
        <v>16.32909</v>
      </c>
      <c r="AE468" s="26">
        <v>1.808375</v>
      </c>
      <c r="AF468" s="27">
        <f>SUM(Z468:AE468)</f>
        <v>75.6496027</v>
      </c>
      <c r="AG468" s="26">
        <v>0.007833308</v>
      </c>
      <c r="AH468" s="26">
        <v>0.4823079</v>
      </c>
      <c r="AI468" s="26">
        <v>0.1454757</v>
      </c>
      <c r="AJ468" s="26">
        <v>1.324948</v>
      </c>
      <c r="AK468" s="26">
        <v>0</v>
      </c>
      <c r="AL468" s="28">
        <f>SUM(AG468:AK468)</f>
        <v>1.960564908</v>
      </c>
      <c r="AM468" s="26">
        <v>4.2837</v>
      </c>
      <c r="AN468" s="50">
        <f>AL468+AM468</f>
        <v>6.244264908</v>
      </c>
      <c r="AO468" s="26">
        <v>1.529733</v>
      </c>
      <c r="AP468" s="26">
        <v>3.197109</v>
      </c>
      <c r="AQ468" s="29">
        <f>SUM(AO468:AP468)</f>
        <v>4.726842</v>
      </c>
      <c r="AR468" s="26">
        <v>4.931626</v>
      </c>
      <c r="AS468" s="26">
        <v>5.190125</v>
      </c>
      <c r="AT468" s="26">
        <v>1.969517</v>
      </c>
      <c r="AU468" s="26">
        <v>0.3894273</v>
      </c>
      <c r="AV468" s="30">
        <f>SUM(AR468:AU468)</f>
        <v>12.480695299999999</v>
      </c>
      <c r="AW468" s="26">
        <v>0.05259506</v>
      </c>
      <c r="AX468" s="26">
        <v>0.001119044</v>
      </c>
      <c r="AY468" s="26">
        <v>0</v>
      </c>
      <c r="AZ468" s="26">
        <v>0.08280925</v>
      </c>
      <c r="BA468" s="26">
        <v>0</v>
      </c>
      <c r="BB468" s="26">
        <v>0.1734518</v>
      </c>
      <c r="BC468" s="26">
        <v>0.5886171</v>
      </c>
      <c r="BD468" s="31">
        <f>SUM(AW468:BC468)</f>
        <v>0.898592254</v>
      </c>
      <c r="BE468" s="26">
        <f>AF468+AN468+AQ468+AV468+BD468</f>
        <v>99.999997162</v>
      </c>
    </row>
    <row r="469" spans="1:57" ht="12" customHeight="1">
      <c r="A469" s="2" t="s">
        <v>781</v>
      </c>
      <c r="B469" s="4">
        <v>91</v>
      </c>
      <c r="C469" s="4" t="s">
        <v>781</v>
      </c>
      <c r="D469" s="2" t="s">
        <v>63</v>
      </c>
      <c r="E469" s="22">
        <v>7</v>
      </c>
      <c r="F469" s="45">
        <v>1832.92493</v>
      </c>
      <c r="G469" s="44">
        <v>1379.623287671233</v>
      </c>
      <c r="H469" s="4" t="s">
        <v>763</v>
      </c>
      <c r="I469" s="4" t="s">
        <v>860</v>
      </c>
      <c r="J469" s="25">
        <v>196</v>
      </c>
      <c r="K469" s="4" t="s">
        <v>340</v>
      </c>
      <c r="L469" s="13" t="s">
        <v>1248</v>
      </c>
      <c r="M469" s="13"/>
      <c r="N469" s="62" t="s">
        <v>72</v>
      </c>
      <c r="O469" s="2"/>
      <c r="P469" s="4" t="s">
        <v>7</v>
      </c>
      <c r="Q469" s="99" t="s">
        <v>72</v>
      </c>
      <c r="R469" s="2"/>
      <c r="S469" s="2"/>
      <c r="T469" s="2"/>
      <c r="U469" s="2"/>
      <c r="V469" s="2"/>
      <c r="W469" s="2"/>
      <c r="X469" s="2"/>
      <c r="Y469" s="2"/>
      <c r="Z469" s="26">
        <v>5.730934</v>
      </c>
      <c r="AA469" s="26">
        <v>0.04436871</v>
      </c>
      <c r="AB469" s="26">
        <v>2.533881</v>
      </c>
      <c r="AC469" s="26">
        <v>2.216568</v>
      </c>
      <c r="AD469" s="26">
        <v>2.442097</v>
      </c>
      <c r="AE469" s="26">
        <v>0.2549113</v>
      </c>
      <c r="AF469" s="27">
        <f>SUM(Z469:AE469)</f>
        <v>13.22276001</v>
      </c>
      <c r="AG469" s="26">
        <v>0.698451</v>
      </c>
      <c r="AH469" s="26">
        <v>5.112818</v>
      </c>
      <c r="AI469" s="26">
        <v>0.5125741</v>
      </c>
      <c r="AJ469" s="26">
        <v>10.34002</v>
      </c>
      <c r="AK469" s="26">
        <v>0</v>
      </c>
      <c r="AL469" s="28">
        <f>SUM(AG469:AK469)</f>
        <v>16.6638631</v>
      </c>
      <c r="AM469" s="26">
        <v>21.37275</v>
      </c>
      <c r="AN469" s="50">
        <f>AL469+AM469</f>
        <v>38.0366131</v>
      </c>
      <c r="AO469" s="26">
        <v>0.6702476</v>
      </c>
      <c r="AP469" s="26">
        <v>0.8547487</v>
      </c>
      <c r="AQ469" s="29">
        <f>SUM(AO469:AP469)</f>
        <v>1.5249963000000002</v>
      </c>
      <c r="AR469" s="26">
        <v>8.766973</v>
      </c>
      <c r="AS469" s="26">
        <v>26.40125</v>
      </c>
      <c r="AT469" s="26">
        <v>9.763033</v>
      </c>
      <c r="AU469" s="26">
        <v>0.07325996</v>
      </c>
      <c r="AV469" s="30">
        <f>SUM(AR469:AU469)</f>
        <v>45.00451596</v>
      </c>
      <c r="AW469" s="26">
        <v>0.4216256</v>
      </c>
      <c r="AX469" s="26">
        <v>0.001817987</v>
      </c>
      <c r="AY469" s="26">
        <v>0</v>
      </c>
      <c r="AZ469" s="26">
        <v>0.02530441</v>
      </c>
      <c r="BA469" s="26">
        <v>0</v>
      </c>
      <c r="BB469" s="26">
        <v>0.0597479</v>
      </c>
      <c r="BC469" s="26">
        <v>1.702619</v>
      </c>
      <c r="BD469" s="31">
        <f>SUM(AW469:BC469)</f>
        <v>2.211114897</v>
      </c>
      <c r="BE469" s="26">
        <f>AF469+AN469+AQ469+AV469+BD469</f>
        <v>100.000000267</v>
      </c>
    </row>
    <row r="470" spans="1:57" ht="12" customHeight="1">
      <c r="A470" s="2" t="s">
        <v>781</v>
      </c>
      <c r="B470" s="4">
        <v>91</v>
      </c>
      <c r="C470" s="4" t="s">
        <v>781</v>
      </c>
      <c r="D470" s="2" t="s">
        <v>63</v>
      </c>
      <c r="E470" s="22">
        <v>7</v>
      </c>
      <c r="F470" s="45">
        <v>28936.874</v>
      </c>
      <c r="G470" s="44">
        <v>29133.739726027397</v>
      </c>
      <c r="H470" s="4" t="s">
        <v>763</v>
      </c>
      <c r="I470" s="4" t="s">
        <v>860</v>
      </c>
      <c r="J470" s="25">
        <v>56</v>
      </c>
      <c r="K470" s="4" t="s">
        <v>341</v>
      </c>
      <c r="L470" s="13" t="s">
        <v>979</v>
      </c>
      <c r="M470" s="13"/>
      <c r="N470" s="62" t="s">
        <v>483</v>
      </c>
      <c r="O470" s="2"/>
      <c r="P470" s="95" t="s">
        <v>1203</v>
      </c>
      <c r="Q470" s="99" t="s">
        <v>1203</v>
      </c>
      <c r="R470" s="2"/>
      <c r="S470" s="2"/>
      <c r="T470" s="2"/>
      <c r="U470" s="2"/>
      <c r="V470" s="2" t="s">
        <v>860</v>
      </c>
      <c r="W470" s="2" t="s">
        <v>860</v>
      </c>
      <c r="X470" s="2"/>
      <c r="Y470" s="2"/>
      <c r="Z470" s="26">
        <v>1.885762</v>
      </c>
      <c r="AA470" s="26">
        <v>0.01157936</v>
      </c>
      <c r="AB470" s="26">
        <v>0.9340714</v>
      </c>
      <c r="AC470" s="26">
        <v>1.112222</v>
      </c>
      <c r="AD470" s="26">
        <v>0.7414864</v>
      </c>
      <c r="AE470" s="26">
        <v>0.1761132</v>
      </c>
      <c r="AF470" s="27">
        <f>SUM(Z470:AE470)</f>
        <v>4.86123436</v>
      </c>
      <c r="AG470" s="26">
        <v>2.581195</v>
      </c>
      <c r="AH470" s="26">
        <v>2.550022</v>
      </c>
      <c r="AI470" s="26">
        <v>0.04237989</v>
      </c>
      <c r="AJ470" s="26">
        <v>1.69801</v>
      </c>
      <c r="AK470" s="26">
        <v>0</v>
      </c>
      <c r="AL470" s="28">
        <f>SUM(AG470:AK470)</f>
        <v>6.87160689</v>
      </c>
      <c r="AM470" s="26">
        <v>16.61028</v>
      </c>
      <c r="AN470" s="50">
        <f>AL470+AM470</f>
        <v>23.48188689</v>
      </c>
      <c r="AO470" s="26">
        <v>2.662858</v>
      </c>
      <c r="AP470" s="26">
        <v>1.03446</v>
      </c>
      <c r="AQ470" s="29">
        <f>SUM(AO470:AP470)</f>
        <v>3.697318</v>
      </c>
      <c r="AR470" s="26">
        <v>3.809771</v>
      </c>
      <c r="AS470" s="26">
        <v>53.01363</v>
      </c>
      <c r="AT470" s="26">
        <v>7.70255</v>
      </c>
      <c r="AU470" s="26">
        <v>0.06754159</v>
      </c>
      <c r="AV470" s="30">
        <f>SUM(AR470:AU470)</f>
        <v>64.59349259</v>
      </c>
      <c r="AW470" s="26">
        <v>0.9233878</v>
      </c>
      <c r="AX470" s="26">
        <v>0.2253543</v>
      </c>
      <c r="AY470" s="26">
        <v>0.007343235</v>
      </c>
      <c r="AZ470" s="26">
        <v>0.4874652</v>
      </c>
      <c r="BA470" s="26">
        <v>0.04120112</v>
      </c>
      <c r="BB470" s="26">
        <v>0.01881374</v>
      </c>
      <c r="BC470" s="26">
        <v>1.662504</v>
      </c>
      <c r="BD470" s="31">
        <f>SUM(AW470:BC470)</f>
        <v>3.366069395</v>
      </c>
      <c r="BE470" s="26">
        <f>AF470+AN470+AQ470+AV470+BD470</f>
        <v>100.000001235</v>
      </c>
    </row>
    <row r="471" spans="1:57" ht="12" customHeight="1">
      <c r="A471" s="2" t="s">
        <v>475</v>
      </c>
      <c r="B471" s="4">
        <v>97</v>
      </c>
      <c r="C471" s="4" t="s">
        <v>475</v>
      </c>
      <c r="D471" s="2"/>
      <c r="E471" s="22"/>
      <c r="F471" s="45"/>
      <c r="G471" s="44">
        <v>111.40218878248974</v>
      </c>
      <c r="H471" s="4" t="s">
        <v>258</v>
      </c>
      <c r="I471" s="4" t="s">
        <v>860</v>
      </c>
      <c r="J471" s="25"/>
      <c r="K471" s="4" t="s">
        <v>257</v>
      </c>
      <c r="L471" s="13" t="s">
        <v>1391</v>
      </c>
      <c r="M471" s="13"/>
      <c r="N471" s="60" t="s">
        <v>1203</v>
      </c>
      <c r="P471" s="95"/>
      <c r="Q471" s="97" t="s">
        <v>1203</v>
      </c>
      <c r="Z471" s="51"/>
      <c r="AA471" s="51"/>
      <c r="AB471" s="51"/>
      <c r="AC471" s="51"/>
      <c r="AD471" s="51"/>
      <c r="AE471" s="51"/>
      <c r="AF471" s="27"/>
      <c r="AG471" s="51"/>
      <c r="AH471" s="51"/>
      <c r="AI471" s="51"/>
      <c r="AJ471" s="51"/>
      <c r="AK471" s="51"/>
      <c r="AL471" s="28"/>
      <c r="AM471" s="51"/>
      <c r="AN471" s="50"/>
      <c r="AO471" s="51"/>
      <c r="AP471" s="51"/>
      <c r="AQ471" s="29"/>
      <c r="AR471" s="51"/>
      <c r="AS471" s="51"/>
      <c r="AT471" s="51"/>
      <c r="AU471" s="51"/>
      <c r="AV471" s="30"/>
      <c r="AW471" s="51"/>
      <c r="AX471" s="51"/>
      <c r="AY471" s="51"/>
      <c r="AZ471" s="51"/>
      <c r="BA471" s="51"/>
      <c r="BB471" s="51"/>
      <c r="BC471" s="51"/>
      <c r="BD471" s="31"/>
      <c r="BE471" s="26"/>
    </row>
    <row r="472" spans="1:57" ht="12" customHeight="1">
      <c r="A472" s="2" t="s">
        <v>475</v>
      </c>
      <c r="B472" s="4">
        <v>97</v>
      </c>
      <c r="C472" s="4" t="s">
        <v>475</v>
      </c>
      <c r="D472" s="2"/>
      <c r="E472" s="22"/>
      <c r="F472" s="45"/>
      <c r="G472" s="44">
        <v>5313.503419972641</v>
      </c>
      <c r="H472" s="4" t="s">
        <v>665</v>
      </c>
      <c r="I472" s="4" t="s">
        <v>860</v>
      </c>
      <c r="J472" s="25"/>
      <c r="K472" s="4" t="s">
        <v>259</v>
      </c>
      <c r="L472" s="13" t="s">
        <v>1392</v>
      </c>
      <c r="M472" s="13"/>
      <c r="N472" s="60" t="s">
        <v>1203</v>
      </c>
      <c r="P472" s="95"/>
      <c r="Q472" s="97" t="s">
        <v>1203</v>
      </c>
      <c r="Z472" s="51"/>
      <c r="AA472" s="51"/>
      <c r="AB472" s="51"/>
      <c r="AC472" s="51"/>
      <c r="AD472" s="51"/>
      <c r="AE472" s="51"/>
      <c r="AF472" s="27"/>
      <c r="AG472" s="51"/>
      <c r="AH472" s="51"/>
      <c r="AI472" s="51"/>
      <c r="AJ472" s="51"/>
      <c r="AK472" s="51"/>
      <c r="AL472" s="28"/>
      <c r="AM472" s="51"/>
      <c r="AN472" s="50"/>
      <c r="AO472" s="51"/>
      <c r="AP472" s="51"/>
      <c r="AQ472" s="29"/>
      <c r="AR472" s="51"/>
      <c r="AS472" s="51"/>
      <c r="AT472" s="51"/>
      <c r="AU472" s="51"/>
      <c r="AV472" s="30"/>
      <c r="AW472" s="51"/>
      <c r="AX472" s="51"/>
      <c r="AY472" s="51"/>
      <c r="AZ472" s="51"/>
      <c r="BA472" s="51"/>
      <c r="BB472" s="51"/>
      <c r="BC472" s="51"/>
      <c r="BD472" s="31"/>
      <c r="BE472" s="26"/>
    </row>
    <row r="473" spans="1:57" ht="12" customHeight="1">
      <c r="A473" s="2" t="s">
        <v>475</v>
      </c>
      <c r="B473" s="4">
        <v>97</v>
      </c>
      <c r="C473" s="4" t="s">
        <v>475</v>
      </c>
      <c r="D473" s="2"/>
      <c r="E473" s="22"/>
      <c r="F473" s="45"/>
      <c r="G473" s="44">
        <v>6144.0082079343365</v>
      </c>
      <c r="H473" s="4" t="s">
        <v>763</v>
      </c>
      <c r="I473" s="4" t="s">
        <v>860</v>
      </c>
      <c r="J473" s="25"/>
      <c r="K473" s="4" t="s">
        <v>347</v>
      </c>
      <c r="L473" s="13" t="s">
        <v>1393</v>
      </c>
      <c r="M473" s="13"/>
      <c r="N473" s="60" t="s">
        <v>1203</v>
      </c>
      <c r="P473" s="95"/>
      <c r="Q473" s="97" t="s">
        <v>1203</v>
      </c>
      <c r="Z473" s="51"/>
      <c r="AA473" s="51"/>
      <c r="AB473" s="51"/>
      <c r="AC473" s="51"/>
      <c r="AD473" s="51"/>
      <c r="AE473" s="51"/>
      <c r="AF473" s="27"/>
      <c r="AG473" s="51"/>
      <c r="AH473" s="51"/>
      <c r="AI473" s="51"/>
      <c r="AJ473" s="51"/>
      <c r="AK473" s="51"/>
      <c r="AL473" s="28"/>
      <c r="AM473" s="51"/>
      <c r="AN473" s="50"/>
      <c r="AO473" s="51"/>
      <c r="AP473" s="51"/>
      <c r="AQ473" s="29"/>
      <c r="AR473" s="51"/>
      <c r="AS473" s="51"/>
      <c r="AT473" s="51"/>
      <c r="AU473" s="51"/>
      <c r="AV473" s="30"/>
      <c r="AW473" s="51"/>
      <c r="AX473" s="51"/>
      <c r="AY473" s="51"/>
      <c r="AZ473" s="51"/>
      <c r="BA473" s="51"/>
      <c r="BB473" s="51"/>
      <c r="BC473" s="51"/>
      <c r="BD473" s="31"/>
      <c r="BE473" s="26"/>
    </row>
    <row r="474" spans="1:57" ht="12" customHeight="1">
      <c r="A474" s="2" t="s">
        <v>475</v>
      </c>
      <c r="B474" s="4">
        <v>97</v>
      </c>
      <c r="C474" s="4" t="s">
        <v>475</v>
      </c>
      <c r="D474" s="2"/>
      <c r="E474" s="22"/>
      <c r="F474" s="45"/>
      <c r="G474" s="44">
        <v>39.356087551299574</v>
      </c>
      <c r="H474" s="4" t="s">
        <v>665</v>
      </c>
      <c r="I474" s="4" t="s">
        <v>860</v>
      </c>
      <c r="J474" s="25"/>
      <c r="K474" s="4" t="s">
        <v>348</v>
      </c>
      <c r="L474" s="13" t="s">
        <v>1394</v>
      </c>
      <c r="M474" s="13"/>
      <c r="N474" s="60" t="s">
        <v>1203</v>
      </c>
      <c r="P474" s="95"/>
      <c r="Q474" s="97" t="s">
        <v>1203</v>
      </c>
      <c r="Z474" s="51"/>
      <c r="AA474" s="51"/>
      <c r="AB474" s="51"/>
      <c r="AC474" s="51"/>
      <c r="AD474" s="51"/>
      <c r="AE474" s="51"/>
      <c r="AF474" s="27"/>
      <c r="AG474" s="51"/>
      <c r="AH474" s="51"/>
      <c r="AI474" s="51"/>
      <c r="AJ474" s="51"/>
      <c r="AK474" s="51"/>
      <c r="AL474" s="28"/>
      <c r="AM474" s="51"/>
      <c r="AN474" s="50"/>
      <c r="AO474" s="51"/>
      <c r="AP474" s="51"/>
      <c r="AQ474" s="29"/>
      <c r="AR474" s="51"/>
      <c r="AS474" s="51"/>
      <c r="AT474" s="51"/>
      <c r="AU474" s="51"/>
      <c r="AV474" s="30"/>
      <c r="AW474" s="51"/>
      <c r="AX474" s="51"/>
      <c r="AY474" s="51"/>
      <c r="AZ474" s="51"/>
      <c r="BA474" s="51"/>
      <c r="BB474" s="51"/>
      <c r="BC474" s="51"/>
      <c r="BD474" s="31"/>
      <c r="BE474" s="26"/>
    </row>
    <row r="475" spans="1:57" ht="12" customHeight="1">
      <c r="A475" s="2" t="s">
        <v>475</v>
      </c>
      <c r="B475" s="4">
        <v>97</v>
      </c>
      <c r="C475" s="4" t="s">
        <v>475</v>
      </c>
      <c r="D475" s="2"/>
      <c r="E475" s="22"/>
      <c r="F475" s="45"/>
      <c r="G475" s="44">
        <v>23.14090287277702</v>
      </c>
      <c r="H475" s="4" t="s">
        <v>661</v>
      </c>
      <c r="I475" s="4" t="s">
        <v>860</v>
      </c>
      <c r="J475" s="25"/>
      <c r="K475" s="4" t="s">
        <v>349</v>
      </c>
      <c r="L475" s="13" t="s">
        <v>1395</v>
      </c>
      <c r="M475" s="81" t="s">
        <v>860</v>
      </c>
      <c r="N475" s="61" t="s">
        <v>73</v>
      </c>
      <c r="P475" s="95"/>
      <c r="Q475" s="98" t="s">
        <v>73</v>
      </c>
      <c r="R475" s="22" t="s">
        <v>860</v>
      </c>
      <c r="X475" s="22" t="s">
        <v>860</v>
      </c>
      <c r="Y475" s="22" t="s">
        <v>860</v>
      </c>
      <c r="Z475" s="51"/>
      <c r="AA475" s="51"/>
      <c r="AB475" s="51"/>
      <c r="AC475" s="51"/>
      <c r="AD475" s="51"/>
      <c r="AE475" s="51"/>
      <c r="AF475" s="27"/>
      <c r="AG475" s="51"/>
      <c r="AH475" s="51"/>
      <c r="AI475" s="51"/>
      <c r="AJ475" s="51"/>
      <c r="AK475" s="51"/>
      <c r="AL475" s="28"/>
      <c r="AM475" s="51"/>
      <c r="AN475" s="50"/>
      <c r="AO475" s="51"/>
      <c r="AP475" s="51"/>
      <c r="AQ475" s="29"/>
      <c r="AR475" s="51"/>
      <c r="AS475" s="51"/>
      <c r="AT475" s="51"/>
      <c r="AU475" s="51"/>
      <c r="AV475" s="30"/>
      <c r="AW475" s="51"/>
      <c r="AX475" s="51"/>
      <c r="AY475" s="51"/>
      <c r="AZ475" s="51"/>
      <c r="BA475" s="51"/>
      <c r="BB475" s="51"/>
      <c r="BC475" s="51"/>
      <c r="BD475" s="31"/>
      <c r="BE475" s="26"/>
    </row>
    <row r="476" spans="1:57" ht="12" customHeight="1">
      <c r="A476" s="2" t="s">
        <v>475</v>
      </c>
      <c r="B476" s="4">
        <v>97</v>
      </c>
      <c r="C476" s="4" t="s">
        <v>475</v>
      </c>
      <c r="D476" s="2"/>
      <c r="E476" s="22"/>
      <c r="F476" s="45"/>
      <c r="G476" s="44">
        <v>849.1025991792065</v>
      </c>
      <c r="H476" s="4" t="s">
        <v>351</v>
      </c>
      <c r="I476" s="4" t="s">
        <v>860</v>
      </c>
      <c r="J476" s="25"/>
      <c r="K476" s="4" t="s">
        <v>350</v>
      </c>
      <c r="L476" s="13" t="s">
        <v>1396</v>
      </c>
      <c r="M476" s="13"/>
      <c r="N476" s="60" t="s">
        <v>1203</v>
      </c>
      <c r="P476" s="95"/>
      <c r="Q476" s="97" t="s">
        <v>1203</v>
      </c>
      <c r="Z476" s="51"/>
      <c r="AA476" s="51"/>
      <c r="AB476" s="51"/>
      <c r="AC476" s="51"/>
      <c r="AD476" s="51"/>
      <c r="AE476" s="51"/>
      <c r="AF476" s="27"/>
      <c r="AG476" s="51"/>
      <c r="AH476" s="51"/>
      <c r="AI476" s="51"/>
      <c r="AJ476" s="51"/>
      <c r="AK476" s="51"/>
      <c r="AL476" s="28"/>
      <c r="AM476" s="51"/>
      <c r="AN476" s="50"/>
      <c r="AO476" s="51"/>
      <c r="AP476" s="51"/>
      <c r="AQ476" s="29"/>
      <c r="AR476" s="51"/>
      <c r="AS476" s="51"/>
      <c r="AT476" s="51"/>
      <c r="AU476" s="51"/>
      <c r="AV476" s="30"/>
      <c r="AW476" s="51"/>
      <c r="AX476" s="51"/>
      <c r="AY476" s="51"/>
      <c r="AZ476" s="51"/>
      <c r="BA476" s="51"/>
      <c r="BB476" s="51"/>
      <c r="BC476" s="51"/>
      <c r="BD476" s="31"/>
      <c r="BE476" s="26"/>
    </row>
    <row r="477" spans="1:57" ht="12" customHeight="1">
      <c r="A477" s="2" t="s">
        <v>920</v>
      </c>
      <c r="B477" s="4">
        <v>97</v>
      </c>
      <c r="C477" s="4" t="s">
        <v>920</v>
      </c>
      <c r="D477" s="2"/>
      <c r="E477" s="22"/>
      <c r="F477" s="45"/>
      <c r="G477" s="44">
        <v>27.43187414500684</v>
      </c>
      <c r="H477" s="4" t="s">
        <v>763</v>
      </c>
      <c r="I477" s="4" t="s">
        <v>860</v>
      </c>
      <c r="J477" s="25"/>
      <c r="K477" s="4" t="s">
        <v>714</v>
      </c>
      <c r="L477" s="13" t="s">
        <v>47</v>
      </c>
      <c r="M477" s="81" t="s">
        <v>860</v>
      </c>
      <c r="N477" s="61" t="s">
        <v>72</v>
      </c>
      <c r="P477" s="95"/>
      <c r="Q477" s="98" t="s">
        <v>72</v>
      </c>
      <c r="R477" s="22" t="s">
        <v>860</v>
      </c>
      <c r="Z477" s="51"/>
      <c r="AA477" s="51"/>
      <c r="AB477" s="51"/>
      <c r="AC477" s="51"/>
      <c r="AD477" s="51"/>
      <c r="AE477" s="51"/>
      <c r="AF477" s="27"/>
      <c r="AG477" s="51"/>
      <c r="AH477" s="51"/>
      <c r="AI477" s="51"/>
      <c r="AJ477" s="51"/>
      <c r="AK477" s="51"/>
      <c r="AL477" s="28"/>
      <c r="AM477" s="51"/>
      <c r="AN477" s="50"/>
      <c r="AO477" s="51"/>
      <c r="AP477" s="51"/>
      <c r="AQ477" s="29"/>
      <c r="AR477" s="51"/>
      <c r="AS477" s="51"/>
      <c r="AT477" s="51"/>
      <c r="AU477" s="51"/>
      <c r="AV477" s="30"/>
      <c r="AW477" s="51"/>
      <c r="AX477" s="51"/>
      <c r="AY477" s="51"/>
      <c r="AZ477" s="51"/>
      <c r="BA477" s="51"/>
      <c r="BB477" s="51"/>
      <c r="BC477" s="51"/>
      <c r="BD477" s="31"/>
      <c r="BE477" s="26"/>
    </row>
    <row r="478" spans="1:57" ht="12" customHeight="1">
      <c r="A478" s="2" t="s">
        <v>920</v>
      </c>
      <c r="B478" s="4">
        <v>97</v>
      </c>
      <c r="C478" s="4" t="s">
        <v>920</v>
      </c>
      <c r="D478" s="2"/>
      <c r="E478" s="22"/>
      <c r="F478" s="45"/>
      <c r="G478" s="44">
        <v>9.402462380300957</v>
      </c>
      <c r="H478" s="4" t="s">
        <v>663</v>
      </c>
      <c r="I478" s="4" t="s">
        <v>860</v>
      </c>
      <c r="J478" s="25"/>
      <c r="K478" s="4" t="s">
        <v>715</v>
      </c>
      <c r="L478" s="13" t="s">
        <v>48</v>
      </c>
      <c r="M478" s="81" t="s">
        <v>860</v>
      </c>
      <c r="N478" s="61" t="s">
        <v>73</v>
      </c>
      <c r="P478" s="95"/>
      <c r="Q478" s="98" t="s">
        <v>73</v>
      </c>
      <c r="R478" s="22" t="s">
        <v>860</v>
      </c>
      <c r="X478" s="22" t="s">
        <v>860</v>
      </c>
      <c r="Y478" s="22" t="s">
        <v>860</v>
      </c>
      <c r="Z478" s="51"/>
      <c r="AA478" s="51"/>
      <c r="AB478" s="51"/>
      <c r="AC478" s="51"/>
      <c r="AD478" s="51"/>
      <c r="AE478" s="51"/>
      <c r="AF478" s="27"/>
      <c r="AG478" s="51"/>
      <c r="AH478" s="51"/>
      <c r="AI478" s="51"/>
      <c r="AJ478" s="51"/>
      <c r="AK478" s="51"/>
      <c r="AL478" s="28"/>
      <c r="AM478" s="51"/>
      <c r="AN478" s="50"/>
      <c r="AO478" s="51"/>
      <c r="AP478" s="51"/>
      <c r="AQ478" s="29"/>
      <c r="AR478" s="51"/>
      <c r="AS478" s="51"/>
      <c r="AT478" s="51"/>
      <c r="AU478" s="51"/>
      <c r="AV478" s="30"/>
      <c r="AW478" s="51"/>
      <c r="AX478" s="51"/>
      <c r="AY478" s="51"/>
      <c r="AZ478" s="51"/>
      <c r="BA478" s="51"/>
      <c r="BB478" s="51"/>
      <c r="BC478" s="51"/>
      <c r="BD478" s="31"/>
      <c r="BE478" s="26"/>
    </row>
    <row r="479" spans="1:57" ht="12" customHeight="1">
      <c r="A479" s="2" t="s">
        <v>920</v>
      </c>
      <c r="B479" s="4">
        <v>97</v>
      </c>
      <c r="C479" s="4" t="s">
        <v>920</v>
      </c>
      <c r="D479" s="2"/>
      <c r="E479" s="22"/>
      <c r="F479" s="45"/>
      <c r="G479" s="44">
        <v>4.32161422708618</v>
      </c>
      <c r="H479" s="4" t="s">
        <v>258</v>
      </c>
      <c r="I479" s="4" t="s">
        <v>860</v>
      </c>
      <c r="J479" s="25"/>
      <c r="K479" s="4" t="s">
        <v>716</v>
      </c>
      <c r="L479" s="13" t="s">
        <v>49</v>
      </c>
      <c r="M479" s="13"/>
      <c r="N479" s="60" t="s">
        <v>1203</v>
      </c>
      <c r="P479" s="95"/>
      <c r="Q479" s="97" t="s">
        <v>1203</v>
      </c>
      <c r="Z479" s="51"/>
      <c r="AA479" s="51"/>
      <c r="AB479" s="51"/>
      <c r="AC479" s="51"/>
      <c r="AD479" s="51"/>
      <c r="AE479" s="51"/>
      <c r="AF479" s="27"/>
      <c r="AG479" s="51"/>
      <c r="AH479" s="51"/>
      <c r="AI479" s="51"/>
      <c r="AJ479" s="51"/>
      <c r="AK479" s="51"/>
      <c r="AL479" s="28"/>
      <c r="AM479" s="51"/>
      <c r="AN479" s="50"/>
      <c r="AO479" s="51"/>
      <c r="AP479" s="51"/>
      <c r="AQ479" s="29"/>
      <c r="AR479" s="51"/>
      <c r="AS479" s="51"/>
      <c r="AT479" s="51"/>
      <c r="AU479" s="51"/>
      <c r="AV479" s="30"/>
      <c r="AW479" s="51"/>
      <c r="AX479" s="51"/>
      <c r="AY479" s="51"/>
      <c r="AZ479" s="51"/>
      <c r="BA479" s="51"/>
      <c r="BB479" s="51"/>
      <c r="BC479" s="51"/>
      <c r="BD479" s="31"/>
      <c r="BE479" s="26"/>
    </row>
    <row r="480" spans="1:57" ht="12" customHeight="1">
      <c r="A480" s="2" t="s">
        <v>928</v>
      </c>
      <c r="B480" s="4">
        <v>94</v>
      </c>
      <c r="C480" s="4" t="s">
        <v>928</v>
      </c>
      <c r="D480" s="2" t="s">
        <v>64</v>
      </c>
      <c r="E480" s="22">
        <v>2</v>
      </c>
      <c r="F480" s="45">
        <v>36.66974</v>
      </c>
      <c r="G480" s="44">
        <v>26.400957592339264</v>
      </c>
      <c r="H480" s="4" t="s">
        <v>663</v>
      </c>
      <c r="I480" s="4" t="s">
        <v>860</v>
      </c>
      <c r="J480" s="25">
        <v>847</v>
      </c>
      <c r="K480" s="4" t="s">
        <v>390</v>
      </c>
      <c r="L480" s="13" t="s">
        <v>1346</v>
      </c>
      <c r="M480" s="13"/>
      <c r="N480" s="62" t="s">
        <v>73</v>
      </c>
      <c r="O480" s="2" t="s">
        <v>73</v>
      </c>
      <c r="P480" s="95" t="s">
        <v>6</v>
      </c>
      <c r="Q480" s="99" t="s">
        <v>73</v>
      </c>
      <c r="R480" s="2"/>
      <c r="S480" s="2"/>
      <c r="T480" s="2"/>
      <c r="U480" s="2"/>
      <c r="V480" s="2"/>
      <c r="W480" s="2"/>
      <c r="X480" s="2" t="s">
        <v>860</v>
      </c>
      <c r="Y480" s="2" t="s">
        <v>860</v>
      </c>
      <c r="Z480" s="26">
        <v>38.79253</v>
      </c>
      <c r="AA480" s="26">
        <v>18.2911</v>
      </c>
      <c r="AB480" s="26">
        <v>7.543606</v>
      </c>
      <c r="AC480" s="26">
        <v>0.7335083</v>
      </c>
      <c r="AD480" s="26">
        <v>13.83362</v>
      </c>
      <c r="AE480" s="26">
        <v>4.761671</v>
      </c>
      <c r="AF480" s="27">
        <f aca="true" t="shared" si="91" ref="AF480:AF490">SUM(Z480:AE480)</f>
        <v>83.9560353</v>
      </c>
      <c r="AG480" s="26">
        <v>2.620023</v>
      </c>
      <c r="AH480" s="26">
        <v>0</v>
      </c>
      <c r="AI480" s="26">
        <v>0</v>
      </c>
      <c r="AJ480" s="26">
        <v>0</v>
      </c>
      <c r="AK480" s="26">
        <v>0</v>
      </c>
      <c r="AL480" s="28">
        <f aca="true" t="shared" si="92" ref="AL480:AL490">SUM(AG480:AK480)</f>
        <v>2.620023</v>
      </c>
      <c r="AM480" s="26">
        <v>1.800653</v>
      </c>
      <c r="AN480" s="50">
        <f aca="true" t="shared" si="93" ref="AN480:AN490">AL480+AM480</f>
        <v>4.420676</v>
      </c>
      <c r="AO480" s="26">
        <v>0</v>
      </c>
      <c r="AP480" s="26">
        <v>0</v>
      </c>
      <c r="AQ480" s="29">
        <f aca="true" t="shared" si="94" ref="AQ480:AQ490">SUM(AO480:AP480)</f>
        <v>0</v>
      </c>
      <c r="AR480" s="26">
        <v>5.078135</v>
      </c>
      <c r="AS480" s="26">
        <v>3.091038</v>
      </c>
      <c r="AT480" s="26">
        <v>2.077865</v>
      </c>
      <c r="AU480" s="26">
        <v>0.287025</v>
      </c>
      <c r="AV480" s="30">
        <f aca="true" t="shared" si="95" ref="AV480:AV490">SUM(AR480:AU480)</f>
        <v>10.534063</v>
      </c>
      <c r="AW480" s="26">
        <v>0.1643647</v>
      </c>
      <c r="AX480" s="26">
        <v>0.00490641</v>
      </c>
      <c r="AY480" s="26">
        <v>0</v>
      </c>
      <c r="AZ480" s="26">
        <v>0.1054878</v>
      </c>
      <c r="BA480" s="26">
        <v>0</v>
      </c>
      <c r="BB480" s="26">
        <v>0</v>
      </c>
      <c r="BC480" s="26">
        <v>0.8144641</v>
      </c>
      <c r="BD480" s="31">
        <f aca="true" t="shared" si="96" ref="BD480:BD490">SUM(AW480:BC480)</f>
        <v>1.08922301</v>
      </c>
      <c r="BE480" s="26">
        <f aca="true" t="shared" si="97" ref="BE480:BE490">AF480+AN480+AQ480+AV480+BD480</f>
        <v>99.99999731</v>
      </c>
    </row>
    <row r="481" spans="1:57" ht="12" customHeight="1">
      <c r="A481" s="2" t="s">
        <v>928</v>
      </c>
      <c r="B481" s="4">
        <v>94</v>
      </c>
      <c r="C481" s="4" t="s">
        <v>928</v>
      </c>
      <c r="D481" s="2" t="s">
        <v>64</v>
      </c>
      <c r="E481" s="22">
        <v>2</v>
      </c>
      <c r="F481" s="45">
        <v>162.488048</v>
      </c>
      <c r="G481" s="44">
        <v>68.9754794520548</v>
      </c>
      <c r="H481" s="4" t="s">
        <v>258</v>
      </c>
      <c r="I481" s="4" t="s">
        <v>860</v>
      </c>
      <c r="J481" s="25">
        <v>8</v>
      </c>
      <c r="K481" s="4" t="s">
        <v>391</v>
      </c>
      <c r="L481" s="13" t="s">
        <v>1347</v>
      </c>
      <c r="M481" s="13"/>
      <c r="N481" s="60" t="s">
        <v>483</v>
      </c>
      <c r="O481" s="22" t="s">
        <v>483</v>
      </c>
      <c r="P481" s="95" t="s">
        <v>1203</v>
      </c>
      <c r="Q481" s="97" t="s">
        <v>1203</v>
      </c>
      <c r="V481" s="22" t="s">
        <v>860</v>
      </c>
      <c r="Z481" s="26">
        <v>0.5239517</v>
      </c>
      <c r="AA481" s="26">
        <v>0.01329264</v>
      </c>
      <c r="AB481" s="26">
        <v>0.4536114</v>
      </c>
      <c r="AC481" s="26">
        <v>0.05150899</v>
      </c>
      <c r="AD481" s="26">
        <v>0.1982819</v>
      </c>
      <c r="AE481" s="26">
        <v>0.237606</v>
      </c>
      <c r="AF481" s="27">
        <f t="shared" si="91"/>
        <v>1.47825263</v>
      </c>
      <c r="AG481" s="26">
        <v>3.248944</v>
      </c>
      <c r="AH481" s="26">
        <v>0</v>
      </c>
      <c r="AI481" s="26">
        <v>0</v>
      </c>
      <c r="AJ481" s="26">
        <v>0</v>
      </c>
      <c r="AK481" s="26">
        <v>0</v>
      </c>
      <c r="AL481" s="28">
        <f t="shared" si="92"/>
        <v>3.248944</v>
      </c>
      <c r="AM481" s="26">
        <v>3.761264</v>
      </c>
      <c r="AN481" s="50">
        <f t="shared" si="93"/>
        <v>7.010208</v>
      </c>
      <c r="AO481" s="26">
        <v>0</v>
      </c>
      <c r="AP481" s="26">
        <v>0</v>
      </c>
      <c r="AQ481" s="29">
        <f t="shared" si="94"/>
        <v>0</v>
      </c>
      <c r="AR481" s="26">
        <v>22.541</v>
      </c>
      <c r="AS481" s="26">
        <v>50.67986</v>
      </c>
      <c r="AT481" s="26">
        <v>12.89386</v>
      </c>
      <c r="AU481" s="26">
        <v>0.3029615</v>
      </c>
      <c r="AV481" s="30">
        <f t="shared" si="95"/>
        <v>86.4176815</v>
      </c>
      <c r="AW481" s="26">
        <v>0.09803324</v>
      </c>
      <c r="AX481" s="26">
        <v>0.006092461</v>
      </c>
      <c r="AY481" s="26">
        <v>0</v>
      </c>
      <c r="AZ481" s="26">
        <v>0.1063411</v>
      </c>
      <c r="BA481" s="26">
        <v>0</v>
      </c>
      <c r="BB481" s="26">
        <v>0</v>
      </c>
      <c r="BC481" s="26">
        <v>4.883385</v>
      </c>
      <c r="BD481" s="31">
        <f t="shared" si="96"/>
        <v>5.093851801</v>
      </c>
      <c r="BE481" s="26">
        <f t="shared" si="97"/>
        <v>99.999993931</v>
      </c>
    </row>
    <row r="482" spans="1:57" ht="12" customHeight="1">
      <c r="A482" s="2" t="s">
        <v>83</v>
      </c>
      <c r="B482" s="4">
        <v>97</v>
      </c>
      <c r="C482" s="4" t="s">
        <v>780</v>
      </c>
      <c r="D482" s="2" t="s">
        <v>65</v>
      </c>
      <c r="E482" s="22">
        <v>2</v>
      </c>
      <c r="F482" s="45">
        <v>204.078656</v>
      </c>
      <c r="G482" s="44">
        <v>102.99031463748288</v>
      </c>
      <c r="H482" s="4" t="s">
        <v>1230</v>
      </c>
      <c r="I482" s="4" t="s">
        <v>860</v>
      </c>
      <c r="J482" s="25">
        <v>9</v>
      </c>
      <c r="K482" s="4" t="s">
        <v>67</v>
      </c>
      <c r="L482" s="13" t="s">
        <v>68</v>
      </c>
      <c r="M482" s="13"/>
      <c r="N482" s="60" t="s">
        <v>72</v>
      </c>
      <c r="P482" s="95" t="s">
        <v>8</v>
      </c>
      <c r="Q482" s="97" t="s">
        <v>72</v>
      </c>
      <c r="Z482" s="26">
        <v>0.2412519</v>
      </c>
      <c r="AA482" s="26">
        <v>0.01411345</v>
      </c>
      <c r="AB482" s="26">
        <v>0.1768592</v>
      </c>
      <c r="AC482" s="26">
        <v>0.640398</v>
      </c>
      <c r="AD482" s="26">
        <v>0.4256089</v>
      </c>
      <c r="AE482" s="26">
        <v>0.1565711</v>
      </c>
      <c r="AF482" s="27">
        <f t="shared" si="91"/>
        <v>1.65480255</v>
      </c>
      <c r="AG482" s="26">
        <v>7.994831</v>
      </c>
      <c r="AH482" s="26">
        <v>0</v>
      </c>
      <c r="AI482" s="26">
        <v>0</v>
      </c>
      <c r="AJ482" s="26">
        <v>0</v>
      </c>
      <c r="AK482" s="26">
        <v>0</v>
      </c>
      <c r="AL482" s="28">
        <f t="shared" si="92"/>
        <v>7.994831</v>
      </c>
      <c r="AM482" s="26">
        <v>33.85377</v>
      </c>
      <c r="AN482" s="50">
        <f t="shared" si="93"/>
        <v>41.848600999999995</v>
      </c>
      <c r="AO482" s="26">
        <v>0</v>
      </c>
      <c r="AP482" s="26">
        <v>0</v>
      </c>
      <c r="AQ482" s="29">
        <f t="shared" si="94"/>
        <v>0</v>
      </c>
      <c r="AR482" s="26">
        <v>28.8135</v>
      </c>
      <c r="AS482" s="26">
        <v>6.182134</v>
      </c>
      <c r="AT482" s="26">
        <v>20.95495</v>
      </c>
      <c r="AU482" s="26">
        <v>0.5292546</v>
      </c>
      <c r="AV482" s="30">
        <f t="shared" si="95"/>
        <v>56.47983860000001</v>
      </c>
      <c r="AW482" s="26">
        <v>0.006174637</v>
      </c>
      <c r="AX482" s="26">
        <v>0</v>
      </c>
      <c r="AY482" s="26">
        <v>0</v>
      </c>
      <c r="AZ482" s="26">
        <v>0</v>
      </c>
      <c r="BA482" s="26">
        <v>0</v>
      </c>
      <c r="BB482" s="26">
        <v>0</v>
      </c>
      <c r="BC482" s="26">
        <v>0.01058509</v>
      </c>
      <c r="BD482" s="31">
        <f t="shared" si="96"/>
        <v>0.016759727000000002</v>
      </c>
      <c r="BE482" s="26">
        <f t="shared" si="97"/>
        <v>100.00000187699999</v>
      </c>
    </row>
    <row r="483" spans="1:57" ht="12" customHeight="1">
      <c r="A483" s="2" t="s">
        <v>782</v>
      </c>
      <c r="B483" s="4">
        <v>91</v>
      </c>
      <c r="C483" s="4" t="s">
        <v>782</v>
      </c>
      <c r="D483" s="2" t="s">
        <v>63</v>
      </c>
      <c r="E483" s="22">
        <v>3</v>
      </c>
      <c r="F483" s="45">
        <v>129.892232</v>
      </c>
      <c r="G483" s="44">
        <v>30.88410958904109</v>
      </c>
      <c r="H483" s="4" t="s">
        <v>1122</v>
      </c>
      <c r="I483" s="4" t="s">
        <v>860</v>
      </c>
      <c r="J483" s="25">
        <v>22</v>
      </c>
      <c r="K483" s="4" t="s">
        <v>366</v>
      </c>
      <c r="L483" s="13" t="s">
        <v>1255</v>
      </c>
      <c r="M483" s="13"/>
      <c r="N483" s="63" t="s">
        <v>1062</v>
      </c>
      <c r="O483" s="2" t="s">
        <v>1062</v>
      </c>
      <c r="P483" s="95" t="s">
        <v>9</v>
      </c>
      <c r="Q483" s="100" t="s">
        <v>9</v>
      </c>
      <c r="R483" s="2" t="s">
        <v>860</v>
      </c>
      <c r="S483" s="2" t="s">
        <v>860</v>
      </c>
      <c r="T483" s="2" t="s">
        <v>860</v>
      </c>
      <c r="U483" s="2" t="s">
        <v>860</v>
      </c>
      <c r="V483" s="2"/>
      <c r="W483" s="2"/>
      <c r="X483" s="2"/>
      <c r="Y483" s="2"/>
      <c r="Z483" s="26">
        <v>0.509263</v>
      </c>
      <c r="AA483" s="26">
        <v>0.1356227</v>
      </c>
      <c r="AB483" s="26">
        <v>0.04000868</v>
      </c>
      <c r="AC483" s="26">
        <v>0.08408604</v>
      </c>
      <c r="AD483" s="26">
        <v>0.0101717</v>
      </c>
      <c r="AE483" s="26">
        <v>0.07052378</v>
      </c>
      <c r="AF483" s="27">
        <f t="shared" si="91"/>
        <v>0.8496759</v>
      </c>
      <c r="AG483" s="26">
        <v>41.47001</v>
      </c>
      <c r="AH483" s="26">
        <v>0.1525755</v>
      </c>
      <c r="AI483" s="26">
        <v>0</v>
      </c>
      <c r="AJ483" s="26">
        <v>0</v>
      </c>
      <c r="AK483" s="26">
        <v>0</v>
      </c>
      <c r="AL483" s="28">
        <f t="shared" si="92"/>
        <v>41.6225855</v>
      </c>
      <c r="AM483" s="26">
        <v>36.99582</v>
      </c>
      <c r="AN483" s="50">
        <f t="shared" si="93"/>
        <v>78.6184055</v>
      </c>
      <c r="AO483" s="26">
        <v>0.8374698</v>
      </c>
      <c r="AP483" s="26">
        <v>0</v>
      </c>
      <c r="AQ483" s="29">
        <f t="shared" si="94"/>
        <v>0.8374698</v>
      </c>
      <c r="AR483" s="26">
        <v>13.1676</v>
      </c>
      <c r="AS483" s="26">
        <v>0.7615212</v>
      </c>
      <c r="AT483" s="26">
        <v>0.1817343</v>
      </c>
      <c r="AU483" s="26">
        <v>4.714243</v>
      </c>
      <c r="AV483" s="30">
        <f t="shared" si="95"/>
        <v>18.825098500000003</v>
      </c>
      <c r="AW483" s="26">
        <v>0.5079068</v>
      </c>
      <c r="AX483" s="26">
        <v>0.3132883</v>
      </c>
      <c r="AY483" s="26">
        <v>0</v>
      </c>
      <c r="AZ483" s="26">
        <v>0.00203434</v>
      </c>
      <c r="BA483" s="26">
        <v>0</v>
      </c>
      <c r="BB483" s="26">
        <v>0.0461117</v>
      </c>
      <c r="BC483" s="26">
        <v>0</v>
      </c>
      <c r="BD483" s="31">
        <f t="shared" si="96"/>
        <v>0.86934114</v>
      </c>
      <c r="BE483" s="26">
        <f t="shared" si="97"/>
        <v>99.99999084</v>
      </c>
    </row>
    <row r="484" spans="1:57" ht="12" customHeight="1">
      <c r="A484" s="2" t="s">
        <v>782</v>
      </c>
      <c r="B484" s="4">
        <v>91</v>
      </c>
      <c r="C484" s="4" t="s">
        <v>782</v>
      </c>
      <c r="D484" s="2" t="s">
        <v>63</v>
      </c>
      <c r="E484" s="22">
        <v>3</v>
      </c>
      <c r="F484" s="45">
        <v>25.964712</v>
      </c>
      <c r="G484" s="44">
        <v>8.476438356164383</v>
      </c>
      <c r="H484" s="4" t="s">
        <v>1007</v>
      </c>
      <c r="I484" s="4" t="s">
        <v>860</v>
      </c>
      <c r="J484" s="25">
        <v>2174</v>
      </c>
      <c r="K484" s="4" t="s">
        <v>1006</v>
      </c>
      <c r="L484" s="13" t="s">
        <v>982</v>
      </c>
      <c r="M484" s="13"/>
      <c r="N484" s="62" t="s">
        <v>73</v>
      </c>
      <c r="O484" s="2" t="s">
        <v>73</v>
      </c>
      <c r="P484" s="95" t="s">
        <v>6</v>
      </c>
      <c r="Q484" s="99" t="s">
        <v>73</v>
      </c>
      <c r="R484" s="2"/>
      <c r="S484" s="2"/>
      <c r="T484" s="2"/>
      <c r="U484" s="2"/>
      <c r="V484" s="2"/>
      <c r="W484" s="2"/>
      <c r="X484" s="2" t="s">
        <v>860</v>
      </c>
      <c r="Y484" s="2" t="s">
        <v>860</v>
      </c>
      <c r="Z484" s="26">
        <v>12.45372</v>
      </c>
      <c r="AA484" s="26">
        <v>55.80124</v>
      </c>
      <c r="AB484" s="26">
        <v>12.51254</v>
      </c>
      <c r="AC484" s="26">
        <v>0.1660957</v>
      </c>
      <c r="AD484" s="26">
        <v>0.3529534</v>
      </c>
      <c r="AE484" s="26">
        <v>10.42251</v>
      </c>
      <c r="AF484" s="27">
        <f t="shared" si="91"/>
        <v>91.7090591</v>
      </c>
      <c r="AG484" s="26">
        <v>0.003460327</v>
      </c>
      <c r="AH484" s="26">
        <v>0.003460327</v>
      </c>
      <c r="AI484" s="26">
        <v>0</v>
      </c>
      <c r="AJ484" s="26">
        <v>0</v>
      </c>
      <c r="AK484" s="26">
        <v>0</v>
      </c>
      <c r="AL484" s="28">
        <f t="shared" si="92"/>
        <v>0.006920654</v>
      </c>
      <c r="AM484" s="26">
        <v>0.003460327</v>
      </c>
      <c r="AN484" s="50">
        <f t="shared" si="93"/>
        <v>0.010380981000000001</v>
      </c>
      <c r="AO484" s="26">
        <v>3.505311</v>
      </c>
      <c r="AP484" s="26">
        <v>0</v>
      </c>
      <c r="AQ484" s="29">
        <f t="shared" si="94"/>
        <v>3.505311</v>
      </c>
      <c r="AR484" s="26">
        <v>3.619502</v>
      </c>
      <c r="AS484" s="26">
        <v>0.09342884</v>
      </c>
      <c r="AT484" s="26">
        <v>0</v>
      </c>
      <c r="AU484" s="26">
        <v>0.221461</v>
      </c>
      <c r="AV484" s="30">
        <f t="shared" si="95"/>
        <v>3.9343918400000004</v>
      </c>
      <c r="AW484" s="26">
        <v>0.1522544</v>
      </c>
      <c r="AX484" s="26">
        <v>0</v>
      </c>
      <c r="AY484" s="26">
        <v>0</v>
      </c>
      <c r="AZ484" s="26">
        <v>0.6886051</v>
      </c>
      <c r="BA484" s="26">
        <v>0</v>
      </c>
      <c r="BB484" s="26">
        <v>0</v>
      </c>
      <c r="BC484" s="26">
        <v>0</v>
      </c>
      <c r="BD484" s="31">
        <f t="shared" si="96"/>
        <v>0.8408595</v>
      </c>
      <c r="BE484" s="26">
        <f t="shared" si="97"/>
        <v>100.000002421</v>
      </c>
    </row>
    <row r="485" spans="1:57" ht="12" customHeight="1">
      <c r="A485" s="2" t="s">
        <v>467</v>
      </c>
      <c r="B485" s="4">
        <v>97</v>
      </c>
      <c r="C485" s="4" t="s">
        <v>467</v>
      </c>
      <c r="D485" s="2" t="s">
        <v>65</v>
      </c>
      <c r="E485" s="22">
        <v>5</v>
      </c>
      <c r="F485" s="45">
        <v>3170.58125</v>
      </c>
      <c r="G485" s="44">
        <v>2767.0551912568303</v>
      </c>
      <c r="H485" s="4" t="s">
        <v>728</v>
      </c>
      <c r="I485" s="4" t="s">
        <v>860</v>
      </c>
      <c r="J485" s="25">
        <v>34</v>
      </c>
      <c r="K485" s="4" t="s">
        <v>690</v>
      </c>
      <c r="L485" s="13" t="s">
        <v>1389</v>
      </c>
      <c r="M485" s="13"/>
      <c r="N485" s="61" t="s">
        <v>72</v>
      </c>
      <c r="P485" s="95" t="s">
        <v>8</v>
      </c>
      <c r="Q485" s="98" t="s">
        <v>72</v>
      </c>
      <c r="R485" s="22" t="s">
        <v>860</v>
      </c>
      <c r="Z485" s="26">
        <v>0.9962894</v>
      </c>
      <c r="AA485" s="26">
        <v>0.2069334</v>
      </c>
      <c r="AB485" s="26">
        <v>0.9676764</v>
      </c>
      <c r="AC485" s="26">
        <v>1.602641</v>
      </c>
      <c r="AD485" s="26">
        <v>0.1607779</v>
      </c>
      <c r="AE485" s="26">
        <v>0.7149565</v>
      </c>
      <c r="AF485" s="27">
        <f t="shared" si="91"/>
        <v>4.6492746</v>
      </c>
      <c r="AG485" s="26">
        <v>23.21427</v>
      </c>
      <c r="AH485" s="26">
        <v>0.4883516</v>
      </c>
      <c r="AI485" s="26">
        <v>0</v>
      </c>
      <c r="AJ485" s="26">
        <v>0</v>
      </c>
      <c r="AK485" s="26">
        <v>0.02994716</v>
      </c>
      <c r="AL485" s="28">
        <f t="shared" si="92"/>
        <v>23.73256876</v>
      </c>
      <c r="AM485" s="26">
        <v>12.5524</v>
      </c>
      <c r="AN485" s="50">
        <f t="shared" si="93"/>
        <v>36.28496876</v>
      </c>
      <c r="AO485" s="26">
        <v>0.05549449</v>
      </c>
      <c r="AP485" s="26">
        <v>0</v>
      </c>
      <c r="AQ485" s="29">
        <f t="shared" si="94"/>
        <v>0.05549449</v>
      </c>
      <c r="AR485" s="26">
        <v>3.305485</v>
      </c>
      <c r="AS485" s="26">
        <v>0.04246535</v>
      </c>
      <c r="AT485" s="26">
        <v>0.08708803</v>
      </c>
      <c r="AU485" s="26">
        <v>22.49508</v>
      </c>
      <c r="AV485" s="30">
        <f t="shared" si="95"/>
        <v>25.930118380000003</v>
      </c>
      <c r="AW485" s="26">
        <v>4.950989</v>
      </c>
      <c r="AX485" s="26">
        <v>28.01646</v>
      </c>
      <c r="AY485" s="26">
        <v>0</v>
      </c>
      <c r="AZ485" s="26">
        <v>0.02029594</v>
      </c>
      <c r="BA485" s="26">
        <v>0</v>
      </c>
      <c r="BB485" s="26">
        <v>0.0002554734</v>
      </c>
      <c r="BC485" s="26">
        <v>0.09214073</v>
      </c>
      <c r="BD485" s="31">
        <f t="shared" si="96"/>
        <v>33.0801411434</v>
      </c>
      <c r="BE485" s="26">
        <f t="shared" si="97"/>
        <v>99.99999737339999</v>
      </c>
    </row>
    <row r="486" spans="1:57" ht="12" customHeight="1">
      <c r="A486" s="2" t="s">
        <v>919</v>
      </c>
      <c r="B486" s="4">
        <v>91</v>
      </c>
      <c r="C486" s="4" t="s">
        <v>919</v>
      </c>
      <c r="D486" s="2" t="s">
        <v>63</v>
      </c>
      <c r="E486" s="22">
        <v>6</v>
      </c>
      <c r="F486" s="45">
        <v>2645.629037851</v>
      </c>
      <c r="G486" s="44">
        <v>15.276438356164368</v>
      </c>
      <c r="H486" s="4" t="s">
        <v>663</v>
      </c>
      <c r="I486" s="4" t="s">
        <v>860</v>
      </c>
      <c r="J486" s="25">
        <v>176</v>
      </c>
      <c r="K486" s="4" t="s">
        <v>840</v>
      </c>
      <c r="L486" s="13" t="s">
        <v>753</v>
      </c>
      <c r="M486" s="81" t="s">
        <v>860</v>
      </c>
      <c r="N486" s="63" t="s">
        <v>73</v>
      </c>
      <c r="O486" s="2" t="s">
        <v>73</v>
      </c>
      <c r="P486" s="95" t="s">
        <v>4</v>
      </c>
      <c r="Q486" s="100" t="s">
        <v>73</v>
      </c>
      <c r="R486" s="2" t="s">
        <v>860</v>
      </c>
      <c r="S486" s="2"/>
      <c r="T486" s="2"/>
      <c r="U486" s="2"/>
      <c r="V486" s="2"/>
      <c r="W486" s="2"/>
      <c r="X486" s="2" t="s">
        <v>860</v>
      </c>
      <c r="Y486" s="2" t="s">
        <v>860</v>
      </c>
      <c r="Z486" s="26">
        <v>4.119498</v>
      </c>
      <c r="AA486" s="26">
        <v>1.742891</v>
      </c>
      <c r="AB486" s="26">
        <v>2.173619</v>
      </c>
      <c r="AC486" s="26">
        <v>0.2504114</v>
      </c>
      <c r="AD486" s="26">
        <v>0.1020397</v>
      </c>
      <c r="AE486" s="26">
        <v>0.4676847</v>
      </c>
      <c r="AF486" s="27">
        <f t="shared" si="91"/>
        <v>8.856143800000002</v>
      </c>
      <c r="AG486" s="26">
        <v>0.01343255</v>
      </c>
      <c r="AH486" s="26">
        <v>0.006818554</v>
      </c>
      <c r="AI486" s="26">
        <v>0.001329618</v>
      </c>
      <c r="AJ486" s="26">
        <v>0.001738731</v>
      </c>
      <c r="AK486" s="26">
        <v>0</v>
      </c>
      <c r="AL486" s="28">
        <f t="shared" si="92"/>
        <v>0.023319453</v>
      </c>
      <c r="AM486" s="26">
        <v>0.1269615</v>
      </c>
      <c r="AN486" s="50">
        <f t="shared" si="93"/>
        <v>0.150280953</v>
      </c>
      <c r="AO486" s="26">
        <v>4.022913</v>
      </c>
      <c r="AP486" s="26">
        <v>69.88885</v>
      </c>
      <c r="AQ486" s="29">
        <f t="shared" si="94"/>
        <v>73.91176300000001</v>
      </c>
      <c r="AR486" s="26">
        <v>0.1987268</v>
      </c>
      <c r="AS486" s="26">
        <v>8.338887</v>
      </c>
      <c r="AT486" s="26">
        <v>0.3679292</v>
      </c>
      <c r="AU486" s="26">
        <v>0.0001022783</v>
      </c>
      <c r="AV486" s="30">
        <f t="shared" si="95"/>
        <v>8.9056452783</v>
      </c>
      <c r="AW486" s="26">
        <v>0.009239142</v>
      </c>
      <c r="AX486" s="26">
        <v>0.0001363711</v>
      </c>
      <c r="AY486" s="26">
        <v>0</v>
      </c>
      <c r="AZ486" s="26">
        <v>8.154991</v>
      </c>
      <c r="BA486" s="26">
        <v>0.005966235</v>
      </c>
      <c r="BB486" s="26">
        <v>0.005148008</v>
      </c>
      <c r="BC486" s="26">
        <v>0.0006818554</v>
      </c>
      <c r="BD486" s="31">
        <f t="shared" si="96"/>
        <v>8.176162611500002</v>
      </c>
      <c r="BE486" s="26">
        <f t="shared" si="97"/>
        <v>99.99999564280002</v>
      </c>
    </row>
    <row r="487" spans="1:57" ht="12" customHeight="1">
      <c r="A487" s="2" t="s">
        <v>469</v>
      </c>
      <c r="B487" s="4">
        <v>91</v>
      </c>
      <c r="C487" s="4" t="s">
        <v>469</v>
      </c>
      <c r="D487" s="2" t="s">
        <v>63</v>
      </c>
      <c r="E487" s="22">
        <v>2</v>
      </c>
      <c r="F487" s="45">
        <v>152.16144</v>
      </c>
      <c r="G487" s="44">
        <v>46.22657534246576</v>
      </c>
      <c r="H487" s="4" t="s">
        <v>761</v>
      </c>
      <c r="I487" s="4" t="s">
        <v>860</v>
      </c>
      <c r="J487" s="25">
        <v>59</v>
      </c>
      <c r="K487" s="4" t="s">
        <v>1003</v>
      </c>
      <c r="L487" s="13" t="s">
        <v>438</v>
      </c>
      <c r="M487" s="13"/>
      <c r="N487" s="62" t="s">
        <v>72</v>
      </c>
      <c r="O487" s="2" t="s">
        <v>1062</v>
      </c>
      <c r="P487" s="95" t="s">
        <v>10</v>
      </c>
      <c r="Q487" s="99" t="s">
        <v>72</v>
      </c>
      <c r="R487" s="2"/>
      <c r="S487" s="2"/>
      <c r="T487" s="2"/>
      <c r="U487" s="2"/>
      <c r="V487" s="2"/>
      <c r="W487" s="2"/>
      <c r="X487" s="2"/>
      <c r="Y487" s="2"/>
      <c r="Z487" s="26">
        <v>2.23279</v>
      </c>
      <c r="AA487" s="26">
        <v>0.5879187</v>
      </c>
      <c r="AB487" s="26">
        <v>1.142715</v>
      </c>
      <c r="AC487" s="26">
        <v>0.7718651</v>
      </c>
      <c r="AD487" s="26">
        <v>0.7925664</v>
      </c>
      <c r="AE487" s="26">
        <v>0.2980996</v>
      </c>
      <c r="AF487" s="27">
        <f t="shared" si="91"/>
        <v>5.8259548</v>
      </c>
      <c r="AG487" s="26">
        <v>47.28309</v>
      </c>
      <c r="AH487" s="26">
        <v>0</v>
      </c>
      <c r="AI487" s="26">
        <v>0</v>
      </c>
      <c r="AJ487" s="26">
        <v>0</v>
      </c>
      <c r="AK487" s="26">
        <v>0</v>
      </c>
      <c r="AL487" s="28">
        <f t="shared" si="92"/>
        <v>47.28309</v>
      </c>
      <c r="AM487" s="26">
        <v>8.584559</v>
      </c>
      <c r="AN487" s="50">
        <f t="shared" si="93"/>
        <v>55.867649</v>
      </c>
      <c r="AO487" s="26">
        <v>0</v>
      </c>
      <c r="AP487" s="26">
        <v>0</v>
      </c>
      <c r="AQ487" s="29">
        <f t="shared" si="94"/>
        <v>0</v>
      </c>
      <c r="AR487" s="26">
        <v>8.553211</v>
      </c>
      <c r="AS487" s="26">
        <v>9.993435</v>
      </c>
      <c r="AT487" s="26">
        <v>5.259921</v>
      </c>
      <c r="AU487" s="26">
        <v>13.55289</v>
      </c>
      <c r="AV487" s="30">
        <f t="shared" si="95"/>
        <v>37.359457</v>
      </c>
      <c r="AW487" s="26">
        <v>0.582004</v>
      </c>
      <c r="AX487" s="26">
        <v>0.299874</v>
      </c>
      <c r="AY487" s="26">
        <v>0</v>
      </c>
      <c r="AZ487" s="26">
        <v>0.06506142</v>
      </c>
      <c r="BA487" s="26">
        <v>0</v>
      </c>
      <c r="BB487" s="26">
        <v>0</v>
      </c>
      <c r="BC487" s="26">
        <v>0</v>
      </c>
      <c r="BD487" s="31">
        <f t="shared" si="96"/>
        <v>0.94693942</v>
      </c>
      <c r="BE487" s="26">
        <f t="shared" si="97"/>
        <v>100.00000022</v>
      </c>
    </row>
    <row r="488" spans="1:57" ht="12" customHeight="1">
      <c r="A488" s="2" t="s">
        <v>916</v>
      </c>
      <c r="B488" s="4">
        <v>97</v>
      </c>
      <c r="C488" s="4" t="s">
        <v>916</v>
      </c>
      <c r="D488" s="2" t="s">
        <v>65</v>
      </c>
      <c r="E488" s="22">
        <v>2</v>
      </c>
      <c r="F488" s="45">
        <v>66.07358</v>
      </c>
      <c r="G488" s="44">
        <v>33.480574555403585</v>
      </c>
      <c r="H488" s="4" t="s">
        <v>663</v>
      </c>
      <c r="I488" s="4" t="s">
        <v>860</v>
      </c>
      <c r="J488" s="25">
        <v>216</v>
      </c>
      <c r="K488" s="4" t="s">
        <v>95</v>
      </c>
      <c r="L488" s="13" t="s">
        <v>508</v>
      </c>
      <c r="M488" s="13"/>
      <c r="N488" s="61" t="s">
        <v>72</v>
      </c>
      <c r="P488" s="95" t="s">
        <v>4</v>
      </c>
      <c r="Q488" s="98" t="s">
        <v>72</v>
      </c>
      <c r="R488" s="22" t="s">
        <v>860</v>
      </c>
      <c r="Z488" s="26">
        <v>5.925547</v>
      </c>
      <c r="AA488" s="26">
        <v>0.9375778</v>
      </c>
      <c r="AB488" s="26">
        <v>2.097796</v>
      </c>
      <c r="AC488" s="26">
        <v>0.3526288</v>
      </c>
      <c r="AD488" s="26">
        <v>1.764527</v>
      </c>
      <c r="AE488" s="26">
        <v>0.6374976</v>
      </c>
      <c r="AF488" s="27">
        <f t="shared" si="91"/>
        <v>11.715574199999999</v>
      </c>
      <c r="AG488" s="26">
        <v>3.021545</v>
      </c>
      <c r="AH488" s="26">
        <v>0</v>
      </c>
      <c r="AI488" s="26">
        <v>0</v>
      </c>
      <c r="AJ488" s="26">
        <v>0</v>
      </c>
      <c r="AK488" s="26">
        <v>0</v>
      </c>
      <c r="AL488" s="28">
        <f t="shared" si="92"/>
        <v>3.021545</v>
      </c>
      <c r="AM488" s="26">
        <v>6.990348</v>
      </c>
      <c r="AN488" s="50">
        <f t="shared" si="93"/>
        <v>10.011893</v>
      </c>
      <c r="AO488" s="26">
        <v>0</v>
      </c>
      <c r="AP488" s="26">
        <v>0</v>
      </c>
      <c r="AQ488" s="29">
        <f t="shared" si="94"/>
        <v>0</v>
      </c>
      <c r="AR488" s="26">
        <v>34.0999</v>
      </c>
      <c r="AS488" s="26">
        <v>15.1257</v>
      </c>
      <c r="AT488" s="26">
        <v>27.43729</v>
      </c>
      <c r="AU488" s="26">
        <v>0.2406173</v>
      </c>
      <c r="AV488" s="30">
        <f t="shared" si="95"/>
        <v>76.9035073</v>
      </c>
      <c r="AW488" s="26">
        <v>1.305418</v>
      </c>
      <c r="AX488" s="26">
        <v>0.01244572</v>
      </c>
      <c r="AY488" s="26">
        <v>0</v>
      </c>
      <c r="AZ488" s="26">
        <v>0</v>
      </c>
      <c r="BA488" s="26">
        <v>0</v>
      </c>
      <c r="BB488" s="26">
        <v>0</v>
      </c>
      <c r="BC488" s="26">
        <v>0.05116575</v>
      </c>
      <c r="BD488" s="31">
        <f t="shared" si="96"/>
        <v>1.36902947</v>
      </c>
      <c r="BE488" s="26">
        <f t="shared" si="97"/>
        <v>100.00000397000001</v>
      </c>
    </row>
    <row r="489" spans="1:57" ht="12" customHeight="1">
      <c r="A489" s="2" t="s">
        <v>83</v>
      </c>
      <c r="B489" s="4">
        <v>97</v>
      </c>
      <c r="C489" s="4" t="s">
        <v>780</v>
      </c>
      <c r="D489" s="2" t="s">
        <v>65</v>
      </c>
      <c r="E489" s="22">
        <v>2</v>
      </c>
      <c r="F489" s="45">
        <v>75.956528</v>
      </c>
      <c r="G489" s="44">
        <v>31.869493844049234</v>
      </c>
      <c r="H489" s="4" t="s">
        <v>1127</v>
      </c>
      <c r="I489" s="4" t="s">
        <v>860</v>
      </c>
      <c r="J489" s="25">
        <v>21</v>
      </c>
      <c r="K489" s="4" t="s">
        <v>159</v>
      </c>
      <c r="L489" s="13" t="s">
        <v>1073</v>
      </c>
      <c r="M489" s="13"/>
      <c r="N489" s="61" t="s">
        <v>1062</v>
      </c>
      <c r="P489" s="95" t="s">
        <v>9</v>
      </c>
      <c r="Q489" s="98" t="s">
        <v>9</v>
      </c>
      <c r="R489" s="22" t="s">
        <v>860</v>
      </c>
      <c r="S489" s="22" t="s">
        <v>860</v>
      </c>
      <c r="T489" s="22" t="s">
        <v>860</v>
      </c>
      <c r="U489" s="22" t="s">
        <v>860</v>
      </c>
      <c r="Z489" s="26">
        <v>0.5473804</v>
      </c>
      <c r="AA489" s="26">
        <v>0.06516434</v>
      </c>
      <c r="AB489" s="26">
        <v>0.3127888</v>
      </c>
      <c r="AC489" s="26">
        <v>0.4668136</v>
      </c>
      <c r="AD489" s="26">
        <v>0.9300727</v>
      </c>
      <c r="AE489" s="26">
        <v>0.7049596</v>
      </c>
      <c r="AF489" s="27">
        <f t="shared" si="91"/>
        <v>3.02717944</v>
      </c>
      <c r="AG489" s="26">
        <v>36.09275</v>
      </c>
      <c r="AH489" s="26">
        <v>0</v>
      </c>
      <c r="AI489" s="26">
        <v>0</v>
      </c>
      <c r="AJ489" s="26">
        <v>0</v>
      </c>
      <c r="AK489" s="26">
        <v>0</v>
      </c>
      <c r="AL489" s="28">
        <f t="shared" si="92"/>
        <v>36.09275</v>
      </c>
      <c r="AM489" s="26">
        <v>29.75877</v>
      </c>
      <c r="AN489" s="50">
        <f t="shared" si="93"/>
        <v>65.85152</v>
      </c>
      <c r="AO489" s="26">
        <v>0</v>
      </c>
      <c r="AP489" s="26">
        <v>0</v>
      </c>
      <c r="AQ489" s="29">
        <f t="shared" si="94"/>
        <v>0</v>
      </c>
      <c r="AR489" s="26">
        <v>20.30876</v>
      </c>
      <c r="AS489" s="26">
        <v>1.111348</v>
      </c>
      <c r="AT489" s="26">
        <v>6.307908</v>
      </c>
      <c r="AU489" s="26">
        <v>3.017701</v>
      </c>
      <c r="AV489" s="30">
        <f t="shared" si="95"/>
        <v>30.745717</v>
      </c>
      <c r="AW489" s="26">
        <v>0.1717969</v>
      </c>
      <c r="AX489" s="26">
        <v>0.1078174</v>
      </c>
      <c r="AY489" s="26">
        <v>0</v>
      </c>
      <c r="AZ489" s="26">
        <v>0</v>
      </c>
      <c r="BA489" s="26">
        <v>0</v>
      </c>
      <c r="BB489" s="26">
        <v>0</v>
      </c>
      <c r="BC489" s="26">
        <v>0.09596929</v>
      </c>
      <c r="BD489" s="31">
        <f t="shared" si="96"/>
        <v>0.37558358999999997</v>
      </c>
      <c r="BE489" s="26">
        <f t="shared" si="97"/>
        <v>100.00000003</v>
      </c>
    </row>
    <row r="490" spans="1:57" ht="12" customHeight="1">
      <c r="A490" s="2" t="s">
        <v>484</v>
      </c>
      <c r="B490" s="4">
        <v>94</v>
      </c>
      <c r="C490" s="4" t="s">
        <v>484</v>
      </c>
      <c r="D490" s="2" t="s">
        <v>65</v>
      </c>
      <c r="E490" s="22">
        <v>2</v>
      </c>
      <c r="F490" s="45">
        <v>132.191576</v>
      </c>
      <c r="G490" s="44">
        <v>170.0904109589041</v>
      </c>
      <c r="H490" s="4" t="s">
        <v>1127</v>
      </c>
      <c r="I490" s="4" t="s">
        <v>860</v>
      </c>
      <c r="J490" s="25">
        <v>82</v>
      </c>
      <c r="K490" s="4" t="s">
        <v>654</v>
      </c>
      <c r="L490" s="13" t="s">
        <v>1069</v>
      </c>
      <c r="M490" s="13"/>
      <c r="N490" s="63" t="s">
        <v>72</v>
      </c>
      <c r="O490" s="2" t="s">
        <v>1062</v>
      </c>
      <c r="P490" s="95" t="s">
        <v>10</v>
      </c>
      <c r="Q490" s="100" t="s">
        <v>72</v>
      </c>
      <c r="R490" s="2" t="s">
        <v>860</v>
      </c>
      <c r="S490" s="2"/>
      <c r="T490" s="2"/>
      <c r="U490" s="2"/>
      <c r="V490" s="2"/>
      <c r="W490" s="2"/>
      <c r="X490" s="2"/>
      <c r="Y490" s="2"/>
      <c r="Z490" s="26">
        <v>10.84877</v>
      </c>
      <c r="AA490" s="26">
        <v>1.853176</v>
      </c>
      <c r="AB490" s="26">
        <v>2.70147</v>
      </c>
      <c r="AC490" s="26">
        <v>0.08237849</v>
      </c>
      <c r="AD490" s="26">
        <v>0</v>
      </c>
      <c r="AE490" s="26">
        <v>0.001361628</v>
      </c>
      <c r="AF490" s="27">
        <f t="shared" si="91"/>
        <v>15.487156118</v>
      </c>
      <c r="AG490" s="26">
        <v>51.50358</v>
      </c>
      <c r="AH490" s="26">
        <v>0</v>
      </c>
      <c r="AI490" s="26">
        <v>0</v>
      </c>
      <c r="AJ490" s="26">
        <v>20.48365</v>
      </c>
      <c r="AK490" s="26">
        <v>0</v>
      </c>
      <c r="AL490" s="28">
        <f t="shared" si="92"/>
        <v>71.98723</v>
      </c>
      <c r="AM490" s="26">
        <v>0.00340407</v>
      </c>
      <c r="AN490" s="50">
        <f t="shared" si="93"/>
        <v>71.99063407</v>
      </c>
      <c r="AO490" s="26">
        <v>8.888026</v>
      </c>
      <c r="AP490" s="26">
        <v>0.0340407</v>
      </c>
      <c r="AQ490" s="29">
        <f t="shared" si="94"/>
        <v>8.9220667</v>
      </c>
      <c r="AR490" s="26">
        <v>0</v>
      </c>
      <c r="AS490" s="26">
        <v>0.008850582</v>
      </c>
      <c r="AT490" s="26">
        <v>0</v>
      </c>
      <c r="AU490" s="26">
        <v>1.949851</v>
      </c>
      <c r="AV490" s="30">
        <f t="shared" si="95"/>
        <v>1.958701582</v>
      </c>
      <c r="AW490" s="26">
        <v>1.211849</v>
      </c>
      <c r="AX490" s="26">
        <v>0.2008401</v>
      </c>
      <c r="AY490" s="26">
        <v>0</v>
      </c>
      <c r="AZ490" s="26">
        <v>0.1184616</v>
      </c>
      <c r="BA490" s="26">
        <v>0</v>
      </c>
      <c r="BB490" s="26">
        <v>0</v>
      </c>
      <c r="BC490" s="26">
        <v>0.1102919</v>
      </c>
      <c r="BD490" s="31">
        <f t="shared" si="96"/>
        <v>1.6414426</v>
      </c>
      <c r="BE490" s="26">
        <f t="shared" si="97"/>
        <v>100.00000107000001</v>
      </c>
    </row>
    <row r="491" spans="1:57" ht="12" customHeight="1">
      <c r="A491" s="2" t="s">
        <v>486</v>
      </c>
      <c r="B491" s="4" t="s">
        <v>1056</v>
      </c>
      <c r="C491" s="4" t="s">
        <v>486</v>
      </c>
      <c r="D491" s="2" t="s">
        <v>63</v>
      </c>
      <c r="E491" s="87">
        <v>5</v>
      </c>
      <c r="F491" s="45"/>
      <c r="G491" s="88"/>
      <c r="H491" s="4"/>
      <c r="I491" s="4"/>
      <c r="J491" s="25"/>
      <c r="K491" s="105" t="s">
        <v>461</v>
      </c>
      <c r="L491" s="106" t="s">
        <v>458</v>
      </c>
      <c r="M491" s="81" t="s">
        <v>860</v>
      </c>
      <c r="N491" s="61" t="s">
        <v>1062</v>
      </c>
      <c r="O491" s="22" t="s">
        <v>73</v>
      </c>
      <c r="P491" s="95"/>
      <c r="Q491" s="98" t="s">
        <v>9</v>
      </c>
      <c r="R491" s="22" t="s">
        <v>860</v>
      </c>
      <c r="S491" s="22" t="s">
        <v>860</v>
      </c>
      <c r="Z491" s="51">
        <v>0.39</v>
      </c>
      <c r="AA491" s="51">
        <v>0.16</v>
      </c>
      <c r="AB491" s="51">
        <v>0.39</v>
      </c>
      <c r="AC491" s="51">
        <v>0.06</v>
      </c>
      <c r="AD491" s="51">
        <v>0.03</v>
      </c>
      <c r="AE491" s="51">
        <v>0.31</v>
      </c>
      <c r="AF491" s="27">
        <v>1.34</v>
      </c>
      <c r="AG491" s="51">
        <v>22.2</v>
      </c>
      <c r="AH491" s="51">
        <v>5.45</v>
      </c>
      <c r="AI491" s="51">
        <v>0</v>
      </c>
      <c r="AJ491" s="51">
        <v>0</v>
      </c>
      <c r="AK491" s="51">
        <v>0</v>
      </c>
      <c r="AL491" s="28">
        <v>27.65</v>
      </c>
      <c r="AM491" s="51">
        <v>18.46</v>
      </c>
      <c r="AN491" s="50">
        <v>46.11</v>
      </c>
      <c r="AO491" s="51">
        <v>0</v>
      </c>
      <c r="AP491" s="51">
        <v>0.2</v>
      </c>
      <c r="AQ491" s="29">
        <v>0.2</v>
      </c>
      <c r="AR491" s="51">
        <v>22.87</v>
      </c>
      <c r="AS491" s="51">
        <v>0.3</v>
      </c>
      <c r="AT491" s="51">
        <v>0.25</v>
      </c>
      <c r="AU491" s="51">
        <v>4.53</v>
      </c>
      <c r="AV491" s="30">
        <v>27.95</v>
      </c>
      <c r="AW491" s="51">
        <v>15.61</v>
      </c>
      <c r="AX491" s="51">
        <v>8.63</v>
      </c>
      <c r="AY491" s="51">
        <v>0</v>
      </c>
      <c r="AZ491" s="51">
        <v>0</v>
      </c>
      <c r="BA491" s="51">
        <v>0</v>
      </c>
      <c r="BB491" s="51">
        <v>0.09</v>
      </c>
      <c r="BC491" s="51">
        <v>0.07</v>
      </c>
      <c r="BD491" s="31">
        <v>24.4</v>
      </c>
      <c r="BE491" s="26">
        <v>100</v>
      </c>
    </row>
    <row r="492" spans="1:57" ht="12" customHeight="1">
      <c r="A492" s="2" t="s">
        <v>486</v>
      </c>
      <c r="B492" s="4" t="s">
        <v>1056</v>
      </c>
      <c r="C492" s="4" t="s">
        <v>486</v>
      </c>
      <c r="D492" s="2" t="s">
        <v>63</v>
      </c>
      <c r="E492" s="87">
        <v>5</v>
      </c>
      <c r="F492" s="45"/>
      <c r="G492" s="88"/>
      <c r="H492" s="4"/>
      <c r="I492" s="4"/>
      <c r="J492" s="25"/>
      <c r="K492" s="105" t="s">
        <v>462</v>
      </c>
      <c r="L492" s="106" t="s">
        <v>459</v>
      </c>
      <c r="M492" s="106"/>
      <c r="N492" s="61" t="s">
        <v>1062</v>
      </c>
      <c r="O492" s="22" t="s">
        <v>1062</v>
      </c>
      <c r="P492" s="95"/>
      <c r="Q492" s="98" t="s">
        <v>9</v>
      </c>
      <c r="R492" s="22" t="s">
        <v>860</v>
      </c>
      <c r="S492" s="22" t="s">
        <v>860</v>
      </c>
      <c r="Z492" s="51">
        <v>0.07</v>
      </c>
      <c r="AA492" s="51">
        <v>0.04</v>
      </c>
      <c r="AB492" s="51">
        <v>0.35</v>
      </c>
      <c r="AC492" s="51">
        <v>0.03</v>
      </c>
      <c r="AD492" s="51">
        <v>0</v>
      </c>
      <c r="AE492" s="51">
        <v>0.06</v>
      </c>
      <c r="AF492" s="27">
        <v>0.55</v>
      </c>
      <c r="AG492" s="51">
        <v>78.69</v>
      </c>
      <c r="AH492" s="51">
        <v>3.04</v>
      </c>
      <c r="AI492" s="51">
        <v>0</v>
      </c>
      <c r="AJ492" s="51">
        <v>0</v>
      </c>
      <c r="AK492" s="51">
        <v>0</v>
      </c>
      <c r="AL492" s="28">
        <v>81.73</v>
      </c>
      <c r="AM492" s="51">
        <v>6.77</v>
      </c>
      <c r="AN492" s="50">
        <v>88.5</v>
      </c>
      <c r="AO492" s="51">
        <v>0.12</v>
      </c>
      <c r="AP492" s="51">
        <v>0</v>
      </c>
      <c r="AQ492" s="29">
        <v>0.12</v>
      </c>
      <c r="AR492" s="51">
        <v>1.24</v>
      </c>
      <c r="AS492" s="51">
        <v>0</v>
      </c>
      <c r="AT492" s="51">
        <v>0.01</v>
      </c>
      <c r="AU492" s="51">
        <v>0.23</v>
      </c>
      <c r="AV492" s="30">
        <v>1.48</v>
      </c>
      <c r="AW492" s="51">
        <v>2.42</v>
      </c>
      <c r="AX492" s="51">
        <v>6.92</v>
      </c>
      <c r="AY492" s="51">
        <v>0</v>
      </c>
      <c r="AZ492" s="51">
        <v>0</v>
      </c>
      <c r="BA492" s="51">
        <v>0</v>
      </c>
      <c r="BB492" s="51">
        <v>0.01</v>
      </c>
      <c r="BC492" s="51">
        <v>0</v>
      </c>
      <c r="BD492" s="31">
        <v>9.35</v>
      </c>
      <c r="BE492" s="26">
        <v>100</v>
      </c>
    </row>
    <row r="493" spans="1:57" ht="12" customHeight="1">
      <c r="A493" s="2" t="s">
        <v>486</v>
      </c>
      <c r="B493" s="4" t="s">
        <v>1056</v>
      </c>
      <c r="C493" s="4" t="s">
        <v>486</v>
      </c>
      <c r="D493" s="2" t="s">
        <v>63</v>
      </c>
      <c r="E493" s="87">
        <v>5</v>
      </c>
      <c r="F493" s="45"/>
      <c r="G493" s="88"/>
      <c r="H493" s="4"/>
      <c r="I493" s="4"/>
      <c r="J493" s="25"/>
      <c r="K493" s="105" t="s">
        <v>463</v>
      </c>
      <c r="L493" s="106" t="s">
        <v>460</v>
      </c>
      <c r="M493" s="106"/>
      <c r="N493" s="61" t="s">
        <v>1062</v>
      </c>
      <c r="P493" s="95"/>
      <c r="Q493" s="98" t="s">
        <v>9</v>
      </c>
      <c r="R493" s="22" t="s">
        <v>860</v>
      </c>
      <c r="S493" s="22" t="s">
        <v>860</v>
      </c>
      <c r="Z493" s="51">
        <v>0.17</v>
      </c>
      <c r="AA493" s="51">
        <v>0.09</v>
      </c>
      <c r="AB493" s="51">
        <v>0.35</v>
      </c>
      <c r="AC493" s="51">
        <v>0.05</v>
      </c>
      <c r="AD493" s="51">
        <v>0.01</v>
      </c>
      <c r="AE493" s="51">
        <v>0.13</v>
      </c>
      <c r="AF493" s="27">
        <v>0.8</v>
      </c>
      <c r="AG493" s="51">
        <v>61.54</v>
      </c>
      <c r="AH493" s="51">
        <v>3.55</v>
      </c>
      <c r="AI493" s="51">
        <v>0</v>
      </c>
      <c r="AJ493" s="51">
        <v>0</v>
      </c>
      <c r="AK493" s="51">
        <v>0</v>
      </c>
      <c r="AL493" s="28">
        <v>65.09</v>
      </c>
      <c r="AM493" s="51">
        <v>11.46</v>
      </c>
      <c r="AN493" s="50">
        <v>76.55</v>
      </c>
      <c r="AO493" s="51">
        <v>2.27</v>
      </c>
      <c r="AP493" s="51">
        <v>0.05</v>
      </c>
      <c r="AQ493" s="29">
        <v>2.32</v>
      </c>
      <c r="AR493" s="51">
        <v>7.25</v>
      </c>
      <c r="AS493" s="51">
        <v>0.08</v>
      </c>
      <c r="AT493" s="51">
        <v>0.07</v>
      </c>
      <c r="AU493" s="51">
        <v>1.28</v>
      </c>
      <c r="AV493" s="30">
        <v>8.68</v>
      </c>
      <c r="AW493" s="51">
        <v>5.03</v>
      </c>
      <c r="AX493" s="51">
        <v>6.56</v>
      </c>
      <c r="AY493" s="51">
        <v>0</v>
      </c>
      <c r="AZ493" s="51">
        <v>0</v>
      </c>
      <c r="BA493" s="51">
        <v>0</v>
      </c>
      <c r="BB493" s="51">
        <v>0.03</v>
      </c>
      <c r="BC493" s="51">
        <v>0.02</v>
      </c>
      <c r="BD493" s="31">
        <v>11.64</v>
      </c>
      <c r="BE493" s="26">
        <v>99.99</v>
      </c>
    </row>
    <row r="494" spans="1:57" ht="12" customHeight="1">
      <c r="A494" s="2" t="s">
        <v>924</v>
      </c>
      <c r="B494" s="4">
        <v>91</v>
      </c>
      <c r="C494" s="4" t="s">
        <v>924</v>
      </c>
      <c r="D494" s="2" t="s">
        <v>64</v>
      </c>
      <c r="E494" s="22">
        <v>6</v>
      </c>
      <c r="F494" s="45">
        <v>694.619968</v>
      </c>
      <c r="G494" s="44"/>
      <c r="H494" s="4" t="s">
        <v>763</v>
      </c>
      <c r="I494" s="4" t="s">
        <v>1054</v>
      </c>
      <c r="J494" s="25">
        <v>1</v>
      </c>
      <c r="K494" s="4" t="s">
        <v>954</v>
      </c>
      <c r="L494" s="12" t="s">
        <v>802</v>
      </c>
      <c r="M494" s="12"/>
      <c r="N494" s="61" t="s">
        <v>1203</v>
      </c>
      <c r="O494" s="22" t="s">
        <v>969</v>
      </c>
      <c r="P494" s="95" t="s">
        <v>1203</v>
      </c>
      <c r="Q494" s="98" t="s">
        <v>1203</v>
      </c>
      <c r="R494" s="22" t="s">
        <v>860</v>
      </c>
      <c r="Z494" s="26">
        <v>0.1315084</v>
      </c>
      <c r="AA494" s="26">
        <v>0.008939978</v>
      </c>
      <c r="AB494" s="26">
        <v>0.01593648</v>
      </c>
      <c r="AC494" s="26">
        <v>0.03809208</v>
      </c>
      <c r="AD494" s="26">
        <v>0</v>
      </c>
      <c r="AE494" s="26">
        <v>0.001425214</v>
      </c>
      <c r="AF494" s="27">
        <f aca="true" t="shared" si="98" ref="AF494:AF504">SUM(Z494:AE494)</f>
        <v>0.195902152</v>
      </c>
      <c r="AG494" s="26">
        <v>4.259446</v>
      </c>
      <c r="AH494" s="26">
        <v>0</v>
      </c>
      <c r="AI494" s="26">
        <v>0</v>
      </c>
      <c r="AJ494" s="26">
        <v>0</v>
      </c>
      <c r="AK494" s="26">
        <v>0</v>
      </c>
      <c r="AL494" s="28">
        <f aca="true" t="shared" si="99" ref="AL494:AL504">SUM(AG494:AK494)</f>
        <v>4.259446</v>
      </c>
      <c r="AM494" s="26">
        <v>8.663746</v>
      </c>
      <c r="AN494" s="50">
        <f aca="true" t="shared" si="100" ref="AN494:AN504">AL494+AM494</f>
        <v>12.923192</v>
      </c>
      <c r="AO494" s="26">
        <v>31.99761</v>
      </c>
      <c r="AP494" s="26">
        <v>31.3573</v>
      </c>
      <c r="AQ494" s="29">
        <f aca="true" t="shared" si="101" ref="AQ494:AQ504">SUM(AO494:AP494)</f>
        <v>63.354910000000004</v>
      </c>
      <c r="AR494" s="26">
        <v>3.536474</v>
      </c>
      <c r="AS494" s="26">
        <v>16.95085</v>
      </c>
      <c r="AT494" s="26">
        <v>1.58717</v>
      </c>
      <c r="AU494" s="26">
        <v>0</v>
      </c>
      <c r="AV494" s="30">
        <f aca="true" t="shared" si="102" ref="AV494:AV504">SUM(AR494:AU494)</f>
        <v>22.074494</v>
      </c>
      <c r="AW494" s="26">
        <v>0.5734542</v>
      </c>
      <c r="AX494" s="26">
        <v>0.8566831</v>
      </c>
      <c r="AY494" s="26">
        <v>0</v>
      </c>
      <c r="AZ494" s="26">
        <v>0.004923466</v>
      </c>
      <c r="BA494" s="26">
        <v>0</v>
      </c>
      <c r="BB494" s="26">
        <v>0</v>
      </c>
      <c r="BC494" s="26">
        <v>0.01645474</v>
      </c>
      <c r="BD494" s="31">
        <f aca="true" t="shared" si="103" ref="BD494:BD504">SUM(AW494:BC494)</f>
        <v>1.451515506</v>
      </c>
      <c r="BE494" s="26">
        <f aca="true" t="shared" si="104" ref="BE494:BE504">AF494+AN494+AQ494+AV494+BD494</f>
        <v>100.00001365800001</v>
      </c>
    </row>
    <row r="495" spans="1:57" ht="12" customHeight="1">
      <c r="A495" s="2" t="s">
        <v>924</v>
      </c>
      <c r="B495" s="4">
        <v>91</v>
      </c>
      <c r="C495" s="4" t="s">
        <v>924</v>
      </c>
      <c r="D495" s="2" t="s">
        <v>64</v>
      </c>
      <c r="E495" s="22">
        <v>6</v>
      </c>
      <c r="F495" s="45">
        <v>39.678532</v>
      </c>
      <c r="G495" s="44"/>
      <c r="H495" s="4" t="s">
        <v>665</v>
      </c>
      <c r="I495" s="4" t="s">
        <v>1054</v>
      </c>
      <c r="J495" s="25">
        <v>0</v>
      </c>
      <c r="K495" s="4" t="s">
        <v>955</v>
      </c>
      <c r="L495" s="12" t="s">
        <v>803</v>
      </c>
      <c r="M495" s="12"/>
      <c r="N495" s="60" t="s">
        <v>483</v>
      </c>
      <c r="O495" s="22" t="s">
        <v>969</v>
      </c>
      <c r="P495" s="95" t="s">
        <v>1203</v>
      </c>
      <c r="Q495" s="97" t="s">
        <v>1203</v>
      </c>
      <c r="Z495" s="26">
        <v>0</v>
      </c>
      <c r="AA495" s="26">
        <v>0</v>
      </c>
      <c r="AB495" s="26">
        <v>0</v>
      </c>
      <c r="AC495" s="26">
        <v>0</v>
      </c>
      <c r="AD495" s="26">
        <v>0</v>
      </c>
      <c r="AE495" s="26">
        <v>0</v>
      </c>
      <c r="AF495" s="27">
        <f t="shared" si="98"/>
        <v>0</v>
      </c>
      <c r="AG495" s="26">
        <v>0.006805499</v>
      </c>
      <c r="AH495" s="26">
        <v>0</v>
      </c>
      <c r="AI495" s="26">
        <v>0</v>
      </c>
      <c r="AJ495" s="26">
        <v>0</v>
      </c>
      <c r="AK495" s="26">
        <v>0</v>
      </c>
      <c r="AL495" s="28">
        <f t="shared" si="99"/>
        <v>0.006805499</v>
      </c>
      <c r="AM495" s="26">
        <v>0.08847149</v>
      </c>
      <c r="AN495" s="50">
        <f t="shared" si="100"/>
        <v>0.095276989</v>
      </c>
      <c r="AO495" s="26">
        <v>3.29613</v>
      </c>
      <c r="AP495" s="26">
        <v>19.12345</v>
      </c>
      <c r="AQ495" s="29">
        <f t="shared" si="101"/>
        <v>22.419579999999996</v>
      </c>
      <c r="AR495" s="26">
        <v>22.36741</v>
      </c>
      <c r="AS495" s="26">
        <v>40.85568</v>
      </c>
      <c r="AT495" s="26">
        <v>4.031124</v>
      </c>
      <c r="AU495" s="26">
        <v>0</v>
      </c>
      <c r="AV495" s="30">
        <f t="shared" si="102"/>
        <v>67.254214</v>
      </c>
      <c r="AW495" s="26">
        <v>0.0249535</v>
      </c>
      <c r="AX495" s="26">
        <v>0</v>
      </c>
      <c r="AY495" s="26">
        <v>9.414273</v>
      </c>
      <c r="AZ495" s="26">
        <v>0.7849008</v>
      </c>
      <c r="BA495" s="26">
        <v>0.004536999</v>
      </c>
      <c r="BB495" s="26">
        <v>0</v>
      </c>
      <c r="BC495" s="26">
        <v>0.0022685</v>
      </c>
      <c r="BD495" s="31">
        <f t="shared" si="103"/>
        <v>10.230932799</v>
      </c>
      <c r="BE495" s="26">
        <f t="shared" si="104"/>
        <v>100.000003788</v>
      </c>
    </row>
    <row r="496" spans="1:57" ht="12" customHeight="1">
      <c r="A496" s="2" t="s">
        <v>487</v>
      </c>
      <c r="B496" s="4">
        <v>94</v>
      </c>
      <c r="C496" s="4" t="s">
        <v>487</v>
      </c>
      <c r="D496" s="2" t="s">
        <v>65</v>
      </c>
      <c r="E496" s="22">
        <v>6</v>
      </c>
      <c r="F496" s="45">
        <v>5525.066256897</v>
      </c>
      <c r="G496" s="44">
        <v>1053.6246575342466</v>
      </c>
      <c r="H496" s="4" t="s">
        <v>763</v>
      </c>
      <c r="I496" s="4" t="s">
        <v>860</v>
      </c>
      <c r="J496" s="25">
        <v>2</v>
      </c>
      <c r="K496" s="4" t="s">
        <v>790</v>
      </c>
      <c r="L496" s="13" t="s">
        <v>1372</v>
      </c>
      <c r="M496" s="13"/>
      <c r="N496" s="62" t="s">
        <v>483</v>
      </c>
      <c r="O496" s="2"/>
      <c r="P496" s="95" t="s">
        <v>1203</v>
      </c>
      <c r="Q496" s="99" t="s">
        <v>1203</v>
      </c>
      <c r="R496" s="2"/>
      <c r="S496" s="2"/>
      <c r="T496" s="2"/>
      <c r="U496" s="2"/>
      <c r="V496" s="2" t="s">
        <v>860</v>
      </c>
      <c r="W496" s="2" t="s">
        <v>860</v>
      </c>
      <c r="X496" s="2"/>
      <c r="Y496" s="2"/>
      <c r="Z496" s="26">
        <v>0.07160856</v>
      </c>
      <c r="AA496" s="26">
        <v>0.01728314</v>
      </c>
      <c r="AB496" s="26">
        <v>0.07121761</v>
      </c>
      <c r="AC496" s="26">
        <v>0.02961428</v>
      </c>
      <c r="AD496" s="26">
        <v>0.01241258</v>
      </c>
      <c r="AE496" s="26">
        <v>0.002003606</v>
      </c>
      <c r="AF496" s="27">
        <f t="shared" si="98"/>
        <v>0.204139776</v>
      </c>
      <c r="AG496" s="26">
        <v>0.1122019</v>
      </c>
      <c r="AH496" s="26">
        <v>0.001009948</v>
      </c>
      <c r="AI496" s="26">
        <v>0</v>
      </c>
      <c r="AJ496" s="26">
        <v>0</v>
      </c>
      <c r="AK496" s="26">
        <v>0</v>
      </c>
      <c r="AL496" s="28">
        <f t="shared" si="99"/>
        <v>0.11321184799999999</v>
      </c>
      <c r="AM496" s="26">
        <v>2.640167</v>
      </c>
      <c r="AN496" s="50">
        <f t="shared" si="100"/>
        <v>2.753378848</v>
      </c>
      <c r="AO496" s="26">
        <v>27.88261</v>
      </c>
      <c r="AP496" s="26">
        <v>7.035834</v>
      </c>
      <c r="AQ496" s="29">
        <f t="shared" si="101"/>
        <v>34.918444</v>
      </c>
      <c r="AR496" s="26">
        <v>6.999851</v>
      </c>
      <c r="AS496" s="26">
        <v>46.8456</v>
      </c>
      <c r="AT496" s="26">
        <v>0.8093755</v>
      </c>
      <c r="AU496" s="26">
        <v>0</v>
      </c>
      <c r="AV496" s="30">
        <f t="shared" si="102"/>
        <v>54.6548265</v>
      </c>
      <c r="AW496" s="26">
        <v>0.2308057</v>
      </c>
      <c r="AX496" s="26">
        <v>0.004186396</v>
      </c>
      <c r="AY496" s="26">
        <v>3.589566</v>
      </c>
      <c r="AZ496" s="26">
        <v>3.241199</v>
      </c>
      <c r="BA496" s="26">
        <v>0.1095142</v>
      </c>
      <c r="BB496" s="26">
        <v>0.008861477</v>
      </c>
      <c r="BC496" s="26">
        <v>0.2850822</v>
      </c>
      <c r="BD496" s="31">
        <f t="shared" si="103"/>
        <v>7.469214973</v>
      </c>
      <c r="BE496" s="26">
        <f t="shared" si="104"/>
        <v>100.00000409699999</v>
      </c>
    </row>
    <row r="497" spans="1:57" ht="12" customHeight="1">
      <c r="A497" s="2" t="s">
        <v>84</v>
      </c>
      <c r="B497" s="4">
        <v>91</v>
      </c>
      <c r="C497" s="4" t="s">
        <v>914</v>
      </c>
      <c r="D497" s="2" t="s">
        <v>63</v>
      </c>
      <c r="E497" s="22">
        <v>3</v>
      </c>
      <c r="F497" s="45">
        <v>12434.5147566</v>
      </c>
      <c r="G497" s="44">
        <v>5189.3410958904105</v>
      </c>
      <c r="H497" s="4" t="s">
        <v>763</v>
      </c>
      <c r="I497" s="4" t="s">
        <v>860</v>
      </c>
      <c r="J497" s="25">
        <v>119</v>
      </c>
      <c r="K497" s="4" t="s">
        <v>294</v>
      </c>
      <c r="L497" s="13" t="s">
        <v>1242</v>
      </c>
      <c r="M497" s="13"/>
      <c r="N497" s="63" t="s">
        <v>72</v>
      </c>
      <c r="O497" s="2" t="s">
        <v>72</v>
      </c>
      <c r="P497" s="95" t="s">
        <v>10</v>
      </c>
      <c r="Q497" s="100" t="s">
        <v>72</v>
      </c>
      <c r="R497" s="2" t="s">
        <v>860</v>
      </c>
      <c r="S497" s="2"/>
      <c r="T497" s="2"/>
      <c r="U497" s="2"/>
      <c r="V497" s="2"/>
      <c r="W497" s="2"/>
      <c r="X497" s="2"/>
      <c r="Y497" s="2"/>
      <c r="Z497" s="26">
        <v>4.651541</v>
      </c>
      <c r="AA497" s="26">
        <v>0.5864486</v>
      </c>
      <c r="AB497" s="26">
        <v>1.769283</v>
      </c>
      <c r="AC497" s="26">
        <v>0.7657184</v>
      </c>
      <c r="AD497" s="26">
        <v>0.3023731</v>
      </c>
      <c r="AE497" s="26">
        <v>1.324931</v>
      </c>
      <c r="AF497" s="27">
        <f t="shared" si="98"/>
        <v>9.4002951</v>
      </c>
      <c r="AG497" s="26">
        <v>52.29772</v>
      </c>
      <c r="AH497" s="26">
        <v>0.0001013315</v>
      </c>
      <c r="AI497" s="26">
        <v>0</v>
      </c>
      <c r="AJ497" s="26">
        <v>0</v>
      </c>
      <c r="AK497" s="26">
        <v>0.01046609</v>
      </c>
      <c r="AL497" s="28">
        <f t="shared" si="99"/>
        <v>52.3082874215</v>
      </c>
      <c r="AM497" s="26">
        <v>17.52051</v>
      </c>
      <c r="AN497" s="50">
        <f t="shared" si="100"/>
        <v>69.8287974215</v>
      </c>
      <c r="AO497" s="26">
        <v>0.00301823</v>
      </c>
      <c r="AP497" s="26">
        <v>0</v>
      </c>
      <c r="AQ497" s="29">
        <f t="shared" si="101"/>
        <v>0.00301823</v>
      </c>
      <c r="AR497" s="26">
        <v>18.65368</v>
      </c>
      <c r="AS497" s="26">
        <v>0.2677756</v>
      </c>
      <c r="AT497" s="26">
        <v>0.04837853</v>
      </c>
      <c r="AU497" s="26">
        <v>0.5461621</v>
      </c>
      <c r="AV497" s="30">
        <f t="shared" si="102"/>
        <v>19.515996230000002</v>
      </c>
      <c r="AW497" s="26">
        <v>0.9884812</v>
      </c>
      <c r="AX497" s="26">
        <v>0.04163999</v>
      </c>
      <c r="AY497" s="26">
        <v>0</v>
      </c>
      <c r="AZ497" s="26">
        <v>0</v>
      </c>
      <c r="BA497" s="26">
        <v>0</v>
      </c>
      <c r="BB497" s="26">
        <v>0.07141697</v>
      </c>
      <c r="BC497" s="26">
        <v>0.1503542</v>
      </c>
      <c r="BD497" s="31">
        <f t="shared" si="103"/>
        <v>1.25189236</v>
      </c>
      <c r="BE497" s="26">
        <f t="shared" si="104"/>
        <v>99.99999934149999</v>
      </c>
    </row>
    <row r="498" spans="1:57" ht="12" customHeight="1">
      <c r="A498" s="2" t="s">
        <v>84</v>
      </c>
      <c r="B498" s="4">
        <v>91</v>
      </c>
      <c r="C498" s="4" t="s">
        <v>914</v>
      </c>
      <c r="D498" s="2" t="s">
        <v>63</v>
      </c>
      <c r="E498" s="22">
        <v>3</v>
      </c>
      <c r="F498" s="45">
        <v>227.6208940998</v>
      </c>
      <c r="G498" s="44">
        <v>118.41735616438358</v>
      </c>
      <c r="H498" s="4" t="s">
        <v>1127</v>
      </c>
      <c r="I498" s="4" t="s">
        <v>860</v>
      </c>
      <c r="J498" s="25">
        <v>11</v>
      </c>
      <c r="K498" s="4" t="s">
        <v>1019</v>
      </c>
      <c r="L498" s="13" t="s">
        <v>1243</v>
      </c>
      <c r="M498" s="13"/>
      <c r="N498" s="63" t="s">
        <v>1062</v>
      </c>
      <c r="O498" s="2" t="s">
        <v>1062</v>
      </c>
      <c r="P498" s="95" t="s">
        <v>9</v>
      </c>
      <c r="Q498" s="100" t="s">
        <v>9</v>
      </c>
      <c r="R498" s="2" t="s">
        <v>860</v>
      </c>
      <c r="S498" s="2" t="s">
        <v>860</v>
      </c>
      <c r="T498" s="2" t="s">
        <v>860</v>
      </c>
      <c r="U498" s="2" t="s">
        <v>860</v>
      </c>
      <c r="V498" s="2"/>
      <c r="W498" s="2"/>
      <c r="X498" s="2"/>
      <c r="Y498" s="2"/>
      <c r="Z498" s="26">
        <v>0.2072039</v>
      </c>
      <c r="AA498" s="26">
        <v>0.009094828</v>
      </c>
      <c r="AB498" s="26">
        <v>0.06880435</v>
      </c>
      <c r="AC498" s="26">
        <v>0.2459558</v>
      </c>
      <c r="AD498" s="26">
        <v>0.0260982</v>
      </c>
      <c r="AE498" s="26">
        <v>0.0007908546</v>
      </c>
      <c r="AF498" s="27">
        <f t="shared" si="98"/>
        <v>0.5579479326</v>
      </c>
      <c r="AG498" s="26">
        <v>75.77177</v>
      </c>
      <c r="AH498" s="26">
        <v>0</v>
      </c>
      <c r="AI498" s="26">
        <v>0</v>
      </c>
      <c r="AJ498" s="26">
        <v>0</v>
      </c>
      <c r="AK498" s="26">
        <v>0</v>
      </c>
      <c r="AL498" s="28">
        <f t="shared" si="99"/>
        <v>75.77177</v>
      </c>
      <c r="AM498" s="26">
        <v>18.98763</v>
      </c>
      <c r="AN498" s="50">
        <f t="shared" si="100"/>
        <v>94.7594</v>
      </c>
      <c r="AO498" s="26">
        <v>0</v>
      </c>
      <c r="AP498" s="26">
        <v>0</v>
      </c>
      <c r="AQ498" s="29">
        <f t="shared" si="101"/>
        <v>0</v>
      </c>
      <c r="AR498" s="26">
        <v>4.122725</v>
      </c>
      <c r="AS498" s="26">
        <v>0.01621252</v>
      </c>
      <c r="AT498" s="26">
        <v>0.002372564</v>
      </c>
      <c r="AU498" s="26">
        <v>0.4559276</v>
      </c>
      <c r="AV498" s="30">
        <f t="shared" si="102"/>
        <v>4.5972376839999995</v>
      </c>
      <c r="AW498" s="26">
        <v>0.08383058</v>
      </c>
      <c r="AX498" s="26">
        <v>0.001581709</v>
      </c>
      <c r="AY498" s="26">
        <v>0</v>
      </c>
      <c r="AZ498" s="26">
        <v>0</v>
      </c>
      <c r="BA498" s="26">
        <v>0</v>
      </c>
      <c r="BB498" s="26">
        <v>0</v>
      </c>
      <c r="BC498" s="26">
        <v>0</v>
      </c>
      <c r="BD498" s="31">
        <f t="shared" si="103"/>
        <v>0.085412289</v>
      </c>
      <c r="BE498" s="26">
        <f t="shared" si="104"/>
        <v>99.9999979056</v>
      </c>
    </row>
    <row r="499" spans="1:57" ht="12" customHeight="1">
      <c r="A499" s="2" t="s">
        <v>84</v>
      </c>
      <c r="B499" s="4">
        <v>91</v>
      </c>
      <c r="C499" s="4" t="s">
        <v>914</v>
      </c>
      <c r="D499" s="2" t="s">
        <v>63</v>
      </c>
      <c r="E499" s="22">
        <v>3</v>
      </c>
      <c r="F499" s="45">
        <v>824.824892658</v>
      </c>
      <c r="G499" s="44">
        <v>285.7479452054794</v>
      </c>
      <c r="H499" s="4" t="s">
        <v>1127</v>
      </c>
      <c r="I499" s="4" t="s">
        <v>860</v>
      </c>
      <c r="J499" s="25">
        <v>24</v>
      </c>
      <c r="K499" s="4" t="s">
        <v>890</v>
      </c>
      <c r="L499" s="13" t="s">
        <v>1244</v>
      </c>
      <c r="M499" s="13"/>
      <c r="N499" s="63" t="s">
        <v>1062</v>
      </c>
      <c r="O499" s="2" t="s">
        <v>1062</v>
      </c>
      <c r="P499" s="95" t="s">
        <v>9</v>
      </c>
      <c r="Q499" s="100" t="s">
        <v>9</v>
      </c>
      <c r="R499" s="2" t="s">
        <v>860</v>
      </c>
      <c r="S499" s="2" t="s">
        <v>860</v>
      </c>
      <c r="T499" s="2" t="s">
        <v>860</v>
      </c>
      <c r="U499" s="2" t="s">
        <v>860</v>
      </c>
      <c r="V499" s="2"/>
      <c r="W499" s="2"/>
      <c r="X499" s="2"/>
      <c r="Y499" s="2"/>
      <c r="Z499" s="26">
        <v>0.7633846</v>
      </c>
      <c r="AA499" s="26">
        <v>0.06776184</v>
      </c>
      <c r="AB499" s="26">
        <v>0.3449198</v>
      </c>
      <c r="AC499" s="26">
        <v>0.1566924</v>
      </c>
      <c r="AD499" s="26">
        <v>0.01527642</v>
      </c>
      <c r="AE499" s="26">
        <v>0.1466537</v>
      </c>
      <c r="AF499" s="27">
        <f t="shared" si="98"/>
        <v>1.4946887599999998</v>
      </c>
      <c r="AG499" s="26">
        <v>64.83335</v>
      </c>
      <c r="AH499" s="26">
        <v>0</v>
      </c>
      <c r="AI499" s="26">
        <v>0</v>
      </c>
      <c r="AJ499" s="26">
        <v>0</v>
      </c>
      <c r="AK499" s="26">
        <v>0</v>
      </c>
      <c r="AL499" s="28">
        <f t="shared" si="99"/>
        <v>64.83335</v>
      </c>
      <c r="AM499" s="26">
        <v>17.49488</v>
      </c>
      <c r="AN499" s="50">
        <f t="shared" si="100"/>
        <v>82.32822999999999</v>
      </c>
      <c r="AO499" s="26">
        <v>0</v>
      </c>
      <c r="AP499" s="26">
        <v>0</v>
      </c>
      <c r="AQ499" s="29">
        <f t="shared" si="101"/>
        <v>0</v>
      </c>
      <c r="AR499" s="26">
        <v>15.37441</v>
      </c>
      <c r="AS499" s="26">
        <v>0.03208049</v>
      </c>
      <c r="AT499" s="26">
        <v>0.001309408</v>
      </c>
      <c r="AU499" s="26">
        <v>0.2891608</v>
      </c>
      <c r="AV499" s="30">
        <f t="shared" si="102"/>
        <v>15.696960697999998</v>
      </c>
      <c r="AW499" s="26">
        <v>0.4666947</v>
      </c>
      <c r="AX499" s="26">
        <v>0.01167555</v>
      </c>
      <c r="AY499" s="26">
        <v>0</v>
      </c>
      <c r="AZ499" s="26">
        <v>0</v>
      </c>
      <c r="BA499" s="26">
        <v>0</v>
      </c>
      <c r="BB499" s="26">
        <v>0.001745877</v>
      </c>
      <c r="BC499" s="26">
        <v>0</v>
      </c>
      <c r="BD499" s="31">
        <f t="shared" si="103"/>
        <v>0.480116127</v>
      </c>
      <c r="BE499" s="26">
        <f t="shared" si="104"/>
        <v>99.999995585</v>
      </c>
    </row>
    <row r="500" spans="1:57" ht="12" customHeight="1">
      <c r="A500" s="2" t="s">
        <v>85</v>
      </c>
      <c r="B500" s="4">
        <v>97</v>
      </c>
      <c r="C500" s="4" t="s">
        <v>914</v>
      </c>
      <c r="D500" s="2" t="s">
        <v>63</v>
      </c>
      <c r="E500" s="22">
        <v>3</v>
      </c>
      <c r="F500" s="45">
        <v>51.92819727814</v>
      </c>
      <c r="G500" s="44">
        <v>16.971067031463758</v>
      </c>
      <c r="H500" s="4" t="s">
        <v>663</v>
      </c>
      <c r="I500" s="4" t="s">
        <v>860</v>
      </c>
      <c r="J500" s="25">
        <v>573</v>
      </c>
      <c r="K500" s="4" t="s">
        <v>532</v>
      </c>
      <c r="L500" s="13" t="s">
        <v>974</v>
      </c>
      <c r="M500" s="13"/>
      <c r="N500" s="61" t="s">
        <v>72</v>
      </c>
      <c r="P500" s="95" t="s">
        <v>11</v>
      </c>
      <c r="Q500" s="98" t="s">
        <v>72</v>
      </c>
      <c r="R500" s="22" t="s">
        <v>860</v>
      </c>
      <c r="Z500" s="26">
        <v>39.82284</v>
      </c>
      <c r="AA500" s="26">
        <v>4.63528</v>
      </c>
      <c r="AB500" s="26">
        <v>10.14422</v>
      </c>
      <c r="AC500" s="26">
        <v>1.981348</v>
      </c>
      <c r="AD500" s="26">
        <v>4.167244</v>
      </c>
      <c r="AE500" s="26">
        <v>4.64568</v>
      </c>
      <c r="AF500" s="27">
        <f t="shared" si="98"/>
        <v>65.39661199999999</v>
      </c>
      <c r="AG500" s="26">
        <v>16.93593</v>
      </c>
      <c r="AH500" s="26">
        <v>0</v>
      </c>
      <c r="AI500" s="26">
        <v>0</v>
      </c>
      <c r="AJ500" s="26">
        <v>0</v>
      </c>
      <c r="AK500" s="26">
        <v>0</v>
      </c>
      <c r="AL500" s="28">
        <f t="shared" si="99"/>
        <v>16.93593</v>
      </c>
      <c r="AM500" s="26">
        <v>10.50998</v>
      </c>
      <c r="AN500" s="50">
        <f t="shared" si="100"/>
        <v>27.445909999999998</v>
      </c>
      <c r="AO500" s="26">
        <v>0</v>
      </c>
      <c r="AP500" s="26">
        <v>0</v>
      </c>
      <c r="AQ500" s="29">
        <f t="shared" si="101"/>
        <v>0</v>
      </c>
      <c r="AR500" s="26">
        <v>5.924976</v>
      </c>
      <c r="AS500" s="26">
        <v>0.513105</v>
      </c>
      <c r="AT500" s="26">
        <v>0.05720427</v>
      </c>
      <c r="AU500" s="26">
        <v>0.1664124</v>
      </c>
      <c r="AV500" s="30">
        <f t="shared" si="102"/>
        <v>6.66169767</v>
      </c>
      <c r="AW500" s="26">
        <v>0.393496</v>
      </c>
      <c r="AX500" s="26">
        <v>0.1022743</v>
      </c>
      <c r="AY500" s="26">
        <v>0</v>
      </c>
      <c r="AZ500" s="26">
        <v>0</v>
      </c>
      <c r="BA500" s="26">
        <v>0</v>
      </c>
      <c r="BB500" s="26">
        <v>0</v>
      </c>
      <c r="BC500" s="26">
        <v>0</v>
      </c>
      <c r="BD500" s="31">
        <f t="shared" si="103"/>
        <v>0.4957703</v>
      </c>
      <c r="BE500" s="26">
        <f t="shared" si="104"/>
        <v>99.99998996999999</v>
      </c>
    </row>
    <row r="501" spans="1:57" ht="12" customHeight="1">
      <c r="A501" s="2" t="s">
        <v>84</v>
      </c>
      <c r="B501" s="4">
        <v>91</v>
      </c>
      <c r="C501" s="4" t="s">
        <v>914</v>
      </c>
      <c r="D501" s="2" t="s">
        <v>63</v>
      </c>
      <c r="E501" s="22">
        <v>3</v>
      </c>
      <c r="F501" s="45">
        <v>246.2431320175</v>
      </c>
      <c r="G501" s="44">
        <v>98.99438356164387</v>
      </c>
      <c r="H501" s="4" t="s">
        <v>1127</v>
      </c>
      <c r="I501" s="4" t="s">
        <v>860</v>
      </c>
      <c r="J501" s="25">
        <v>34</v>
      </c>
      <c r="K501" s="4" t="s">
        <v>418</v>
      </c>
      <c r="L501" s="13" t="s">
        <v>975</v>
      </c>
      <c r="M501" s="13"/>
      <c r="N501" s="63" t="s">
        <v>1062</v>
      </c>
      <c r="O501" s="2" t="s">
        <v>1062</v>
      </c>
      <c r="P501" s="95" t="s">
        <v>9</v>
      </c>
      <c r="Q501" s="100" t="s">
        <v>9</v>
      </c>
      <c r="R501" s="2" t="s">
        <v>860</v>
      </c>
      <c r="S501" s="2" t="s">
        <v>860</v>
      </c>
      <c r="T501" s="2" t="s">
        <v>860</v>
      </c>
      <c r="U501" s="2" t="s">
        <v>860</v>
      </c>
      <c r="V501" s="2"/>
      <c r="W501" s="2"/>
      <c r="X501" s="2"/>
      <c r="Y501" s="2"/>
      <c r="Z501" s="26">
        <v>1.418613</v>
      </c>
      <c r="AA501" s="26">
        <v>0.05300153</v>
      </c>
      <c r="AB501" s="26">
        <v>0.3030226</v>
      </c>
      <c r="AC501" s="26">
        <v>1.357936</v>
      </c>
      <c r="AD501" s="26">
        <v>0.1553493</v>
      </c>
      <c r="AE501" s="26">
        <v>0.2116406</v>
      </c>
      <c r="AF501" s="27">
        <f t="shared" si="98"/>
        <v>3.49956303</v>
      </c>
      <c r="AG501" s="26">
        <v>76.03819</v>
      </c>
      <c r="AH501" s="26">
        <v>0</v>
      </c>
      <c r="AI501" s="26">
        <v>0</v>
      </c>
      <c r="AJ501" s="26">
        <v>0</v>
      </c>
      <c r="AK501" s="26">
        <v>0</v>
      </c>
      <c r="AL501" s="28">
        <f t="shared" si="99"/>
        <v>76.03819</v>
      </c>
      <c r="AM501" s="26">
        <v>14.97823</v>
      </c>
      <c r="AN501" s="50">
        <f t="shared" si="100"/>
        <v>91.01642</v>
      </c>
      <c r="AO501" s="26">
        <v>0</v>
      </c>
      <c r="AP501" s="26">
        <v>0</v>
      </c>
      <c r="AQ501" s="29">
        <f t="shared" si="101"/>
        <v>0</v>
      </c>
      <c r="AR501" s="26">
        <v>4.548628</v>
      </c>
      <c r="AS501" s="26">
        <v>0.008041612</v>
      </c>
      <c r="AT501" s="26">
        <v>0.001462111</v>
      </c>
      <c r="AU501" s="26">
        <v>0.6762264</v>
      </c>
      <c r="AV501" s="30">
        <f t="shared" si="102"/>
        <v>5.234358123000001</v>
      </c>
      <c r="AW501" s="26">
        <v>0.2339378</v>
      </c>
      <c r="AX501" s="26">
        <v>0.0157177</v>
      </c>
      <c r="AY501" s="26">
        <v>0</v>
      </c>
      <c r="AZ501" s="26">
        <v>0</v>
      </c>
      <c r="BA501" s="26">
        <v>0</v>
      </c>
      <c r="BB501" s="26">
        <v>0</v>
      </c>
      <c r="BC501" s="26">
        <v>0</v>
      </c>
      <c r="BD501" s="31">
        <f t="shared" si="103"/>
        <v>0.2496555</v>
      </c>
      <c r="BE501" s="26">
        <f t="shared" si="104"/>
        <v>99.99999665300001</v>
      </c>
    </row>
    <row r="502" spans="1:57" ht="12" customHeight="1">
      <c r="A502" s="2" t="s">
        <v>85</v>
      </c>
      <c r="B502" s="4">
        <v>97</v>
      </c>
      <c r="C502" s="4" t="s">
        <v>914</v>
      </c>
      <c r="D502" s="2" t="s">
        <v>63</v>
      </c>
      <c r="E502" s="22">
        <v>3</v>
      </c>
      <c r="F502" s="45">
        <v>1672.348468539</v>
      </c>
      <c r="G502" s="44">
        <v>417.65526675786595</v>
      </c>
      <c r="H502" s="4" t="s">
        <v>761</v>
      </c>
      <c r="I502" s="4" t="s">
        <v>860</v>
      </c>
      <c r="J502" s="25">
        <v>49</v>
      </c>
      <c r="K502" s="4" t="s">
        <v>533</v>
      </c>
      <c r="L502" s="13" t="s">
        <v>30</v>
      </c>
      <c r="M502" s="13"/>
      <c r="N502" s="60" t="s">
        <v>1062</v>
      </c>
      <c r="P502" s="95" t="s">
        <v>9</v>
      </c>
      <c r="Q502" s="97" t="s">
        <v>9</v>
      </c>
      <c r="T502" s="22" t="s">
        <v>860</v>
      </c>
      <c r="U502" s="22" t="s">
        <v>860</v>
      </c>
      <c r="Z502" s="26">
        <v>1.0475</v>
      </c>
      <c r="AA502" s="26">
        <v>0.219144</v>
      </c>
      <c r="AB502" s="26">
        <v>0.3768825</v>
      </c>
      <c r="AC502" s="26">
        <v>0.5078737</v>
      </c>
      <c r="AD502" s="26">
        <v>0.1218423</v>
      </c>
      <c r="AE502" s="26">
        <v>0.5634132</v>
      </c>
      <c r="AF502" s="27">
        <f t="shared" si="98"/>
        <v>2.8366557</v>
      </c>
      <c r="AG502" s="26">
        <v>81.45365</v>
      </c>
      <c r="AH502" s="26">
        <v>0</v>
      </c>
      <c r="AI502" s="26">
        <v>0</v>
      </c>
      <c r="AJ502" s="26">
        <v>0</v>
      </c>
      <c r="AK502" s="26">
        <v>0.007695872</v>
      </c>
      <c r="AL502" s="28">
        <f t="shared" si="99"/>
        <v>81.461345872</v>
      </c>
      <c r="AM502" s="26">
        <v>9.134731</v>
      </c>
      <c r="AN502" s="50">
        <f t="shared" si="100"/>
        <v>90.596076872</v>
      </c>
      <c r="AO502" s="26">
        <v>0</v>
      </c>
      <c r="AP502" s="26">
        <v>0</v>
      </c>
      <c r="AQ502" s="29">
        <f t="shared" si="101"/>
        <v>0</v>
      </c>
      <c r="AR502" s="26">
        <v>5.952085</v>
      </c>
      <c r="AS502" s="26">
        <v>0.03212892</v>
      </c>
      <c r="AT502" s="26">
        <v>0.003874845</v>
      </c>
      <c r="AU502" s="26">
        <v>0.3068123</v>
      </c>
      <c r="AV502" s="30">
        <f t="shared" si="102"/>
        <v>6.294901065</v>
      </c>
      <c r="AW502" s="26">
        <v>0.2266246</v>
      </c>
      <c r="AX502" s="26">
        <v>0.03589613</v>
      </c>
      <c r="AY502" s="26">
        <v>0</v>
      </c>
      <c r="AZ502" s="26">
        <v>0</v>
      </c>
      <c r="BA502" s="26">
        <v>0</v>
      </c>
      <c r="BB502" s="26">
        <v>0.009848564</v>
      </c>
      <c r="BC502" s="26">
        <v>0</v>
      </c>
      <c r="BD502" s="31">
        <f t="shared" si="103"/>
        <v>0.272369294</v>
      </c>
      <c r="BE502" s="26">
        <f t="shared" si="104"/>
        <v>100.000002931</v>
      </c>
    </row>
    <row r="503" spans="1:57" ht="12" customHeight="1">
      <c r="A503" s="2" t="s">
        <v>85</v>
      </c>
      <c r="B503" s="4">
        <v>97</v>
      </c>
      <c r="C503" s="4" t="s">
        <v>914</v>
      </c>
      <c r="D503" s="2" t="s">
        <v>63</v>
      </c>
      <c r="E503" s="22">
        <v>3</v>
      </c>
      <c r="F503" s="45">
        <v>2958.196118146</v>
      </c>
      <c r="G503" s="44">
        <v>764.8632010943912</v>
      </c>
      <c r="H503" s="4" t="s">
        <v>763</v>
      </c>
      <c r="I503" s="4" t="s">
        <v>860</v>
      </c>
      <c r="J503" s="25">
        <v>57</v>
      </c>
      <c r="K503" s="4" t="s">
        <v>534</v>
      </c>
      <c r="L503" s="13" t="s">
        <v>31</v>
      </c>
      <c r="M503" s="13"/>
      <c r="N503" s="60" t="s">
        <v>1062</v>
      </c>
      <c r="P503" s="95" t="s">
        <v>9</v>
      </c>
      <c r="Q503" s="97" t="s">
        <v>9</v>
      </c>
      <c r="T503" s="22" t="s">
        <v>860</v>
      </c>
      <c r="U503" s="22" t="s">
        <v>860</v>
      </c>
      <c r="Z503" s="26">
        <v>1.656025</v>
      </c>
      <c r="AA503" s="26">
        <v>0.3190842</v>
      </c>
      <c r="AB503" s="26">
        <v>0.6998069</v>
      </c>
      <c r="AC503" s="26">
        <v>0.7140756</v>
      </c>
      <c r="AD503" s="26">
        <v>0.30658</v>
      </c>
      <c r="AE503" s="26">
        <v>0.6131296</v>
      </c>
      <c r="AF503" s="27">
        <f t="shared" si="98"/>
        <v>4.3087013</v>
      </c>
      <c r="AG503" s="26">
        <v>74.14831</v>
      </c>
      <c r="AH503" s="26">
        <v>0</v>
      </c>
      <c r="AI503" s="26">
        <v>0</v>
      </c>
      <c r="AJ503" s="26">
        <v>0</v>
      </c>
      <c r="AK503" s="26">
        <v>0.0302412</v>
      </c>
      <c r="AL503" s="28">
        <f t="shared" si="99"/>
        <v>74.1785512</v>
      </c>
      <c r="AM503" s="26">
        <v>11.36926</v>
      </c>
      <c r="AN503" s="50">
        <f t="shared" si="100"/>
        <v>85.5478112</v>
      </c>
      <c r="AO503" s="26">
        <v>0</v>
      </c>
      <c r="AP503" s="26">
        <v>0</v>
      </c>
      <c r="AQ503" s="29">
        <f t="shared" si="101"/>
        <v>0</v>
      </c>
      <c r="AR503" s="26">
        <v>8.564709</v>
      </c>
      <c r="AS503" s="26">
        <v>0.06878807</v>
      </c>
      <c r="AT503" s="26">
        <v>0.01134805</v>
      </c>
      <c r="AU503" s="26">
        <v>0.2447894</v>
      </c>
      <c r="AV503" s="30">
        <f t="shared" si="102"/>
        <v>8.889634520000001</v>
      </c>
      <c r="AW503" s="26">
        <v>1.031091</v>
      </c>
      <c r="AX503" s="26">
        <v>0.1216341</v>
      </c>
      <c r="AY503" s="26">
        <v>0</v>
      </c>
      <c r="AZ503" s="26">
        <v>0</v>
      </c>
      <c r="BA503" s="26">
        <v>0</v>
      </c>
      <c r="BB503" s="26">
        <v>0.06273375</v>
      </c>
      <c r="BC503" s="26">
        <v>0.03839476</v>
      </c>
      <c r="BD503" s="31">
        <f t="shared" si="103"/>
        <v>1.2538536100000002</v>
      </c>
      <c r="BE503" s="26">
        <f t="shared" si="104"/>
        <v>100.00000062999999</v>
      </c>
    </row>
    <row r="504" spans="1:57" ht="12" customHeight="1" thickBot="1">
      <c r="A504" s="66"/>
      <c r="B504" s="68"/>
      <c r="C504" s="68" t="s">
        <v>485</v>
      </c>
      <c r="D504" s="66" t="s">
        <v>63</v>
      </c>
      <c r="E504" s="89">
        <v>4</v>
      </c>
      <c r="F504" s="67">
        <v>102.761296</v>
      </c>
      <c r="G504" s="67"/>
      <c r="H504" s="68" t="s">
        <v>258</v>
      </c>
      <c r="I504" s="68" t="s">
        <v>1054</v>
      </c>
      <c r="J504" s="71">
        <v>0</v>
      </c>
      <c r="K504" s="68" t="s">
        <v>515</v>
      </c>
      <c r="L504" s="69" t="s">
        <v>1145</v>
      </c>
      <c r="M504" s="69"/>
      <c r="N504" s="70" t="s">
        <v>483</v>
      </c>
      <c r="O504" s="89" t="s">
        <v>969</v>
      </c>
      <c r="P504" s="96" t="s">
        <v>1203</v>
      </c>
      <c r="Q504" s="101" t="s">
        <v>1203</v>
      </c>
      <c r="R504" s="89"/>
      <c r="S504" s="89"/>
      <c r="T504" s="89"/>
      <c r="U504" s="89"/>
      <c r="V504" s="89"/>
      <c r="W504" s="89"/>
      <c r="X504" s="89"/>
      <c r="Y504" s="89"/>
      <c r="Z504" s="72">
        <v>0</v>
      </c>
      <c r="AA504" s="72">
        <v>0</v>
      </c>
      <c r="AB504" s="72">
        <v>0.06378888</v>
      </c>
      <c r="AC504" s="72">
        <v>0</v>
      </c>
      <c r="AD504" s="72">
        <v>0</v>
      </c>
      <c r="AE504" s="72">
        <v>0</v>
      </c>
      <c r="AF504" s="73">
        <f t="shared" si="98"/>
        <v>0.06378888</v>
      </c>
      <c r="AG504" s="72">
        <v>0</v>
      </c>
      <c r="AH504" s="72">
        <v>0</v>
      </c>
      <c r="AI504" s="72">
        <v>0</v>
      </c>
      <c r="AJ504" s="72">
        <v>0</v>
      </c>
      <c r="AK504" s="72">
        <v>0</v>
      </c>
      <c r="AL504" s="74">
        <f t="shared" si="99"/>
        <v>0</v>
      </c>
      <c r="AM504" s="72">
        <v>2.162443</v>
      </c>
      <c r="AN504" s="75">
        <f t="shared" si="100"/>
        <v>2.162443</v>
      </c>
      <c r="AO504" s="72">
        <v>0.6032605</v>
      </c>
      <c r="AP504" s="72">
        <v>4.214622</v>
      </c>
      <c r="AQ504" s="76">
        <f t="shared" si="101"/>
        <v>4.8178825000000005</v>
      </c>
      <c r="AR504" s="72">
        <v>4.440617</v>
      </c>
      <c r="AS504" s="72">
        <v>40.68181</v>
      </c>
      <c r="AT504" s="72">
        <v>0</v>
      </c>
      <c r="AU504" s="72">
        <v>0</v>
      </c>
      <c r="AV504" s="77">
        <f t="shared" si="102"/>
        <v>45.122427</v>
      </c>
      <c r="AW504" s="72">
        <v>0.2150596</v>
      </c>
      <c r="AX504" s="72">
        <v>0</v>
      </c>
      <c r="AY504" s="72">
        <v>39.80699</v>
      </c>
      <c r="AZ504" s="72">
        <v>0.02916063</v>
      </c>
      <c r="BA504" s="72">
        <v>7.782243</v>
      </c>
      <c r="BB504" s="72">
        <v>0</v>
      </c>
      <c r="BC504" s="72">
        <v>0</v>
      </c>
      <c r="BD504" s="78">
        <f t="shared" si="103"/>
        <v>47.833453229999996</v>
      </c>
      <c r="BE504" s="72">
        <f t="shared" si="104"/>
        <v>99.99999461</v>
      </c>
    </row>
    <row r="505" spans="1:63" ht="12" customHeight="1">
      <c r="A505" s="2"/>
      <c r="B505" s="4"/>
      <c r="C505" s="4"/>
      <c r="D505" s="2"/>
      <c r="E505" s="87"/>
      <c r="F505" s="45"/>
      <c r="G505" s="88"/>
      <c r="H505" s="4"/>
      <c r="I505" s="4"/>
      <c r="J505" s="4"/>
      <c r="L505" s="84"/>
      <c r="M505" s="85">
        <f>COUNTIF(M3:M504,"=Yes")</f>
        <v>43</v>
      </c>
      <c r="N505" s="79">
        <f>COUNTIF(N2:N504,"Farmland")</f>
        <v>139</v>
      </c>
      <c r="O505" s="79">
        <f>COUNTIF(O2:O504,"Farmland")</f>
        <v>112</v>
      </c>
      <c r="P505" s="108" t="s">
        <v>573</v>
      </c>
      <c r="Q505" s="79">
        <f>COUNTIF(Q2:Q504,"Ag")</f>
        <v>139</v>
      </c>
      <c r="R505" s="80">
        <f aca="true" t="shared" si="105" ref="R505:Y505">COUNTIF(R2:R504,"Yes")</f>
        <v>186</v>
      </c>
      <c r="S505" s="80">
        <f t="shared" si="105"/>
        <v>83</v>
      </c>
      <c r="T505" s="80">
        <f t="shared" si="105"/>
        <v>130</v>
      </c>
      <c r="U505" s="80">
        <f t="shared" si="105"/>
        <v>129</v>
      </c>
      <c r="V505" s="80">
        <f t="shared" si="105"/>
        <v>117</v>
      </c>
      <c r="W505" s="80">
        <f t="shared" si="105"/>
        <v>25</v>
      </c>
      <c r="X505" s="80">
        <f t="shared" si="105"/>
        <v>54</v>
      </c>
      <c r="Y505" s="80">
        <f t="shared" si="105"/>
        <v>53</v>
      </c>
      <c r="Z505" s="82"/>
      <c r="BH505" s="65"/>
      <c r="BI505" s="65"/>
      <c r="BJ505" s="65"/>
      <c r="BK505" s="65"/>
    </row>
    <row r="506" spans="14:25" ht="12" customHeight="1">
      <c r="N506" s="80">
        <f>COUNTIF(N2:N504,"Urban")</f>
        <v>55</v>
      </c>
      <c r="O506" s="80">
        <f>COUNTIF(O2:O504,"Urban")</f>
        <v>39</v>
      </c>
      <c r="P506" s="109" t="s">
        <v>73</v>
      </c>
      <c r="Q506" s="80">
        <f>COUNTIF(Q2:Q504,"Urban")</f>
        <v>55</v>
      </c>
      <c r="R506" s="80"/>
      <c r="S506" s="80"/>
      <c r="T506" s="80"/>
      <c r="U506" s="80"/>
      <c r="V506" s="80"/>
      <c r="W506" s="80" t="s">
        <v>952</v>
      </c>
      <c r="X506" s="80"/>
      <c r="Y506" s="80"/>
    </row>
    <row r="507" spans="14:25" ht="12" customHeight="1">
      <c r="N507" s="80">
        <f>COUNTIF(N2:N504,"Mixed")</f>
        <v>150</v>
      </c>
      <c r="O507" s="80">
        <f>COUNTIF(O2:O504,"Mixed")</f>
        <v>37</v>
      </c>
      <c r="P507" s="109" t="s">
        <v>72</v>
      </c>
      <c r="Q507" s="80">
        <f>COUNTIF(Q2:Q504,"Mixed")</f>
        <v>150</v>
      </c>
      <c r="R507" s="80"/>
      <c r="S507" s="80"/>
      <c r="T507" s="80"/>
      <c r="U507" s="80"/>
      <c r="V507" s="80"/>
      <c r="W507" s="80"/>
      <c r="X507" s="80"/>
      <c r="Y507" s="80"/>
    </row>
    <row r="508" spans="14:25" ht="12" customHeight="1">
      <c r="N508" s="80">
        <f>COUNTIF(N2:N504,"Forest")</f>
        <v>125</v>
      </c>
      <c r="O508" s="80">
        <f>COUNTIF(O2:O504,"Forest")</f>
        <v>36</v>
      </c>
      <c r="P508" s="109" t="s">
        <v>483</v>
      </c>
      <c r="Q508" s="80"/>
      <c r="R508" s="80"/>
      <c r="S508" s="80"/>
      <c r="T508" s="80"/>
      <c r="U508" s="80"/>
      <c r="V508" s="80"/>
      <c r="W508" s="80"/>
      <c r="X508" s="80"/>
      <c r="Y508" s="80"/>
    </row>
    <row r="509" spans="14:25" ht="12" customHeight="1" thickBot="1">
      <c r="N509" s="83">
        <f>COUNTIF(N2:N504,"Undev")</f>
        <v>34</v>
      </c>
      <c r="O509" s="83">
        <f>COUNTIF(O2:O504,"Undev")</f>
        <v>0</v>
      </c>
      <c r="P509" s="110" t="s">
        <v>1203</v>
      </c>
      <c r="Q509" s="83">
        <f>COUNTIF(Q2:Q504,"Undev")</f>
        <v>159</v>
      </c>
      <c r="R509" s="80"/>
      <c r="S509" s="80"/>
      <c r="T509" s="80"/>
      <c r="U509" s="80"/>
      <c r="V509" s="80"/>
      <c r="W509" s="80"/>
      <c r="X509" s="80"/>
      <c r="Y509" s="80"/>
    </row>
    <row r="510" spans="14:25" ht="12" customHeight="1">
      <c r="N510" s="80">
        <f>SUM(N505:N509)</f>
        <v>503</v>
      </c>
      <c r="O510" s="80">
        <f>SUM(O505:O509)</f>
        <v>224</v>
      </c>
      <c r="P510" s="80"/>
      <c r="Q510" s="80">
        <f>SUM(Q505:Q509)</f>
        <v>503</v>
      </c>
      <c r="R510" s="80"/>
      <c r="S510" s="80"/>
      <c r="T510" s="80"/>
      <c r="U510" s="80"/>
      <c r="V510" s="80"/>
      <c r="W510" s="80"/>
      <c r="X510" s="80"/>
      <c r="Y510" s="80"/>
    </row>
    <row r="511" spans="14:25" ht="12" customHeight="1"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</row>
    <row r="512" spans="14:25" ht="12" customHeight="1"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</row>
    <row r="513" spans="15:25" ht="12" customHeight="1"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5" spans="15:25" ht="12" customHeight="1"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</row>
    <row r="524" spans="14:25" ht="12" customHeight="1"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whole world 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nakagaki</dc:creator>
  <cp:keywords/>
  <dc:description/>
  <cp:lastModifiedBy>bsfink</cp:lastModifiedBy>
  <cp:lastPrinted>2001-03-28T17:03:46Z</cp:lastPrinted>
  <dcterms:created xsi:type="dcterms:W3CDTF">1999-12-21T23:55:37Z</dcterms:created>
  <dcterms:modified xsi:type="dcterms:W3CDTF">2008-03-31T21:53:02Z</dcterms:modified>
  <cp:category/>
  <cp:version/>
  <cp:contentType/>
  <cp:contentStatus/>
</cp:coreProperties>
</file>